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9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2" i="2"/>
  <c r="Z51" i="1" l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<sst xmlns="http://schemas.openxmlformats.org/spreadsheetml/2006/main" count="979" uniqueCount="506">
  <si>
    <t>GHAZIABAD ZONE-3</t>
  </si>
  <si>
    <t>EUDC-2 GHAZIABAD</t>
  </si>
  <si>
    <t>EUDD-6 GZB</t>
  </si>
  <si>
    <t>DIV150923</t>
  </si>
  <si>
    <t>SDO1509233</t>
  </si>
  <si>
    <t>9810837503</t>
  </si>
  <si>
    <t>' 150923326015</t>
  </si>
  <si>
    <t>PV_263141</t>
  </si>
  <si>
    <t>SMT INDERJEET KAUR</t>
  </si>
  <si>
    <t>GZB A-43 SF CHANDER NAGAR GHAZIABAD UP IND</t>
  </si>
  <si>
    <t>CHANDER NAGAR</t>
  </si>
  <si>
    <t>KW</t>
  </si>
  <si>
    <t>In Service</t>
  </si>
  <si>
    <t>EL8674</t>
  </si>
  <si>
    <t>MRI DONE</t>
  </si>
  <si>
    <t>TEMPGZB007</t>
  </si>
  <si>
    <t>HARISH GAUR</t>
  </si>
  <si>
    <t>http://4.188.235.99/WEBSERVICE_MOBILE/PVVNL5/METER_READING/LIVE/ReadingImage/0665213000_09012024110822_KWHIMAGE.png</t>
  </si>
  <si>
    <t xml:space="preserve">GHAZIABAD ZONE-1 </t>
  </si>
  <si>
    <t>EUDC-1 GHAZIABAD</t>
  </si>
  <si>
    <t>EUDD-5 GZB</t>
  </si>
  <si>
    <t>DIV150913</t>
  </si>
  <si>
    <t>SDO1509131</t>
  </si>
  <si>
    <t>8800972550</t>
  </si>
  <si>
    <t>' 150913111007</t>
  </si>
  <si>
    <t>PV_290427</t>
  </si>
  <si>
    <t>GOVIND PRASAD S/O REVTI PRASAD</t>
  </si>
  <si>
    <t>K A-241 SEC-12 PRATAP VIHAR (232853597937) Ghaziabad UP-201001 IND</t>
  </si>
  <si>
    <t>PRATAP VIHAR</t>
  </si>
  <si>
    <t>TEMPGZB0208</t>
  </si>
  <si>
    <t>RAVI KUMAR-9315111303-T</t>
  </si>
  <si>
    <t>NULL</t>
  </si>
  <si>
    <t>TEMPGZB0300</t>
  </si>
  <si>
    <t>AASIF KHAN</t>
  </si>
  <si>
    <t>EUDD-9 GZB</t>
  </si>
  <si>
    <t>DIV150912</t>
  </si>
  <si>
    <t>SDO1509122</t>
  </si>
  <si>
    <t>9354471900</t>
  </si>
  <si>
    <t>' 150912211315</t>
  </si>
  <si>
    <t>PV_907045</t>
  </si>
  <si>
    <t>JYOTI</t>
  </si>
  <si>
    <t>DD 210 SECOND FLOOR GHAZIABAD GHAZIABAD UP-201002 IND</t>
  </si>
  <si>
    <t>AVANTIKA</t>
  </si>
  <si>
    <t>E7847722</t>
  </si>
  <si>
    <t>TEMPGZB083</t>
  </si>
  <si>
    <t>DINESH KUMAR</t>
  </si>
  <si>
    <t>http://4.188.235.99/WEBSERVICE_MOBILE/PVVNL5/METER_READING/LIVE/ReadingImage/9917400558_03012024013215_KWHIMAGE.png</t>
  </si>
  <si>
    <t>EUDC-3 GHAZIABAD</t>
  </si>
  <si>
    <t>EUDD-4 GZB</t>
  </si>
  <si>
    <t>DIV150943</t>
  </si>
  <si>
    <t>SDO1509433</t>
  </si>
  <si>
    <t>7042525822</t>
  </si>
  <si>
    <t>' 150943361103</t>
  </si>
  <si>
    <t>PV_483406</t>
  </si>
  <si>
    <t>ATCTELOCOM INFRASTRUCTURE PVTLTD</t>
  </si>
  <si>
    <t>MASTER COLONY GARIMA GARDAN PASONDA GHAZIABAD UP-201005 IND</t>
  </si>
  <si>
    <t>PASONDA SAHIBABAD</t>
  </si>
  <si>
    <t>TEMPGZB081</t>
  </si>
  <si>
    <t>SONU KUMAR</t>
  </si>
  <si>
    <t>http://4.188.235.99/WEBSERVICE_MOBILE/PVVNL5/METER_READING/LIVE/ReadingImage/7046159596_17012024040747_KWHIMAGE.png</t>
  </si>
  <si>
    <t>TEMPGZB0145</t>
  </si>
  <si>
    <t>GHAZIABAD ZONE-2</t>
  </si>
  <si>
    <t>EDC-GHAZIABAD</t>
  </si>
  <si>
    <t>EDD-MODINAGAR</t>
  </si>
  <si>
    <t>DIV150932</t>
  </si>
  <si>
    <t>SDO1509323</t>
  </si>
  <si>
    <t>9412833705</t>
  </si>
  <si>
    <t>' 150932312457</t>
  </si>
  <si>
    <t>PV_305427</t>
  </si>
  <si>
    <t>TC HEALTH CARE PVT LTD</t>
  </si>
  <si>
    <t>HEALTH CARE PVT LTD A-2 SURESH PARK MODI STEEL COMPOUND MODINAGAR GHAZIABAD Modinagar UP-201204 IND</t>
  </si>
  <si>
    <t>SURESH PARK</t>
  </si>
  <si>
    <t>2016L371</t>
  </si>
  <si>
    <t>PRINCE</t>
  </si>
  <si>
    <t>http://4.188.235.99/WEBSERVICE_MOBILE/PVVNL5/METER_READING/LIVE/ReadingImage/9482285827_11012024052256_KWHIMAGE.png</t>
  </si>
  <si>
    <t>TEMPGZB0237</t>
  </si>
  <si>
    <t>PRINCE KUMAR</t>
  </si>
  <si>
    <t>SDO1509322</t>
  </si>
  <si>
    <t>9997462243</t>
  </si>
  <si>
    <t>' 150932223162</t>
  </si>
  <si>
    <t>PV_44793</t>
  </si>
  <si>
    <t>SMT MITHLESH</t>
  </si>
  <si>
    <t>W/OSH VIRENDRA KUMAR OPP DR DESH RAJ GOVIND PURI MODINAGAR UP IND</t>
  </si>
  <si>
    <t xml:space="preserve"> GOVINDPURI  </t>
  </si>
  <si>
    <t>2016P260</t>
  </si>
  <si>
    <t>KAPIL KUMAR</t>
  </si>
  <si>
    <t>http://4.188.235.99/WEBSERVICE_MOBILE/PVVNL5/METER_READING/LIVE/ReadingImage/7753134000_17012024101857_KWHIMAGE.png</t>
  </si>
  <si>
    <t>TEMPGZB0228</t>
  </si>
  <si>
    <t>EUDD-10 GZB</t>
  </si>
  <si>
    <t>DIV150941</t>
  </si>
  <si>
    <t>SDO1509411</t>
  </si>
  <si>
    <t>9811214832</t>
  </si>
  <si>
    <t>' 150941111003</t>
  </si>
  <si>
    <t>PV_183125</t>
  </si>
  <si>
    <t>GOPI NATH GUPTA</t>
  </si>
  <si>
    <t>S\O U MAL 9TH MILE STONE KATORI MILL GHAZIABAD UP IND</t>
  </si>
  <si>
    <t>KATORI MILL</t>
  </si>
  <si>
    <t>E52239</t>
  </si>
  <si>
    <t>DEVENDRA</t>
  </si>
  <si>
    <t>http://4.188.235.99/WEBSERVICE_MOBILE/PVVNL5/METER_READING/LIVE/ReadingImage/9756423000_11012024021752_KWHIMAGE.png</t>
  </si>
  <si>
    <t>TEMPGZB037</t>
  </si>
  <si>
    <t>DEVINDRA</t>
  </si>
  <si>
    <t>EUDD-3 GZB</t>
  </si>
  <si>
    <t>DIV150942</t>
  </si>
  <si>
    <t>SDO1509421</t>
  </si>
  <si>
    <t>9899988290</t>
  </si>
  <si>
    <t>' 150942120108</t>
  </si>
  <si>
    <t>PV_144072</t>
  </si>
  <si>
    <t>S/O UDAYBHAN E-10/6DAYANAND NAGAR GHAZIABAD GHAZIABAD UP IND</t>
  </si>
  <si>
    <t>DAYANAND NAGAR</t>
  </si>
  <si>
    <t>E14031000000</t>
  </si>
  <si>
    <t>PARDEEP KUMAR</t>
  </si>
  <si>
    <t>EDD-MURADNAGAR</t>
  </si>
  <si>
    <t>DIV150934</t>
  </si>
  <si>
    <t>SDO1509341</t>
  </si>
  <si>
    <t>9084101864</t>
  </si>
  <si>
    <t>' 150934101110</t>
  </si>
  <si>
    <t>PV_400131</t>
  </si>
  <si>
    <t>M/S IRSAD</t>
  </si>
  <si>
    <t>S/OSH UMARDDIN INDRAPURI RAWALI ROAD GHAZIABAD Muradnagar UP-201206 IND</t>
  </si>
  <si>
    <t>MURADNAGAR</t>
  </si>
  <si>
    <t>2014P521</t>
  </si>
  <si>
    <t>KAMAL SINGH</t>
  </si>
  <si>
    <t>EDC-LONI</t>
  </si>
  <si>
    <t>EDD-1 LONI</t>
  </si>
  <si>
    <t>DIV150971</t>
  </si>
  <si>
    <t>SDO1509712</t>
  </si>
  <si>
    <t>7053266489</t>
  </si>
  <si>
    <t>' 150971266201</t>
  </si>
  <si>
    <t>PV_765805</t>
  </si>
  <si>
    <t>SIKANDER KUMAR CHOURASIYA S/O YOGENDAR PRASAD CHOURASIYA</t>
  </si>
  <si>
    <t>PLOT NO-A-130 KHNO-522 AMAN GARDEN PH-2 NEAR BIJLIGHAR (7053266489) GZB Loni UP-201102 IND</t>
  </si>
  <si>
    <t>TEMPGZB0153</t>
  </si>
  <si>
    <t>NISHANT</t>
  </si>
  <si>
    <t>http://4.188.235.99/WEBSERVICE_MOBILE/PVVNL5/METER_READING/LIVE/ReadingImage/7919611762_13012024022046_KWHIMAGE.png</t>
  </si>
  <si>
    <t>SDO1509321</t>
  </si>
  <si>
    <t>8449846305</t>
  </si>
  <si>
    <t>' 150932183253</t>
  </si>
  <si>
    <t>0383253305510</t>
  </si>
  <si>
    <t>SASHI KANT CHAKARA</t>
  </si>
  <si>
    <t>KHANPUR MODIN NAGARMODI NAGAR GHAZIABAD UP IND</t>
  </si>
  <si>
    <t>KHANPUR</t>
  </si>
  <si>
    <t>DS305510</t>
  </si>
  <si>
    <t>http://4.188.235.99/WEBSERVICE_MOBILE/PVVNL5/METER_READING/LIVE/ReadingImage/7072847000_07012024010016_KWHIMAGE.png</t>
  </si>
  <si>
    <t>9412220350</t>
  </si>
  <si>
    <t>' 150932222149</t>
  </si>
  <si>
    <t>PV_3940</t>
  </si>
  <si>
    <t>NARENDRA KUMAR JINDAL</t>
  </si>
  <si>
    <t>S/O MOOL CHAND NEAR ISHWARIY VIDYALA ADARSH NAGAR MNR MODINAGAR UP IND</t>
  </si>
  <si>
    <t>ADARSH NAGAR</t>
  </si>
  <si>
    <t xml:space="preserve">VISHANK </t>
  </si>
  <si>
    <t>http://4.188.235.99/WEBSERVICE_MOBILE/PVVNL5/METER_READING/LIVE/ReadingImage/0162634000_13012024112926_KWHIMAGE.png</t>
  </si>
  <si>
    <t>TEMPGZB0227</t>
  </si>
  <si>
    <t>VISHANK GARG</t>
  </si>
  <si>
    <t>9927385690</t>
  </si>
  <si>
    <t>' 150932321456</t>
  </si>
  <si>
    <t/>
  </si>
  <si>
    <t>SIKANDRA CHAUDHARY</t>
  </si>
  <si>
    <t>88 NEAR MANDIR SONA ENCLAVE MODINAGAR MODINAGAR MODINAGAR UP-201204 IND</t>
  </si>
  <si>
    <t>SONA ENCLABE</t>
  </si>
  <si>
    <t>http://4.188.235.99/WEBSERVICE_MOBILE/PVVNL5/METER_READING/LIVE/ReadingImage/6983302815_13012024044147_KWHIMAGE.png</t>
  </si>
  <si>
    <t>EUDD-7 GZB</t>
  </si>
  <si>
    <t>DIV150944</t>
  </si>
  <si>
    <t>SDO1509441</t>
  </si>
  <si>
    <t>9958852789</t>
  </si>
  <si>
    <t>' 150944121004</t>
  </si>
  <si>
    <t>PV_719310</t>
  </si>
  <si>
    <t>SMT SANTOSH RANI W/O SH VIKRAM SINGH</t>
  </si>
  <si>
    <t>KH NO-664 H NO- 07 HARBANSH NAGAR MEERUT ROAD GHAZIABAD Ghaziabad UP-201001 IND</t>
  </si>
  <si>
    <t xml:space="preserve">HARBANSH NAGAR </t>
  </si>
  <si>
    <t>NOT ALLOTED</t>
  </si>
  <si>
    <t>http://4.188.235.99/WEBSERVICE_MOBILE/PVVNL5/METER_READING/LIVE/ReadingImage/2942625312_16012024124314_KWHIMAGE.png</t>
  </si>
  <si>
    <t>TEMPGZB005</t>
  </si>
  <si>
    <t>NARENDRA KUMAR</t>
  </si>
  <si>
    <t>9540404090</t>
  </si>
  <si>
    <t>' 150944101010</t>
  </si>
  <si>
    <t>PV_701117</t>
  </si>
  <si>
    <t>M/S DAYA NARESH ENTERPRISES PARTNER GAURAV TYAGI</t>
  </si>
  <si>
    <t>KH NO 804 GALI NO 8 SIHANI ROAD GHAZIABAD Ghaziabad UP-201001 IND</t>
  </si>
  <si>
    <t>SIHANI ROAD</t>
  </si>
  <si>
    <t>TD</t>
  </si>
  <si>
    <t>MUKESH</t>
  </si>
  <si>
    <t>http://4.188.235.99/WEBSERVICE_MOBILE/PVVNL5/METER_READING/LIVE/ReadingImage/6176014063_13012024024527_KWHIMAGE.png</t>
  </si>
  <si>
    <t>AC405</t>
  </si>
  <si>
    <t>MUKESH KUMAR</t>
  </si>
  <si>
    <t>7292081616</t>
  </si>
  <si>
    <t>' 150944103550</t>
  </si>
  <si>
    <t>PV_701311</t>
  </si>
  <si>
    <t>CHANCHAL SAINI</t>
  </si>
  <si>
    <t>PLOT NO-13 KHASRA NO-282 VILLAGE DUHAI GHAZIABAD UP-201001 IND</t>
  </si>
  <si>
    <t>DUHAI</t>
  </si>
  <si>
    <t>BHEEM SHEN</t>
  </si>
  <si>
    <t>http://4.188.235.99/WEBSERVICE_MOBILE/PVVNL5/METER_READING/LIVE/ReadingImage/7949379224_13012024042915_KWHIMAGE.png</t>
  </si>
  <si>
    <t>TEMPGZB0202</t>
  </si>
  <si>
    <t>KESHAV RAI</t>
  </si>
  <si>
    <t>EDD-2 LONI</t>
  </si>
  <si>
    <t>DIV150972</t>
  </si>
  <si>
    <t>SDO1509721</t>
  </si>
  <si>
    <t>8700842595</t>
  </si>
  <si>
    <t>' 150972116203</t>
  </si>
  <si>
    <t>Arun Kumar</t>
  </si>
  <si>
    <t>Plot No 27 Khasra No 138 2 Om Vihar Naipura Dharoti Khurd LONI UP-201102 IND</t>
  </si>
  <si>
    <t xml:space="preserve">NAIPURA </t>
  </si>
  <si>
    <t>TEMPGZB012</t>
  </si>
  <si>
    <t>HARSH KUMAR</t>
  </si>
  <si>
    <t>http://4.188.235.99/WEBSERVICE_MOBILE/PVVNL5/METER_READING/LIVE/ReadingImage/4442806893_10012024103848_KWHIMAGE.png</t>
  </si>
  <si>
    <t>' 150912211365</t>
  </si>
  <si>
    <t>PV_401009</t>
  </si>
  <si>
    <t>SUNRISE ESTATE</t>
  </si>
  <si>
    <t>SH P K SINGHAL AVANTIKA NEAR CAMPAS GHAZIABAD GHAZIABAD UP IND</t>
  </si>
  <si>
    <t>BHP</t>
  </si>
  <si>
    <t>EUDD-8 GZB</t>
  </si>
  <si>
    <t>DIV150924</t>
  </si>
  <si>
    <t>SDO1509242</t>
  </si>
  <si>
    <t>9711005932</t>
  </si>
  <si>
    <t>' 150924226087</t>
  </si>
  <si>
    <t>PV_411028</t>
  </si>
  <si>
    <t>SMT KAMLESH AHUGA</t>
  </si>
  <si>
    <t>W/O SH KL AHUGA NK-II/312/SF INDIRAPURAM GZB GHAZIABAD UP IND</t>
  </si>
  <si>
    <t>NITI KHAND -2</t>
  </si>
  <si>
    <t>TEMPGZB0296</t>
  </si>
  <si>
    <t>AAKASH-8860134505-T</t>
  </si>
  <si>
    <t>http://4.188.235.99/WEBSERVICE_MOBILE/PVVNL5/METER_READING/LIVE/ReadingImage/0479365000_04012024052943_KWHIMAGE.png</t>
  </si>
  <si>
    <t>TEMPGZB0217</t>
  </si>
  <si>
    <t xml:space="preserve">SHANU </t>
  </si>
  <si>
    <t>6395457596</t>
  </si>
  <si>
    <t>' 150932322153</t>
  </si>
  <si>
    <t>PV_319100</t>
  </si>
  <si>
    <t>MADHU GUPTA</t>
  </si>
  <si>
    <t>W/O SANJAY GUPTA HNO-52 SONA ENCLAVE MDNR GHAZIABAD Modinagar UP-201204 IND</t>
  </si>
  <si>
    <t>http://4.188.235.99/WEBSERVICE_MOBILE/PVVNL5/METER_READING/LIVE/ReadingImage/4960107692_13012024035647_KWHIMAGE.png</t>
  </si>
  <si>
    <t>EUDD-2 GZB</t>
  </si>
  <si>
    <t>DIV150921</t>
  </si>
  <si>
    <t>SDO1509211</t>
  </si>
  <si>
    <t>9582279772</t>
  </si>
  <si>
    <t>' 150921115103</t>
  </si>
  <si>
    <t>PV_439270</t>
  </si>
  <si>
    <t>MS INDUS TOWERS LTD</t>
  </si>
  <si>
    <t>PLOT NO-1/509 SECTOR-1 VASUNDHARA GHAZIABAD UP-201012 IND</t>
  </si>
  <si>
    <t>VASUNDHRA</t>
  </si>
  <si>
    <t>U287140</t>
  </si>
  <si>
    <t>TEMPGZB0109</t>
  </si>
  <si>
    <t>MANISH LOUHRIA-7503858230-T</t>
  </si>
  <si>
    <t>http://4.188.235.99/WEBSERVICE_MOBILE/PVVNL5/METER_READING/LIVE/ReadingImage/3983674095_07012024035517_KWHIMAGE.png</t>
  </si>
  <si>
    <t>TEMPGZB0148</t>
  </si>
  <si>
    <t>MANISH LOUHRIA</t>
  </si>
  <si>
    <t>7745083000</t>
  </si>
  <si>
    <t>' 150921165103</t>
  </si>
  <si>
    <t>PV_440139</t>
  </si>
  <si>
    <t>Pramod Mittal</t>
  </si>
  <si>
    <t>13/C-4 VASUNDHARA SEC 13 VASUNDHARA GHAZIABAD UP-201012 IND</t>
  </si>
  <si>
    <t>TEMPGZB0152</t>
  </si>
  <si>
    <t>ADESH SHARMA-7037972506-T</t>
  </si>
  <si>
    <t>http://4.188.235.99/WEBSERVICE_MOBILE/PVVNL5/METER_READING/LIVE/ReadingImage/9657060337_15012024110936_KWHIMAGE.png</t>
  </si>
  <si>
    <t xml:space="preserve">AADESH SHARMA </t>
  </si>
  <si>
    <t>9810679080</t>
  </si>
  <si>
    <t>' 150942120104</t>
  </si>
  <si>
    <t>PV_147572</t>
  </si>
  <si>
    <t>SH AMIT KUMAR</t>
  </si>
  <si>
    <t>S/O RAJENDRA PRASAD III A 68 NEHRU NAGAR GHAZIABAD UP IND</t>
  </si>
  <si>
    <t>NEHRU NAGAR III</t>
  </si>
  <si>
    <t>SAGAR PAL</t>
  </si>
  <si>
    <t>http://4.188.235.99/WEBSERVICE_MOBILE/PVVNL5/METER_READING/LIVE/ReadingImage/7600555000_16012024103056_KWHIMAGE.png</t>
  </si>
  <si>
    <t>TEMPGZB0249</t>
  </si>
  <si>
    <t>SAGAR KUMAR PAL</t>
  </si>
  <si>
    <t>9810037078</t>
  </si>
  <si>
    <t>' 150912211211</t>
  </si>
  <si>
    <t>PV_42275</t>
  </si>
  <si>
    <t>SH PANKAJ MALIK</t>
  </si>
  <si>
    <t>S/O SH O M MALIK SE-116 SHASTRI NAGAR GHAZIABAD GHAZIABAD UP IND</t>
  </si>
  <si>
    <t>SHASTRI NAGAR</t>
  </si>
  <si>
    <t>U298686</t>
  </si>
  <si>
    <t>TEMPGZB049</t>
  </si>
  <si>
    <t xml:space="preserve">PRINCE </t>
  </si>
  <si>
    <t>SDO1509249</t>
  </si>
  <si>
    <t>9899553350</t>
  </si>
  <si>
    <t>' 150924216081</t>
  </si>
  <si>
    <t>PV_815102</t>
  </si>
  <si>
    <t>SH VIKAS BANSWAL</t>
  </si>
  <si>
    <t>S/O SH O P BANSWAL STB-806 SUN TOWER SHIPRA SUNCITY INDIRAPURAM GHAZIABAD UP-201014 IND</t>
  </si>
  <si>
    <t>INDRAPURAM</t>
  </si>
  <si>
    <t>MNO3462170</t>
  </si>
  <si>
    <t>TEMPGZB0225</t>
  </si>
  <si>
    <t>VISHAL SONI</t>
  </si>
  <si>
    <t>9810044454</t>
  </si>
  <si>
    <t>PV_815038</t>
  </si>
  <si>
    <t>SH VIKAS GARG</t>
  </si>
  <si>
    <t>S/O SH BALDEV RAJ GARG STB-103 SUN TOWER SHIPRA SUNCITY INDIRAPURAM GHAZIABAD UP-201014 IND</t>
  </si>
  <si>
    <t>MNO3462169</t>
  </si>
  <si>
    <t>9045589734</t>
  </si>
  <si>
    <t>' 150932203160</t>
  </si>
  <si>
    <t>PV_400227</t>
  </si>
  <si>
    <t>M/S SMT SHIPRA</t>
  </si>
  <si>
    <t>W/O ALOK KUMAR AGARWAL KH NO 597 VIKASH NAGAR KADARABAD MODINAGAR MODINAGAR GHAZIABAD Modinagar UP-201204 IND</t>
  </si>
  <si>
    <t xml:space="preserve">KADARABAD </t>
  </si>
  <si>
    <t>2018P210</t>
  </si>
  <si>
    <t>http://4.188.235.99/WEBSERVICE_MOBILE/PVVNL5/METER_READING/LIVE/ReadingImage/3176873198_08012024120302_KWHIMAGE.png</t>
  </si>
  <si>
    <t>9811204121</t>
  </si>
  <si>
    <t>' 150932263153</t>
  </si>
  <si>
    <t>PV_207540</t>
  </si>
  <si>
    <t>BRANCH MANAGER</t>
  </si>
  <si>
    <t>THE ORIENTAL INSURANCE F-16 VIGYAN BHAWAN GOVINDPURI MODINAGAR GHAZIABAD Modinagar UP-201204 IND</t>
  </si>
  <si>
    <t>2018L9999</t>
  </si>
  <si>
    <t>9871227622</t>
  </si>
  <si>
    <t>PV_401112</t>
  </si>
  <si>
    <t>SH NAWAL KISHOR</t>
  </si>
  <si>
    <t>S\O SH L N SINGH STD/502 SUNCITY INDARAPURAM GZB GHAZIABAD UP IND</t>
  </si>
  <si>
    <t>TEMPGZB0264</t>
  </si>
  <si>
    <t>MOHIT</t>
  </si>
  <si>
    <t>9212729378</t>
  </si>
  <si>
    <t>PV_404687</t>
  </si>
  <si>
    <t>SH NITIN MALIK</t>
  </si>
  <si>
    <t>S/O SH R P MALIK STC 105 SUNTOWER INDRAPURAM GZB GHAZIABAD UP IND</t>
  </si>
  <si>
    <t>9650050948</t>
  </si>
  <si>
    <t>PV_269409</t>
  </si>
  <si>
    <t>SH GOURAV BHATNAGAR</t>
  </si>
  <si>
    <t>S/O DR YP BHATNAGAR STD 704 SUN TOWER SUN INDRAPURAM GZB GHAZIABAD UP IND</t>
  </si>
  <si>
    <t>9711391304</t>
  </si>
  <si>
    <t>PV_402906</t>
  </si>
  <si>
    <t>SH MAMTA PRASAD</t>
  </si>
  <si>
    <t>W/O SH PREM KISHOR PRASAD STD 203 SUNCITI INDRAPURAM GZB GHAZIABAD UP IND</t>
  </si>
  <si>
    <t>9897002629</t>
  </si>
  <si>
    <t>' 150932212159</t>
  </si>
  <si>
    <t>PV_45925</t>
  </si>
  <si>
    <t>DR BHARAT BHUSHAN</t>
  </si>
  <si>
    <t>W/O SH KUL BHUSHAN SWASTHA VIHAR MODI NAGAR MODINAGAR UP IND</t>
  </si>
  <si>
    <t>SWASTH VIHAR</t>
  </si>
  <si>
    <t>2018L3390</t>
  </si>
  <si>
    <t>http://4.188.235.99/WEBSERVICE_MOBILE/PVVNL5/METER_READING/LIVE/ReadingImage/3234734000_17012024023045_KWHIMAGE.png</t>
  </si>
  <si>
    <t>9698078599</t>
  </si>
  <si>
    <t>' 150932212151</t>
  </si>
  <si>
    <t>PV_2316</t>
  </si>
  <si>
    <t>RAM KUMAR</t>
  </si>
  <si>
    <t>S/O RAJA RAM ADARSH NAGAR MODI NAGAR MODINAGAR UP IND</t>
  </si>
  <si>
    <t>2017L10865</t>
  </si>
  <si>
    <t>http://4.188.235.99/WEBSERVICE_MOBILE/PVVNL5/METER_READING/LIVE/ReadingImage/9458234000_07012024024913_KWHIMAGE.png</t>
  </si>
  <si>
    <t>SDO1509442</t>
  </si>
  <si>
    <t>9650618299</t>
  </si>
  <si>
    <t>' 150944268401</t>
  </si>
  <si>
    <t>PV_710949</t>
  </si>
  <si>
    <t>SMT BRIJ BALA</t>
  </si>
  <si>
    <t>W/O LT SH BABU RAM HNO-127 NEAR 5 NO BHATTA MEERUT ROAD Ghaziabad UP-201001 IND</t>
  </si>
  <si>
    <t xml:space="preserve"> NEAR 5 NO BHATTA </t>
  </si>
  <si>
    <t>E1213807</t>
  </si>
  <si>
    <t>http://4.188.235.99/WEBSERVICE_MOBILE/PVVNL5/METER_READING/LIVE/ReadingImage/5611643900_18012024045700_KWHIMAGE.png</t>
  </si>
  <si>
    <t>TEMPGZB045</t>
  </si>
  <si>
    <t>BHEEM SEN GAUTAM</t>
  </si>
  <si>
    <t>SDO1509432</t>
  </si>
  <si>
    <t>8368896268</t>
  </si>
  <si>
    <t>' 150943211104</t>
  </si>
  <si>
    <t>PV_487639</t>
  </si>
  <si>
    <t>ASHOK GOEL</t>
  </si>
  <si>
    <t>FLAT FRF 2 PLOT NO 9/70 RAJENDER NAGAR GHAZIABAD UP-201005 IND</t>
  </si>
  <si>
    <t>RAJENDER NAGAR</t>
  </si>
  <si>
    <t>E1212842</t>
  </si>
  <si>
    <t>TEMPGZB102</t>
  </si>
  <si>
    <t>AMIT KUMAR</t>
  </si>
  <si>
    <t>http://4.188.235.99/WEBSERVICE_MOBILE/PVVNL5/METER_READING/LIVE/ReadingImage/0123078701_01012024040036_KWHIMAGE.png</t>
  </si>
  <si>
    <t>EUDD-1 GZB</t>
  </si>
  <si>
    <t>DIV150911</t>
  </si>
  <si>
    <t>SDO1509111</t>
  </si>
  <si>
    <t>9039849396</t>
  </si>
  <si>
    <t>' 150911110012</t>
  </si>
  <si>
    <t>PV_16873</t>
  </si>
  <si>
    <t>MADAN GOPAL</t>
  </si>
  <si>
    <t>S/O LATE RNLAL R 53 RAJ KUNJ RAJ NGR GZB GHAZIABAD UP IND</t>
  </si>
  <si>
    <t>RAJ KUNJ</t>
  </si>
  <si>
    <t>E26746000000</t>
  </si>
  <si>
    <t>AC338</t>
  </si>
  <si>
    <t>SUNNY</t>
  </si>
  <si>
    <t>7217592646</t>
  </si>
  <si>
    <t>' 150934161110</t>
  </si>
  <si>
    <t>PV_66987</t>
  </si>
  <si>
    <t>SANAVAS KHAN</t>
  </si>
  <si>
    <t>S/O BABU KHAN Muradnagar UP-201206 IND</t>
  </si>
  <si>
    <t>CH3598000000</t>
  </si>
  <si>
    <t>UPENDRA KUMAR</t>
  </si>
  <si>
    <t>http://4.188.235.99/WEBSERVICE_MOBILE/PVVNL5/METER_READING/LIVE/ReadingImage/7059651000_15012024035105_KWHIMAGE.png</t>
  </si>
  <si>
    <t>TEMPGZB017</t>
  </si>
  <si>
    <t>UPENDRA KUMAR KAUSHIK</t>
  </si>
  <si>
    <t>SDO1509212</t>
  </si>
  <si>
    <t>7503678936</t>
  </si>
  <si>
    <t>' 150921226045</t>
  </si>
  <si>
    <t>PV_504658</t>
  </si>
  <si>
    <t>SH AMIT KUMAR GOLCHHA</t>
  </si>
  <si>
    <t>S/O SH MOTI LAL GOLCHHA IIIA-88 FF RACHNA VAISHALI GHAZIABAD UP IND</t>
  </si>
  <si>
    <t>VAISHALI</t>
  </si>
  <si>
    <t>EL0469</t>
  </si>
  <si>
    <t>TEMPGZB0126</t>
  </si>
  <si>
    <t>DEEPANSHU GAUTAM-7310986256-T</t>
  </si>
  <si>
    <t>http://4.188.235.99/WEBSERVICE_MOBILE/PVVNL5/METER_READING/LIVE/ReadingImage/3942365000_17012024012813_KWHIMAGE.png</t>
  </si>
  <si>
    <t>TEMPGZB0226</t>
  </si>
  <si>
    <t xml:space="preserve">AJAY CHAUHAN </t>
  </si>
  <si>
    <t>9971911011</t>
  </si>
  <si>
    <t>' 150924216091</t>
  </si>
  <si>
    <t>PV_411625</t>
  </si>
  <si>
    <t>DR KUMKUM SHARMA</t>
  </si>
  <si>
    <t>W/O SH VIVEK SHARMA SKF-101 SHIPRA K VIS INDIRAPURAM GZB GHAZIABAD UP IND</t>
  </si>
  <si>
    <t>EL710736</t>
  </si>
  <si>
    <t>AC128</t>
  </si>
  <si>
    <t>SACHIN RAJPUT</t>
  </si>
  <si>
    <t>SDO1509231</t>
  </si>
  <si>
    <t>8190953092</t>
  </si>
  <si>
    <t>' 150923125002</t>
  </si>
  <si>
    <t>PV_620658</t>
  </si>
  <si>
    <t>SH SVISWANATHAN</t>
  </si>
  <si>
    <t>VASUNDHARA GZB 2C/284 FF GHAZIABAD UP IND</t>
  </si>
  <si>
    <t>GE6832</t>
  </si>
  <si>
    <t>9868393720</t>
  </si>
  <si>
    <t>' 150921222009</t>
  </si>
  <si>
    <t>PV_26427</t>
  </si>
  <si>
    <t>ARVIND KR RASTOGI</t>
  </si>
  <si>
    <t>S/O V P RASTOGI 906 KANCHAN JANGA KAUSHAMBI GZB GHAZIABAD UP IND</t>
  </si>
  <si>
    <t>KAUSHAMBI</t>
  </si>
  <si>
    <t>EL6931</t>
  </si>
  <si>
    <t>SANJEEV</t>
  </si>
  <si>
    <t>http://4.188.235.99/WEBSERVICE_MOBILE/PVVNL5/METER_READING/LIVE/ReadingImage/0663665000_02012024045440_KWHIMAGE.png</t>
  </si>
  <si>
    <t>TEMPGZB0156</t>
  </si>
  <si>
    <t>SHAHRUKH KHAN</t>
  </si>
  <si>
    <t>9899448638</t>
  </si>
  <si>
    <t>' 150923325002</t>
  </si>
  <si>
    <t>PV_425045</t>
  </si>
  <si>
    <t>VIDYA SAGAR GAUTAM</t>
  </si>
  <si>
    <t>VASHUNDHARA 2C/348 GHAZIABAD UP IND</t>
  </si>
  <si>
    <t>9899721989</t>
  </si>
  <si>
    <t>' 150921114007</t>
  </si>
  <si>
    <t>PV_428588</t>
  </si>
  <si>
    <t>SMT REEMA GUPTA</t>
  </si>
  <si>
    <t>W/O ANIL KUMAR GUPTA PKT-1 PLT-8 SEC-7 VAI GZB GHAZIABAD UP IND</t>
  </si>
  <si>
    <t>EL6558</t>
  </si>
  <si>
    <t>TEMPGZB069</t>
  </si>
  <si>
    <t>AYAM</t>
  </si>
  <si>
    <t>SDO1509241</t>
  </si>
  <si>
    <t>8826480073</t>
  </si>
  <si>
    <t>' 150924116079</t>
  </si>
  <si>
    <t>PV_408307</t>
  </si>
  <si>
    <t>SH OM PRAKASH TYAGI S/O	LT  SH	DHARAM VEER SINGH TYAGI</t>
  </si>
  <si>
    <t>GK-II/10-B/ H-DIVINE INDIRAPURAM GHAZIABAD UP IND</t>
  </si>
  <si>
    <t>EL1758</t>
  </si>
  <si>
    <t>TEMPGZB0219</t>
  </si>
  <si>
    <t>MD AMIR-8909239840-T</t>
  </si>
  <si>
    <t>http://4.188.235.99/WEBSERVICE_MOBILE/PVVNL5/METER_READING/LIVE/ReadingImage/6480465000_13012024110831_KWHIMAGE.png</t>
  </si>
  <si>
    <t>MD.AMIR</t>
  </si>
  <si>
    <t>9811445022</t>
  </si>
  <si>
    <t>' 150921114004</t>
  </si>
  <si>
    <t>PV_31022</t>
  </si>
  <si>
    <t>SURENDRA PRAKASH GARG</t>
  </si>
  <si>
    <t>S/O G DAS VI/38RACHNA VAISHALI GHAZIABAD UP IND</t>
  </si>
  <si>
    <t>TEMPGZB0149</t>
  </si>
  <si>
    <t>ROHIT RAJ-8285543636-T</t>
  </si>
  <si>
    <t>TEMPGZB0150</t>
  </si>
  <si>
    <t>PRADEEP KUMAR</t>
  </si>
  <si>
    <t>SDO1509112</t>
  </si>
  <si>
    <t>9999139249</t>
  </si>
  <si>
    <t>' 150911265006</t>
  </si>
  <si>
    <t>DIWAKER JAIN AND SONS HUF</t>
  </si>
  <si>
    <t>SHOP NO 10 KM-1 GHAZIABAD GHAZIABAD UP-201001 IND</t>
  </si>
  <si>
    <t>KAVI NAGAR</t>
  </si>
  <si>
    <t>U277599</t>
  </si>
  <si>
    <t>TEMPGZB008</t>
  </si>
  <si>
    <t>SATYAPRKASH</t>
  </si>
  <si>
    <t>9717217455</t>
  </si>
  <si>
    <t>PV_17029</t>
  </si>
  <si>
    <t>SALEKH CHAND</t>
  </si>
  <si>
    <t>R25 RAJ KUNJ RAJ NGR GHAZIABAD GHAZIABAD UP IND</t>
  </si>
  <si>
    <t>9910172952</t>
  </si>
  <si>
    <t>PV_17807</t>
  </si>
  <si>
    <t>SMT ABHA SINGH</t>
  </si>
  <si>
    <t>R-38 RAJKUNJ RAJ NAGAR GHAZIABAD GHAZIABAD UP IND</t>
  </si>
  <si>
    <t>8826505783</t>
  </si>
  <si>
    <t>' 150911210001</t>
  </si>
  <si>
    <t>PV_90162</t>
  </si>
  <si>
    <t>RAM LAL</t>
  </si>
  <si>
    <t>KCE 49 KAVI NAGAR GHAZIABAD GHAZIABAD UP IND</t>
  </si>
  <si>
    <t>ZONE</t>
  </si>
  <si>
    <t>CIRCLE</t>
  </si>
  <si>
    <t>DIVISION</t>
  </si>
  <si>
    <t>DIV_CODE</t>
  </si>
  <si>
    <t>SDO_CODE</t>
  </si>
  <si>
    <t>ACCT_ID</t>
  </si>
  <si>
    <t>MOBILE_NO</t>
  </si>
  <si>
    <t>BOOK_NO</t>
  </si>
  <si>
    <t>SCNO</t>
  </si>
  <si>
    <t>NAME</t>
  </si>
  <si>
    <t>ADDRESS</t>
  </si>
  <si>
    <t>LOAD</t>
  </si>
  <si>
    <t>LOAD_UNIT</t>
  </si>
  <si>
    <t>CON_STATUS</t>
  </si>
  <si>
    <t>METER NO AS PER DEC-23 MASTER</t>
  </si>
  <si>
    <t>NEW METER NO</t>
  </si>
  <si>
    <t>MRI STATUS</t>
  </si>
  <si>
    <t>REMARK</t>
  </si>
  <si>
    <t>EMP ID</t>
  </si>
  <si>
    <t>ALLOTED NAME</t>
  </si>
  <si>
    <t>DATE</t>
  </si>
  <si>
    <t>KWH IMAGE</t>
  </si>
  <si>
    <t>READING KWH</t>
  </si>
  <si>
    <t>CLOSE_READING</t>
  </si>
  <si>
    <t>KWH CONSUMPTION</t>
  </si>
  <si>
    <t>MD KW</t>
  </si>
  <si>
    <t>EMP NAME</t>
  </si>
  <si>
    <t>MANUAL KWH</t>
  </si>
  <si>
    <t>MANUAL MD</t>
  </si>
  <si>
    <t>DDDD</t>
  </si>
  <si>
    <t>wrong meter</t>
  </si>
  <si>
    <t>wromg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</si>
</sst>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sz val="10"/>
      <color rgb="FF1A1AA6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wrapText="1"/>
    </xf>
    <xf numFmtId="0" fontId="0" fillId="2" borderId="1" xfId="0" applyFill="1" applyBorder="1"/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top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0" borderId="0" xfId="0" applyFont="1"/>
    <xf numFmtId="14" fontId="1" fillId="0" borderId="0" xfId="0" applyNumberFormat="1" applyFon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opLeftCell="D38" workbookViewId="0">
      <selection activeCell="B2" sqref="B2"/>
    </sheetView>
  </sheetViews>
  <sheetFormatPr defaultRowHeight="15" x14ac:dyDescent="0.25"/>
  <cols>
    <col min="1" max="1" width="20.140625" customWidth="1"/>
    <col min="2" max="2" width="18" customWidth="1"/>
    <col min="3" max="3" width="16" customWidth="1"/>
    <col min="4" max="5" width="15.5703125" customWidth="1"/>
    <col min="6" max="6" width="9.140625" customWidth="1"/>
    <col min="18" max="29" width="0" hidden="1" customWidth="1"/>
  </cols>
  <sheetData>
    <row r="1" spans="1:35" ht="24.95" customHeight="1" x14ac:dyDescent="0.25">
      <c r="A1" s="12" t="s">
        <v>474</v>
      </c>
      <c r="B1" s="12" t="s">
        <v>475</v>
      </c>
      <c r="C1" s="12" t="s">
        <v>476</v>
      </c>
      <c r="D1" s="12" t="s">
        <v>477</v>
      </c>
      <c r="E1" s="12" t="s">
        <v>478</v>
      </c>
      <c r="F1" s="12" t="s">
        <v>479</v>
      </c>
      <c r="G1" s="12" t="s">
        <v>480</v>
      </c>
      <c r="H1" s="12" t="s">
        <v>481</v>
      </c>
      <c r="I1" s="12" t="s">
        <v>482</v>
      </c>
      <c r="J1" s="13" t="s">
        <v>483</v>
      </c>
      <c r="K1" s="12" t="s">
        <v>484</v>
      </c>
      <c r="L1" s="12" t="s">
        <v>484</v>
      </c>
      <c r="M1" s="14" t="s">
        <v>485</v>
      </c>
      <c r="N1" s="14" t="s">
        <v>486</v>
      </c>
      <c r="O1" s="12" t="s">
        <v>487</v>
      </c>
      <c r="P1" s="12" t="s">
        <v>488</v>
      </c>
      <c r="Q1" s="12" t="s">
        <v>489</v>
      </c>
      <c r="R1" s="15" t="s">
        <v>490</v>
      </c>
      <c r="S1" s="15" t="s">
        <v>491</v>
      </c>
      <c r="T1" s="16" t="s">
        <v>492</v>
      </c>
      <c r="U1" s="12" t="s">
        <v>493</v>
      </c>
      <c r="V1" s="16" t="s">
        <v>494</v>
      </c>
      <c r="W1" s="17" t="s">
        <v>495</v>
      </c>
      <c r="X1" s="12" t="s">
        <v>496</v>
      </c>
      <c r="Y1" s="18" t="s">
        <v>497</v>
      </c>
      <c r="Z1" s="19" t="s">
        <v>498</v>
      </c>
      <c r="AA1" s="12" t="s">
        <v>499</v>
      </c>
      <c r="AB1" s="12" t="s">
        <v>492</v>
      </c>
      <c r="AC1" s="12" t="s">
        <v>500</v>
      </c>
      <c r="AD1" s="20" t="s">
        <v>501</v>
      </c>
      <c r="AE1" s="18" t="s">
        <v>502</v>
      </c>
      <c r="AF1" s="20" t="s">
        <v>501</v>
      </c>
      <c r="AG1" s="18" t="s">
        <v>502</v>
      </c>
      <c r="AH1" s="7" t="s">
        <v>494</v>
      </c>
      <c r="AI1" t="s">
        <v>503</v>
      </c>
    </row>
    <row r="2" spans="1:35" ht="24.95" customHeight="1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>
        <v>665213000</v>
      </c>
      <c r="G2" s="2" t="s">
        <v>5</v>
      </c>
      <c r="H2" s="2" t="s">
        <v>6</v>
      </c>
      <c r="I2" s="2" t="s">
        <v>7</v>
      </c>
      <c r="J2" s="3" t="s">
        <v>8</v>
      </c>
      <c r="K2" s="2" t="s">
        <v>9</v>
      </c>
      <c r="L2" s="2" t="s">
        <v>10</v>
      </c>
      <c r="M2" s="4">
        <v>5</v>
      </c>
      <c r="N2" s="4" t="s">
        <v>11</v>
      </c>
      <c r="O2" s="2" t="s">
        <v>12</v>
      </c>
      <c r="P2" s="2" t="s">
        <v>13</v>
      </c>
      <c r="Q2" s="2">
        <v>9010563</v>
      </c>
      <c r="R2" s="2" t="s">
        <v>14</v>
      </c>
      <c r="S2" s="2"/>
      <c r="T2" s="1" t="s">
        <v>15</v>
      </c>
      <c r="U2" s="2" t="s">
        <v>16</v>
      </c>
      <c r="V2" s="5">
        <v>45300.464146759259</v>
      </c>
      <c r="W2" s="5" t="s">
        <v>17</v>
      </c>
      <c r="X2" s="1">
        <v>0</v>
      </c>
      <c r="Y2" s="6">
        <v>93302</v>
      </c>
      <c r="Z2" s="1">
        <f t="shared" ref="Z2:Z51" si="0">X2-Y2</f>
        <v>-93302</v>
      </c>
      <c r="AA2" s="1">
        <v>0</v>
      </c>
      <c r="AB2" s="1" t="s">
        <v>15</v>
      </c>
      <c r="AC2" s="1" t="s">
        <v>16</v>
      </c>
      <c r="AD2" s="6"/>
      <c r="AE2" s="6"/>
      <c r="AH2" s="7" t="s">
        <v>504</v>
      </c>
    </row>
    <row r="3" spans="1:35" ht="24.95" customHeight="1" x14ac:dyDescent="0.25">
      <c r="A3" s="1" t="s">
        <v>18</v>
      </c>
      <c r="B3" s="1" t="s">
        <v>19</v>
      </c>
      <c r="C3" s="1" t="s">
        <v>20</v>
      </c>
      <c r="D3" s="2" t="s">
        <v>21</v>
      </c>
      <c r="E3" s="2" t="s">
        <v>22</v>
      </c>
      <c r="F3" s="2">
        <v>4545037090</v>
      </c>
      <c r="G3" s="2" t="s">
        <v>23</v>
      </c>
      <c r="H3" s="2" t="s">
        <v>24</v>
      </c>
      <c r="I3" s="2" t="s">
        <v>25</v>
      </c>
      <c r="J3" s="3" t="s">
        <v>26</v>
      </c>
      <c r="K3" s="2" t="s">
        <v>27</v>
      </c>
      <c r="L3" s="2" t="s">
        <v>28</v>
      </c>
      <c r="M3" s="4">
        <v>7</v>
      </c>
      <c r="N3" s="4" t="s">
        <v>11</v>
      </c>
      <c r="O3" s="2" t="s">
        <v>12</v>
      </c>
      <c r="P3" s="2">
        <v>1862597</v>
      </c>
      <c r="Q3" s="2">
        <v>7848377</v>
      </c>
      <c r="R3" s="2" t="s">
        <v>14</v>
      </c>
      <c r="S3" s="2"/>
      <c r="T3" s="8" t="s">
        <v>29</v>
      </c>
      <c r="U3" s="2" t="s">
        <v>30</v>
      </c>
      <c r="V3" s="5">
        <v>45302.608353668984</v>
      </c>
      <c r="W3" s="5" t="s">
        <v>31</v>
      </c>
      <c r="X3" s="1" t="s">
        <v>31</v>
      </c>
      <c r="Y3" s="6">
        <v>63264</v>
      </c>
      <c r="Z3" s="1" t="e">
        <f t="shared" si="0"/>
        <v>#VALUE!</v>
      </c>
      <c r="AA3" s="1" t="s">
        <v>31</v>
      </c>
      <c r="AB3" s="1" t="s">
        <v>32</v>
      </c>
      <c r="AC3" s="1" t="s">
        <v>33</v>
      </c>
      <c r="AD3" s="6"/>
      <c r="AE3" s="6"/>
      <c r="AH3" s="7" t="s">
        <v>505</v>
      </c>
    </row>
    <row r="4" spans="1:35" ht="24.95" customHeight="1" x14ac:dyDescent="0.25">
      <c r="A4" s="1" t="s">
        <v>18</v>
      </c>
      <c r="B4" s="1" t="s">
        <v>19</v>
      </c>
      <c r="C4" s="1" t="s">
        <v>34</v>
      </c>
      <c r="D4" s="2" t="s">
        <v>35</v>
      </c>
      <c r="E4" s="2" t="s">
        <v>36</v>
      </c>
      <c r="F4" s="2">
        <v>9917400558</v>
      </c>
      <c r="G4" s="2" t="s">
        <v>37</v>
      </c>
      <c r="H4" s="2" t="s">
        <v>38</v>
      </c>
      <c r="I4" s="2" t="s">
        <v>39</v>
      </c>
      <c r="J4" s="3" t="s">
        <v>40</v>
      </c>
      <c r="K4" s="2" t="s">
        <v>41</v>
      </c>
      <c r="L4" s="2" t="s">
        <v>42</v>
      </c>
      <c r="M4" s="4">
        <v>5</v>
      </c>
      <c r="N4" s="4" t="s">
        <v>11</v>
      </c>
      <c r="O4" s="2" t="s">
        <v>12</v>
      </c>
      <c r="P4" s="2" t="s">
        <v>43</v>
      </c>
      <c r="Q4" s="2">
        <v>7847722</v>
      </c>
      <c r="R4" s="2" t="s">
        <v>14</v>
      </c>
      <c r="S4" s="2"/>
      <c r="T4" s="1" t="s">
        <v>44</v>
      </c>
      <c r="U4" s="2" t="s">
        <v>45</v>
      </c>
      <c r="V4" s="5">
        <v>45294.564072071757</v>
      </c>
      <c r="W4" s="5" t="s">
        <v>46</v>
      </c>
      <c r="X4" s="1">
        <v>25122</v>
      </c>
      <c r="Y4" s="6">
        <v>18779</v>
      </c>
      <c r="Z4" s="1">
        <f t="shared" si="0"/>
        <v>6343</v>
      </c>
      <c r="AA4" s="1">
        <v>2.1</v>
      </c>
      <c r="AB4" s="1" t="s">
        <v>44</v>
      </c>
      <c r="AC4" s="1" t="s">
        <v>45</v>
      </c>
      <c r="AD4" s="21"/>
      <c r="AE4" s="6"/>
      <c r="AF4" s="21">
        <v>18907.599999999999</v>
      </c>
      <c r="AG4" s="21">
        <v>3.02</v>
      </c>
      <c r="AH4" s="7"/>
    </row>
    <row r="5" spans="1:35" ht="24.95" customHeight="1" x14ac:dyDescent="0.25">
      <c r="A5" s="1" t="s">
        <v>0</v>
      </c>
      <c r="B5" s="1" t="s">
        <v>47</v>
      </c>
      <c r="C5" s="1" t="s">
        <v>48</v>
      </c>
      <c r="D5" s="2" t="s">
        <v>49</v>
      </c>
      <c r="E5" s="2" t="s">
        <v>50</v>
      </c>
      <c r="F5" s="2">
        <v>7046159596</v>
      </c>
      <c r="G5" s="2" t="s">
        <v>51</v>
      </c>
      <c r="H5" s="2" t="s">
        <v>52</v>
      </c>
      <c r="I5" s="2" t="s">
        <v>53</v>
      </c>
      <c r="J5" s="3" t="s">
        <v>54</v>
      </c>
      <c r="K5" s="2" t="s">
        <v>55</v>
      </c>
      <c r="L5" s="2" t="s">
        <v>56</v>
      </c>
      <c r="M5" s="4">
        <v>8</v>
      </c>
      <c r="N5" s="4" t="s">
        <v>11</v>
      </c>
      <c r="O5" s="2" t="s">
        <v>12</v>
      </c>
      <c r="P5" s="2">
        <v>281117</v>
      </c>
      <c r="Q5" s="2">
        <v>7847311</v>
      </c>
      <c r="R5" s="2" t="s">
        <v>14</v>
      </c>
      <c r="S5" s="2"/>
      <c r="T5" s="1" t="s">
        <v>57</v>
      </c>
      <c r="U5" s="2" t="s">
        <v>58</v>
      </c>
      <c r="V5" s="5">
        <v>45308.672076655093</v>
      </c>
      <c r="W5" s="5" t="s">
        <v>59</v>
      </c>
      <c r="X5" s="1">
        <v>357529</v>
      </c>
      <c r="Y5" s="6">
        <v>350373</v>
      </c>
      <c r="Z5" s="1">
        <f t="shared" si="0"/>
        <v>7156</v>
      </c>
      <c r="AA5" s="1">
        <v>17.82</v>
      </c>
      <c r="AB5" s="1" t="s">
        <v>60</v>
      </c>
      <c r="AC5" s="1" t="s">
        <v>58</v>
      </c>
      <c r="AD5" s="6"/>
      <c r="AE5" s="6"/>
      <c r="AH5" s="7" t="s">
        <v>504</v>
      </c>
    </row>
    <row r="6" spans="1:35" ht="24.95" customHeight="1" x14ac:dyDescent="0.25">
      <c r="A6" s="1" t="s">
        <v>61</v>
      </c>
      <c r="B6" s="1" t="s">
        <v>62</v>
      </c>
      <c r="C6" s="1" t="s">
        <v>63</v>
      </c>
      <c r="D6" s="2" t="s">
        <v>64</v>
      </c>
      <c r="E6" s="2" t="s">
        <v>65</v>
      </c>
      <c r="F6" s="2">
        <v>9482285827</v>
      </c>
      <c r="G6" s="2" t="s">
        <v>66</v>
      </c>
      <c r="H6" s="2" t="s">
        <v>67</v>
      </c>
      <c r="I6" s="2" t="s">
        <v>68</v>
      </c>
      <c r="J6" s="3" t="s">
        <v>69</v>
      </c>
      <c r="K6" s="9" t="s">
        <v>70</v>
      </c>
      <c r="L6" s="2" t="s">
        <v>71</v>
      </c>
      <c r="M6" s="4">
        <v>7.5</v>
      </c>
      <c r="N6" s="4" t="s">
        <v>11</v>
      </c>
      <c r="O6" s="2" t="s">
        <v>12</v>
      </c>
      <c r="P6" s="2" t="s">
        <v>72</v>
      </c>
      <c r="Q6" s="2">
        <v>7587674</v>
      </c>
      <c r="R6" s="2" t="s">
        <v>14</v>
      </c>
      <c r="S6" s="2"/>
      <c r="T6" s="10" t="e">
        <v>#N/A</v>
      </c>
      <c r="U6" s="2" t="s">
        <v>73</v>
      </c>
      <c r="V6" s="5">
        <v>45302.724261493058</v>
      </c>
      <c r="W6" s="5" t="s">
        <v>74</v>
      </c>
      <c r="X6" s="1">
        <v>0</v>
      </c>
      <c r="Y6" s="6">
        <v>40647</v>
      </c>
      <c r="Z6" s="1">
        <f t="shared" si="0"/>
        <v>-40647</v>
      </c>
      <c r="AA6" s="1">
        <v>0</v>
      </c>
      <c r="AB6" s="1" t="s">
        <v>75</v>
      </c>
      <c r="AC6" s="1" t="s">
        <v>76</v>
      </c>
      <c r="AD6" s="6"/>
      <c r="AE6" s="6"/>
      <c r="AH6" s="7" t="s">
        <v>504</v>
      </c>
    </row>
    <row r="7" spans="1:35" ht="24.95" customHeight="1" x14ac:dyDescent="0.25">
      <c r="A7" s="1" t="s">
        <v>61</v>
      </c>
      <c r="B7" s="1" t="s">
        <v>62</v>
      </c>
      <c r="C7" s="1" t="s">
        <v>63</v>
      </c>
      <c r="D7" s="2" t="s">
        <v>64</v>
      </c>
      <c r="E7" s="2" t="s">
        <v>77</v>
      </c>
      <c r="F7" s="2">
        <v>7753134000</v>
      </c>
      <c r="G7" s="2" t="s">
        <v>78</v>
      </c>
      <c r="H7" s="2" t="s">
        <v>79</v>
      </c>
      <c r="I7" s="2" t="s">
        <v>80</v>
      </c>
      <c r="J7" s="3" t="s">
        <v>81</v>
      </c>
      <c r="K7" s="9" t="s">
        <v>82</v>
      </c>
      <c r="L7" s="2" t="s">
        <v>83</v>
      </c>
      <c r="M7" s="4">
        <v>6</v>
      </c>
      <c r="N7" s="4" t="s">
        <v>11</v>
      </c>
      <c r="O7" s="2" t="s">
        <v>12</v>
      </c>
      <c r="P7" s="2" t="s">
        <v>84</v>
      </c>
      <c r="Q7" s="2">
        <v>7587116</v>
      </c>
      <c r="R7" s="2" t="s">
        <v>14</v>
      </c>
      <c r="S7" s="2"/>
      <c r="T7" s="10" t="e">
        <v>#N/A</v>
      </c>
      <c r="U7" s="2" t="s">
        <v>85</v>
      </c>
      <c r="V7" s="5">
        <v>45308.429828587963</v>
      </c>
      <c r="W7" s="5" t="s">
        <v>86</v>
      </c>
      <c r="X7" s="1">
        <v>0</v>
      </c>
      <c r="Y7" s="6">
        <v>51094</v>
      </c>
      <c r="Z7" s="1">
        <f t="shared" si="0"/>
        <v>-51094</v>
      </c>
      <c r="AA7" s="1">
        <v>0</v>
      </c>
      <c r="AB7" s="1" t="s">
        <v>87</v>
      </c>
      <c r="AC7" s="1" t="s">
        <v>85</v>
      </c>
      <c r="AD7" s="6"/>
      <c r="AE7" s="6"/>
      <c r="AH7" s="7" t="s">
        <v>504</v>
      </c>
    </row>
    <row r="8" spans="1:35" ht="24.95" customHeight="1" x14ac:dyDescent="0.25">
      <c r="A8" s="1" t="s">
        <v>0</v>
      </c>
      <c r="B8" s="1" t="s">
        <v>47</v>
      </c>
      <c r="C8" s="1" t="s">
        <v>88</v>
      </c>
      <c r="D8" s="2" t="s">
        <v>89</v>
      </c>
      <c r="E8" s="2" t="s">
        <v>90</v>
      </c>
      <c r="F8" s="2">
        <v>9756423000</v>
      </c>
      <c r="G8" s="2" t="s">
        <v>91</v>
      </c>
      <c r="H8" s="2" t="s">
        <v>92</v>
      </c>
      <c r="I8" s="2" t="s">
        <v>93</v>
      </c>
      <c r="J8" s="3" t="s">
        <v>94</v>
      </c>
      <c r="K8" s="2" t="s">
        <v>95</v>
      </c>
      <c r="L8" s="2" t="s">
        <v>96</v>
      </c>
      <c r="M8" s="4">
        <v>7</v>
      </c>
      <c r="N8" s="4" t="s">
        <v>11</v>
      </c>
      <c r="O8" s="2" t="s">
        <v>12</v>
      </c>
      <c r="P8" s="2" t="s">
        <v>97</v>
      </c>
      <c r="Q8" s="2">
        <v>7371684</v>
      </c>
      <c r="R8" s="2" t="s">
        <v>14</v>
      </c>
      <c r="S8" s="2"/>
      <c r="T8" s="10" t="e">
        <v>#N/A</v>
      </c>
      <c r="U8" s="2" t="s">
        <v>98</v>
      </c>
      <c r="V8" s="5">
        <v>45302.59574290509</v>
      </c>
      <c r="W8" s="5" t="s">
        <v>99</v>
      </c>
      <c r="X8" s="1">
        <v>41764</v>
      </c>
      <c r="Y8" s="6">
        <v>15655</v>
      </c>
      <c r="Z8" s="1">
        <f t="shared" si="0"/>
        <v>26109</v>
      </c>
      <c r="AA8" s="1">
        <v>5.63</v>
      </c>
      <c r="AB8" s="1" t="s">
        <v>100</v>
      </c>
      <c r="AC8" s="1" t="s">
        <v>101</v>
      </c>
      <c r="AD8" s="6"/>
      <c r="AE8" s="6"/>
      <c r="AH8" s="7" t="s">
        <v>504</v>
      </c>
    </row>
    <row r="9" spans="1:35" ht="24.95" customHeight="1" x14ac:dyDescent="0.25">
      <c r="A9" s="1" t="s">
        <v>18</v>
      </c>
      <c r="B9" s="1" t="s">
        <v>19</v>
      </c>
      <c r="C9" s="1" t="s">
        <v>102</v>
      </c>
      <c r="D9" s="2" t="s">
        <v>103</v>
      </c>
      <c r="E9" s="2" t="s">
        <v>104</v>
      </c>
      <c r="F9" s="2">
        <v>6445355000</v>
      </c>
      <c r="G9" s="2" t="s">
        <v>105</v>
      </c>
      <c r="H9" s="2" t="s">
        <v>106</v>
      </c>
      <c r="I9" s="2" t="s">
        <v>107</v>
      </c>
      <c r="J9" s="3" t="s">
        <v>45</v>
      </c>
      <c r="K9" s="2" t="s">
        <v>108</v>
      </c>
      <c r="L9" s="2" t="s">
        <v>109</v>
      </c>
      <c r="M9" s="4">
        <v>6</v>
      </c>
      <c r="N9" s="4" t="s">
        <v>11</v>
      </c>
      <c r="O9" s="2" t="s">
        <v>12</v>
      </c>
      <c r="P9" s="2" t="s">
        <v>110</v>
      </c>
      <c r="Q9" s="2">
        <v>7366847</v>
      </c>
      <c r="R9" s="2" t="s">
        <v>14</v>
      </c>
      <c r="S9" s="2"/>
      <c r="T9" s="10" t="e">
        <v>#N/A</v>
      </c>
      <c r="U9" s="2" t="s">
        <v>111</v>
      </c>
      <c r="V9" s="5" t="e">
        <v>#N/A</v>
      </c>
      <c r="W9" s="5" t="e">
        <v>#N/A</v>
      </c>
      <c r="X9" s="1" t="e">
        <v>#N/A</v>
      </c>
      <c r="Y9" s="6">
        <v>42492</v>
      </c>
      <c r="Z9" s="1" t="e">
        <f t="shared" si="0"/>
        <v>#N/A</v>
      </c>
      <c r="AA9" s="1" t="e">
        <v>#N/A</v>
      </c>
      <c r="AB9" s="1" t="e">
        <v>#N/A</v>
      </c>
      <c r="AC9" s="1" t="e">
        <v>#N/A</v>
      </c>
      <c r="AD9" s="6"/>
      <c r="AE9" s="6"/>
      <c r="AH9" s="7" t="s">
        <v>504</v>
      </c>
    </row>
    <row r="10" spans="1:35" ht="24.95" customHeight="1" x14ac:dyDescent="0.25">
      <c r="A10" s="1" t="s">
        <v>61</v>
      </c>
      <c r="B10" s="1" t="s">
        <v>62</v>
      </c>
      <c r="C10" s="1" t="s">
        <v>112</v>
      </c>
      <c r="D10" s="2" t="s">
        <v>113</v>
      </c>
      <c r="E10" s="2" t="s">
        <v>114</v>
      </c>
      <c r="F10" s="2">
        <v>2071375306</v>
      </c>
      <c r="G10" s="2" t="s">
        <v>115</v>
      </c>
      <c r="H10" s="2" t="s">
        <v>116</v>
      </c>
      <c r="I10" s="2" t="s">
        <v>117</v>
      </c>
      <c r="J10" s="3" t="s">
        <v>118</v>
      </c>
      <c r="K10" s="2" t="s">
        <v>119</v>
      </c>
      <c r="L10" s="2" t="s">
        <v>120</v>
      </c>
      <c r="M10" s="4">
        <v>5</v>
      </c>
      <c r="N10" s="4" t="s">
        <v>11</v>
      </c>
      <c r="O10" s="2" t="s">
        <v>12</v>
      </c>
      <c r="P10" s="2" t="s">
        <v>121</v>
      </c>
      <c r="Q10" s="6">
        <v>7364076</v>
      </c>
      <c r="R10" s="2" t="s">
        <v>14</v>
      </c>
      <c r="S10" s="2"/>
      <c r="T10" s="10" t="e">
        <v>#N/A</v>
      </c>
      <c r="U10" s="2" t="s">
        <v>122</v>
      </c>
      <c r="V10" s="5" t="e">
        <v>#N/A</v>
      </c>
      <c r="W10" s="5" t="e">
        <v>#N/A</v>
      </c>
      <c r="X10" s="1" t="e">
        <v>#N/A</v>
      </c>
      <c r="Y10" s="6">
        <v>18999</v>
      </c>
      <c r="Z10" s="1" t="e">
        <f t="shared" si="0"/>
        <v>#N/A</v>
      </c>
      <c r="AA10" s="1" t="e">
        <v>#N/A</v>
      </c>
      <c r="AB10" s="1" t="e">
        <v>#N/A</v>
      </c>
      <c r="AC10" s="1" t="e">
        <v>#N/A</v>
      </c>
      <c r="AD10" s="6"/>
      <c r="AE10" s="6"/>
      <c r="AH10" s="7" t="s">
        <v>504</v>
      </c>
    </row>
    <row r="11" spans="1:35" ht="24.95" customHeight="1" x14ac:dyDescent="0.25">
      <c r="A11" s="1" t="s">
        <v>61</v>
      </c>
      <c r="B11" s="1" t="s">
        <v>123</v>
      </c>
      <c r="C11" s="1" t="s">
        <v>124</v>
      </c>
      <c r="D11" s="2" t="s">
        <v>125</v>
      </c>
      <c r="E11" s="2" t="s">
        <v>126</v>
      </c>
      <c r="F11" s="2">
        <v>7919611762</v>
      </c>
      <c r="G11" s="2" t="s">
        <v>127</v>
      </c>
      <c r="H11" s="2" t="s">
        <v>128</v>
      </c>
      <c r="I11" s="2" t="s">
        <v>129</v>
      </c>
      <c r="J11" s="3" t="s">
        <v>130</v>
      </c>
      <c r="K11" s="2" t="s">
        <v>131</v>
      </c>
      <c r="L11" s="2"/>
      <c r="M11" s="4">
        <v>5</v>
      </c>
      <c r="N11" s="4" t="s">
        <v>11</v>
      </c>
      <c r="O11" s="2" t="s">
        <v>12</v>
      </c>
      <c r="P11" s="2">
        <v>4475317</v>
      </c>
      <c r="Q11" s="2">
        <v>4475327</v>
      </c>
      <c r="R11" s="2" t="s">
        <v>14</v>
      </c>
      <c r="S11" s="2"/>
      <c r="T11" s="10" t="s">
        <v>132</v>
      </c>
      <c r="U11" s="2" t="s">
        <v>133</v>
      </c>
      <c r="V11" s="5">
        <v>45304.597757291667</v>
      </c>
      <c r="W11" s="5" t="s">
        <v>134</v>
      </c>
      <c r="X11" s="1">
        <v>0</v>
      </c>
      <c r="Y11" s="6">
        <v>16337</v>
      </c>
      <c r="Z11" s="1">
        <f t="shared" si="0"/>
        <v>-16337</v>
      </c>
      <c r="AA11" s="1">
        <v>0</v>
      </c>
      <c r="AB11" s="1" t="s">
        <v>132</v>
      </c>
      <c r="AC11" s="1" t="s">
        <v>133</v>
      </c>
      <c r="AD11" s="6"/>
      <c r="AE11" s="6"/>
      <c r="AF11">
        <v>816.88</v>
      </c>
      <c r="AG11">
        <v>3.02</v>
      </c>
      <c r="AH11" s="7"/>
    </row>
    <row r="12" spans="1:35" ht="24.95" customHeight="1" x14ac:dyDescent="0.25">
      <c r="A12" s="1" t="s">
        <v>61</v>
      </c>
      <c r="B12" s="1" t="s">
        <v>62</v>
      </c>
      <c r="C12" s="1" t="s">
        <v>63</v>
      </c>
      <c r="D12" s="2" t="s">
        <v>64</v>
      </c>
      <c r="E12" s="2" t="s">
        <v>135</v>
      </c>
      <c r="F12" s="2">
        <v>7072847000</v>
      </c>
      <c r="G12" s="2" t="s">
        <v>136</v>
      </c>
      <c r="H12" s="2" t="s">
        <v>137</v>
      </c>
      <c r="I12" s="2" t="s">
        <v>138</v>
      </c>
      <c r="J12" s="3" t="s">
        <v>139</v>
      </c>
      <c r="K12" s="9" t="s">
        <v>140</v>
      </c>
      <c r="L12" s="2" t="s">
        <v>141</v>
      </c>
      <c r="M12" s="4">
        <v>5</v>
      </c>
      <c r="N12" s="4" t="s">
        <v>11</v>
      </c>
      <c r="O12" s="2" t="s">
        <v>12</v>
      </c>
      <c r="P12" s="2" t="s">
        <v>142</v>
      </c>
      <c r="Q12" s="2">
        <v>4474977</v>
      </c>
      <c r="R12" s="2" t="s">
        <v>14</v>
      </c>
      <c r="S12" s="2"/>
      <c r="T12" s="10" t="e">
        <v>#N/A</v>
      </c>
      <c r="U12" s="2" t="s">
        <v>85</v>
      </c>
      <c r="V12" s="5">
        <v>45298.541853275463</v>
      </c>
      <c r="W12" s="5" t="s">
        <v>143</v>
      </c>
      <c r="X12" s="1">
        <v>0</v>
      </c>
      <c r="Y12" s="6">
        <v>14114</v>
      </c>
      <c r="Z12" s="1">
        <f t="shared" si="0"/>
        <v>-14114</v>
      </c>
      <c r="AA12" s="1">
        <v>0</v>
      </c>
      <c r="AB12" s="1" t="s">
        <v>87</v>
      </c>
      <c r="AC12" s="1" t="s">
        <v>85</v>
      </c>
      <c r="AD12" s="6"/>
      <c r="AE12" s="6"/>
      <c r="AH12" s="7" t="s">
        <v>504</v>
      </c>
    </row>
    <row r="13" spans="1:35" ht="24.95" customHeight="1" x14ac:dyDescent="0.25">
      <c r="A13" s="1" t="s">
        <v>61</v>
      </c>
      <c r="B13" s="1" t="s">
        <v>62</v>
      </c>
      <c r="C13" s="1" t="s">
        <v>63</v>
      </c>
      <c r="D13" s="2" t="s">
        <v>64</v>
      </c>
      <c r="E13" s="2" t="s">
        <v>77</v>
      </c>
      <c r="F13" s="2">
        <v>162634000</v>
      </c>
      <c r="G13" s="2" t="s">
        <v>144</v>
      </c>
      <c r="H13" s="2" t="s">
        <v>145</v>
      </c>
      <c r="I13" s="2" t="s">
        <v>146</v>
      </c>
      <c r="J13" s="3" t="s">
        <v>147</v>
      </c>
      <c r="K13" s="9" t="s">
        <v>148</v>
      </c>
      <c r="L13" s="2" t="s">
        <v>149</v>
      </c>
      <c r="M13" s="4">
        <v>7</v>
      </c>
      <c r="N13" s="4" t="s">
        <v>11</v>
      </c>
      <c r="O13" s="2" t="s">
        <v>12</v>
      </c>
      <c r="P13" s="2">
        <v>4474953</v>
      </c>
      <c r="Q13" s="2">
        <v>4474953</v>
      </c>
      <c r="R13" s="2" t="s">
        <v>14</v>
      </c>
      <c r="S13" s="2"/>
      <c r="T13" s="10" t="e">
        <v>#N/A</v>
      </c>
      <c r="U13" s="2" t="s">
        <v>150</v>
      </c>
      <c r="V13" s="5">
        <v>45304.478785219908</v>
      </c>
      <c r="W13" s="5" t="s">
        <v>151</v>
      </c>
      <c r="X13" s="1">
        <v>0</v>
      </c>
      <c r="Y13" s="6">
        <v>30107</v>
      </c>
      <c r="Z13" s="1">
        <f t="shared" si="0"/>
        <v>-30107</v>
      </c>
      <c r="AA13" s="1">
        <v>0</v>
      </c>
      <c r="AB13" s="1" t="s">
        <v>152</v>
      </c>
      <c r="AC13" s="1" t="s">
        <v>153</v>
      </c>
      <c r="AD13" s="6"/>
      <c r="AE13" s="6"/>
      <c r="AF13">
        <v>1179.05</v>
      </c>
      <c r="AG13">
        <v>3.3860000000000001</v>
      </c>
      <c r="AH13" s="7"/>
    </row>
    <row r="14" spans="1:35" ht="24.95" customHeight="1" x14ac:dyDescent="0.25">
      <c r="A14" s="1" t="s">
        <v>61</v>
      </c>
      <c r="B14" s="1" t="s">
        <v>62</v>
      </c>
      <c r="C14" s="1" t="s">
        <v>63</v>
      </c>
      <c r="D14" s="2" t="s">
        <v>64</v>
      </c>
      <c r="E14" s="2" t="s">
        <v>65</v>
      </c>
      <c r="F14" s="2">
        <v>6983302815</v>
      </c>
      <c r="G14" s="2" t="s">
        <v>154</v>
      </c>
      <c r="H14" s="2" t="s">
        <v>155</v>
      </c>
      <c r="I14" s="2" t="s">
        <v>156</v>
      </c>
      <c r="J14" s="3" t="s">
        <v>157</v>
      </c>
      <c r="K14" s="9" t="s">
        <v>158</v>
      </c>
      <c r="L14" s="2" t="s">
        <v>159</v>
      </c>
      <c r="M14" s="4">
        <v>5</v>
      </c>
      <c r="N14" s="4" t="s">
        <v>11</v>
      </c>
      <c r="O14" s="2" t="s">
        <v>12</v>
      </c>
      <c r="P14" s="2">
        <v>929</v>
      </c>
      <c r="Q14" s="2">
        <v>4473935</v>
      </c>
      <c r="R14" s="2" t="s">
        <v>14</v>
      </c>
      <c r="S14" s="2"/>
      <c r="T14" s="10" t="e">
        <v>#N/A</v>
      </c>
      <c r="U14" s="2" t="s">
        <v>73</v>
      </c>
      <c r="V14" s="5">
        <v>45304.695690891203</v>
      </c>
      <c r="W14" s="5" t="s">
        <v>160</v>
      </c>
      <c r="X14" s="1">
        <v>0</v>
      </c>
      <c r="Y14" s="6">
        <v>15795</v>
      </c>
      <c r="Z14" s="1">
        <f t="shared" si="0"/>
        <v>-15795</v>
      </c>
      <c r="AA14" s="1">
        <v>0</v>
      </c>
      <c r="AB14" s="1" t="s">
        <v>75</v>
      </c>
      <c r="AC14" s="1" t="s">
        <v>76</v>
      </c>
      <c r="AD14" s="6"/>
      <c r="AE14" s="6"/>
      <c r="AH14" s="7" t="s">
        <v>504</v>
      </c>
    </row>
    <row r="15" spans="1:35" ht="24.95" customHeight="1" x14ac:dyDescent="0.25">
      <c r="A15" s="1" t="s">
        <v>0</v>
      </c>
      <c r="B15" s="1" t="s">
        <v>47</v>
      </c>
      <c r="C15" s="1" t="s">
        <v>161</v>
      </c>
      <c r="D15" s="2" t="s">
        <v>162</v>
      </c>
      <c r="E15" s="2" t="s">
        <v>163</v>
      </c>
      <c r="F15" s="2">
        <v>2942625312</v>
      </c>
      <c r="G15" s="2" t="s">
        <v>164</v>
      </c>
      <c r="H15" s="2" t="s">
        <v>165</v>
      </c>
      <c r="I15" s="2" t="s">
        <v>166</v>
      </c>
      <c r="J15" s="3" t="s">
        <v>167</v>
      </c>
      <c r="K15" s="2" t="s">
        <v>168</v>
      </c>
      <c r="L15" s="2" t="s">
        <v>169</v>
      </c>
      <c r="M15" s="4">
        <v>5</v>
      </c>
      <c r="N15" s="4" t="s">
        <v>11</v>
      </c>
      <c r="O15" s="2" t="s">
        <v>12</v>
      </c>
      <c r="P15" s="2">
        <v>4469939</v>
      </c>
      <c r="Q15" s="1">
        <v>4469930</v>
      </c>
      <c r="R15" s="2" t="s">
        <v>14</v>
      </c>
      <c r="S15" s="2"/>
      <c r="T15" s="10" t="e">
        <v>#N/A</v>
      </c>
      <c r="U15" s="2" t="s">
        <v>170</v>
      </c>
      <c r="V15" s="5">
        <v>45307.530023067127</v>
      </c>
      <c r="W15" s="5" t="s">
        <v>171</v>
      </c>
      <c r="X15" s="1">
        <v>17205</v>
      </c>
      <c r="Y15" s="6">
        <v>37884</v>
      </c>
      <c r="Z15" s="1">
        <f t="shared" si="0"/>
        <v>-20679</v>
      </c>
      <c r="AA15" s="1">
        <v>4.63</v>
      </c>
      <c r="AB15" s="1" t="s">
        <v>172</v>
      </c>
      <c r="AC15" s="1" t="s">
        <v>173</v>
      </c>
      <c r="AD15" s="6"/>
      <c r="AE15" s="6"/>
      <c r="AH15" s="7" t="s">
        <v>504</v>
      </c>
    </row>
    <row r="16" spans="1:35" ht="24.95" customHeight="1" x14ac:dyDescent="0.25">
      <c r="A16" s="1" t="s">
        <v>0</v>
      </c>
      <c r="B16" s="1" t="s">
        <v>47</v>
      </c>
      <c r="C16" s="1" t="s">
        <v>161</v>
      </c>
      <c r="D16" s="2" t="s">
        <v>162</v>
      </c>
      <c r="E16" s="2" t="s">
        <v>163</v>
      </c>
      <c r="F16" s="2">
        <v>6176014063</v>
      </c>
      <c r="G16" s="2" t="s">
        <v>174</v>
      </c>
      <c r="H16" s="2" t="s">
        <v>175</v>
      </c>
      <c r="I16" s="2" t="s">
        <v>176</v>
      </c>
      <c r="J16" s="3" t="s">
        <v>177</v>
      </c>
      <c r="K16" s="2" t="s">
        <v>178</v>
      </c>
      <c r="L16" s="2" t="s">
        <v>179</v>
      </c>
      <c r="M16" s="4">
        <v>8</v>
      </c>
      <c r="N16" s="4" t="s">
        <v>11</v>
      </c>
      <c r="O16" s="2" t="s">
        <v>180</v>
      </c>
      <c r="P16" s="2">
        <v>4469924</v>
      </c>
      <c r="Q16" s="2">
        <v>4469924</v>
      </c>
      <c r="R16" s="2" t="s">
        <v>14</v>
      </c>
      <c r="S16" s="2"/>
      <c r="T16" s="10" t="e">
        <v>#N/A</v>
      </c>
      <c r="U16" s="2" t="s">
        <v>181</v>
      </c>
      <c r="V16" s="5">
        <v>45304.614904016205</v>
      </c>
      <c r="W16" s="5" t="s">
        <v>182</v>
      </c>
      <c r="X16" s="1">
        <v>0</v>
      </c>
      <c r="Y16" s="6">
        <v>20305</v>
      </c>
      <c r="Z16" s="1">
        <f t="shared" si="0"/>
        <v>-20305</v>
      </c>
      <c r="AA16" s="1">
        <v>0</v>
      </c>
      <c r="AB16" s="1" t="s">
        <v>183</v>
      </c>
      <c r="AC16" s="1" t="s">
        <v>184</v>
      </c>
      <c r="AD16" s="6"/>
      <c r="AE16" s="6"/>
      <c r="AF16" s="21">
        <v>20309.759999999998</v>
      </c>
      <c r="AG16" s="21">
        <v>6.0039999999999996</v>
      </c>
      <c r="AH16" s="7"/>
    </row>
    <row r="17" spans="1:34" ht="24.95" customHeight="1" x14ac:dyDescent="0.25">
      <c r="A17" s="1" t="s">
        <v>0</v>
      </c>
      <c r="B17" s="1" t="s">
        <v>47</v>
      </c>
      <c r="C17" s="1" t="s">
        <v>161</v>
      </c>
      <c r="D17" s="2" t="s">
        <v>162</v>
      </c>
      <c r="E17" s="2" t="s">
        <v>163</v>
      </c>
      <c r="F17" s="2">
        <v>7949379224</v>
      </c>
      <c r="G17" s="2" t="s">
        <v>185</v>
      </c>
      <c r="H17" s="2" t="s">
        <v>186</v>
      </c>
      <c r="I17" s="2" t="s">
        <v>187</v>
      </c>
      <c r="J17" s="3" t="s">
        <v>188</v>
      </c>
      <c r="K17" s="2" t="s">
        <v>189</v>
      </c>
      <c r="L17" s="2" t="s">
        <v>190</v>
      </c>
      <c r="M17" s="4">
        <v>6</v>
      </c>
      <c r="N17" s="4" t="s">
        <v>11</v>
      </c>
      <c r="O17" s="2" t="s">
        <v>12</v>
      </c>
      <c r="P17" s="2">
        <v>4469889</v>
      </c>
      <c r="Q17" s="2">
        <v>4469889</v>
      </c>
      <c r="R17" s="2" t="s">
        <v>14</v>
      </c>
      <c r="S17" s="2"/>
      <c r="T17" s="10" t="e">
        <v>#N/A</v>
      </c>
      <c r="U17" s="2" t="s">
        <v>191</v>
      </c>
      <c r="V17" s="5">
        <v>45304.686985219909</v>
      </c>
      <c r="W17" s="5" t="s">
        <v>192</v>
      </c>
      <c r="X17" s="1">
        <v>16897</v>
      </c>
      <c r="Y17" s="6">
        <v>16897</v>
      </c>
      <c r="Z17" s="1">
        <f t="shared" si="0"/>
        <v>0</v>
      </c>
      <c r="AA17" s="1">
        <v>0</v>
      </c>
      <c r="AB17" s="1" t="s">
        <v>193</v>
      </c>
      <c r="AC17" s="1" t="s">
        <v>194</v>
      </c>
      <c r="AD17" s="6"/>
      <c r="AE17" s="6"/>
      <c r="AF17" s="21">
        <v>16897.93</v>
      </c>
      <c r="AG17" s="21">
        <v>0</v>
      </c>
      <c r="AH17" s="7"/>
    </row>
    <row r="18" spans="1:34" ht="24.95" customHeight="1" x14ac:dyDescent="0.25">
      <c r="A18" s="1" t="s">
        <v>61</v>
      </c>
      <c r="B18" s="1" t="s">
        <v>123</v>
      </c>
      <c r="C18" s="1" t="s">
        <v>195</v>
      </c>
      <c r="D18" s="2" t="s">
        <v>196</v>
      </c>
      <c r="E18" s="2" t="s">
        <v>197</v>
      </c>
      <c r="F18" s="2">
        <v>4442806893</v>
      </c>
      <c r="G18" s="2" t="s">
        <v>198</v>
      </c>
      <c r="H18" s="2" t="s">
        <v>199</v>
      </c>
      <c r="I18" s="2" t="s">
        <v>156</v>
      </c>
      <c r="J18" s="3" t="s">
        <v>200</v>
      </c>
      <c r="K18" s="2" t="s">
        <v>201</v>
      </c>
      <c r="L18" s="2" t="s">
        <v>202</v>
      </c>
      <c r="M18" s="4">
        <v>9</v>
      </c>
      <c r="N18" s="4" t="s">
        <v>11</v>
      </c>
      <c r="O18" s="2" t="s">
        <v>12</v>
      </c>
      <c r="P18" s="2">
        <v>4458704</v>
      </c>
      <c r="Q18" s="2">
        <v>4458701</v>
      </c>
      <c r="R18" s="2" t="s">
        <v>14</v>
      </c>
      <c r="S18" s="2"/>
      <c r="T18" s="1" t="s">
        <v>203</v>
      </c>
      <c r="U18" s="2" t="s">
        <v>204</v>
      </c>
      <c r="V18" s="5">
        <v>45301.443616087963</v>
      </c>
      <c r="W18" s="5" t="s">
        <v>205</v>
      </c>
      <c r="X18" s="1">
        <v>0</v>
      </c>
      <c r="Y18" s="6">
        <v>16435</v>
      </c>
      <c r="Z18" s="1">
        <f t="shared" si="0"/>
        <v>-16435</v>
      </c>
      <c r="AA18" s="1">
        <v>0</v>
      </c>
      <c r="AB18" s="1" t="s">
        <v>203</v>
      </c>
      <c r="AC18" s="1" t="s">
        <v>204</v>
      </c>
      <c r="AD18" s="6"/>
      <c r="AE18" s="6"/>
      <c r="AF18" s="21">
        <v>16711.96</v>
      </c>
      <c r="AG18" s="21">
        <v>5.09</v>
      </c>
      <c r="AH18" s="7"/>
    </row>
    <row r="19" spans="1:34" ht="24.95" customHeight="1" x14ac:dyDescent="0.25">
      <c r="A19" s="1" t="s">
        <v>18</v>
      </c>
      <c r="B19" s="1" t="s">
        <v>19</v>
      </c>
      <c r="C19" s="1" t="s">
        <v>34</v>
      </c>
      <c r="D19" s="2" t="s">
        <v>35</v>
      </c>
      <c r="E19" s="2" t="s">
        <v>36</v>
      </c>
      <c r="F19" s="2">
        <v>9699755000</v>
      </c>
      <c r="G19" s="2" t="s">
        <v>156</v>
      </c>
      <c r="H19" s="2" t="s">
        <v>206</v>
      </c>
      <c r="I19" s="2" t="s">
        <v>207</v>
      </c>
      <c r="J19" s="3" t="s">
        <v>208</v>
      </c>
      <c r="K19" s="2" t="s">
        <v>209</v>
      </c>
      <c r="L19" s="2" t="s">
        <v>42</v>
      </c>
      <c r="M19" s="4">
        <v>12</v>
      </c>
      <c r="N19" s="4" t="s">
        <v>210</v>
      </c>
      <c r="O19" s="2" t="s">
        <v>12</v>
      </c>
      <c r="P19" s="2">
        <v>4458526</v>
      </c>
      <c r="Q19" s="1">
        <v>4458526</v>
      </c>
      <c r="R19" s="2" t="s">
        <v>14</v>
      </c>
      <c r="S19" s="2"/>
      <c r="T19" s="1" t="s">
        <v>44</v>
      </c>
      <c r="U19" s="2" t="s">
        <v>45</v>
      </c>
      <c r="V19" s="5" t="e">
        <v>#N/A</v>
      </c>
      <c r="W19" s="5" t="e">
        <v>#N/A</v>
      </c>
      <c r="X19" s="1" t="e">
        <v>#N/A</v>
      </c>
      <c r="Y19" s="6">
        <v>0</v>
      </c>
      <c r="Z19" s="1" t="e">
        <f t="shared" si="0"/>
        <v>#N/A</v>
      </c>
      <c r="AA19" s="1" t="e">
        <v>#N/A</v>
      </c>
      <c r="AB19" s="1" t="e">
        <v>#N/A</v>
      </c>
      <c r="AC19" s="1" t="e">
        <v>#N/A</v>
      </c>
      <c r="AD19" s="6"/>
      <c r="AE19" s="6"/>
      <c r="AF19" s="21">
        <v>56184.91</v>
      </c>
      <c r="AG19" s="21">
        <v>5.17</v>
      </c>
      <c r="AH19" s="7"/>
    </row>
    <row r="20" spans="1:34" ht="24.95" customHeight="1" x14ac:dyDescent="0.25">
      <c r="A20" s="1" t="s">
        <v>0</v>
      </c>
      <c r="B20" s="1" t="s">
        <v>1</v>
      </c>
      <c r="C20" s="1" t="s">
        <v>211</v>
      </c>
      <c r="D20" s="2" t="s">
        <v>212</v>
      </c>
      <c r="E20" s="2" t="s">
        <v>213</v>
      </c>
      <c r="F20" s="2">
        <v>479365000</v>
      </c>
      <c r="G20" s="2" t="s">
        <v>214</v>
      </c>
      <c r="H20" s="2" t="s">
        <v>215</v>
      </c>
      <c r="I20" s="2" t="s">
        <v>216</v>
      </c>
      <c r="J20" s="3" t="s">
        <v>217</v>
      </c>
      <c r="K20" s="2" t="s">
        <v>218</v>
      </c>
      <c r="L20" s="2" t="s">
        <v>219</v>
      </c>
      <c r="M20" s="4">
        <v>8</v>
      </c>
      <c r="N20" s="4" t="s">
        <v>11</v>
      </c>
      <c r="O20" s="2" t="s">
        <v>12</v>
      </c>
      <c r="P20" s="2">
        <v>3634863</v>
      </c>
      <c r="Q20" s="2">
        <v>3634863</v>
      </c>
      <c r="R20" s="2" t="s">
        <v>14</v>
      </c>
      <c r="S20" s="2"/>
      <c r="T20" s="8" t="s">
        <v>220</v>
      </c>
      <c r="U20" s="2" t="s">
        <v>221</v>
      </c>
      <c r="V20" s="5">
        <v>45295.728972106481</v>
      </c>
      <c r="W20" s="5" t="s">
        <v>222</v>
      </c>
      <c r="X20" s="1">
        <v>11868</v>
      </c>
      <c r="Y20" s="6">
        <v>46601</v>
      </c>
      <c r="Z20" s="1">
        <f t="shared" si="0"/>
        <v>-34733</v>
      </c>
      <c r="AA20" s="1">
        <v>0.8</v>
      </c>
      <c r="AB20" s="1" t="s">
        <v>223</v>
      </c>
      <c r="AC20" s="1" t="s">
        <v>224</v>
      </c>
      <c r="AD20" s="6"/>
      <c r="AE20" s="6"/>
      <c r="AH20" s="7"/>
    </row>
    <row r="21" spans="1:34" ht="24.95" customHeight="1" x14ac:dyDescent="0.25">
      <c r="A21" s="1" t="s">
        <v>61</v>
      </c>
      <c r="B21" s="1" t="s">
        <v>62</v>
      </c>
      <c r="C21" s="1" t="s">
        <v>63</v>
      </c>
      <c r="D21" s="2" t="s">
        <v>64</v>
      </c>
      <c r="E21" s="2" t="s">
        <v>65</v>
      </c>
      <c r="F21" s="2">
        <v>4960107692</v>
      </c>
      <c r="G21" s="2" t="s">
        <v>225</v>
      </c>
      <c r="H21" s="2" t="s">
        <v>226</v>
      </c>
      <c r="I21" s="2" t="s">
        <v>227</v>
      </c>
      <c r="J21" s="3" t="s">
        <v>228</v>
      </c>
      <c r="K21" s="9" t="s">
        <v>229</v>
      </c>
      <c r="L21" s="2" t="s">
        <v>159</v>
      </c>
      <c r="M21" s="4">
        <v>9</v>
      </c>
      <c r="N21" s="4" t="s">
        <v>11</v>
      </c>
      <c r="O21" s="2" t="s">
        <v>12</v>
      </c>
      <c r="P21" s="2">
        <v>319100</v>
      </c>
      <c r="Q21" s="2">
        <v>3633010</v>
      </c>
      <c r="R21" s="2" t="s">
        <v>14</v>
      </c>
      <c r="S21" s="2"/>
      <c r="T21" s="10" t="e">
        <v>#N/A</v>
      </c>
      <c r="U21" s="2" t="s">
        <v>73</v>
      </c>
      <c r="V21" s="5">
        <v>45304.664442858797</v>
      </c>
      <c r="W21" s="5" t="s">
        <v>230</v>
      </c>
      <c r="X21" s="1">
        <v>0</v>
      </c>
      <c r="Y21" s="6">
        <v>69731</v>
      </c>
      <c r="Z21" s="1">
        <f t="shared" si="0"/>
        <v>-69731</v>
      </c>
      <c r="AA21" s="1">
        <v>0</v>
      </c>
      <c r="AB21" s="1" t="s">
        <v>75</v>
      </c>
      <c r="AC21" s="1" t="s">
        <v>76</v>
      </c>
      <c r="AD21" s="6"/>
      <c r="AE21" s="6"/>
    </row>
    <row r="22" spans="1:34" ht="24.95" customHeight="1" x14ac:dyDescent="0.25">
      <c r="A22" s="1" t="s">
        <v>0</v>
      </c>
      <c r="B22" s="1" t="s">
        <v>1</v>
      </c>
      <c r="C22" s="1" t="s">
        <v>231</v>
      </c>
      <c r="D22" s="2" t="s">
        <v>232</v>
      </c>
      <c r="E22" s="2" t="s">
        <v>233</v>
      </c>
      <c r="F22" s="2">
        <v>3983674095</v>
      </c>
      <c r="G22" s="2" t="s">
        <v>234</v>
      </c>
      <c r="H22" s="2" t="s">
        <v>235</v>
      </c>
      <c r="I22" s="2" t="s">
        <v>236</v>
      </c>
      <c r="J22" s="3" t="s">
        <v>237</v>
      </c>
      <c r="K22" s="2" t="s">
        <v>238</v>
      </c>
      <c r="L22" s="2" t="s">
        <v>239</v>
      </c>
      <c r="M22" s="4">
        <v>8</v>
      </c>
      <c r="N22" s="4" t="s">
        <v>11</v>
      </c>
      <c r="O22" s="2" t="s">
        <v>12</v>
      </c>
      <c r="P22" s="2" t="s">
        <v>240</v>
      </c>
      <c r="Q22" s="2">
        <v>3631864</v>
      </c>
      <c r="R22" s="2" t="s">
        <v>14</v>
      </c>
      <c r="S22" s="2"/>
      <c r="T22" s="8" t="s">
        <v>241</v>
      </c>
      <c r="U22" s="2" t="s">
        <v>242</v>
      </c>
      <c r="V22" s="5">
        <v>45298.663401504629</v>
      </c>
      <c r="W22" s="5" t="s">
        <v>243</v>
      </c>
      <c r="X22" s="1">
        <v>141740</v>
      </c>
      <c r="Y22" s="6">
        <v>65164</v>
      </c>
      <c r="Z22" s="1">
        <f t="shared" si="0"/>
        <v>76576</v>
      </c>
      <c r="AA22" s="1">
        <v>11.96</v>
      </c>
      <c r="AB22" s="1" t="s">
        <v>244</v>
      </c>
      <c r="AC22" s="1" t="s">
        <v>245</v>
      </c>
      <c r="AD22" s="6"/>
      <c r="AE22" s="6"/>
    </row>
    <row r="23" spans="1:34" ht="24.95" customHeight="1" x14ac:dyDescent="0.25">
      <c r="A23" s="1" t="s">
        <v>0</v>
      </c>
      <c r="B23" s="1" t="s">
        <v>1</v>
      </c>
      <c r="C23" s="1" t="s">
        <v>231</v>
      </c>
      <c r="D23" s="2" t="s">
        <v>232</v>
      </c>
      <c r="E23" s="2" t="s">
        <v>233</v>
      </c>
      <c r="F23" s="2">
        <v>9657060337</v>
      </c>
      <c r="G23" s="2" t="s">
        <v>246</v>
      </c>
      <c r="H23" s="2" t="s">
        <v>247</v>
      </c>
      <c r="I23" s="2" t="s">
        <v>248</v>
      </c>
      <c r="J23" s="3" t="s">
        <v>249</v>
      </c>
      <c r="K23" s="2" t="s">
        <v>250</v>
      </c>
      <c r="L23" s="2" t="s">
        <v>239</v>
      </c>
      <c r="M23" s="4">
        <v>9</v>
      </c>
      <c r="N23" s="4" t="s">
        <v>11</v>
      </c>
      <c r="O23" s="2" t="s">
        <v>12</v>
      </c>
      <c r="P23" s="2">
        <v>6486969</v>
      </c>
      <c r="Q23" s="2">
        <v>3631748</v>
      </c>
      <c r="R23" s="2" t="s">
        <v>14</v>
      </c>
      <c r="S23" s="2"/>
      <c r="T23" s="8" t="s">
        <v>251</v>
      </c>
      <c r="U23" s="2" t="s">
        <v>252</v>
      </c>
      <c r="V23" s="5">
        <v>45306.465006678241</v>
      </c>
      <c r="W23" s="5" t="s">
        <v>253</v>
      </c>
      <c r="X23" s="1">
        <v>62.6</v>
      </c>
      <c r="Y23" s="6">
        <v>13160</v>
      </c>
      <c r="Z23" s="1">
        <f t="shared" si="0"/>
        <v>-13097.4</v>
      </c>
      <c r="AA23" s="1">
        <v>3.03</v>
      </c>
      <c r="AB23" s="1" t="s">
        <v>251</v>
      </c>
      <c r="AC23" s="1" t="s">
        <v>254</v>
      </c>
      <c r="AD23" s="6"/>
      <c r="AE23" s="6"/>
    </row>
    <row r="24" spans="1:34" ht="24.95" customHeight="1" x14ac:dyDescent="0.25">
      <c r="A24" s="1" t="s">
        <v>18</v>
      </c>
      <c r="B24" s="1" t="s">
        <v>19</v>
      </c>
      <c r="C24" s="1" t="s">
        <v>102</v>
      </c>
      <c r="D24" s="2" t="s">
        <v>103</v>
      </c>
      <c r="E24" s="2" t="s">
        <v>104</v>
      </c>
      <c r="F24" s="2">
        <v>7600555000</v>
      </c>
      <c r="G24" s="2" t="s">
        <v>255</v>
      </c>
      <c r="H24" s="2" t="s">
        <v>256</v>
      </c>
      <c r="I24" s="2" t="s">
        <v>257</v>
      </c>
      <c r="J24" s="3" t="s">
        <v>258</v>
      </c>
      <c r="K24" s="2" t="s">
        <v>259</v>
      </c>
      <c r="L24" s="2" t="s">
        <v>260</v>
      </c>
      <c r="M24" s="4">
        <v>6</v>
      </c>
      <c r="N24" s="4" t="s">
        <v>11</v>
      </c>
      <c r="O24" s="2" t="s">
        <v>12</v>
      </c>
      <c r="P24" s="2">
        <v>15632679</v>
      </c>
      <c r="Q24" s="1">
        <v>3472035</v>
      </c>
      <c r="R24" s="2" t="s">
        <v>14</v>
      </c>
      <c r="S24" s="2"/>
      <c r="T24" s="10" t="e">
        <v>#N/A</v>
      </c>
      <c r="U24" s="2" t="s">
        <v>261</v>
      </c>
      <c r="V24" s="5">
        <v>45307.438151655093</v>
      </c>
      <c r="W24" s="5" t="s">
        <v>262</v>
      </c>
      <c r="X24" s="1">
        <v>30564</v>
      </c>
      <c r="Y24" s="6">
        <v>30958</v>
      </c>
      <c r="Z24" s="1">
        <f t="shared" si="0"/>
        <v>-394</v>
      </c>
      <c r="AA24" s="1">
        <v>3.42</v>
      </c>
      <c r="AB24" s="1" t="s">
        <v>263</v>
      </c>
      <c r="AC24" s="1" t="s">
        <v>264</v>
      </c>
      <c r="AD24" s="6"/>
      <c r="AE24" s="6"/>
    </row>
    <row r="25" spans="1:34" ht="24.95" customHeight="1" x14ac:dyDescent="0.25">
      <c r="A25" s="1" t="s">
        <v>18</v>
      </c>
      <c r="B25" s="1" t="s">
        <v>19</v>
      </c>
      <c r="C25" s="1" t="s">
        <v>34</v>
      </c>
      <c r="D25" s="2" t="s">
        <v>35</v>
      </c>
      <c r="E25" s="2" t="s">
        <v>36</v>
      </c>
      <c r="F25" s="2">
        <v>9421355000</v>
      </c>
      <c r="G25" s="2" t="s">
        <v>265</v>
      </c>
      <c r="H25" s="2" t="s">
        <v>266</v>
      </c>
      <c r="I25" s="2" t="s">
        <v>267</v>
      </c>
      <c r="J25" s="3" t="s">
        <v>268</v>
      </c>
      <c r="K25" s="2" t="s">
        <v>269</v>
      </c>
      <c r="L25" s="2" t="s">
        <v>270</v>
      </c>
      <c r="M25" s="4">
        <v>7.5</v>
      </c>
      <c r="N25" s="4" t="s">
        <v>11</v>
      </c>
      <c r="O25" s="2" t="s">
        <v>12</v>
      </c>
      <c r="P25" s="2" t="s">
        <v>271</v>
      </c>
      <c r="Q25" s="1">
        <v>3462990</v>
      </c>
      <c r="R25" s="2" t="s">
        <v>14</v>
      </c>
      <c r="S25" s="2"/>
      <c r="T25" s="1" t="s">
        <v>272</v>
      </c>
      <c r="U25" s="2" t="s">
        <v>273</v>
      </c>
      <c r="V25" s="5" t="e">
        <v>#N/A</v>
      </c>
      <c r="W25" s="5" t="e">
        <v>#N/A</v>
      </c>
      <c r="X25" s="1" t="e">
        <v>#N/A</v>
      </c>
      <c r="Y25" s="6">
        <v>46588</v>
      </c>
      <c r="Z25" s="1" t="e">
        <f t="shared" si="0"/>
        <v>#N/A</v>
      </c>
      <c r="AA25" s="1" t="e">
        <v>#N/A</v>
      </c>
      <c r="AB25" s="1" t="e">
        <v>#N/A</v>
      </c>
      <c r="AC25" s="1" t="e">
        <v>#N/A</v>
      </c>
      <c r="AD25" s="6"/>
      <c r="AE25" s="6"/>
    </row>
    <row r="26" spans="1:34" ht="24.95" customHeight="1" x14ac:dyDescent="0.25">
      <c r="A26" s="1" t="s">
        <v>0</v>
      </c>
      <c r="B26" s="1" t="s">
        <v>1</v>
      </c>
      <c r="C26" s="1" t="s">
        <v>211</v>
      </c>
      <c r="D26" s="2" t="s">
        <v>212</v>
      </c>
      <c r="E26" s="2" t="s">
        <v>274</v>
      </c>
      <c r="F26" s="2">
        <v>8639436675</v>
      </c>
      <c r="G26" s="2" t="s">
        <v>275</v>
      </c>
      <c r="H26" s="2" t="s">
        <v>276</v>
      </c>
      <c r="I26" s="2" t="s">
        <v>277</v>
      </c>
      <c r="J26" s="3" t="s">
        <v>278</v>
      </c>
      <c r="K26" s="2" t="s">
        <v>279</v>
      </c>
      <c r="L26" s="2" t="s">
        <v>280</v>
      </c>
      <c r="M26" s="4">
        <v>5</v>
      </c>
      <c r="N26" s="4" t="s">
        <v>11</v>
      </c>
      <c r="O26" s="2" t="s">
        <v>12</v>
      </c>
      <c r="P26" s="2" t="s">
        <v>281</v>
      </c>
      <c r="Q26" s="1">
        <v>3462170</v>
      </c>
      <c r="R26" s="2" t="s">
        <v>14</v>
      </c>
      <c r="S26" s="2"/>
      <c r="T26" s="1" t="s">
        <v>282</v>
      </c>
      <c r="U26" s="2" t="s">
        <v>283</v>
      </c>
      <c r="V26" s="5" t="e">
        <v>#N/A</v>
      </c>
      <c r="W26" s="5" t="e">
        <v>#N/A</v>
      </c>
      <c r="X26" s="1" t="e">
        <v>#N/A</v>
      </c>
      <c r="Y26" s="6">
        <v>3049</v>
      </c>
      <c r="Z26" s="1" t="e">
        <f t="shared" si="0"/>
        <v>#N/A</v>
      </c>
      <c r="AA26" s="1" t="e">
        <v>#N/A</v>
      </c>
      <c r="AB26" s="1" t="e">
        <v>#N/A</v>
      </c>
      <c r="AC26" s="1" t="e">
        <v>#N/A</v>
      </c>
      <c r="AD26" s="6"/>
      <c r="AE26" s="6"/>
    </row>
    <row r="27" spans="1:34" ht="24.95" customHeight="1" x14ac:dyDescent="0.25">
      <c r="A27" s="1" t="s">
        <v>0</v>
      </c>
      <c r="B27" s="1" t="s">
        <v>1</v>
      </c>
      <c r="C27" s="1" t="s">
        <v>211</v>
      </c>
      <c r="D27" s="2" t="s">
        <v>212</v>
      </c>
      <c r="E27" s="2" t="s">
        <v>274</v>
      </c>
      <c r="F27" s="2">
        <v>6310266889</v>
      </c>
      <c r="G27" s="2" t="s">
        <v>284</v>
      </c>
      <c r="H27" s="2" t="s">
        <v>276</v>
      </c>
      <c r="I27" s="2" t="s">
        <v>285</v>
      </c>
      <c r="J27" s="3" t="s">
        <v>286</v>
      </c>
      <c r="K27" s="2" t="s">
        <v>287</v>
      </c>
      <c r="L27" s="2" t="s">
        <v>280</v>
      </c>
      <c r="M27" s="4">
        <v>7</v>
      </c>
      <c r="N27" s="4" t="s">
        <v>11</v>
      </c>
      <c r="O27" s="2" t="s">
        <v>12</v>
      </c>
      <c r="P27" s="2" t="s">
        <v>288</v>
      </c>
      <c r="Q27" s="1">
        <v>3462169</v>
      </c>
      <c r="R27" s="2" t="s">
        <v>14</v>
      </c>
      <c r="S27" s="2"/>
      <c r="T27" s="1" t="s">
        <v>282</v>
      </c>
      <c r="U27" s="2" t="s">
        <v>283</v>
      </c>
      <c r="V27" s="5" t="e">
        <v>#N/A</v>
      </c>
      <c r="W27" s="5" t="e">
        <v>#N/A</v>
      </c>
      <c r="X27" s="1" t="e">
        <v>#N/A</v>
      </c>
      <c r="Y27" s="6">
        <v>15245</v>
      </c>
      <c r="Z27" s="1" t="e">
        <f t="shared" si="0"/>
        <v>#N/A</v>
      </c>
      <c r="AA27" s="1" t="e">
        <v>#N/A</v>
      </c>
      <c r="AB27" s="1" t="e">
        <v>#N/A</v>
      </c>
      <c r="AC27" s="1" t="e">
        <v>#N/A</v>
      </c>
      <c r="AD27" s="6"/>
      <c r="AE27" s="6"/>
    </row>
    <row r="28" spans="1:34" ht="24.95" customHeight="1" x14ac:dyDescent="0.25">
      <c r="A28" s="1" t="s">
        <v>61</v>
      </c>
      <c r="B28" s="1" t="s">
        <v>62</v>
      </c>
      <c r="C28" s="1" t="s">
        <v>63</v>
      </c>
      <c r="D28" s="2" t="s">
        <v>64</v>
      </c>
      <c r="E28" s="2" t="s">
        <v>77</v>
      </c>
      <c r="F28" s="2">
        <v>3176873198</v>
      </c>
      <c r="G28" s="2" t="s">
        <v>289</v>
      </c>
      <c r="H28" s="2" t="s">
        <v>290</v>
      </c>
      <c r="I28" s="2" t="s">
        <v>291</v>
      </c>
      <c r="J28" s="3" t="s">
        <v>292</v>
      </c>
      <c r="K28" s="9" t="s">
        <v>293</v>
      </c>
      <c r="L28" s="2" t="s">
        <v>294</v>
      </c>
      <c r="M28" s="4">
        <v>8</v>
      </c>
      <c r="N28" s="4" t="s">
        <v>11</v>
      </c>
      <c r="O28" s="2" t="s">
        <v>12</v>
      </c>
      <c r="P28" s="2" t="s">
        <v>295</v>
      </c>
      <c r="Q28" s="2">
        <v>3456490</v>
      </c>
      <c r="R28" s="2" t="s">
        <v>14</v>
      </c>
      <c r="S28" s="2"/>
      <c r="T28" s="10" t="e">
        <v>#N/A</v>
      </c>
      <c r="U28" s="2" t="s">
        <v>85</v>
      </c>
      <c r="V28" s="5">
        <v>45299.502106747685</v>
      </c>
      <c r="W28" s="5" t="s">
        <v>296</v>
      </c>
      <c r="X28" s="1">
        <v>0</v>
      </c>
      <c r="Y28" s="6">
        <v>26302</v>
      </c>
      <c r="Z28" s="1">
        <f t="shared" si="0"/>
        <v>-26302</v>
      </c>
      <c r="AA28" s="1">
        <v>0</v>
      </c>
      <c r="AB28" s="1" t="s">
        <v>87</v>
      </c>
      <c r="AC28" s="1" t="s">
        <v>85</v>
      </c>
      <c r="AD28" s="6"/>
      <c r="AE28" s="6"/>
    </row>
    <row r="29" spans="1:34" ht="24.95" customHeight="1" x14ac:dyDescent="0.25">
      <c r="A29" s="1" t="s">
        <v>61</v>
      </c>
      <c r="B29" s="1" t="s">
        <v>62</v>
      </c>
      <c r="C29" s="1" t="s">
        <v>63</v>
      </c>
      <c r="D29" s="2" t="s">
        <v>64</v>
      </c>
      <c r="E29" s="2" t="s">
        <v>77</v>
      </c>
      <c r="F29" s="2">
        <v>7359439136</v>
      </c>
      <c r="G29" s="2" t="s">
        <v>297</v>
      </c>
      <c r="H29" s="2" t="s">
        <v>298</v>
      </c>
      <c r="I29" s="2" t="s">
        <v>299</v>
      </c>
      <c r="J29" s="3" t="s">
        <v>300</v>
      </c>
      <c r="K29" s="9" t="s">
        <v>301</v>
      </c>
      <c r="L29" s="2" t="s">
        <v>83</v>
      </c>
      <c r="M29" s="4">
        <v>6</v>
      </c>
      <c r="N29" s="4" t="s">
        <v>11</v>
      </c>
      <c r="O29" s="2" t="s">
        <v>12</v>
      </c>
      <c r="P29" s="2" t="s">
        <v>302</v>
      </c>
      <c r="Q29" s="1">
        <v>3456110</v>
      </c>
      <c r="R29" s="2" t="s">
        <v>14</v>
      </c>
      <c r="S29" s="2"/>
      <c r="T29" s="10" t="e">
        <v>#N/A</v>
      </c>
      <c r="U29" s="2" t="s">
        <v>85</v>
      </c>
      <c r="V29" s="5" t="e">
        <v>#N/A</v>
      </c>
      <c r="W29" s="5" t="e">
        <v>#N/A</v>
      </c>
      <c r="X29" s="1" t="e">
        <v>#N/A</v>
      </c>
      <c r="Y29" s="6">
        <v>17481</v>
      </c>
      <c r="Z29" s="1" t="e">
        <f t="shared" si="0"/>
        <v>#N/A</v>
      </c>
      <c r="AA29" s="1" t="e">
        <v>#N/A</v>
      </c>
      <c r="AB29" s="1" t="e">
        <v>#N/A</v>
      </c>
      <c r="AC29" s="1" t="e">
        <v>#N/A</v>
      </c>
      <c r="AD29" s="6"/>
      <c r="AE29" s="6"/>
    </row>
    <row r="30" spans="1:34" ht="24.95" customHeight="1" x14ac:dyDescent="0.25">
      <c r="A30" s="1" t="s">
        <v>0</v>
      </c>
      <c r="B30" s="1" t="s">
        <v>1</v>
      </c>
      <c r="C30" s="1" t="s">
        <v>211</v>
      </c>
      <c r="D30" s="2" t="s">
        <v>212</v>
      </c>
      <c r="E30" s="2" t="s">
        <v>213</v>
      </c>
      <c r="F30" s="2">
        <v>5037075000</v>
      </c>
      <c r="G30" s="2" t="s">
        <v>303</v>
      </c>
      <c r="H30" s="2" t="s">
        <v>276</v>
      </c>
      <c r="I30" s="2" t="s">
        <v>304</v>
      </c>
      <c r="J30" s="3" t="s">
        <v>305</v>
      </c>
      <c r="K30" s="2" t="s">
        <v>306</v>
      </c>
      <c r="L30" s="2" t="s">
        <v>280</v>
      </c>
      <c r="M30" s="4">
        <v>7.5</v>
      </c>
      <c r="N30" s="4" t="s">
        <v>11</v>
      </c>
      <c r="O30" s="2" t="s">
        <v>12</v>
      </c>
      <c r="P30" s="2">
        <v>3015659</v>
      </c>
      <c r="Q30" s="1">
        <v>3015659</v>
      </c>
      <c r="R30" s="2" t="s">
        <v>14</v>
      </c>
      <c r="S30" s="2"/>
      <c r="T30" s="11" t="s">
        <v>307</v>
      </c>
      <c r="U30" s="2" t="s">
        <v>308</v>
      </c>
      <c r="V30" s="5" t="e">
        <v>#N/A</v>
      </c>
      <c r="W30" s="5" t="e">
        <v>#N/A</v>
      </c>
      <c r="X30" s="1" t="e">
        <v>#N/A</v>
      </c>
      <c r="Y30" s="6">
        <v>21741</v>
      </c>
      <c r="Z30" s="1" t="e">
        <f t="shared" si="0"/>
        <v>#N/A</v>
      </c>
      <c r="AA30" s="1" t="e">
        <v>#N/A</v>
      </c>
      <c r="AB30" s="1" t="e">
        <v>#N/A</v>
      </c>
      <c r="AC30" s="1" t="e">
        <v>#N/A</v>
      </c>
      <c r="AD30" s="6"/>
      <c r="AE30" s="6"/>
    </row>
    <row r="31" spans="1:34" ht="24.95" customHeight="1" x14ac:dyDescent="0.25">
      <c r="A31" s="1" t="s">
        <v>0</v>
      </c>
      <c r="B31" s="1" t="s">
        <v>1</v>
      </c>
      <c r="C31" s="1" t="s">
        <v>211</v>
      </c>
      <c r="D31" s="2" t="s">
        <v>212</v>
      </c>
      <c r="E31" s="2" t="s">
        <v>213</v>
      </c>
      <c r="F31" s="2">
        <v>1332075000</v>
      </c>
      <c r="G31" s="2" t="s">
        <v>309</v>
      </c>
      <c r="H31" s="2" t="s">
        <v>276</v>
      </c>
      <c r="I31" s="2" t="s">
        <v>310</v>
      </c>
      <c r="J31" s="3" t="s">
        <v>311</v>
      </c>
      <c r="K31" s="2" t="s">
        <v>312</v>
      </c>
      <c r="L31" s="2" t="s">
        <v>280</v>
      </c>
      <c r="M31" s="4">
        <v>7.5</v>
      </c>
      <c r="N31" s="4" t="s">
        <v>11</v>
      </c>
      <c r="O31" s="2" t="s">
        <v>12</v>
      </c>
      <c r="P31" s="2">
        <v>3015546</v>
      </c>
      <c r="Q31" s="1">
        <v>3015546</v>
      </c>
      <c r="R31" s="2" t="s">
        <v>14</v>
      </c>
      <c r="S31" s="2"/>
      <c r="T31" s="11" t="s">
        <v>307</v>
      </c>
      <c r="U31" s="2" t="s">
        <v>308</v>
      </c>
      <c r="V31" s="5" t="e">
        <v>#N/A</v>
      </c>
      <c r="W31" s="5" t="e">
        <v>#N/A</v>
      </c>
      <c r="X31" s="1" t="e">
        <v>#N/A</v>
      </c>
      <c r="Y31" s="6">
        <v>42223</v>
      </c>
      <c r="Z31" s="1" t="e">
        <f t="shared" si="0"/>
        <v>#N/A</v>
      </c>
      <c r="AA31" s="1" t="e">
        <v>#N/A</v>
      </c>
      <c r="AB31" s="1" t="e">
        <v>#N/A</v>
      </c>
      <c r="AC31" s="1" t="e">
        <v>#N/A</v>
      </c>
      <c r="AD31" s="6"/>
      <c r="AE31" s="6"/>
      <c r="AH31" s="7"/>
    </row>
    <row r="32" spans="1:34" ht="24.95" customHeight="1" x14ac:dyDescent="0.25">
      <c r="A32" s="1" t="s">
        <v>0</v>
      </c>
      <c r="B32" s="1" t="s">
        <v>1</v>
      </c>
      <c r="C32" s="1" t="s">
        <v>211</v>
      </c>
      <c r="D32" s="2" t="s">
        <v>212</v>
      </c>
      <c r="E32" s="2" t="s">
        <v>213</v>
      </c>
      <c r="F32" s="2">
        <v>2685965000</v>
      </c>
      <c r="G32" s="2" t="s">
        <v>313</v>
      </c>
      <c r="H32" s="2" t="s">
        <v>276</v>
      </c>
      <c r="I32" s="2" t="s">
        <v>314</v>
      </c>
      <c r="J32" s="3" t="s">
        <v>315</v>
      </c>
      <c r="K32" s="2" t="s">
        <v>316</v>
      </c>
      <c r="L32" s="2" t="s">
        <v>280</v>
      </c>
      <c r="M32" s="4">
        <v>7.5</v>
      </c>
      <c r="N32" s="4" t="s">
        <v>11</v>
      </c>
      <c r="O32" s="2" t="s">
        <v>12</v>
      </c>
      <c r="P32" s="2">
        <v>2992683</v>
      </c>
      <c r="Q32" s="1">
        <v>2992683</v>
      </c>
      <c r="R32" s="2" t="s">
        <v>14</v>
      </c>
      <c r="S32" s="2"/>
      <c r="T32" s="11" t="s">
        <v>307</v>
      </c>
      <c r="U32" s="2" t="s">
        <v>308</v>
      </c>
      <c r="V32" s="5" t="e">
        <v>#N/A</v>
      </c>
      <c r="W32" s="5" t="e">
        <v>#N/A</v>
      </c>
      <c r="X32" s="1" t="e">
        <v>#N/A</v>
      </c>
      <c r="Y32" s="6">
        <v>44503</v>
      </c>
      <c r="Z32" s="1" t="e">
        <f t="shared" si="0"/>
        <v>#N/A</v>
      </c>
      <c r="AA32" s="1" t="e">
        <v>#N/A</v>
      </c>
      <c r="AB32" s="1" t="e">
        <v>#N/A</v>
      </c>
      <c r="AC32" s="1" t="e">
        <v>#N/A</v>
      </c>
      <c r="AD32" s="6"/>
      <c r="AE32" s="6"/>
      <c r="AH32" s="7"/>
    </row>
    <row r="33" spans="1:34" ht="24.95" customHeight="1" x14ac:dyDescent="0.25">
      <c r="A33" s="1" t="s">
        <v>0</v>
      </c>
      <c r="B33" s="1" t="s">
        <v>1</v>
      </c>
      <c r="C33" s="1" t="s">
        <v>211</v>
      </c>
      <c r="D33" s="2" t="s">
        <v>212</v>
      </c>
      <c r="E33" s="2" t="s">
        <v>213</v>
      </c>
      <c r="F33" s="2">
        <v>6288265000</v>
      </c>
      <c r="G33" s="2" t="s">
        <v>317</v>
      </c>
      <c r="H33" s="2" t="s">
        <v>276</v>
      </c>
      <c r="I33" s="2" t="s">
        <v>318</v>
      </c>
      <c r="J33" s="3" t="s">
        <v>319</v>
      </c>
      <c r="K33" s="2" t="s">
        <v>320</v>
      </c>
      <c r="L33" s="2" t="s">
        <v>280</v>
      </c>
      <c r="M33" s="4">
        <v>7.5</v>
      </c>
      <c r="N33" s="4" t="s">
        <v>11</v>
      </c>
      <c r="O33" s="2" t="s">
        <v>12</v>
      </c>
      <c r="P33" s="2">
        <v>2984905</v>
      </c>
      <c r="Q33" s="1">
        <v>2984905</v>
      </c>
      <c r="R33" s="2" t="s">
        <v>14</v>
      </c>
      <c r="S33" s="2"/>
      <c r="T33" s="11" t="s">
        <v>307</v>
      </c>
      <c r="U33" s="2" t="s">
        <v>308</v>
      </c>
      <c r="V33" s="5" t="e">
        <v>#N/A</v>
      </c>
      <c r="W33" s="5" t="e">
        <v>#N/A</v>
      </c>
      <c r="X33" s="1" t="e">
        <v>#N/A</v>
      </c>
      <c r="Y33" s="6">
        <v>26880</v>
      </c>
      <c r="Z33" s="1" t="e">
        <f t="shared" si="0"/>
        <v>#N/A</v>
      </c>
      <c r="AA33" s="1" t="e">
        <v>#N/A</v>
      </c>
      <c r="AB33" s="1" t="e">
        <v>#N/A</v>
      </c>
      <c r="AC33" s="1" t="e">
        <v>#N/A</v>
      </c>
      <c r="AD33" s="6"/>
      <c r="AE33" s="6"/>
      <c r="AH33" s="7"/>
    </row>
    <row r="34" spans="1:34" ht="24.95" customHeight="1" x14ac:dyDescent="0.25">
      <c r="A34" s="1" t="s">
        <v>61</v>
      </c>
      <c r="B34" s="1" t="s">
        <v>62</v>
      </c>
      <c r="C34" s="1" t="s">
        <v>63</v>
      </c>
      <c r="D34" s="2" t="s">
        <v>64</v>
      </c>
      <c r="E34" s="2" t="s">
        <v>77</v>
      </c>
      <c r="F34" s="2">
        <v>3234734000</v>
      </c>
      <c r="G34" s="2" t="s">
        <v>321</v>
      </c>
      <c r="H34" s="2" t="s">
        <v>322</v>
      </c>
      <c r="I34" s="2" t="s">
        <v>323</v>
      </c>
      <c r="J34" s="3" t="s">
        <v>324</v>
      </c>
      <c r="K34" s="9" t="s">
        <v>325</v>
      </c>
      <c r="L34" s="2" t="s">
        <v>326</v>
      </c>
      <c r="M34" s="4">
        <v>5</v>
      </c>
      <c r="N34" s="4" t="s">
        <v>11</v>
      </c>
      <c r="O34" s="2" t="s">
        <v>12</v>
      </c>
      <c r="P34" s="2" t="s">
        <v>327</v>
      </c>
      <c r="Q34" s="2">
        <v>2328076</v>
      </c>
      <c r="R34" s="2" t="s">
        <v>14</v>
      </c>
      <c r="S34" s="2"/>
      <c r="T34" s="10" t="e">
        <v>#N/A</v>
      </c>
      <c r="U34" s="2" t="s">
        <v>150</v>
      </c>
      <c r="V34" s="5">
        <v>45308.60469641204</v>
      </c>
      <c r="W34" s="5" t="s">
        <v>328</v>
      </c>
      <c r="X34" s="1">
        <v>0</v>
      </c>
      <c r="Y34" s="6">
        <v>34868</v>
      </c>
      <c r="Z34" s="1">
        <f t="shared" si="0"/>
        <v>-34868</v>
      </c>
      <c r="AA34" s="1">
        <v>0</v>
      </c>
      <c r="AB34" s="1" t="s">
        <v>152</v>
      </c>
      <c r="AC34" s="1" t="s">
        <v>153</v>
      </c>
      <c r="AD34" s="6"/>
      <c r="AE34" s="6"/>
      <c r="AH34" s="7"/>
    </row>
    <row r="35" spans="1:34" ht="24.95" customHeight="1" x14ac:dyDescent="0.25">
      <c r="A35" s="1" t="s">
        <v>61</v>
      </c>
      <c r="B35" s="1" t="s">
        <v>62</v>
      </c>
      <c r="C35" s="1" t="s">
        <v>63</v>
      </c>
      <c r="D35" s="2" t="s">
        <v>64</v>
      </c>
      <c r="E35" s="2" t="s">
        <v>77</v>
      </c>
      <c r="F35" s="2">
        <v>9458234000</v>
      </c>
      <c r="G35" s="2" t="s">
        <v>329</v>
      </c>
      <c r="H35" s="2" t="s">
        <v>330</v>
      </c>
      <c r="I35" s="2" t="s">
        <v>331</v>
      </c>
      <c r="J35" s="3" t="s">
        <v>332</v>
      </c>
      <c r="K35" s="9" t="s">
        <v>333</v>
      </c>
      <c r="L35" s="2" t="s">
        <v>149</v>
      </c>
      <c r="M35" s="4">
        <v>5</v>
      </c>
      <c r="N35" s="4" t="s">
        <v>11</v>
      </c>
      <c r="O35" s="2" t="s">
        <v>12</v>
      </c>
      <c r="P35" s="2" t="s">
        <v>334</v>
      </c>
      <c r="Q35" s="2">
        <v>1818729</v>
      </c>
      <c r="R35" s="2" t="s">
        <v>14</v>
      </c>
      <c r="S35" s="2"/>
      <c r="T35" s="10" t="e">
        <v>#N/A</v>
      </c>
      <c r="U35" s="2" t="s">
        <v>150</v>
      </c>
      <c r="V35" s="5">
        <v>45298.617519988424</v>
      </c>
      <c r="W35" s="5" t="s">
        <v>335</v>
      </c>
      <c r="X35" s="1">
        <v>0</v>
      </c>
      <c r="Y35" s="6">
        <v>18617</v>
      </c>
      <c r="Z35" s="1">
        <f t="shared" si="0"/>
        <v>-18617</v>
      </c>
      <c r="AA35" s="1">
        <v>0</v>
      </c>
      <c r="AB35" s="1" t="s">
        <v>152</v>
      </c>
      <c r="AC35" s="1" t="s">
        <v>153</v>
      </c>
      <c r="AD35" s="6"/>
      <c r="AE35" s="6"/>
      <c r="AH35" s="7"/>
    </row>
    <row r="36" spans="1:34" ht="24.95" customHeight="1" x14ac:dyDescent="0.25">
      <c r="A36" s="1" t="s">
        <v>0</v>
      </c>
      <c r="B36" s="1" t="s">
        <v>47</v>
      </c>
      <c r="C36" s="1" t="s">
        <v>161</v>
      </c>
      <c r="D36" s="2" t="s">
        <v>162</v>
      </c>
      <c r="E36" s="2" t="s">
        <v>336</v>
      </c>
      <c r="F36" s="2">
        <v>5611643900</v>
      </c>
      <c r="G36" s="2" t="s">
        <v>337</v>
      </c>
      <c r="H36" s="2" t="s">
        <v>338</v>
      </c>
      <c r="I36" s="2" t="s">
        <v>339</v>
      </c>
      <c r="J36" s="3" t="s">
        <v>340</v>
      </c>
      <c r="K36" s="2" t="s">
        <v>341</v>
      </c>
      <c r="L36" s="2" t="s">
        <v>342</v>
      </c>
      <c r="M36" s="4">
        <v>6</v>
      </c>
      <c r="N36" s="4" t="s">
        <v>11</v>
      </c>
      <c r="O36" s="2" t="s">
        <v>12</v>
      </c>
      <c r="P36" s="2" t="s">
        <v>343</v>
      </c>
      <c r="Q36" s="2">
        <v>1213807</v>
      </c>
      <c r="R36" s="2" t="s">
        <v>14</v>
      </c>
      <c r="S36" s="2"/>
      <c r="T36" s="10" t="e">
        <v>#N/A</v>
      </c>
      <c r="U36" s="2" t="s">
        <v>191</v>
      </c>
      <c r="V36" s="5">
        <v>45309.706255636571</v>
      </c>
      <c r="W36" s="5" t="s">
        <v>344</v>
      </c>
      <c r="X36" s="1">
        <v>4088</v>
      </c>
      <c r="Y36" s="6">
        <v>4213</v>
      </c>
      <c r="Z36" s="1">
        <f t="shared" si="0"/>
        <v>-125</v>
      </c>
      <c r="AA36" s="1">
        <v>1.1200000000000001</v>
      </c>
      <c r="AB36" s="1" t="s">
        <v>345</v>
      </c>
      <c r="AC36" s="1" t="s">
        <v>346</v>
      </c>
      <c r="AD36" s="6"/>
      <c r="AE36" s="6"/>
      <c r="AH36" s="7"/>
    </row>
    <row r="37" spans="1:34" ht="24.95" customHeight="1" x14ac:dyDescent="0.25">
      <c r="A37" s="1" t="s">
        <v>0</v>
      </c>
      <c r="B37" s="1" t="s">
        <v>47</v>
      </c>
      <c r="C37" s="1" t="s">
        <v>48</v>
      </c>
      <c r="D37" s="2" t="s">
        <v>49</v>
      </c>
      <c r="E37" s="2" t="s">
        <v>347</v>
      </c>
      <c r="F37" s="2">
        <v>123078701</v>
      </c>
      <c r="G37" s="2" t="s">
        <v>348</v>
      </c>
      <c r="H37" s="2" t="s">
        <v>349</v>
      </c>
      <c r="I37" s="2" t="s">
        <v>350</v>
      </c>
      <c r="J37" s="3" t="s">
        <v>351</v>
      </c>
      <c r="K37" s="2" t="s">
        <v>352</v>
      </c>
      <c r="L37" s="2" t="s">
        <v>353</v>
      </c>
      <c r="M37" s="4">
        <v>5</v>
      </c>
      <c r="N37" s="4" t="s">
        <v>11</v>
      </c>
      <c r="O37" s="2" t="s">
        <v>12</v>
      </c>
      <c r="P37" s="2" t="s">
        <v>354</v>
      </c>
      <c r="Q37" s="2">
        <v>1212843</v>
      </c>
      <c r="R37" s="2" t="s">
        <v>14</v>
      </c>
      <c r="S37" s="2"/>
      <c r="T37" s="10" t="s">
        <v>355</v>
      </c>
      <c r="U37" s="2" t="s">
        <v>356</v>
      </c>
      <c r="V37" s="5">
        <v>45292.667085416666</v>
      </c>
      <c r="W37" s="5" t="s">
        <v>357</v>
      </c>
      <c r="X37" s="1">
        <v>13361</v>
      </c>
      <c r="Y37" s="6">
        <v>16734</v>
      </c>
      <c r="Z37" s="1">
        <f t="shared" si="0"/>
        <v>-3373</v>
      </c>
      <c r="AA37" s="1">
        <v>1.3</v>
      </c>
      <c r="AB37" s="1" t="s">
        <v>355</v>
      </c>
      <c r="AC37" s="1" t="s">
        <v>356</v>
      </c>
      <c r="AD37" s="6"/>
      <c r="AE37" s="6"/>
      <c r="AH37" s="7"/>
    </row>
    <row r="38" spans="1:34" ht="24.95" customHeight="1" x14ac:dyDescent="0.25">
      <c r="A38" s="1" t="s">
        <v>18</v>
      </c>
      <c r="B38" s="1" t="s">
        <v>19</v>
      </c>
      <c r="C38" s="1" t="s">
        <v>358</v>
      </c>
      <c r="D38" s="2" t="s">
        <v>359</v>
      </c>
      <c r="E38" s="2" t="s">
        <v>360</v>
      </c>
      <c r="F38" s="2">
        <v>4144955000</v>
      </c>
      <c r="G38" s="2" t="s">
        <v>361</v>
      </c>
      <c r="H38" s="2" t="s">
        <v>362</v>
      </c>
      <c r="I38" s="2" t="s">
        <v>363</v>
      </c>
      <c r="J38" s="3" t="s">
        <v>364</v>
      </c>
      <c r="K38" s="2" t="s">
        <v>365</v>
      </c>
      <c r="L38" s="2" t="s">
        <v>366</v>
      </c>
      <c r="M38" s="4">
        <v>5</v>
      </c>
      <c r="N38" s="4" t="s">
        <v>11</v>
      </c>
      <c r="O38" s="2" t="s">
        <v>12</v>
      </c>
      <c r="P38" s="2" t="s">
        <v>367</v>
      </c>
      <c r="Q38" s="2">
        <v>726747</v>
      </c>
      <c r="R38" s="2" t="s">
        <v>14</v>
      </c>
      <c r="S38" s="2"/>
      <c r="T38" s="1" t="s">
        <v>368</v>
      </c>
      <c r="U38" s="2" t="s">
        <v>369</v>
      </c>
      <c r="V38" s="5" t="e">
        <v>#N/A</v>
      </c>
      <c r="W38" s="5" t="e">
        <v>#N/A</v>
      </c>
      <c r="X38" s="1" t="e">
        <v>#N/A</v>
      </c>
      <c r="Y38" s="6">
        <v>59999</v>
      </c>
      <c r="Z38" s="1" t="e">
        <f t="shared" si="0"/>
        <v>#N/A</v>
      </c>
      <c r="AA38" s="1" t="e">
        <v>#N/A</v>
      </c>
      <c r="AB38" s="1" t="e">
        <v>#N/A</v>
      </c>
      <c r="AC38" s="1" t="e">
        <v>#N/A</v>
      </c>
      <c r="AD38" s="6"/>
      <c r="AE38" s="6"/>
      <c r="AH38" s="7"/>
    </row>
    <row r="39" spans="1:34" ht="24.95" customHeight="1" x14ac:dyDescent="0.25">
      <c r="A39" s="1" t="s">
        <v>61</v>
      </c>
      <c r="B39" s="1" t="s">
        <v>62</v>
      </c>
      <c r="C39" s="1" t="s">
        <v>112</v>
      </c>
      <c r="D39" s="2" t="s">
        <v>113</v>
      </c>
      <c r="E39" s="2" t="s">
        <v>114</v>
      </c>
      <c r="F39" s="2">
        <v>7059651000</v>
      </c>
      <c r="G39" s="2" t="s">
        <v>370</v>
      </c>
      <c r="H39" s="2" t="s">
        <v>371</v>
      </c>
      <c r="I39" s="2" t="s">
        <v>372</v>
      </c>
      <c r="J39" s="3" t="s">
        <v>373</v>
      </c>
      <c r="K39" s="2" t="s">
        <v>374</v>
      </c>
      <c r="L39" s="2" t="s">
        <v>120</v>
      </c>
      <c r="M39" s="4">
        <v>5</v>
      </c>
      <c r="N39" s="4" t="s">
        <v>11</v>
      </c>
      <c r="O39" s="2" t="s">
        <v>12</v>
      </c>
      <c r="P39" s="2" t="s">
        <v>375</v>
      </c>
      <c r="Q39" s="2">
        <v>720768</v>
      </c>
      <c r="R39" s="2" t="s">
        <v>14</v>
      </c>
      <c r="S39" s="2"/>
      <c r="T39" s="10" t="e">
        <v>#N/A</v>
      </c>
      <c r="U39" s="2" t="s">
        <v>376</v>
      </c>
      <c r="V39" s="5">
        <v>45306.660484641201</v>
      </c>
      <c r="W39" s="5" t="s">
        <v>377</v>
      </c>
      <c r="X39" s="1">
        <v>1</v>
      </c>
      <c r="Y39" s="6">
        <v>109274</v>
      </c>
      <c r="Z39" s="1">
        <f t="shared" si="0"/>
        <v>-109273</v>
      </c>
      <c r="AA39" s="1">
        <v>1</v>
      </c>
      <c r="AB39" s="1" t="s">
        <v>378</v>
      </c>
      <c r="AC39" s="1" t="s">
        <v>379</v>
      </c>
      <c r="AD39" s="6"/>
      <c r="AE39" s="6"/>
      <c r="AH39" s="7"/>
    </row>
    <row r="40" spans="1:34" ht="24.95" customHeight="1" x14ac:dyDescent="0.25">
      <c r="A40" s="1" t="s">
        <v>0</v>
      </c>
      <c r="B40" s="1" t="s">
        <v>1</v>
      </c>
      <c r="C40" s="1" t="s">
        <v>231</v>
      </c>
      <c r="D40" s="2" t="s">
        <v>232</v>
      </c>
      <c r="E40" s="2" t="s">
        <v>380</v>
      </c>
      <c r="F40" s="2">
        <v>3942365000</v>
      </c>
      <c r="G40" s="2" t="s">
        <v>381</v>
      </c>
      <c r="H40" s="2" t="s">
        <v>382</v>
      </c>
      <c r="I40" s="2" t="s">
        <v>383</v>
      </c>
      <c r="J40" s="3" t="s">
        <v>384</v>
      </c>
      <c r="K40" s="2" t="s">
        <v>385</v>
      </c>
      <c r="L40" s="2" t="s">
        <v>386</v>
      </c>
      <c r="M40" s="4">
        <v>7</v>
      </c>
      <c r="N40" s="4" t="s">
        <v>11</v>
      </c>
      <c r="O40" s="2" t="s">
        <v>12</v>
      </c>
      <c r="P40" s="2" t="s">
        <v>387</v>
      </c>
      <c r="Q40" s="2">
        <v>720469</v>
      </c>
      <c r="R40" s="2" t="s">
        <v>14</v>
      </c>
      <c r="S40" s="2"/>
      <c r="T40" s="8" t="s">
        <v>388</v>
      </c>
      <c r="U40" s="2" t="s">
        <v>389</v>
      </c>
      <c r="V40" s="5">
        <v>45308.561272534724</v>
      </c>
      <c r="W40" s="5" t="s">
        <v>390</v>
      </c>
      <c r="X40" s="1">
        <v>70311</v>
      </c>
      <c r="Y40" s="6">
        <v>65907</v>
      </c>
      <c r="Z40" s="1">
        <f t="shared" si="0"/>
        <v>4404</v>
      </c>
      <c r="AA40" s="1">
        <v>4.4000000000000004</v>
      </c>
      <c r="AB40" s="1" t="s">
        <v>391</v>
      </c>
      <c r="AC40" s="1" t="s">
        <v>392</v>
      </c>
      <c r="AD40" s="6"/>
      <c r="AE40" s="6"/>
      <c r="AH40" s="7"/>
    </row>
    <row r="41" spans="1:34" ht="24.95" customHeight="1" x14ac:dyDescent="0.25">
      <c r="A41" s="1" t="s">
        <v>0</v>
      </c>
      <c r="B41" s="1" t="s">
        <v>1</v>
      </c>
      <c r="C41" s="1" t="s">
        <v>211</v>
      </c>
      <c r="D41" s="2" t="s">
        <v>212</v>
      </c>
      <c r="E41" s="2" t="s">
        <v>213</v>
      </c>
      <c r="F41" s="2">
        <v>2901665000</v>
      </c>
      <c r="G41" s="2" t="s">
        <v>393</v>
      </c>
      <c r="H41" s="2" t="s">
        <v>394</v>
      </c>
      <c r="I41" s="2" t="s">
        <v>395</v>
      </c>
      <c r="J41" s="3" t="s">
        <v>396</v>
      </c>
      <c r="K41" s="2" t="s">
        <v>397</v>
      </c>
      <c r="L41" s="2" t="s">
        <v>280</v>
      </c>
      <c r="M41" s="4">
        <v>5</v>
      </c>
      <c r="N41" s="4" t="s">
        <v>11</v>
      </c>
      <c r="O41" s="2" t="s">
        <v>12</v>
      </c>
      <c r="P41" s="2" t="s">
        <v>398</v>
      </c>
      <c r="Q41" s="2">
        <v>710736</v>
      </c>
      <c r="R41" s="2" t="s">
        <v>14</v>
      </c>
      <c r="S41" s="2"/>
      <c r="T41" s="1" t="s">
        <v>399</v>
      </c>
      <c r="U41" s="2" t="s">
        <v>400</v>
      </c>
      <c r="V41" s="5" t="e">
        <v>#N/A</v>
      </c>
      <c r="W41" s="5" t="e">
        <v>#N/A</v>
      </c>
      <c r="X41" s="1" t="e">
        <v>#N/A</v>
      </c>
      <c r="Y41" s="6">
        <v>42812</v>
      </c>
      <c r="Z41" s="1" t="e">
        <f t="shared" si="0"/>
        <v>#N/A</v>
      </c>
      <c r="AA41" s="1" t="e">
        <v>#N/A</v>
      </c>
      <c r="AB41" s="1" t="e">
        <v>#N/A</v>
      </c>
      <c r="AC41" s="1" t="e">
        <v>#N/A</v>
      </c>
      <c r="AD41" s="6"/>
      <c r="AE41" s="6"/>
      <c r="AH41" s="7"/>
    </row>
    <row r="42" spans="1:34" ht="24.95" customHeight="1" x14ac:dyDescent="0.25">
      <c r="A42" s="1" t="s">
        <v>0</v>
      </c>
      <c r="B42" s="1" t="s">
        <v>1</v>
      </c>
      <c r="C42" s="1" t="s">
        <v>2</v>
      </c>
      <c r="D42" s="2" t="s">
        <v>3</v>
      </c>
      <c r="E42" s="2" t="s">
        <v>401</v>
      </c>
      <c r="F42" s="2">
        <v>7843313000</v>
      </c>
      <c r="G42" s="2" t="s">
        <v>402</v>
      </c>
      <c r="H42" s="2" t="s">
        <v>403</v>
      </c>
      <c r="I42" s="2" t="s">
        <v>404</v>
      </c>
      <c r="J42" s="3" t="s">
        <v>405</v>
      </c>
      <c r="K42" s="2" t="s">
        <v>406</v>
      </c>
      <c r="L42" s="2" t="s">
        <v>239</v>
      </c>
      <c r="M42" s="4">
        <v>6</v>
      </c>
      <c r="N42" s="4" t="s">
        <v>11</v>
      </c>
      <c r="O42" s="2" t="s">
        <v>12</v>
      </c>
      <c r="P42" s="2" t="s">
        <v>407</v>
      </c>
      <c r="Q42" s="2">
        <v>708832</v>
      </c>
      <c r="R42" s="2" t="s">
        <v>14</v>
      </c>
      <c r="S42" s="2"/>
      <c r="T42" s="10" t="e">
        <v>#N/A</v>
      </c>
      <c r="U42" s="2" t="s">
        <v>170</v>
      </c>
      <c r="V42" s="5" t="e">
        <v>#N/A</v>
      </c>
      <c r="W42" s="5" t="e">
        <v>#N/A</v>
      </c>
      <c r="X42" s="1" t="e">
        <v>#N/A</v>
      </c>
      <c r="Y42" s="6">
        <v>82162</v>
      </c>
      <c r="Z42" s="1" t="e">
        <f t="shared" si="0"/>
        <v>#N/A</v>
      </c>
      <c r="AA42" s="1" t="e">
        <v>#N/A</v>
      </c>
      <c r="AB42" s="1" t="e">
        <v>#N/A</v>
      </c>
      <c r="AC42" s="1" t="e">
        <v>#N/A</v>
      </c>
      <c r="AD42" s="6"/>
      <c r="AE42" s="6"/>
      <c r="AH42" s="7"/>
    </row>
    <row r="43" spans="1:34" ht="24.95" customHeight="1" x14ac:dyDescent="0.25">
      <c r="A43" s="1" t="s">
        <v>0</v>
      </c>
      <c r="B43" s="1" t="s">
        <v>1</v>
      </c>
      <c r="C43" s="1" t="s">
        <v>231</v>
      </c>
      <c r="D43" s="2" t="s">
        <v>232</v>
      </c>
      <c r="E43" s="2" t="s">
        <v>380</v>
      </c>
      <c r="F43" s="2">
        <v>663665000</v>
      </c>
      <c r="G43" s="2" t="s">
        <v>408</v>
      </c>
      <c r="H43" s="2" t="s">
        <v>409</v>
      </c>
      <c r="I43" s="2" t="s">
        <v>410</v>
      </c>
      <c r="J43" s="3" t="s">
        <v>411</v>
      </c>
      <c r="K43" s="2" t="s">
        <v>412</v>
      </c>
      <c r="L43" s="2" t="s">
        <v>413</v>
      </c>
      <c r="M43" s="4">
        <v>5</v>
      </c>
      <c r="N43" s="4" t="s">
        <v>11</v>
      </c>
      <c r="O43" s="2" t="s">
        <v>12</v>
      </c>
      <c r="P43" s="2" t="s">
        <v>414</v>
      </c>
      <c r="Q43" s="2">
        <v>706931</v>
      </c>
      <c r="R43" s="2" t="s">
        <v>14</v>
      </c>
      <c r="S43" s="2"/>
      <c r="T43" s="10" t="e">
        <v>#N/A</v>
      </c>
      <c r="U43" s="2" t="s">
        <v>415</v>
      </c>
      <c r="V43" s="5">
        <v>45293.704631215274</v>
      </c>
      <c r="W43" s="5" t="s">
        <v>416</v>
      </c>
      <c r="X43" s="1">
        <v>29158</v>
      </c>
      <c r="Y43" s="6">
        <v>67541</v>
      </c>
      <c r="Z43" s="1">
        <f t="shared" si="0"/>
        <v>-38383</v>
      </c>
      <c r="AA43" s="1">
        <v>1.1000000000000001</v>
      </c>
      <c r="AB43" s="1" t="s">
        <v>417</v>
      </c>
      <c r="AC43" s="1" t="s">
        <v>418</v>
      </c>
      <c r="AD43" s="6"/>
      <c r="AE43" s="6"/>
      <c r="AH43" s="7"/>
    </row>
    <row r="44" spans="1:34" ht="24.95" customHeight="1" x14ac:dyDescent="0.25">
      <c r="A44" s="1" t="s">
        <v>0</v>
      </c>
      <c r="B44" s="1" t="s">
        <v>1</v>
      </c>
      <c r="C44" s="1" t="s">
        <v>2</v>
      </c>
      <c r="D44" s="2" t="s">
        <v>3</v>
      </c>
      <c r="E44" s="2" t="s">
        <v>4</v>
      </c>
      <c r="F44" s="2">
        <v>6048613000</v>
      </c>
      <c r="G44" s="2" t="s">
        <v>419</v>
      </c>
      <c r="H44" s="2" t="s">
        <v>420</v>
      </c>
      <c r="I44" s="2" t="s">
        <v>421</v>
      </c>
      <c r="J44" s="3" t="s">
        <v>422</v>
      </c>
      <c r="K44" s="2" t="s">
        <v>423</v>
      </c>
      <c r="L44" s="2" t="s">
        <v>239</v>
      </c>
      <c r="M44" s="4">
        <v>5</v>
      </c>
      <c r="N44" s="4" t="s">
        <v>11</v>
      </c>
      <c r="O44" s="2" t="s">
        <v>12</v>
      </c>
      <c r="P44" s="2">
        <v>6632</v>
      </c>
      <c r="Q44" s="2">
        <v>706632</v>
      </c>
      <c r="R44" s="2" t="s">
        <v>14</v>
      </c>
      <c r="S44" s="2"/>
      <c r="T44" s="10" t="e">
        <v>#N/A</v>
      </c>
      <c r="U44" s="2" t="s">
        <v>170</v>
      </c>
      <c r="V44" s="5" t="e">
        <v>#N/A</v>
      </c>
      <c r="W44" s="5" t="e">
        <v>#N/A</v>
      </c>
      <c r="X44" s="1" t="e">
        <v>#N/A</v>
      </c>
      <c r="Y44" s="6">
        <v>63934</v>
      </c>
      <c r="Z44" s="1" t="e">
        <f t="shared" si="0"/>
        <v>#N/A</v>
      </c>
      <c r="AA44" s="1" t="e">
        <v>#N/A</v>
      </c>
      <c r="AB44" s="1" t="e">
        <v>#N/A</v>
      </c>
      <c r="AC44" s="1" t="e">
        <v>#N/A</v>
      </c>
      <c r="AD44" s="6"/>
      <c r="AE44" s="6"/>
      <c r="AH44" s="7"/>
    </row>
    <row r="45" spans="1:34" ht="24.95" customHeight="1" x14ac:dyDescent="0.25">
      <c r="A45" s="1" t="s">
        <v>0</v>
      </c>
      <c r="B45" s="1" t="s">
        <v>1</v>
      </c>
      <c r="C45" s="1" t="s">
        <v>231</v>
      </c>
      <c r="D45" s="2" t="s">
        <v>232</v>
      </c>
      <c r="E45" s="2" t="s">
        <v>233</v>
      </c>
      <c r="F45" s="2">
        <v>9247865000</v>
      </c>
      <c r="G45" s="2" t="s">
        <v>424</v>
      </c>
      <c r="H45" s="2" t="s">
        <v>425</v>
      </c>
      <c r="I45" s="2" t="s">
        <v>426</v>
      </c>
      <c r="J45" s="3" t="s">
        <v>427</v>
      </c>
      <c r="K45" s="2" t="s">
        <v>428</v>
      </c>
      <c r="L45" s="2" t="s">
        <v>386</v>
      </c>
      <c r="M45" s="4">
        <v>7.5</v>
      </c>
      <c r="N45" s="4" t="s">
        <v>11</v>
      </c>
      <c r="O45" s="2" t="s">
        <v>12</v>
      </c>
      <c r="P45" s="2" t="s">
        <v>429</v>
      </c>
      <c r="Q45" s="2">
        <v>706558</v>
      </c>
      <c r="R45" s="2" t="s">
        <v>14</v>
      </c>
      <c r="S45" s="2"/>
      <c r="T45" s="1" t="s">
        <v>430</v>
      </c>
      <c r="U45" s="2" t="s">
        <v>431</v>
      </c>
      <c r="V45" s="5" t="e">
        <v>#N/A</v>
      </c>
      <c r="W45" s="5" t="e">
        <v>#N/A</v>
      </c>
      <c r="X45" s="1" t="e">
        <v>#N/A</v>
      </c>
      <c r="Y45" s="6">
        <v>152494</v>
      </c>
      <c r="Z45" s="1" t="e">
        <f t="shared" si="0"/>
        <v>#N/A</v>
      </c>
      <c r="AA45" s="1" t="e">
        <v>#N/A</v>
      </c>
      <c r="AB45" s="1" t="e">
        <v>#N/A</v>
      </c>
      <c r="AC45" s="1" t="e">
        <v>#N/A</v>
      </c>
      <c r="AD45" s="6"/>
      <c r="AE45" s="6"/>
      <c r="AH45" s="7"/>
    </row>
    <row r="46" spans="1:34" ht="24.95" customHeight="1" x14ac:dyDescent="0.25">
      <c r="A46" s="1" t="s">
        <v>0</v>
      </c>
      <c r="B46" s="1" t="s">
        <v>1</v>
      </c>
      <c r="C46" s="1" t="s">
        <v>211</v>
      </c>
      <c r="D46" s="2" t="s">
        <v>212</v>
      </c>
      <c r="E46" s="2" t="s">
        <v>432</v>
      </c>
      <c r="F46" s="2">
        <v>6480465000</v>
      </c>
      <c r="G46" s="2" t="s">
        <v>433</v>
      </c>
      <c r="H46" s="2" t="s">
        <v>434</v>
      </c>
      <c r="I46" s="2" t="s">
        <v>435</v>
      </c>
      <c r="J46" s="3" t="s">
        <v>436</v>
      </c>
      <c r="K46" s="2" t="s">
        <v>437</v>
      </c>
      <c r="L46" s="2" t="s">
        <v>280</v>
      </c>
      <c r="M46" s="4">
        <v>5</v>
      </c>
      <c r="N46" s="4" t="s">
        <v>11</v>
      </c>
      <c r="O46" s="2" t="s">
        <v>12</v>
      </c>
      <c r="P46" s="2" t="s">
        <v>438</v>
      </c>
      <c r="Q46" s="2">
        <v>701759</v>
      </c>
      <c r="R46" s="2" t="s">
        <v>14</v>
      </c>
      <c r="S46" s="2"/>
      <c r="T46" s="8" t="s">
        <v>439</v>
      </c>
      <c r="U46" s="2" t="s">
        <v>440</v>
      </c>
      <c r="V46" s="5">
        <v>45304.464252164355</v>
      </c>
      <c r="W46" s="5" t="s">
        <v>441</v>
      </c>
      <c r="X46" s="1">
        <v>66313</v>
      </c>
      <c r="Y46" s="6">
        <v>36126</v>
      </c>
      <c r="Z46" s="1">
        <f t="shared" si="0"/>
        <v>30187</v>
      </c>
      <c r="AA46" s="1">
        <v>4.5</v>
      </c>
      <c r="AB46" s="1" t="s">
        <v>439</v>
      </c>
      <c r="AC46" s="1" t="s">
        <v>442</v>
      </c>
      <c r="AD46" s="6"/>
      <c r="AE46" s="6"/>
      <c r="AH46" s="7"/>
    </row>
    <row r="47" spans="1:34" ht="24.95" customHeight="1" x14ac:dyDescent="0.25">
      <c r="A47" s="1" t="s">
        <v>0</v>
      </c>
      <c r="B47" s="1" t="s">
        <v>1</v>
      </c>
      <c r="C47" s="1" t="s">
        <v>231</v>
      </c>
      <c r="D47" s="2" t="s">
        <v>232</v>
      </c>
      <c r="E47" s="2" t="s">
        <v>233</v>
      </c>
      <c r="F47" s="2">
        <v>2485965000</v>
      </c>
      <c r="G47" s="2" t="s">
        <v>443</v>
      </c>
      <c r="H47" s="2" t="s">
        <v>444</v>
      </c>
      <c r="I47" s="2" t="s">
        <v>445</v>
      </c>
      <c r="J47" s="3" t="s">
        <v>446</v>
      </c>
      <c r="K47" s="2" t="s">
        <v>447</v>
      </c>
      <c r="L47" s="2" t="s">
        <v>386</v>
      </c>
      <c r="M47" s="4">
        <v>5</v>
      </c>
      <c r="N47" s="4" t="s">
        <v>11</v>
      </c>
      <c r="O47" s="2" t="s">
        <v>12</v>
      </c>
      <c r="P47" s="2">
        <v>1212514</v>
      </c>
      <c r="Q47" s="2">
        <v>121214</v>
      </c>
      <c r="R47" s="2" t="s">
        <v>14</v>
      </c>
      <c r="S47" s="2"/>
      <c r="T47" s="8" t="s">
        <v>448</v>
      </c>
      <c r="U47" s="2" t="s">
        <v>449</v>
      </c>
      <c r="V47" s="5">
        <v>45307.547335451389</v>
      </c>
      <c r="W47" s="5" t="s">
        <v>31</v>
      </c>
      <c r="X47" s="1" t="s">
        <v>31</v>
      </c>
      <c r="Y47" s="6">
        <v>6464</v>
      </c>
      <c r="Z47" s="1" t="e">
        <f t="shared" si="0"/>
        <v>#VALUE!</v>
      </c>
      <c r="AA47" s="1" t="s">
        <v>31</v>
      </c>
      <c r="AB47" s="1" t="s">
        <v>450</v>
      </c>
      <c r="AC47" s="1" t="s">
        <v>451</v>
      </c>
      <c r="AD47" s="6"/>
      <c r="AE47" s="6"/>
      <c r="AH47" s="7"/>
    </row>
    <row r="48" spans="1:34" ht="24.95" customHeight="1" x14ac:dyDescent="0.25">
      <c r="A48" s="1" t="s">
        <v>18</v>
      </c>
      <c r="B48" s="1" t="s">
        <v>19</v>
      </c>
      <c r="C48" s="1" t="s">
        <v>358</v>
      </c>
      <c r="D48" s="2" t="s">
        <v>359</v>
      </c>
      <c r="E48" s="2" t="s">
        <v>452</v>
      </c>
      <c r="F48" s="2">
        <v>7186897931</v>
      </c>
      <c r="G48" s="2" t="s">
        <v>453</v>
      </c>
      <c r="H48" s="2" t="s">
        <v>454</v>
      </c>
      <c r="I48" s="2" t="s">
        <v>156</v>
      </c>
      <c r="J48" s="3" t="s">
        <v>455</v>
      </c>
      <c r="K48" s="2" t="s">
        <v>456</v>
      </c>
      <c r="L48" s="2" t="s">
        <v>457</v>
      </c>
      <c r="M48" s="4">
        <v>6</v>
      </c>
      <c r="N48" s="4" t="s">
        <v>11</v>
      </c>
      <c r="O48" s="2" t="s">
        <v>12</v>
      </c>
      <c r="P48" s="2" t="s">
        <v>458</v>
      </c>
      <c r="Q48" s="2"/>
      <c r="R48" s="2" t="s">
        <v>14</v>
      </c>
      <c r="S48" s="2"/>
      <c r="T48" s="1" t="s">
        <v>459</v>
      </c>
      <c r="U48" s="2" t="s">
        <v>460</v>
      </c>
      <c r="V48" s="5" t="e">
        <v>#N/A</v>
      </c>
      <c r="W48" s="5" t="e">
        <v>#N/A</v>
      </c>
      <c r="X48" s="1" t="e">
        <v>#N/A</v>
      </c>
      <c r="Y48" s="6">
        <v>0</v>
      </c>
      <c r="Z48" s="1" t="e">
        <f t="shared" si="0"/>
        <v>#N/A</v>
      </c>
      <c r="AA48" s="1" t="e">
        <v>#N/A</v>
      </c>
      <c r="AB48" s="1" t="e">
        <v>#N/A</v>
      </c>
      <c r="AC48" s="1" t="e">
        <v>#N/A</v>
      </c>
      <c r="AD48" s="6"/>
      <c r="AE48" s="6"/>
      <c r="AH48" s="7"/>
    </row>
    <row r="49" spans="1:34" ht="24.95" customHeight="1" x14ac:dyDescent="0.25">
      <c r="A49" s="1" t="s">
        <v>18</v>
      </c>
      <c r="B49" s="1" t="s">
        <v>19</v>
      </c>
      <c r="C49" s="1" t="s">
        <v>358</v>
      </c>
      <c r="D49" s="2" t="s">
        <v>359</v>
      </c>
      <c r="E49" s="2" t="s">
        <v>360</v>
      </c>
      <c r="F49" s="2">
        <v>9918455000</v>
      </c>
      <c r="G49" s="2" t="s">
        <v>461</v>
      </c>
      <c r="H49" s="2" t="s">
        <v>362</v>
      </c>
      <c r="I49" s="2" t="s">
        <v>462</v>
      </c>
      <c r="J49" s="3" t="s">
        <v>463</v>
      </c>
      <c r="K49" s="2" t="s">
        <v>464</v>
      </c>
      <c r="L49" s="2" t="s">
        <v>366</v>
      </c>
      <c r="M49" s="4">
        <v>6</v>
      </c>
      <c r="N49" s="4" t="s">
        <v>11</v>
      </c>
      <c r="O49" s="2" t="s">
        <v>12</v>
      </c>
      <c r="P49" s="2">
        <v>9200464</v>
      </c>
      <c r="Q49" s="2"/>
      <c r="R49" s="2" t="s">
        <v>14</v>
      </c>
      <c r="S49" s="2"/>
      <c r="T49" s="1" t="s">
        <v>368</v>
      </c>
      <c r="U49" s="2" t="s">
        <v>369</v>
      </c>
      <c r="V49" s="5" t="e">
        <v>#N/A</v>
      </c>
      <c r="W49" s="5" t="e">
        <v>#N/A</v>
      </c>
      <c r="X49" s="1" t="e">
        <v>#N/A</v>
      </c>
      <c r="Y49" s="6">
        <v>239.3</v>
      </c>
      <c r="Z49" s="1" t="e">
        <f t="shared" si="0"/>
        <v>#N/A</v>
      </c>
      <c r="AA49" s="1" t="e">
        <v>#N/A</v>
      </c>
      <c r="AB49" s="1" t="e">
        <v>#N/A</v>
      </c>
      <c r="AC49" s="1" t="e">
        <v>#N/A</v>
      </c>
      <c r="AD49" s="6"/>
      <c r="AE49" s="6"/>
      <c r="AH49" s="7"/>
    </row>
    <row r="50" spans="1:34" ht="24.95" customHeight="1" x14ac:dyDescent="0.25">
      <c r="A50" s="1" t="s">
        <v>18</v>
      </c>
      <c r="B50" s="1" t="s">
        <v>19</v>
      </c>
      <c r="C50" s="1" t="s">
        <v>358</v>
      </c>
      <c r="D50" s="2" t="s">
        <v>359</v>
      </c>
      <c r="E50" s="2" t="s">
        <v>360</v>
      </c>
      <c r="F50" s="2">
        <v>9785355000</v>
      </c>
      <c r="G50" s="2" t="s">
        <v>465</v>
      </c>
      <c r="H50" s="2" t="s">
        <v>362</v>
      </c>
      <c r="I50" s="2" t="s">
        <v>466</v>
      </c>
      <c r="J50" s="3" t="s">
        <v>467</v>
      </c>
      <c r="K50" s="2" t="s">
        <v>468</v>
      </c>
      <c r="L50" s="2" t="s">
        <v>366</v>
      </c>
      <c r="M50" s="4">
        <v>6</v>
      </c>
      <c r="N50" s="4" t="s">
        <v>11</v>
      </c>
      <c r="O50" s="2" t="s">
        <v>12</v>
      </c>
      <c r="P50" s="2">
        <v>9199723</v>
      </c>
      <c r="Q50" s="2"/>
      <c r="R50" s="2" t="s">
        <v>14</v>
      </c>
      <c r="S50" s="2"/>
      <c r="T50" s="1" t="s">
        <v>368</v>
      </c>
      <c r="U50" s="2" t="s">
        <v>369</v>
      </c>
      <c r="V50" s="5" t="e">
        <v>#N/A</v>
      </c>
      <c r="W50" s="5" t="e">
        <v>#N/A</v>
      </c>
      <c r="X50" s="1" t="e">
        <v>#N/A</v>
      </c>
      <c r="Y50" s="6">
        <v>20</v>
      </c>
      <c r="Z50" s="1" t="e">
        <f t="shared" si="0"/>
        <v>#N/A</v>
      </c>
      <c r="AA50" s="1" t="e">
        <v>#N/A</v>
      </c>
      <c r="AB50" s="1" t="e">
        <v>#N/A</v>
      </c>
      <c r="AC50" s="1" t="e">
        <v>#N/A</v>
      </c>
      <c r="AD50" s="6"/>
      <c r="AE50" s="6"/>
      <c r="AH50" s="7"/>
    </row>
    <row r="51" spans="1:34" ht="24.95" customHeight="1" x14ac:dyDescent="0.25">
      <c r="A51" s="1" t="s">
        <v>18</v>
      </c>
      <c r="B51" s="1" t="s">
        <v>19</v>
      </c>
      <c r="C51" s="1" t="s">
        <v>358</v>
      </c>
      <c r="D51" s="2" t="s">
        <v>359</v>
      </c>
      <c r="E51" s="2" t="s">
        <v>452</v>
      </c>
      <c r="F51" s="2">
        <v>9182355000</v>
      </c>
      <c r="G51" s="2" t="s">
        <v>469</v>
      </c>
      <c r="H51" s="2" t="s">
        <v>470</v>
      </c>
      <c r="I51" s="2" t="s">
        <v>471</v>
      </c>
      <c r="J51" s="3" t="s">
        <v>472</v>
      </c>
      <c r="K51" s="2" t="s">
        <v>473</v>
      </c>
      <c r="L51" s="2" t="s">
        <v>457</v>
      </c>
      <c r="M51" s="4">
        <v>8</v>
      </c>
      <c r="N51" s="4" t="s">
        <v>11</v>
      </c>
      <c r="O51" s="2" t="s">
        <v>12</v>
      </c>
      <c r="P51" s="2">
        <v>9199696</v>
      </c>
      <c r="Q51" s="2"/>
      <c r="R51" s="2" t="s">
        <v>14</v>
      </c>
      <c r="S51" s="2"/>
      <c r="T51" s="1" t="s">
        <v>459</v>
      </c>
      <c r="U51" s="2" t="s">
        <v>460</v>
      </c>
      <c r="V51" s="5" t="e">
        <v>#N/A</v>
      </c>
      <c r="W51" s="5" t="e">
        <v>#N/A</v>
      </c>
      <c r="X51" s="1" t="e">
        <v>#N/A</v>
      </c>
      <c r="Y51" s="6">
        <v>15</v>
      </c>
      <c r="Z51" s="1" t="e">
        <f t="shared" si="0"/>
        <v>#N/A</v>
      </c>
      <c r="AA51" s="1" t="e">
        <v>#N/A</v>
      </c>
      <c r="AB51" s="1" t="e">
        <v>#N/A</v>
      </c>
      <c r="AC51" s="1" t="e">
        <v>#N/A</v>
      </c>
      <c r="AD51" s="6"/>
      <c r="AE51" s="6"/>
      <c r="AH5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6"/>
  <sheetViews>
    <sheetView tabSelected="1" topLeftCell="A133" workbookViewId="0">
      <selection activeCell="B145" sqref="B145"/>
    </sheetView>
  </sheetViews>
  <sheetFormatPr defaultRowHeight="15" x14ac:dyDescent="0.25"/>
  <cols>
    <col min="1" max="1" width="22" customWidth="1"/>
    <col min="2" max="2" width="19" customWidth="1"/>
    <col min="3" max="3" width="11.85546875" customWidth="1"/>
    <col min="4" max="4" width="17.140625" customWidth="1"/>
    <col min="5" max="5" width="14" bestFit="1" customWidth="1"/>
    <col min="6" max="6" width="14.140625" bestFit="1" customWidth="1"/>
    <col min="7" max="7" width="64" bestFit="1" customWidth="1"/>
  </cols>
  <sheetData>
    <row r="1" spans="1:35" ht="51" x14ac:dyDescent="0.25">
      <c r="A1" s="12" t="s">
        <v>474</v>
      </c>
      <c r="B1" s="12" t="s">
        <v>475</v>
      </c>
      <c r="C1" s="12" t="s">
        <v>476</v>
      </c>
      <c r="D1" s="12" t="s">
        <v>477</v>
      </c>
      <c r="E1" s="12" t="s">
        <v>478</v>
      </c>
      <c r="F1" s="12" t="s">
        <v>479</v>
      </c>
      <c r="G1" s="12" t="s">
        <v>480</v>
      </c>
      <c r="H1" s="12" t="s">
        <v>481</v>
      </c>
      <c r="I1" s="12" t="s">
        <v>482</v>
      </c>
      <c r="J1" s="13" t="s">
        <v>483</v>
      </c>
      <c r="K1" s="12" t="s">
        <v>484</v>
      </c>
      <c r="L1" s="12" t="s">
        <v>484</v>
      </c>
      <c r="M1" s="14" t="s">
        <v>485</v>
      </c>
      <c r="N1" s="14" t="s">
        <v>486</v>
      </c>
      <c r="O1" s="12" t="s">
        <v>487</v>
      </c>
      <c r="P1" s="12" t="s">
        <v>488</v>
      </c>
      <c r="Q1" s="12" t="s">
        <v>489</v>
      </c>
      <c r="R1" s="15" t="s">
        <v>490</v>
      </c>
      <c r="S1" s="15" t="s">
        <v>491</v>
      </c>
      <c r="T1" s="16" t="s">
        <v>492</v>
      </c>
      <c r="U1" s="12" t="s">
        <v>493</v>
      </c>
      <c r="V1" s="16" t="s">
        <v>494</v>
      </c>
      <c r="W1" s="17" t="s">
        <v>495</v>
      </c>
      <c r="X1" s="12" t="s">
        <v>496</v>
      </c>
      <c r="Y1" s="18" t="s">
        <v>497</v>
      </c>
      <c r="Z1" s="19" t="s">
        <v>498</v>
      </c>
      <c r="AA1" s="12" t="s">
        <v>499</v>
      </c>
      <c r="AB1" s="12" t="s">
        <v>492</v>
      </c>
      <c r="AC1" s="12" t="s">
        <v>500</v>
      </c>
      <c r="AD1" s="20" t="s">
        <v>501</v>
      </c>
      <c r="AE1" s="18" t="s">
        <v>502</v>
      </c>
      <c r="AF1" s="20" t="s">
        <v>501</v>
      </c>
      <c r="AG1" s="18" t="s">
        <v>502</v>
      </c>
      <c r="AH1" s="22" t="s">
        <v>494</v>
      </c>
      <c r="AI1" s="23" t="s">
        <v>503</v>
      </c>
    </row>
    <row r="2" spans="1:35" x14ac:dyDescent="0.25">
      <c r="A2" s="23" t="str">
        <f>VLOOKUP(Sheet1!E2,Sheet1!E2:Q51,1,0)</f>
        <v>SDO1509233</v>
      </c>
      <c r="B2" s="23" t="str">
        <f>VLOOKUP(Sheet1!B2,Sheet1!B2:Q51,2,0)</f>
        <v>EUDD-6 GZB</v>
      </c>
      <c r="C2" s="23" t="str">
        <f>VLOOKUP(Sheet1!B2,Sheet1!B2:AH51,3,0)</f>
        <v>DIV150923</v>
      </c>
      <c r="D2" s="23" t="str">
        <f>VLOOKUP(Sheet1!D2,Sheet1!D2:Q51,4,0)</f>
        <v>9810837503</v>
      </c>
      <c r="E2" s="23" t="str">
        <f>VLOOKUP(Sheet1!D2,Sheet1!D2:Q51,5,0)</f>
        <v>' 150923326015</v>
      </c>
      <c r="F2" s="23" t="str">
        <f>VLOOKUP(Sheet1!D2,Sheet1!D2:Q51,6,0)</f>
        <v>PV_263141</v>
      </c>
      <c r="G2" s="23" t="str">
        <f>VLOOKUP(Sheet1!D2,Sheet1!D2:Q51,7,0)</f>
        <v>SMT INDERJEET KAUR</v>
      </c>
      <c r="H2" s="23" t="str">
        <f>VLOOKUP(Sheet1!D2,Sheet1!D2:Q51,7,0)</f>
        <v>SMT INDERJEET KAUR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x14ac:dyDescent="0.25">
      <c r="A3" s="23" t="str">
        <f>VLOOKUP(Sheet1!E3,Sheet1!E3:Q52,1,0)</f>
        <v>SDO1509131</v>
      </c>
      <c r="B3" s="23" t="str">
        <f>VLOOKUP(Sheet1!B3,Sheet1!B3:Q52,2,0)</f>
        <v>EUDD-5 GZB</v>
      </c>
      <c r="C3" s="23" t="str">
        <f>VLOOKUP(Sheet1!B3,Sheet1!B3:AH52,3,0)</f>
        <v>DIV150913</v>
      </c>
      <c r="D3" s="23" t="str">
        <f>VLOOKUP(Sheet1!D3,Sheet1!D3:Q52,4,0)</f>
        <v>8800972550</v>
      </c>
      <c r="E3" s="23" t="str">
        <f>VLOOKUP(Sheet1!D3,Sheet1!D3:Q52,5,0)</f>
        <v>' 150913111007</v>
      </c>
      <c r="F3" s="23" t="str">
        <f>VLOOKUP(Sheet1!D3,Sheet1!D3:Q52,6,0)</f>
        <v>PV_290427</v>
      </c>
      <c r="G3" s="23" t="str">
        <f>VLOOKUP(Sheet1!D3,Sheet1!D3:Q52,7,0)</f>
        <v>GOVIND PRASAD S/O REVTI PRASAD</v>
      </c>
      <c r="H3" s="23" t="str">
        <f>VLOOKUP(Sheet1!D3,Sheet1!D3:Q52,7,0)</f>
        <v>GOVIND PRASAD S/O REVTI PRASAD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x14ac:dyDescent="0.25">
      <c r="A4" s="23" t="str">
        <f>VLOOKUP(Sheet1!E4,Sheet1!E4:Q53,1,0)</f>
        <v>SDO1509122</v>
      </c>
      <c r="B4" s="23" t="str">
        <f>VLOOKUP(Sheet1!B4,Sheet1!B4:Q53,2,0)</f>
        <v>EUDD-9 GZB</v>
      </c>
      <c r="C4" s="23" t="str">
        <f>VLOOKUP(Sheet1!B4,Sheet1!B4:AH53,3,0)</f>
        <v>DIV150912</v>
      </c>
      <c r="D4" s="23" t="str">
        <f>VLOOKUP(Sheet1!D4,Sheet1!D4:Q53,4,0)</f>
        <v>9354471900</v>
      </c>
      <c r="E4" s="23" t="str">
        <f>VLOOKUP(Sheet1!D4,Sheet1!D4:Q53,5,0)</f>
        <v>' 150912211315</v>
      </c>
      <c r="F4" s="23" t="str">
        <f>VLOOKUP(Sheet1!D4,Sheet1!D4:Q53,6,0)</f>
        <v>PV_907045</v>
      </c>
      <c r="G4" s="23" t="str">
        <f>VLOOKUP(Sheet1!D4,Sheet1!D4:Q53,7,0)</f>
        <v>JYOTI</v>
      </c>
      <c r="H4" s="23" t="str">
        <f>VLOOKUP(Sheet1!D4,Sheet1!D4:Q53,7,0)</f>
        <v>JYOTI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</row>
    <row r="5" spans="1:35" x14ac:dyDescent="0.25">
      <c r="A5" s="23" t="str">
        <f>VLOOKUP(Sheet1!E5,Sheet1!E5:Q54,1,0)</f>
        <v>SDO1509433</v>
      </c>
      <c r="B5" s="23" t="str">
        <f>VLOOKUP(Sheet1!B5,Sheet1!B5:Q54,2,0)</f>
        <v>EUDD-4 GZB</v>
      </c>
      <c r="C5" s="23" t="str">
        <f>VLOOKUP(Sheet1!B5,Sheet1!B5:AH54,3,0)</f>
        <v>DIV150943</v>
      </c>
      <c r="D5" s="23" t="str">
        <f>VLOOKUP(Sheet1!D5,Sheet1!D5:Q54,4,0)</f>
        <v>7042525822</v>
      </c>
      <c r="E5" s="23" t="str">
        <f>VLOOKUP(Sheet1!D5,Sheet1!D5:Q54,5,0)</f>
        <v>' 150943361103</v>
      </c>
      <c r="F5" s="23" t="str">
        <f>VLOOKUP(Sheet1!D5,Sheet1!D5:Q54,6,0)</f>
        <v>PV_483406</v>
      </c>
      <c r="G5" s="23" t="str">
        <f>VLOOKUP(Sheet1!D5,Sheet1!D5:Q54,7,0)</f>
        <v>ATCTELOCOM INFRASTRUCTURE PVTLTD</v>
      </c>
      <c r="H5" s="23" t="str">
        <f>VLOOKUP(Sheet1!D5,Sheet1!D5:Q54,7,0)</f>
        <v>ATCTELOCOM INFRASTRUCTURE PVTLTD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</row>
    <row r="6" spans="1:35" x14ac:dyDescent="0.25">
      <c r="A6" s="23" t="str">
        <f>VLOOKUP(Sheet1!E6,Sheet1!E6:Q55,1,0)</f>
        <v>SDO1509323</v>
      </c>
      <c r="B6" s="23" t="str">
        <f>VLOOKUP(Sheet1!B6,Sheet1!B6:Q55,2,0)</f>
        <v>EDD-MODINAGAR</v>
      </c>
      <c r="C6" s="23" t="str">
        <f>VLOOKUP(Sheet1!B6,Sheet1!B6:AH55,3,0)</f>
        <v>DIV150932</v>
      </c>
      <c r="D6" s="23" t="str">
        <f>VLOOKUP(Sheet1!D6,Sheet1!D6:Q55,4,0)</f>
        <v>9412833705</v>
      </c>
      <c r="E6" s="23" t="str">
        <f>VLOOKUP(Sheet1!D6,Sheet1!D6:Q55,5,0)</f>
        <v>' 150932312457</v>
      </c>
      <c r="F6" s="23" t="str">
        <f>VLOOKUP(Sheet1!D6,Sheet1!D6:Q55,6,0)</f>
        <v>PV_305427</v>
      </c>
      <c r="G6" s="24" t="str">
        <f>VLOOKUP(Sheet1!D6,Sheet1!D6:Q55,7,0)</f>
        <v>TC HEALTH CARE PVT LTD</v>
      </c>
      <c r="H6" s="23" t="str">
        <f>VLOOKUP(Sheet1!D6,Sheet1!D6:Q55,7,0)</f>
        <v>TC HEALTH CARE PVT LTD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</row>
    <row r="7" spans="1:35" x14ac:dyDescent="0.25">
      <c r="A7" s="23" t="str">
        <f>VLOOKUP(Sheet1!E7,Sheet1!E7:Q56,1,0)</f>
        <v>SDO1509322</v>
      </c>
      <c r="B7" s="23" t="str">
        <f>VLOOKUP(Sheet1!B7,Sheet1!B7:Q56,2,0)</f>
        <v>EDD-MODINAGAR</v>
      </c>
      <c r="C7" s="23" t="str">
        <f>VLOOKUP(Sheet1!B7,Sheet1!B7:AH56,3,0)</f>
        <v>DIV150932</v>
      </c>
      <c r="D7" s="23" t="str">
        <f>VLOOKUP(Sheet1!D7,Sheet1!D7:Q56,4,0)</f>
        <v>9997462243</v>
      </c>
      <c r="E7" s="23" t="str">
        <f>VLOOKUP(Sheet1!D7,Sheet1!D7:Q56,5,0)</f>
        <v>' 150932223162</v>
      </c>
      <c r="F7" s="23" t="str">
        <f>VLOOKUP(Sheet1!D7,Sheet1!D7:Q56,6,0)</f>
        <v>PV_44793</v>
      </c>
      <c r="G7" s="23" t="str">
        <f>VLOOKUP(Sheet1!D7,Sheet1!D7:Q56,7,0)</f>
        <v>SMT MITHLESH</v>
      </c>
      <c r="H7" s="23" t="str">
        <f>VLOOKUP(Sheet1!D7,Sheet1!D7:Q56,7,0)</f>
        <v>SMT MITHLESH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</row>
    <row r="8" spans="1:35" x14ac:dyDescent="0.25">
      <c r="A8" s="23" t="str">
        <f>VLOOKUP(Sheet1!E8,Sheet1!E8:Q57,1,0)</f>
        <v>SDO1509411</v>
      </c>
      <c r="B8" s="23" t="str">
        <f>VLOOKUP(Sheet1!B8,Sheet1!B8:Q57,2,0)</f>
        <v>EUDD-10 GZB</v>
      </c>
      <c r="C8" s="23" t="str">
        <f>VLOOKUP(Sheet1!B8,Sheet1!B8:AH57,3,0)</f>
        <v>DIV150941</v>
      </c>
      <c r="D8" s="23" t="str">
        <f>VLOOKUP(Sheet1!D8,Sheet1!D8:Q57,4,0)</f>
        <v>9811214832</v>
      </c>
      <c r="E8" s="23" t="str">
        <f>VLOOKUP(Sheet1!D8,Sheet1!D8:Q57,5,0)</f>
        <v>' 150941111003</v>
      </c>
      <c r="F8" s="23" t="str">
        <f>VLOOKUP(Sheet1!D8,Sheet1!D8:Q57,6,0)</f>
        <v>PV_183125</v>
      </c>
      <c r="G8" s="23" t="str">
        <f>VLOOKUP(Sheet1!D8,Sheet1!D8:Q57,7,0)</f>
        <v>GOPI NATH GUPTA</v>
      </c>
      <c r="H8" s="23" t="str">
        <f>VLOOKUP(Sheet1!D8,Sheet1!D8:Q57,7,0)</f>
        <v>GOPI NATH GUPTA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</row>
    <row r="9" spans="1:35" x14ac:dyDescent="0.25">
      <c r="A9" s="23" t="str">
        <f>VLOOKUP(Sheet1!E9,Sheet1!E9:Q58,1,0)</f>
        <v>SDO1509421</v>
      </c>
      <c r="B9" s="23" t="str">
        <f>VLOOKUP(Sheet1!B9,Sheet1!B9:Q58,2,0)</f>
        <v>EUDD-3 GZB</v>
      </c>
      <c r="C9" s="23" t="str">
        <f>VLOOKUP(Sheet1!B9,Sheet1!B9:AH58,3,0)</f>
        <v>DIV150942</v>
      </c>
      <c r="D9" s="23" t="str">
        <f>VLOOKUP(Sheet1!D9,Sheet1!D9:Q58,4,0)</f>
        <v>9899988290</v>
      </c>
      <c r="E9" s="23" t="str">
        <f>VLOOKUP(Sheet1!D9,Sheet1!D9:Q58,5,0)</f>
        <v>' 150942120108</v>
      </c>
      <c r="F9" s="23" t="str">
        <f>VLOOKUP(Sheet1!D9,Sheet1!D9:Q58,6,0)</f>
        <v>PV_144072</v>
      </c>
      <c r="G9" s="23" t="str">
        <f>VLOOKUP(Sheet1!D9,Sheet1!D9:Q58,7,0)</f>
        <v>DINESH KUMAR</v>
      </c>
      <c r="H9" s="23" t="str">
        <f>VLOOKUP(Sheet1!D9,Sheet1!D9:Q58,7,0)</f>
        <v>DINESH KUMAR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x14ac:dyDescent="0.25">
      <c r="A10" s="23" t="str">
        <f>VLOOKUP(Sheet1!E10,Sheet1!E10:Q59,1,0)</f>
        <v>SDO1509341</v>
      </c>
      <c r="B10" s="23" t="str">
        <f>VLOOKUP(Sheet1!B10,Sheet1!B10:Q59,2,0)</f>
        <v>EDD-MURADNAGAR</v>
      </c>
      <c r="C10" s="23" t="str">
        <f>VLOOKUP(Sheet1!B10,Sheet1!B10:AH59,3,0)</f>
        <v>DIV150934</v>
      </c>
      <c r="D10" s="23" t="str">
        <f>VLOOKUP(Sheet1!D10,Sheet1!D10:Q59,4,0)</f>
        <v>9084101864</v>
      </c>
      <c r="E10" s="23" t="str">
        <f>VLOOKUP(Sheet1!D10,Sheet1!D10:Q59,5,0)</f>
        <v>' 150934101110</v>
      </c>
      <c r="F10" s="23" t="str">
        <f>VLOOKUP(Sheet1!D10,Sheet1!D10:Q59,6,0)</f>
        <v>PV_400131</v>
      </c>
      <c r="G10" s="23" t="str">
        <f>VLOOKUP(Sheet1!D10,Sheet1!D10:Q59,7,0)</f>
        <v>M/S IRSAD</v>
      </c>
      <c r="H10" s="23" t="str">
        <f>VLOOKUP(Sheet1!D10,Sheet1!D10:Q59,7,0)</f>
        <v>M/S IRSAD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x14ac:dyDescent="0.25">
      <c r="A11" s="23" t="str">
        <f>VLOOKUP(Sheet1!E11,Sheet1!E11:Q60,1,0)</f>
        <v>SDO1509712</v>
      </c>
      <c r="B11" s="23" t="str">
        <f>VLOOKUP(Sheet1!B11,Sheet1!B11:Q60,2,0)</f>
        <v>EDD-1 LONI</v>
      </c>
      <c r="C11" s="23" t="str">
        <f>VLOOKUP(Sheet1!B11,Sheet1!B11:AH60,3,0)</f>
        <v>DIV150971</v>
      </c>
      <c r="D11" s="23" t="str">
        <f>VLOOKUP(Sheet1!D11,Sheet1!D11:Q60,4,0)</f>
        <v>7053266489</v>
      </c>
      <c r="E11" s="23" t="str">
        <f>VLOOKUP(Sheet1!D11,Sheet1!D11:Q60,5,0)</f>
        <v>' 150971266201</v>
      </c>
      <c r="F11" s="23" t="str">
        <f>VLOOKUP(Sheet1!D11,Sheet1!D11:Q60,6,0)</f>
        <v>PV_765805</v>
      </c>
      <c r="G11" s="23" t="str">
        <f>VLOOKUP(Sheet1!D11,Sheet1!D11:Q60,7,0)</f>
        <v>SIKANDER KUMAR CHOURASIYA S/O YOGENDAR PRASAD CHOURASIYA</v>
      </c>
      <c r="H11" s="23" t="str">
        <f>VLOOKUP(Sheet1!D11,Sheet1!D11:Q60,7,0)</f>
        <v>SIKANDER KUMAR CHOURASIYA S/O YOGENDAR PRASAD CHOURASIYA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x14ac:dyDescent="0.25">
      <c r="A12" s="23" t="str">
        <f>VLOOKUP(Sheet1!E12,Sheet1!E12:Q61,1,0)</f>
        <v>SDO1509321</v>
      </c>
      <c r="B12" s="23" t="str">
        <f>VLOOKUP(Sheet1!B12,Sheet1!B12:Q61,2,0)</f>
        <v>EDD-MODINAGAR</v>
      </c>
      <c r="C12" s="23" t="str">
        <f>VLOOKUP(Sheet1!B12,Sheet1!B12:AH61,3,0)</f>
        <v>DIV150932</v>
      </c>
      <c r="D12" s="23" t="str">
        <f>VLOOKUP(Sheet1!D12,Sheet1!D12:Q61,4,0)</f>
        <v>8449846305</v>
      </c>
      <c r="E12" s="23" t="str">
        <f>VLOOKUP(Sheet1!D12,Sheet1!D12:Q61,5,0)</f>
        <v>' 150932183253</v>
      </c>
      <c r="F12" s="23" t="str">
        <f>VLOOKUP(Sheet1!D12,Sheet1!D12:Q61,6,0)</f>
        <v>0383253305510</v>
      </c>
      <c r="G12" s="23" t="str">
        <f>VLOOKUP(Sheet1!D12,Sheet1!D12:Q61,7,0)</f>
        <v>SASHI KANT CHAKARA</v>
      </c>
      <c r="H12" s="23" t="str">
        <f>VLOOKUP(Sheet1!D12,Sheet1!D12:Q61,7,0)</f>
        <v>SASHI KANT CHAKARA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x14ac:dyDescent="0.25">
      <c r="A13" s="23" t="str">
        <f>VLOOKUP(Sheet1!E13,Sheet1!E13:Q62,1,0)</f>
        <v>SDO1509322</v>
      </c>
      <c r="B13" s="23" t="str">
        <f>VLOOKUP(Sheet1!B13,Sheet1!B13:Q62,2,0)</f>
        <v>EDD-MODINAGAR</v>
      </c>
      <c r="C13" s="23" t="str">
        <f>VLOOKUP(Sheet1!B13,Sheet1!B13:AH62,3,0)</f>
        <v>DIV150932</v>
      </c>
      <c r="D13" s="23" t="str">
        <f>VLOOKUP(Sheet1!D13,Sheet1!D13:Q62,4,0)</f>
        <v>9412220350</v>
      </c>
      <c r="E13" s="23" t="str">
        <f>VLOOKUP(Sheet1!D13,Sheet1!D13:Q62,5,0)</f>
        <v>' 150932222149</v>
      </c>
      <c r="F13" s="23" t="str">
        <f>VLOOKUP(Sheet1!D13,Sheet1!D13:Q62,6,0)</f>
        <v>PV_3940</v>
      </c>
      <c r="G13" s="23" t="str">
        <f>VLOOKUP(Sheet1!D13,Sheet1!D13:Q62,7,0)</f>
        <v>NARENDRA KUMAR JINDAL</v>
      </c>
      <c r="H13" s="23" t="str">
        <f>VLOOKUP(Sheet1!D13,Sheet1!D13:Q62,7,0)</f>
        <v>NARENDRA KUMAR JINDAL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x14ac:dyDescent="0.25">
      <c r="A14" s="23" t="str">
        <f>VLOOKUP(Sheet1!E14,Sheet1!E14:Q63,1,0)</f>
        <v>SDO1509323</v>
      </c>
      <c r="B14" s="23" t="str">
        <f>VLOOKUP(Sheet1!B14,Sheet1!B14:Q63,2,0)</f>
        <v>EDD-MODINAGAR</v>
      </c>
      <c r="C14" s="23" t="str">
        <f>VLOOKUP(Sheet1!B14,Sheet1!B14:AH63,3,0)</f>
        <v>DIV150932</v>
      </c>
      <c r="D14" s="23" t="str">
        <f>VLOOKUP(Sheet1!D14,Sheet1!D14:Q63,4,0)</f>
        <v>9927385690</v>
      </c>
      <c r="E14" s="23" t="str">
        <f>VLOOKUP(Sheet1!D14,Sheet1!D14:Q63,5,0)</f>
        <v>' 150932321456</v>
      </c>
      <c r="F14" s="23" t="str">
        <f>VLOOKUP(Sheet1!D14,Sheet1!D14:Q63,6,0)</f>
        <v/>
      </c>
      <c r="G14" s="23" t="str">
        <f>VLOOKUP(Sheet1!D14,Sheet1!D14:Q63,7,0)</f>
        <v>SIKANDRA CHAUDHARY</v>
      </c>
      <c r="H14" s="23" t="str">
        <f>VLOOKUP(Sheet1!D14,Sheet1!D14:Q63,7,0)</f>
        <v>SIKANDRA CHAUDHARY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x14ac:dyDescent="0.25">
      <c r="A15" s="23" t="str">
        <f>VLOOKUP(Sheet1!E15,Sheet1!E15:Q64,1,0)</f>
        <v>SDO1509441</v>
      </c>
      <c r="B15" s="23" t="str">
        <f>VLOOKUP(Sheet1!B15,Sheet1!B15:Q64,2,0)</f>
        <v>EUDD-7 GZB</v>
      </c>
      <c r="C15" s="23" t="str">
        <f>VLOOKUP(Sheet1!B15,Sheet1!B15:AH64,3,0)</f>
        <v>DIV150944</v>
      </c>
      <c r="D15" s="23" t="str">
        <f>VLOOKUP(Sheet1!D15,Sheet1!D15:Q64,4,0)</f>
        <v>9958852789</v>
      </c>
      <c r="E15" s="23" t="str">
        <f>VLOOKUP(Sheet1!D15,Sheet1!D15:Q64,5,0)</f>
        <v>' 150944121004</v>
      </c>
      <c r="F15" s="23" t="str">
        <f>VLOOKUP(Sheet1!D15,Sheet1!D15:Q64,6,0)</f>
        <v>PV_719310</v>
      </c>
      <c r="G15" s="23" t="str">
        <f>VLOOKUP(Sheet1!D15,Sheet1!D15:Q64,7,0)</f>
        <v>SMT SANTOSH RANI W/O SH VIKRAM SINGH</v>
      </c>
      <c r="H15" s="23" t="str">
        <f>VLOOKUP(Sheet1!D15,Sheet1!D15:Q64,7,0)</f>
        <v>SMT SANTOSH RANI W/O SH VIKRAM SINGH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x14ac:dyDescent="0.25">
      <c r="A16" s="23" t="str">
        <f>VLOOKUP(Sheet1!E16,Sheet1!E16:Q65,1,0)</f>
        <v>SDO1509441</v>
      </c>
      <c r="B16" s="23" t="str">
        <f>VLOOKUP(Sheet1!B16,Sheet1!B16:Q65,2,0)</f>
        <v>EUDD-7 GZB</v>
      </c>
      <c r="C16" s="23" t="str">
        <f>VLOOKUP(Sheet1!B16,Sheet1!B16:AH65,3,0)</f>
        <v>DIV150944</v>
      </c>
      <c r="D16" s="23" t="str">
        <f>VLOOKUP(Sheet1!D16,Sheet1!D16:Q65,4,0)</f>
        <v>9540404090</v>
      </c>
      <c r="E16" s="23" t="str">
        <f>VLOOKUP(Sheet1!D16,Sheet1!D16:Q65,5,0)</f>
        <v>' 150944101010</v>
      </c>
      <c r="F16" s="23" t="str">
        <f>VLOOKUP(Sheet1!D16,Sheet1!D16:Q65,6,0)</f>
        <v>PV_701117</v>
      </c>
      <c r="G16" s="23" t="str">
        <f>VLOOKUP(Sheet1!D16,Sheet1!D16:Q65,7,0)</f>
        <v>M/S DAYA NARESH ENTERPRISES PARTNER GAURAV TYAGI</v>
      </c>
      <c r="H16" s="23" t="str">
        <f>VLOOKUP(Sheet1!D16,Sheet1!D16:Q65,7,0)</f>
        <v>M/S DAYA NARESH ENTERPRISES PARTNER GAURAV TYAGI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x14ac:dyDescent="0.25">
      <c r="A17" s="23" t="str">
        <f>VLOOKUP(Sheet1!E17,Sheet1!E17:Q66,1,0)</f>
        <v>SDO1509441</v>
      </c>
      <c r="B17" s="23" t="str">
        <f>VLOOKUP(Sheet1!B17,Sheet1!B17:Q66,2,0)</f>
        <v>EUDD-7 GZB</v>
      </c>
      <c r="C17" s="23" t="str">
        <f>VLOOKUP(Sheet1!B17,Sheet1!B17:AH66,3,0)</f>
        <v>DIV150944</v>
      </c>
      <c r="D17" s="23" t="str">
        <f>VLOOKUP(Sheet1!D17,Sheet1!D17:Q66,4,0)</f>
        <v>7292081616</v>
      </c>
      <c r="E17" s="23" t="str">
        <f>VLOOKUP(Sheet1!D17,Sheet1!D17:Q66,5,0)</f>
        <v>' 150944103550</v>
      </c>
      <c r="F17" s="23" t="str">
        <f>VLOOKUP(Sheet1!D17,Sheet1!D17:Q66,6,0)</f>
        <v>PV_701311</v>
      </c>
      <c r="G17" s="23" t="str">
        <f>VLOOKUP(Sheet1!D17,Sheet1!D17:Q66,7,0)</f>
        <v>CHANCHAL SAINI</v>
      </c>
      <c r="H17" s="23" t="str">
        <f>VLOOKUP(Sheet1!D17,Sheet1!D17:Q66,7,0)</f>
        <v>CHANCHAL SAINI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</row>
    <row r="18" spans="1:35" x14ac:dyDescent="0.25">
      <c r="A18" s="23" t="str">
        <f>VLOOKUP(Sheet1!E18,Sheet1!E18:Q67,1,0)</f>
        <v>SDO1509721</v>
      </c>
      <c r="B18" s="23" t="str">
        <f>VLOOKUP(Sheet1!B18,Sheet1!B18:Q67,2,0)</f>
        <v>EDD-2 LONI</v>
      </c>
      <c r="C18" s="23" t="str">
        <f>VLOOKUP(Sheet1!B18,Sheet1!B18:AH67,3,0)</f>
        <v>DIV150972</v>
      </c>
      <c r="D18" s="23" t="str">
        <f>VLOOKUP(Sheet1!D18,Sheet1!D18:Q67,4,0)</f>
        <v>8700842595</v>
      </c>
      <c r="E18" s="23" t="str">
        <f>VLOOKUP(Sheet1!D18,Sheet1!D18:Q67,5,0)</f>
        <v>' 150972116203</v>
      </c>
      <c r="F18" s="23" t="str">
        <f>VLOOKUP(Sheet1!D18,Sheet1!D18:Q67,6,0)</f>
        <v/>
      </c>
      <c r="G18" s="23" t="str">
        <f>VLOOKUP(Sheet1!D18,Sheet1!D18:Q67,7,0)</f>
        <v>Arun Kumar</v>
      </c>
      <c r="H18" s="23" t="str">
        <f>VLOOKUP(Sheet1!D18,Sheet1!D18:Q67,7,0)</f>
        <v>Arun Kumar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x14ac:dyDescent="0.25">
      <c r="A19" s="23" t="str">
        <f>VLOOKUP(Sheet1!E19,Sheet1!E19:Q68,1,0)</f>
        <v>SDO1509122</v>
      </c>
      <c r="B19" s="23" t="str">
        <f>VLOOKUP(Sheet1!B19,Sheet1!B19:Q68,2,0)</f>
        <v>EUDD-9 GZB</v>
      </c>
      <c r="C19" s="23" t="str">
        <f>VLOOKUP(Sheet1!B19,Sheet1!B19:AH68,3,0)</f>
        <v>DIV150912</v>
      </c>
      <c r="D19" s="23" t="str">
        <f>VLOOKUP(Sheet1!D19,Sheet1!D19:Q68,4,0)</f>
        <v/>
      </c>
      <c r="E19" s="23" t="str">
        <f>VLOOKUP(Sheet1!D19,Sheet1!D19:Q68,5,0)</f>
        <v>' 150912211365</v>
      </c>
      <c r="F19" s="23" t="str">
        <f>VLOOKUP(Sheet1!D19,Sheet1!D19:Q68,6,0)</f>
        <v>PV_401009</v>
      </c>
      <c r="G19" s="23" t="str">
        <f>VLOOKUP(Sheet1!D19,Sheet1!D19:Q68,7,0)</f>
        <v>SUNRISE ESTATE</v>
      </c>
      <c r="H19" s="23" t="str">
        <f>VLOOKUP(Sheet1!D19,Sheet1!D19:Q68,7,0)</f>
        <v>SUNRISE ESTATE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</row>
    <row r="20" spans="1:35" x14ac:dyDescent="0.25">
      <c r="A20" s="23" t="str">
        <f>VLOOKUP(Sheet1!E20,Sheet1!E20:Q69,1,0)</f>
        <v>SDO1509242</v>
      </c>
      <c r="B20" s="23" t="str">
        <f>VLOOKUP(Sheet1!B20,Sheet1!B20:Q69,2,0)</f>
        <v>EUDD-8 GZB</v>
      </c>
      <c r="C20" s="23" t="str">
        <f>VLOOKUP(Sheet1!B20,Sheet1!B20:AH69,3,0)</f>
        <v>DIV150924</v>
      </c>
      <c r="D20" s="23" t="str">
        <f>VLOOKUP(Sheet1!D20,Sheet1!D20:Q69,4,0)</f>
        <v>9711005932</v>
      </c>
      <c r="E20" s="23" t="str">
        <f>VLOOKUP(Sheet1!D20,Sheet1!D20:Q69,5,0)</f>
        <v>' 150924226087</v>
      </c>
      <c r="F20" s="23" t="str">
        <f>VLOOKUP(Sheet1!D20,Sheet1!D20:Q69,6,0)</f>
        <v>PV_411028</v>
      </c>
      <c r="G20" s="23" t="str">
        <f>VLOOKUP(Sheet1!D20,Sheet1!D20:Q69,7,0)</f>
        <v>SMT KAMLESH AHUGA</v>
      </c>
      <c r="H20" s="23" t="str">
        <f>VLOOKUP(Sheet1!D20,Sheet1!D20:Q69,7,0)</f>
        <v>SMT KAMLESH AHUGA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</row>
    <row r="21" spans="1:35" x14ac:dyDescent="0.25">
      <c r="A21" s="23" t="str">
        <f>VLOOKUP(Sheet1!E21,Sheet1!E21:Q70,1,0)</f>
        <v>SDO1509323</v>
      </c>
      <c r="B21" s="23" t="str">
        <f>VLOOKUP(Sheet1!B21,Sheet1!B21:Q70,2,0)</f>
        <v>EDD-MODINAGAR</v>
      </c>
      <c r="C21" s="23" t="str">
        <f>VLOOKUP(Sheet1!B21,Sheet1!B21:AH70,3,0)</f>
        <v>DIV150932</v>
      </c>
      <c r="D21" s="23" t="str">
        <f>VLOOKUP(Sheet1!D21,Sheet1!D21:Q70,4,0)</f>
        <v>6395457596</v>
      </c>
      <c r="E21" s="23" t="str">
        <f>VLOOKUP(Sheet1!D21,Sheet1!D21:Q70,5,0)</f>
        <v>' 150932322153</v>
      </c>
      <c r="F21" s="23" t="str">
        <f>VLOOKUP(Sheet1!D21,Sheet1!D21:Q70,6,0)</f>
        <v>PV_319100</v>
      </c>
      <c r="G21" s="23" t="str">
        <f>VLOOKUP(Sheet1!D21,Sheet1!D21:Q70,7,0)</f>
        <v>MADHU GUPTA</v>
      </c>
      <c r="H21" s="23" t="str">
        <f>VLOOKUP(Sheet1!D21,Sheet1!D21:Q70,7,0)</f>
        <v>MADHU GUPTA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x14ac:dyDescent="0.25">
      <c r="A22" s="23" t="str">
        <f>VLOOKUP(Sheet1!E22,Sheet1!E22:Q71,1,0)</f>
        <v>SDO1509211</v>
      </c>
      <c r="B22" s="23" t="str">
        <f>VLOOKUP(Sheet1!B22,Sheet1!B22:Q71,2,0)</f>
        <v>EUDD-2 GZB</v>
      </c>
      <c r="C22" s="23" t="str">
        <f>VLOOKUP(Sheet1!B22,Sheet1!B22:AH71,3,0)</f>
        <v>DIV150921</v>
      </c>
      <c r="D22" s="23" t="str">
        <f>VLOOKUP(Sheet1!D22,Sheet1!D22:Q71,4,0)</f>
        <v>9582279772</v>
      </c>
      <c r="E22" s="23" t="str">
        <f>VLOOKUP(Sheet1!D22,Sheet1!D22:Q71,5,0)</f>
        <v>' 150921115103</v>
      </c>
      <c r="F22" s="23" t="str">
        <f>VLOOKUP(Sheet1!D22,Sheet1!D22:Q71,6,0)</f>
        <v>PV_439270</v>
      </c>
      <c r="G22" s="23" t="str">
        <f>VLOOKUP(Sheet1!D22,Sheet1!D22:Q71,7,0)</f>
        <v>MS INDUS TOWERS LTD</v>
      </c>
      <c r="H22" s="23" t="str">
        <f>VLOOKUP(Sheet1!D22,Sheet1!D22:Q71,7,0)</f>
        <v>MS INDUS TOWERS LTD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x14ac:dyDescent="0.25">
      <c r="A23" s="23" t="str">
        <f>VLOOKUP(Sheet1!E23,Sheet1!E23:Q72,1,0)</f>
        <v>SDO1509211</v>
      </c>
      <c r="B23" s="23" t="str">
        <f>VLOOKUP(Sheet1!B23,Sheet1!B23:Q72,2,0)</f>
        <v>EUDD-2 GZB</v>
      </c>
      <c r="C23" s="23" t="str">
        <f>VLOOKUP(Sheet1!B23,Sheet1!B23:AH72,3,0)</f>
        <v>DIV150921</v>
      </c>
      <c r="D23" s="23" t="str">
        <f>VLOOKUP(Sheet1!D23,Sheet1!D23:Q72,4,0)</f>
        <v>7745083000</v>
      </c>
      <c r="E23" s="23" t="str">
        <f>VLOOKUP(Sheet1!D23,Sheet1!D23:Q72,5,0)</f>
        <v>' 150921165103</v>
      </c>
      <c r="F23" s="23" t="str">
        <f>VLOOKUP(Sheet1!D23,Sheet1!D23:Q72,6,0)</f>
        <v>PV_440139</v>
      </c>
      <c r="G23" s="23" t="str">
        <f>VLOOKUP(Sheet1!D23,Sheet1!D23:Q72,7,0)</f>
        <v>Pramod Mittal</v>
      </c>
      <c r="H23" s="23" t="str">
        <f>VLOOKUP(Sheet1!D23,Sheet1!D23:Q72,7,0)</f>
        <v>Pramod Mittal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x14ac:dyDescent="0.25">
      <c r="A24" s="23" t="str">
        <f>VLOOKUP(Sheet1!E24,Sheet1!E24:Q73,1,0)</f>
        <v>SDO1509421</v>
      </c>
      <c r="B24" s="23" t="str">
        <f>VLOOKUP(Sheet1!B24,Sheet1!B24:Q73,2,0)</f>
        <v>EUDD-3 GZB</v>
      </c>
      <c r="C24" s="23" t="str">
        <f>VLOOKUP(Sheet1!B24,Sheet1!B24:AH73,3,0)</f>
        <v>DIV150942</v>
      </c>
      <c r="D24" s="23" t="str">
        <f>VLOOKUP(Sheet1!D24,Sheet1!D24:Q73,4,0)</f>
        <v>9810679080</v>
      </c>
      <c r="E24" s="23" t="str">
        <f>VLOOKUP(Sheet1!D24,Sheet1!D24:Q73,5,0)</f>
        <v>' 150942120104</v>
      </c>
      <c r="F24" s="23" t="str">
        <f>VLOOKUP(Sheet1!D24,Sheet1!D24:Q73,6,0)</f>
        <v>PV_147572</v>
      </c>
      <c r="G24" s="23" t="str">
        <f>VLOOKUP(Sheet1!D24,Sheet1!D24:Q73,7,0)</f>
        <v>SH AMIT KUMAR</v>
      </c>
      <c r="H24" s="23" t="str">
        <f>VLOOKUP(Sheet1!D24,Sheet1!D24:Q73,7,0)</f>
        <v>SH AMIT KUMAR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x14ac:dyDescent="0.25">
      <c r="A25" s="23" t="str">
        <f>VLOOKUP(Sheet1!E25,Sheet1!E25:Q74,1,0)</f>
        <v>SDO1509122</v>
      </c>
      <c r="B25" s="23" t="str">
        <f>VLOOKUP(Sheet1!B25,Sheet1!B25:Q74,2,0)</f>
        <v>EUDD-9 GZB</v>
      </c>
      <c r="C25" s="23" t="str">
        <f>VLOOKUP(Sheet1!B25,Sheet1!B25:AH74,3,0)</f>
        <v>DIV150912</v>
      </c>
      <c r="D25" s="23" t="str">
        <f>VLOOKUP(Sheet1!D25,Sheet1!D25:Q74,4,0)</f>
        <v>9810037078</v>
      </c>
      <c r="E25" s="23" t="str">
        <f>VLOOKUP(Sheet1!D25,Sheet1!D25:Q74,5,0)</f>
        <v>' 150912211211</v>
      </c>
      <c r="F25" s="23" t="str">
        <f>VLOOKUP(Sheet1!D25,Sheet1!D25:Q74,6,0)</f>
        <v>PV_42275</v>
      </c>
      <c r="G25" s="23" t="str">
        <f>VLOOKUP(Sheet1!D25,Sheet1!D25:Q74,7,0)</f>
        <v>SH PANKAJ MALIK</v>
      </c>
      <c r="H25" s="23" t="str">
        <f>VLOOKUP(Sheet1!D25,Sheet1!D25:Q74,7,0)</f>
        <v>SH PANKAJ MALIK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x14ac:dyDescent="0.25">
      <c r="A26" s="23" t="str">
        <f>VLOOKUP(Sheet1!E26,Sheet1!E26:Q75,1,0)</f>
        <v>SDO1509249</v>
      </c>
      <c r="B26" s="23" t="str">
        <f>VLOOKUP(Sheet1!B26,Sheet1!B26:Q75,2,0)</f>
        <v>EUDD-8 GZB</v>
      </c>
      <c r="C26" s="23" t="str">
        <f>VLOOKUP(Sheet1!B26,Sheet1!B26:AH75,3,0)</f>
        <v>DIV150924</v>
      </c>
      <c r="D26" s="23" t="str">
        <f>VLOOKUP(Sheet1!D26,Sheet1!D26:Q75,4,0)</f>
        <v>9899553350</v>
      </c>
      <c r="E26" s="23" t="str">
        <f>VLOOKUP(Sheet1!D26,Sheet1!D26:Q75,5,0)</f>
        <v>' 150924216081</v>
      </c>
      <c r="F26" s="23" t="str">
        <f>VLOOKUP(Sheet1!D26,Sheet1!D26:Q75,6,0)</f>
        <v>PV_815102</v>
      </c>
      <c r="G26" s="23" t="str">
        <f>VLOOKUP(Sheet1!D26,Sheet1!D26:Q75,7,0)</f>
        <v>SH VIKAS BANSWAL</v>
      </c>
      <c r="H26" s="23" t="str">
        <f>VLOOKUP(Sheet1!D26,Sheet1!D26:Q75,7,0)</f>
        <v>SH VIKAS BANSWAL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1:35" x14ac:dyDescent="0.25">
      <c r="A27" s="23" t="str">
        <f>VLOOKUP(Sheet1!E27,Sheet1!E27:Q76,1,0)</f>
        <v>SDO1509249</v>
      </c>
      <c r="B27" s="23" t="str">
        <f>VLOOKUP(Sheet1!B27,Sheet1!B27:Q76,2,0)</f>
        <v>EUDD-8 GZB</v>
      </c>
      <c r="C27" s="23" t="str">
        <f>VLOOKUP(Sheet1!B27,Sheet1!B27:AH76,3,0)</f>
        <v>DIV150924</v>
      </c>
      <c r="D27" s="23" t="str">
        <f>VLOOKUP(Sheet1!D27,Sheet1!D27:Q76,4,0)</f>
        <v>9810044454</v>
      </c>
      <c r="E27" s="23" t="str">
        <f>VLOOKUP(Sheet1!D27,Sheet1!D27:Q76,5,0)</f>
        <v>' 150924216081</v>
      </c>
      <c r="F27" s="23" t="str">
        <f>VLOOKUP(Sheet1!D27,Sheet1!D27:Q76,6,0)</f>
        <v>PV_815038</v>
      </c>
      <c r="G27" s="23" t="str">
        <f>VLOOKUP(Sheet1!D27,Sheet1!D27:Q76,7,0)</f>
        <v>SH VIKAS GARG</v>
      </c>
      <c r="H27" s="23" t="str">
        <f>VLOOKUP(Sheet1!D27,Sheet1!D27:Q76,7,0)</f>
        <v>SH VIKAS GARG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1:35" x14ac:dyDescent="0.25">
      <c r="A28" s="23" t="str">
        <f>VLOOKUP(Sheet1!E28,Sheet1!E28:Q77,1,0)</f>
        <v>SDO1509322</v>
      </c>
      <c r="B28" s="23" t="str">
        <f>VLOOKUP(Sheet1!B28,Sheet1!B28:Q77,2,0)</f>
        <v>EDD-MODINAGAR</v>
      </c>
      <c r="C28" s="23" t="str">
        <f>VLOOKUP(Sheet1!B28,Sheet1!B28:AH77,3,0)</f>
        <v>DIV150932</v>
      </c>
      <c r="D28" s="23" t="str">
        <f>VLOOKUP(Sheet1!D28,Sheet1!D28:Q77,4,0)</f>
        <v>9045589734</v>
      </c>
      <c r="E28" s="23" t="str">
        <f>VLOOKUP(Sheet1!D28,Sheet1!D28:Q77,5,0)</f>
        <v>' 150932203160</v>
      </c>
      <c r="F28" s="23" t="str">
        <f>VLOOKUP(Sheet1!D28,Sheet1!D28:Q77,6,0)</f>
        <v>PV_400227</v>
      </c>
      <c r="G28" s="23" t="str">
        <f>VLOOKUP(Sheet1!D28,Sheet1!D28:Q77,7,0)</f>
        <v>M/S SMT SHIPRA</v>
      </c>
      <c r="H28" s="23" t="str">
        <f>VLOOKUP(Sheet1!D28,Sheet1!D28:Q77,7,0)</f>
        <v>M/S SMT SHIPRA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1:35" x14ac:dyDescent="0.25">
      <c r="A29" s="23" t="str">
        <f>VLOOKUP(Sheet1!E29,Sheet1!E29:Q78,1,0)</f>
        <v>SDO1509322</v>
      </c>
      <c r="B29" s="23" t="str">
        <f>VLOOKUP(Sheet1!B29,Sheet1!B29:Q78,2,0)</f>
        <v>EDD-MODINAGAR</v>
      </c>
      <c r="C29" s="23" t="str">
        <f>VLOOKUP(Sheet1!B29,Sheet1!B29:AH78,3,0)</f>
        <v>DIV150932</v>
      </c>
      <c r="D29" s="23" t="str">
        <f>VLOOKUP(Sheet1!D29,Sheet1!D29:Q78,4,0)</f>
        <v>9811204121</v>
      </c>
      <c r="E29" s="23" t="str">
        <f>VLOOKUP(Sheet1!D29,Sheet1!D29:Q78,5,0)</f>
        <v>' 150932263153</v>
      </c>
      <c r="F29" s="23" t="str">
        <f>VLOOKUP(Sheet1!D29,Sheet1!D29:Q78,6,0)</f>
        <v>PV_207540</v>
      </c>
      <c r="G29" s="23" t="str">
        <f>VLOOKUP(Sheet1!D29,Sheet1!D29:Q78,7,0)</f>
        <v>BRANCH MANAGER</v>
      </c>
      <c r="H29" s="23" t="str">
        <f>VLOOKUP(Sheet1!D29,Sheet1!D29:Q78,7,0)</f>
        <v>BRANCH MANAGER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1:35" x14ac:dyDescent="0.25">
      <c r="A30" s="23" t="str">
        <f>VLOOKUP(Sheet1!E30,Sheet1!E30:Q79,1,0)</f>
        <v>SDO1509242</v>
      </c>
      <c r="B30" s="23" t="str">
        <f>VLOOKUP(Sheet1!B30,Sheet1!B30:Q79,2,0)</f>
        <v>EUDD-8 GZB</v>
      </c>
      <c r="C30" s="23" t="str">
        <f>VLOOKUP(Sheet1!B30,Sheet1!B30:AH79,3,0)</f>
        <v>DIV150924</v>
      </c>
      <c r="D30" s="23" t="str">
        <f>VLOOKUP(Sheet1!D30,Sheet1!D30:Q79,4,0)</f>
        <v>9871227622</v>
      </c>
      <c r="E30" s="23" t="str">
        <f>VLOOKUP(Sheet1!D30,Sheet1!D30:Q79,5,0)</f>
        <v>' 150924216081</v>
      </c>
      <c r="F30" s="23" t="str">
        <f>VLOOKUP(Sheet1!D30,Sheet1!D30:Q79,6,0)</f>
        <v>PV_401112</v>
      </c>
      <c r="G30" s="23" t="str">
        <f>VLOOKUP(Sheet1!D30,Sheet1!D30:Q79,7,0)</f>
        <v>SH NAWAL KISHOR</v>
      </c>
      <c r="H30" s="23" t="str">
        <f>VLOOKUP(Sheet1!D30,Sheet1!D30:Q79,7,0)</f>
        <v>SH NAWAL KISHOR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</row>
    <row r="31" spans="1:35" x14ac:dyDescent="0.25">
      <c r="A31" s="23" t="str">
        <f>VLOOKUP(Sheet1!E31,Sheet1!E31:Q80,1,0)</f>
        <v>SDO1509242</v>
      </c>
      <c r="B31" s="23" t="str">
        <f>VLOOKUP(Sheet1!B31,Sheet1!B31:Q80,2,0)</f>
        <v>EUDD-8 GZB</v>
      </c>
      <c r="C31" s="23" t="str">
        <f>VLOOKUP(Sheet1!B31,Sheet1!B31:AH80,3,0)</f>
        <v>DIV150924</v>
      </c>
      <c r="D31" s="23" t="str">
        <f>VLOOKUP(Sheet1!D31,Sheet1!D31:Q80,4,0)</f>
        <v>9212729378</v>
      </c>
      <c r="E31" s="23" t="str">
        <f>VLOOKUP(Sheet1!D31,Sheet1!D31:Q80,5,0)</f>
        <v>' 150924216081</v>
      </c>
      <c r="F31" s="23" t="str">
        <f>VLOOKUP(Sheet1!D31,Sheet1!D31:Q80,6,0)</f>
        <v>PV_404687</v>
      </c>
      <c r="G31" s="23" t="str">
        <f>VLOOKUP(Sheet1!D31,Sheet1!D31:Q80,7,0)</f>
        <v>SH NITIN MALIK</v>
      </c>
      <c r="H31" s="23" t="str">
        <f>VLOOKUP(Sheet1!D31,Sheet1!D31:Q80,7,0)</f>
        <v>SH NITIN MALIK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</row>
    <row r="32" spans="1:35" x14ac:dyDescent="0.25">
      <c r="A32" s="23" t="str">
        <f>VLOOKUP(Sheet1!E32,Sheet1!E32:Q81,1,0)</f>
        <v>SDO1509242</v>
      </c>
      <c r="B32" s="23" t="str">
        <f>VLOOKUP(Sheet1!B32,Sheet1!B32:Q81,2,0)</f>
        <v>EUDD-8 GZB</v>
      </c>
      <c r="C32" s="23" t="str">
        <f>VLOOKUP(Sheet1!B32,Sheet1!B32:AH81,3,0)</f>
        <v>DIV150924</v>
      </c>
      <c r="D32" s="23" t="str">
        <f>VLOOKUP(Sheet1!D32,Sheet1!D32:Q81,4,0)</f>
        <v>9650050948</v>
      </c>
      <c r="E32" s="23" t="str">
        <f>VLOOKUP(Sheet1!D32,Sheet1!D32:Q81,5,0)</f>
        <v>' 150924216081</v>
      </c>
      <c r="F32" s="23" t="str">
        <f>VLOOKUP(Sheet1!D32,Sheet1!D32:Q81,6,0)</f>
        <v>PV_269409</v>
      </c>
      <c r="G32" s="23" t="str">
        <f>VLOOKUP(Sheet1!D32,Sheet1!D32:Q81,7,0)</f>
        <v>SH GOURAV BHATNAGAR</v>
      </c>
      <c r="H32" s="23" t="str">
        <f>VLOOKUP(Sheet1!D32,Sheet1!D32:Q81,7,0)</f>
        <v>SH GOURAV BHATNAGAR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1:35" x14ac:dyDescent="0.25">
      <c r="A33" s="23" t="str">
        <f>VLOOKUP(Sheet1!E33,Sheet1!E33:Q82,1,0)</f>
        <v>SDO1509242</v>
      </c>
      <c r="B33" s="23" t="str">
        <f>VLOOKUP(Sheet1!B33,Sheet1!B33:Q82,2,0)</f>
        <v>EUDD-8 GZB</v>
      </c>
      <c r="C33" s="23" t="str">
        <f>VLOOKUP(Sheet1!B33,Sheet1!B33:AH82,3,0)</f>
        <v>DIV150924</v>
      </c>
      <c r="D33" s="23" t="str">
        <f>VLOOKUP(Sheet1!D33,Sheet1!D33:Q82,4,0)</f>
        <v>9711391304</v>
      </c>
      <c r="E33" s="23" t="str">
        <f>VLOOKUP(Sheet1!D33,Sheet1!D33:Q82,5,0)</f>
        <v>' 150924216081</v>
      </c>
      <c r="F33" s="23" t="str">
        <f>VLOOKUP(Sheet1!D33,Sheet1!D33:Q82,6,0)</f>
        <v>PV_402906</v>
      </c>
      <c r="G33" s="23" t="str">
        <f>VLOOKUP(Sheet1!D33,Sheet1!D33:Q82,7,0)</f>
        <v>SH MAMTA PRASAD</v>
      </c>
      <c r="H33" s="23" t="str">
        <f>VLOOKUP(Sheet1!D33,Sheet1!D33:Q82,7,0)</f>
        <v>SH MAMTA PRASAD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1:35" x14ac:dyDescent="0.25">
      <c r="A34" s="23" t="str">
        <f>VLOOKUP(Sheet1!E34,Sheet1!E34:Q83,1,0)</f>
        <v>SDO1509322</v>
      </c>
      <c r="B34" s="23" t="str">
        <f>VLOOKUP(Sheet1!B34,Sheet1!B34:Q83,2,0)</f>
        <v>EDD-MODINAGAR</v>
      </c>
      <c r="C34" s="23" t="str">
        <f>VLOOKUP(Sheet1!B34,Sheet1!B34:AH83,3,0)</f>
        <v>DIV150932</v>
      </c>
      <c r="D34" s="23" t="str">
        <f>VLOOKUP(Sheet1!D34,Sheet1!D34:Q83,4,0)</f>
        <v>9897002629</v>
      </c>
      <c r="E34" s="23" t="str">
        <f>VLOOKUP(Sheet1!D34,Sheet1!D34:Q83,5,0)</f>
        <v>' 150932212159</v>
      </c>
      <c r="F34" s="23" t="str">
        <f>VLOOKUP(Sheet1!D34,Sheet1!D34:Q83,6,0)</f>
        <v>PV_45925</v>
      </c>
      <c r="G34" s="23" t="str">
        <f>VLOOKUP(Sheet1!D34,Sheet1!D34:Q83,7,0)</f>
        <v>DR BHARAT BHUSHAN</v>
      </c>
      <c r="H34" s="23" t="str">
        <f>VLOOKUP(Sheet1!D34,Sheet1!D34:Q83,7,0)</f>
        <v>DR BHARAT BHUSHAN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</row>
    <row r="35" spans="1:35" x14ac:dyDescent="0.25">
      <c r="A35" s="23" t="str">
        <f>VLOOKUP(Sheet1!E35,Sheet1!E35:Q84,1,0)</f>
        <v>SDO1509322</v>
      </c>
      <c r="B35" s="23" t="str">
        <f>VLOOKUP(Sheet1!B35,Sheet1!B35:Q84,2,0)</f>
        <v>EDD-MODINAGAR</v>
      </c>
      <c r="C35" s="23" t="str">
        <f>VLOOKUP(Sheet1!B35,Sheet1!B35:AH84,3,0)</f>
        <v>DIV150932</v>
      </c>
      <c r="D35" s="23" t="str">
        <f>VLOOKUP(Sheet1!D35,Sheet1!D35:Q84,4,0)</f>
        <v>9698078599</v>
      </c>
      <c r="E35" s="23" t="str">
        <f>VLOOKUP(Sheet1!D35,Sheet1!D35:Q84,5,0)</f>
        <v>' 150932212151</v>
      </c>
      <c r="F35" s="23" t="str">
        <f>VLOOKUP(Sheet1!D35,Sheet1!D35:Q84,6,0)</f>
        <v>PV_2316</v>
      </c>
      <c r="G35" s="23" t="str">
        <f>VLOOKUP(Sheet1!D35,Sheet1!D35:Q84,7,0)</f>
        <v>RAM KUMAR</v>
      </c>
      <c r="H35" s="23" t="str">
        <f>VLOOKUP(Sheet1!D35,Sheet1!D35:Q84,7,0)</f>
        <v>RAM KUMAR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spans="1:35" x14ac:dyDescent="0.25">
      <c r="A36" s="23" t="str">
        <f>VLOOKUP(Sheet1!E36,Sheet1!E36:Q85,1,0)</f>
        <v>SDO1509442</v>
      </c>
      <c r="B36" s="23" t="str">
        <f>VLOOKUP(Sheet1!B36,Sheet1!B36:Q85,2,0)</f>
        <v>EUDD-7 GZB</v>
      </c>
      <c r="C36" s="23" t="str">
        <f>VLOOKUP(Sheet1!B36,Sheet1!B36:AH85,3,0)</f>
        <v>DIV150944</v>
      </c>
      <c r="D36" s="23" t="str">
        <f>VLOOKUP(Sheet1!D36,Sheet1!D36:Q85,4,0)</f>
        <v>9650618299</v>
      </c>
      <c r="E36" s="23" t="str">
        <f>VLOOKUP(Sheet1!D36,Sheet1!D36:Q85,5,0)</f>
        <v>' 150944268401</v>
      </c>
      <c r="F36" s="23" t="str">
        <f>VLOOKUP(Sheet1!D36,Sheet1!D36:Q85,6,0)</f>
        <v>PV_710949</v>
      </c>
      <c r="G36" s="23" t="str">
        <f>VLOOKUP(Sheet1!D36,Sheet1!D36:Q85,7,0)</f>
        <v>SMT BRIJ BALA</v>
      </c>
      <c r="H36" s="23" t="str">
        <f>VLOOKUP(Sheet1!D36,Sheet1!D36:Q85,7,0)</f>
        <v>SMT BRIJ BALA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1:35" x14ac:dyDescent="0.25">
      <c r="A37" s="23" t="str">
        <f>VLOOKUP(Sheet1!E37,Sheet1!E37:Q86,1,0)</f>
        <v>SDO1509432</v>
      </c>
      <c r="B37" s="23" t="str">
        <f>VLOOKUP(Sheet1!B37,Sheet1!B37:Q86,2,0)</f>
        <v>EUDD-4 GZB</v>
      </c>
      <c r="C37" s="23" t="str">
        <f>VLOOKUP(Sheet1!B37,Sheet1!B37:AH86,3,0)</f>
        <v>DIV150943</v>
      </c>
      <c r="D37" s="23" t="str">
        <f>VLOOKUP(Sheet1!D37,Sheet1!D37:Q86,4,0)</f>
        <v>8368896268</v>
      </c>
      <c r="E37" s="23" t="str">
        <f>VLOOKUP(Sheet1!D37,Sheet1!D37:Q86,5,0)</f>
        <v>' 150943211104</v>
      </c>
      <c r="F37" s="23" t="str">
        <f>VLOOKUP(Sheet1!D37,Sheet1!D37:Q86,6,0)</f>
        <v>PV_487639</v>
      </c>
      <c r="G37" s="23" t="str">
        <f>VLOOKUP(Sheet1!D37,Sheet1!D37:Q86,7,0)</f>
        <v>ASHOK GOEL</v>
      </c>
      <c r="H37" s="23" t="str">
        <f>VLOOKUP(Sheet1!D37,Sheet1!D37:Q86,7,0)</f>
        <v>ASHOK GOEL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1:35" x14ac:dyDescent="0.25">
      <c r="A38" s="23" t="str">
        <f>VLOOKUP(Sheet1!E38,Sheet1!E38:Q87,1,0)</f>
        <v>SDO1509111</v>
      </c>
      <c r="B38" s="23" t="str">
        <f>VLOOKUP(Sheet1!B38,Sheet1!B38:Q87,2,0)</f>
        <v>EUDD-1 GZB</v>
      </c>
      <c r="C38" s="23" t="str">
        <f>VLOOKUP(Sheet1!B38,Sheet1!B38:AH87,3,0)</f>
        <v>DIV150911</v>
      </c>
      <c r="D38" s="23" t="str">
        <f>VLOOKUP(Sheet1!D38,Sheet1!D38:Q87,4,0)</f>
        <v>9039849396</v>
      </c>
      <c r="E38" s="23" t="str">
        <f>VLOOKUP(Sheet1!D38,Sheet1!D38:Q87,5,0)</f>
        <v>' 150911110012</v>
      </c>
      <c r="F38" s="23" t="str">
        <f>VLOOKUP(Sheet1!D38,Sheet1!D38:Q87,6,0)</f>
        <v>PV_16873</v>
      </c>
      <c r="G38" s="23" t="str">
        <f>VLOOKUP(Sheet1!D38,Sheet1!D38:Q87,7,0)</f>
        <v>MADAN GOPAL</v>
      </c>
      <c r="H38" s="23" t="str">
        <f>VLOOKUP(Sheet1!D38,Sheet1!D38:Q87,7,0)</f>
        <v>MADAN GOPAL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1:35" x14ac:dyDescent="0.25">
      <c r="A39" s="23" t="str">
        <f>VLOOKUP(Sheet1!E39,Sheet1!E39:Q88,1,0)</f>
        <v>SDO1509341</v>
      </c>
      <c r="B39" s="23" t="str">
        <f>VLOOKUP(Sheet1!B39,Sheet1!B39:Q88,2,0)</f>
        <v>EDD-MURADNAGAR</v>
      </c>
      <c r="C39" s="23" t="str">
        <f>VLOOKUP(Sheet1!B39,Sheet1!B39:AH88,3,0)</f>
        <v>DIV150934</v>
      </c>
      <c r="D39" s="23" t="str">
        <f>VLOOKUP(Sheet1!D39,Sheet1!D39:Q88,4,0)</f>
        <v>7217592646</v>
      </c>
      <c r="E39" s="23" t="str">
        <f>VLOOKUP(Sheet1!D39,Sheet1!D39:Q88,5,0)</f>
        <v>' 150934161110</v>
      </c>
      <c r="F39" s="23" t="str">
        <f>VLOOKUP(Sheet1!D39,Sheet1!D39:Q88,6,0)</f>
        <v>PV_66987</v>
      </c>
      <c r="G39" s="23" t="str">
        <f>VLOOKUP(Sheet1!D39,Sheet1!D39:Q88,7,0)</f>
        <v>SANAVAS KHAN</v>
      </c>
      <c r="H39" s="23" t="str">
        <f>VLOOKUP(Sheet1!D39,Sheet1!D39:Q88,7,0)</f>
        <v>SANAVAS KHAN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1:35" x14ac:dyDescent="0.25">
      <c r="A40" s="23" t="str">
        <f>VLOOKUP(Sheet1!E40,Sheet1!E40:Q89,1,0)</f>
        <v>SDO1509212</v>
      </c>
      <c r="B40" s="23" t="str">
        <f>VLOOKUP(Sheet1!B40,Sheet1!B40:Q89,2,0)</f>
        <v>EUDD-2 GZB</v>
      </c>
      <c r="C40" s="23" t="str">
        <f>VLOOKUP(Sheet1!B40,Sheet1!B40:AH89,3,0)</f>
        <v>DIV150921</v>
      </c>
      <c r="D40" s="23" t="str">
        <f>VLOOKUP(Sheet1!D40,Sheet1!D40:Q89,4,0)</f>
        <v>7503678936</v>
      </c>
      <c r="E40" s="23" t="str">
        <f>VLOOKUP(Sheet1!D40,Sheet1!D40:Q89,5,0)</f>
        <v>' 150921226045</v>
      </c>
      <c r="F40" s="23" t="str">
        <f>VLOOKUP(Sheet1!D40,Sheet1!D40:Q89,6,0)</f>
        <v>PV_504658</v>
      </c>
      <c r="G40" s="23" t="str">
        <f>VLOOKUP(Sheet1!D40,Sheet1!D40:Q89,7,0)</f>
        <v>SH AMIT KUMAR GOLCHHA</v>
      </c>
      <c r="H40" s="23" t="str">
        <f>VLOOKUP(Sheet1!D40,Sheet1!D40:Q89,7,0)</f>
        <v>SH AMIT KUMAR GOLCHHA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1:35" x14ac:dyDescent="0.25">
      <c r="A41" s="23" t="str">
        <f>VLOOKUP(Sheet1!E41,Sheet1!E41:Q90,1,0)</f>
        <v>SDO1509242</v>
      </c>
      <c r="B41" s="23" t="str">
        <f>VLOOKUP(Sheet1!B41,Sheet1!B41:Q90,2,0)</f>
        <v>EUDD-8 GZB</v>
      </c>
      <c r="C41" s="23" t="str">
        <f>VLOOKUP(Sheet1!B41,Sheet1!B41:AH90,3,0)</f>
        <v>DIV150924</v>
      </c>
      <c r="D41" s="23" t="str">
        <f>VLOOKUP(Sheet1!D41,Sheet1!D41:Q90,4,0)</f>
        <v>9971911011</v>
      </c>
      <c r="E41" s="23" t="str">
        <f>VLOOKUP(Sheet1!D41,Sheet1!D41:Q90,5,0)</f>
        <v>' 150924216091</v>
      </c>
      <c r="F41" s="23" t="str">
        <f>VLOOKUP(Sheet1!D41,Sheet1!D41:Q90,6,0)</f>
        <v>PV_411625</v>
      </c>
      <c r="G41" s="23" t="str">
        <f>VLOOKUP(Sheet1!D41,Sheet1!D41:Q90,7,0)</f>
        <v>DR KUMKUM SHARMA</v>
      </c>
      <c r="H41" s="23" t="str">
        <f>VLOOKUP(Sheet1!D41,Sheet1!D41:Q90,7,0)</f>
        <v>DR KUMKUM SHARMA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 spans="1:35" x14ac:dyDescent="0.25">
      <c r="A42" s="23" t="str">
        <f>VLOOKUP(Sheet1!E42,Sheet1!E42:Q91,1,0)</f>
        <v>SDO1509231</v>
      </c>
      <c r="B42" s="23" t="str">
        <f>VLOOKUP(Sheet1!B42,Sheet1!B42:Q91,2,0)</f>
        <v>EUDD-6 GZB</v>
      </c>
      <c r="C42" s="23" t="str">
        <f>VLOOKUP(Sheet1!B42,Sheet1!B42:AH91,3,0)</f>
        <v>DIV150923</v>
      </c>
      <c r="D42" s="23" t="str">
        <f>VLOOKUP(Sheet1!D42,Sheet1!D42:Q91,4,0)</f>
        <v>8190953092</v>
      </c>
      <c r="E42" s="23" t="str">
        <f>VLOOKUP(Sheet1!D42,Sheet1!D42:Q91,5,0)</f>
        <v>' 150923125002</v>
      </c>
      <c r="F42" s="23" t="str">
        <f>VLOOKUP(Sheet1!D42,Sheet1!D42:Q91,6,0)</f>
        <v>PV_620658</v>
      </c>
      <c r="G42" s="23" t="str">
        <f>VLOOKUP(Sheet1!D42,Sheet1!D42:Q91,7,0)</f>
        <v>SH SVISWANATHAN</v>
      </c>
      <c r="H42" s="23" t="str">
        <f>VLOOKUP(Sheet1!D42,Sheet1!D42:Q91,7,0)</f>
        <v>SH SVISWANATHAN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</row>
    <row r="43" spans="1:35" x14ac:dyDescent="0.25">
      <c r="A43" s="23" t="str">
        <f>VLOOKUP(Sheet1!E43,Sheet1!E43:Q92,1,0)</f>
        <v>SDO1509212</v>
      </c>
      <c r="B43" s="23" t="str">
        <f>VLOOKUP(Sheet1!B43,Sheet1!B43:Q92,2,0)</f>
        <v>EUDD-2 GZB</v>
      </c>
      <c r="C43" s="23" t="str">
        <f>VLOOKUP(Sheet1!B43,Sheet1!B43:AH92,3,0)</f>
        <v>DIV150921</v>
      </c>
      <c r="D43" s="23" t="str">
        <f>VLOOKUP(Sheet1!D43,Sheet1!D43:Q92,4,0)</f>
        <v>9868393720</v>
      </c>
      <c r="E43" s="23" t="str">
        <f>VLOOKUP(Sheet1!D43,Sheet1!D43:Q92,5,0)</f>
        <v>' 150921222009</v>
      </c>
      <c r="F43" s="23" t="str">
        <f>VLOOKUP(Sheet1!D43,Sheet1!D43:Q92,6,0)</f>
        <v>PV_26427</v>
      </c>
      <c r="G43" s="23" t="str">
        <f>VLOOKUP(Sheet1!D43,Sheet1!D43:Q92,7,0)</f>
        <v>ARVIND KR RASTOGI</v>
      </c>
      <c r="H43" s="23" t="str">
        <f>VLOOKUP(Sheet1!D43,Sheet1!D43:Q92,7,0)</f>
        <v>ARVIND KR RASTOGI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</row>
    <row r="44" spans="1:35" x14ac:dyDescent="0.25">
      <c r="A44" s="23" t="str">
        <f>VLOOKUP(Sheet1!E44,Sheet1!E44:Q93,1,0)</f>
        <v>SDO1509233</v>
      </c>
      <c r="B44" s="23" t="str">
        <f>VLOOKUP(Sheet1!B44,Sheet1!B44:Q93,2,0)</f>
        <v>EUDD-6 GZB</v>
      </c>
      <c r="C44" s="23" t="str">
        <f>VLOOKUP(Sheet1!B44,Sheet1!B44:AH93,3,0)</f>
        <v>DIV150923</v>
      </c>
      <c r="D44" s="23" t="str">
        <f>VLOOKUP(Sheet1!D44,Sheet1!D44:Q93,4,0)</f>
        <v>9899448638</v>
      </c>
      <c r="E44" s="23" t="str">
        <f>VLOOKUP(Sheet1!D44,Sheet1!D44:Q93,5,0)</f>
        <v>' 150923325002</v>
      </c>
      <c r="F44" s="23" t="str">
        <f>VLOOKUP(Sheet1!D44,Sheet1!D44:Q93,6,0)</f>
        <v>PV_425045</v>
      </c>
      <c r="G44" s="23" t="str">
        <f>VLOOKUP(Sheet1!D44,Sheet1!D44:Q93,7,0)</f>
        <v>VIDYA SAGAR GAUTAM</v>
      </c>
      <c r="H44" s="23" t="str">
        <f>VLOOKUP(Sheet1!D44,Sheet1!D44:Q93,7,0)</f>
        <v>VIDYA SAGAR GAUTAM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1:35" x14ac:dyDescent="0.25">
      <c r="A45" s="23" t="str">
        <f>VLOOKUP(Sheet1!E45,Sheet1!E45:Q94,1,0)</f>
        <v>SDO1509211</v>
      </c>
      <c r="B45" s="23" t="str">
        <f>VLOOKUP(Sheet1!B45,Sheet1!B45:Q94,2,0)</f>
        <v>EUDD-2 GZB</v>
      </c>
      <c r="C45" s="23" t="str">
        <f>VLOOKUP(Sheet1!B45,Sheet1!B45:AH94,3,0)</f>
        <v>DIV150921</v>
      </c>
      <c r="D45" s="23" t="str">
        <f>VLOOKUP(Sheet1!D45,Sheet1!D45:Q94,4,0)</f>
        <v>9899721989</v>
      </c>
      <c r="E45" s="23" t="str">
        <f>VLOOKUP(Sheet1!D45,Sheet1!D45:Q94,5,0)</f>
        <v>' 150921114007</v>
      </c>
      <c r="F45" s="23" t="str">
        <f>VLOOKUP(Sheet1!D45,Sheet1!D45:Q94,6,0)</f>
        <v>PV_428588</v>
      </c>
      <c r="G45" s="23" t="str">
        <f>VLOOKUP(Sheet1!D45,Sheet1!D45:Q94,7,0)</f>
        <v>SMT REEMA GUPTA</v>
      </c>
      <c r="H45" s="23" t="str">
        <f>VLOOKUP(Sheet1!D45,Sheet1!D45:Q94,7,0)</f>
        <v>SMT REEMA GUPTA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1:35" x14ac:dyDescent="0.25">
      <c r="A46" s="23" t="str">
        <f>VLOOKUP(Sheet1!E46,Sheet1!E46:Q95,1,0)</f>
        <v>SDO1509241</v>
      </c>
      <c r="B46" s="23" t="str">
        <f>VLOOKUP(Sheet1!B46,Sheet1!B46:Q95,2,0)</f>
        <v>EUDD-8 GZB</v>
      </c>
      <c r="C46" s="23" t="str">
        <f>VLOOKUP(Sheet1!B46,Sheet1!B46:AH95,3,0)</f>
        <v>DIV150924</v>
      </c>
      <c r="D46" s="23" t="str">
        <f>VLOOKUP(Sheet1!D46,Sheet1!D46:Q95,4,0)</f>
        <v>8826480073</v>
      </c>
      <c r="E46" s="23" t="str">
        <f>VLOOKUP(Sheet1!D46,Sheet1!D46:Q95,5,0)</f>
        <v>' 150924116079</v>
      </c>
      <c r="F46" s="23" t="str">
        <f>VLOOKUP(Sheet1!D46,Sheet1!D46:Q95,6,0)</f>
        <v>PV_408307</v>
      </c>
      <c r="G46" s="23" t="str">
        <f>VLOOKUP(Sheet1!D46,Sheet1!D46:Q95,7,0)</f>
        <v>SH OM PRAKASH TYAGI S/O	LT  SH	DHARAM VEER SINGH TYAGI</v>
      </c>
      <c r="H46" s="23" t="str">
        <f>VLOOKUP(Sheet1!D46,Sheet1!D46:Q95,7,0)</f>
        <v>SH OM PRAKASH TYAGI S/O	LT  SH	DHARAM VEER SINGH TYAGI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 spans="1:35" x14ac:dyDescent="0.25">
      <c r="A47" s="23" t="str">
        <f>VLOOKUP(Sheet1!E47,Sheet1!E47:Q96,1,0)</f>
        <v>SDO1509211</v>
      </c>
      <c r="B47" s="23" t="str">
        <f>VLOOKUP(Sheet1!B47,Sheet1!B47:Q96,2,0)</f>
        <v>EUDD-2 GZB</v>
      </c>
      <c r="C47" s="23" t="str">
        <f>VLOOKUP(Sheet1!B47,Sheet1!B47:AH96,3,0)</f>
        <v>DIV150921</v>
      </c>
      <c r="D47" s="23" t="str">
        <f>VLOOKUP(Sheet1!D47,Sheet1!D47:Q96,4,0)</f>
        <v>9811445022</v>
      </c>
      <c r="E47" s="23" t="str">
        <f>VLOOKUP(Sheet1!D47,Sheet1!D47:Q96,5,0)</f>
        <v>' 150921114004</v>
      </c>
      <c r="F47" s="23" t="str">
        <f>VLOOKUP(Sheet1!D47,Sheet1!D47:Q96,6,0)</f>
        <v>PV_31022</v>
      </c>
      <c r="G47" s="23" t="str">
        <f>VLOOKUP(Sheet1!D47,Sheet1!D47:Q96,7,0)</f>
        <v>SURENDRA PRAKASH GARG</v>
      </c>
      <c r="H47" s="23" t="str">
        <f>VLOOKUP(Sheet1!D47,Sheet1!D47:Q96,7,0)</f>
        <v>SURENDRA PRAKASH GARG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</row>
    <row r="48" spans="1:35" x14ac:dyDescent="0.25">
      <c r="A48" s="23" t="str">
        <f>VLOOKUP(Sheet1!E48,Sheet1!E48:Q97,1,0)</f>
        <v>SDO1509112</v>
      </c>
      <c r="B48" s="23" t="str">
        <f>VLOOKUP(Sheet1!B48,Sheet1!B48:Q97,2,0)</f>
        <v>EUDD-1 GZB</v>
      </c>
      <c r="C48" s="23" t="str">
        <f>VLOOKUP(Sheet1!B48,Sheet1!B48:AH97,3,0)</f>
        <v>DIV150911</v>
      </c>
      <c r="D48" s="23" t="str">
        <f>VLOOKUP(Sheet1!D48,Sheet1!D48:Q97,4,0)</f>
        <v>9999139249</v>
      </c>
      <c r="E48" s="23" t="str">
        <f>VLOOKUP(Sheet1!D48,Sheet1!D48:Q97,5,0)</f>
        <v>' 150911265006</v>
      </c>
      <c r="F48" s="23" t="str">
        <f>VLOOKUP(Sheet1!D48,Sheet1!D48:Q97,6,0)</f>
        <v/>
      </c>
      <c r="G48" s="23" t="str">
        <f>VLOOKUP(Sheet1!D48,Sheet1!D48:Q97,7,0)</f>
        <v>DIWAKER JAIN AND SONS HUF</v>
      </c>
      <c r="H48" s="23" t="str">
        <f>VLOOKUP(Sheet1!D48,Sheet1!D48:Q97,7,0)</f>
        <v>DIWAKER JAIN AND SONS HUF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</row>
    <row r="49" spans="1:35" x14ac:dyDescent="0.25">
      <c r="A49" s="23" t="str">
        <f>VLOOKUP(Sheet1!E49,Sheet1!E49:Q98,1,0)</f>
        <v>SDO1509111</v>
      </c>
      <c r="B49" s="23" t="str">
        <f>VLOOKUP(Sheet1!B49,Sheet1!B49:Q98,2,0)</f>
        <v>EUDD-1 GZB</v>
      </c>
      <c r="C49" s="23" t="str">
        <f>VLOOKUP(Sheet1!B49,Sheet1!B49:AH98,3,0)</f>
        <v>DIV150911</v>
      </c>
      <c r="D49" s="23" t="str">
        <f>VLOOKUP(Sheet1!D49,Sheet1!D49:Q98,4,0)</f>
        <v>9717217455</v>
      </c>
      <c r="E49" s="23" t="str">
        <f>VLOOKUP(Sheet1!D49,Sheet1!D49:Q98,5,0)</f>
        <v>' 150911110012</v>
      </c>
      <c r="F49" s="23" t="str">
        <f>VLOOKUP(Sheet1!D49,Sheet1!D49:Q98,6,0)</f>
        <v>PV_17029</v>
      </c>
      <c r="G49" s="23" t="str">
        <f>VLOOKUP(Sheet1!D49,Sheet1!D49:Q98,7,0)</f>
        <v>SALEKH CHAND</v>
      </c>
      <c r="H49" s="23" t="str">
        <f>VLOOKUP(Sheet1!D49,Sheet1!D49:Q98,7,0)</f>
        <v>SALEKH CHAND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</row>
    <row r="50" spans="1:35" x14ac:dyDescent="0.25">
      <c r="A50" s="23" t="str">
        <f>VLOOKUP(Sheet1!E50,Sheet1!E50:Q99,1,0)</f>
        <v>SDO1509111</v>
      </c>
      <c r="B50" s="23" t="str">
        <f>VLOOKUP(Sheet1!B50,Sheet1!B50:Q99,2,0)</f>
        <v>EUDD-1 GZB</v>
      </c>
      <c r="C50" s="23" t="str">
        <f>VLOOKUP(Sheet1!B50,Sheet1!B50:AH99,3,0)</f>
        <v>DIV150911</v>
      </c>
      <c r="D50" s="23" t="str">
        <f>VLOOKUP(Sheet1!D50,Sheet1!D50:Q99,4,0)</f>
        <v>9910172952</v>
      </c>
      <c r="E50" s="23" t="str">
        <f>VLOOKUP(Sheet1!D50,Sheet1!D50:Q99,5,0)</f>
        <v>' 150911110012</v>
      </c>
      <c r="F50" s="23" t="str">
        <f>VLOOKUP(Sheet1!D50,Sheet1!D50:Q99,6,0)</f>
        <v>PV_17807</v>
      </c>
      <c r="G50" s="23" t="str">
        <f>VLOOKUP(Sheet1!D50,Sheet1!D50:Q99,7,0)</f>
        <v>SMT ABHA SINGH</v>
      </c>
      <c r="H50" s="23" t="str">
        <f>VLOOKUP(Sheet1!D50,Sheet1!D50:Q99,7,0)</f>
        <v>SMT ABHA SINGH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</row>
    <row r="51" spans="1:35" x14ac:dyDescent="0.25">
      <c r="A51" s="23" t="str">
        <f>VLOOKUP(Sheet1!E51,Sheet1!E51:Q100,1,0)</f>
        <v>SDO1509112</v>
      </c>
      <c r="B51" s="23" t="str">
        <f>VLOOKUP(Sheet1!B51,Sheet1!B51:Q100,2,0)</f>
        <v>EUDD-1 GZB</v>
      </c>
      <c r="C51" s="23" t="str">
        <f>VLOOKUP(Sheet1!B51,Sheet1!B51:AH100,3,0)</f>
        <v>DIV150911</v>
      </c>
      <c r="D51" s="23" t="str">
        <f>VLOOKUP(Sheet1!D51,Sheet1!D51:Q100,4,0)</f>
        <v>8826505783</v>
      </c>
      <c r="E51" s="23" t="str">
        <f>VLOOKUP(Sheet1!D51,Sheet1!D51:Q100,5,0)</f>
        <v>' 150911210001</v>
      </c>
      <c r="F51" s="23" t="str">
        <f>VLOOKUP(Sheet1!D51,Sheet1!D51:Q100,6,0)</f>
        <v>PV_90162</v>
      </c>
      <c r="G51" s="23" t="str">
        <f>VLOOKUP(Sheet1!D51,Sheet1!D51:Q100,7,0)</f>
        <v>RAM LAL</v>
      </c>
      <c r="H51" s="23" t="str">
        <f>VLOOKUP(Sheet1!D51,Sheet1!D51:Q100,7,0)</f>
        <v>RAM LAL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pans="1:35" x14ac:dyDescent="0.25">
      <c r="A52" s="23" t="e">
        <f>VLOOKUP(Sheet1!E52,Sheet1!E52:Q101,1,0)</f>
        <v>#N/A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1:35" x14ac:dyDescent="0.25">
      <c r="A53" s="23" t="e">
        <f>VLOOKUP(Sheet1!E53,Sheet1!E53:Q102,1,0)</f>
        <v>#N/A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</row>
    <row r="54" spans="1:35" x14ac:dyDescent="0.25">
      <c r="A54" s="23" t="e">
        <f>VLOOKUP(Sheet1!E54,Sheet1!E54:Q103,1,0)</f>
        <v>#N/A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</row>
    <row r="55" spans="1:35" x14ac:dyDescent="0.25">
      <c r="A55" s="23" t="e">
        <f>VLOOKUP(Sheet1!E55,Sheet1!E55:Q104,1,0)</f>
        <v>#N/A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1:35" x14ac:dyDescent="0.25">
      <c r="A56" s="23" t="e">
        <f>VLOOKUP(Sheet1!E56,Sheet1!E56:Q105,1,0)</f>
        <v>#N/A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7" spans="1:35" x14ac:dyDescent="0.25">
      <c r="A57" s="23" t="e">
        <f>VLOOKUP(Sheet1!E57,Sheet1!E57:Q106,1,0)</f>
        <v>#N/A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</row>
    <row r="58" spans="1:35" x14ac:dyDescent="0.25">
      <c r="A58" s="23" t="e">
        <f>VLOOKUP(Sheet1!E58,Sheet1!E58:Q107,1,0)</f>
        <v>#N/A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</row>
    <row r="59" spans="1:35" x14ac:dyDescent="0.25">
      <c r="A59" s="23" t="e">
        <f>VLOOKUP(Sheet1!E59,Sheet1!E59:Q108,1,0)</f>
        <v>#N/A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1:35" x14ac:dyDescent="0.25">
      <c r="A60" s="23" t="e">
        <f>VLOOKUP(Sheet1!E60,Sheet1!E60:Q109,1,0)</f>
        <v>#N/A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35" x14ac:dyDescent="0.25">
      <c r="A61" s="23" t="e">
        <f>VLOOKUP(Sheet1!E61,Sheet1!E61:Q110,1,0)</f>
        <v>#N/A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</row>
    <row r="62" spans="1:35" x14ac:dyDescent="0.25">
      <c r="A62" s="23" t="e">
        <f>VLOOKUP(Sheet1!E62,Sheet1!E62:Q111,1,0)</f>
        <v>#N/A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</row>
    <row r="63" spans="1:35" x14ac:dyDescent="0.25">
      <c r="A63" s="23" t="e">
        <f>VLOOKUP(Sheet1!E63,Sheet1!E63:Q112,1,0)</f>
        <v>#N/A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</row>
    <row r="64" spans="1:35" x14ac:dyDescent="0.25">
      <c r="A64" s="23" t="e">
        <f>VLOOKUP(Sheet1!E64,Sheet1!E64:Q113,1,0)</f>
        <v>#N/A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</row>
    <row r="65" spans="1:35" x14ac:dyDescent="0.25">
      <c r="A65" s="23" t="e">
        <f>VLOOKUP(Sheet1!E65,Sheet1!E65:Q114,1,0)</f>
        <v>#N/A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</row>
    <row r="66" spans="1:35" x14ac:dyDescent="0.25">
      <c r="A66" s="23" t="e">
        <f>VLOOKUP(Sheet1!E66,Sheet1!E66:Q115,1,0)</f>
        <v>#N/A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</row>
    <row r="67" spans="1:35" x14ac:dyDescent="0.25">
      <c r="A67" s="23" t="e">
        <f>VLOOKUP(Sheet1!E67,Sheet1!E67:Q116,1,0)</f>
        <v>#N/A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</row>
    <row r="68" spans="1:35" x14ac:dyDescent="0.25">
      <c r="A68" s="23" t="e">
        <f>VLOOKUP(Sheet1!E68,Sheet1!E68:Q117,1,0)</f>
        <v>#N/A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</row>
    <row r="69" spans="1:35" x14ac:dyDescent="0.25">
      <c r="A69" s="23" t="e">
        <f>VLOOKUP(Sheet1!E69,Sheet1!E69:Q118,1,0)</f>
        <v>#N/A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</row>
    <row r="70" spans="1:35" x14ac:dyDescent="0.25">
      <c r="A70" s="23" t="e">
        <f>VLOOKUP(Sheet1!E70,Sheet1!E70:Q119,1,0)</f>
        <v>#N/A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</row>
    <row r="71" spans="1:35" x14ac:dyDescent="0.25">
      <c r="A71" s="23" t="e">
        <f>VLOOKUP(Sheet1!E71,Sheet1!E71:Q120,1,0)</f>
        <v>#N/A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</row>
    <row r="72" spans="1:35" x14ac:dyDescent="0.25">
      <c r="A72" s="23" t="e">
        <f>VLOOKUP(Sheet1!E72,Sheet1!E72:Q121,1,0)</f>
        <v>#N/A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3" spans="1:35" x14ac:dyDescent="0.25">
      <c r="A73" s="23" t="e">
        <f>VLOOKUP(Sheet1!E73,Sheet1!E73:Q122,1,0)</f>
        <v>#N/A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</row>
    <row r="74" spans="1:35" x14ac:dyDescent="0.25">
      <c r="A74" s="23" t="e">
        <f>VLOOKUP(Sheet1!E74,Sheet1!E74:Q123,1,0)</f>
        <v>#N/A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1:35" x14ac:dyDescent="0.25">
      <c r="A75" s="23" t="e">
        <f>VLOOKUP(Sheet1!E75,Sheet1!E75:Q124,1,0)</f>
        <v>#N/A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</row>
    <row r="76" spans="1:35" x14ac:dyDescent="0.25">
      <c r="A76" s="23" t="e">
        <f>VLOOKUP(Sheet1!E76,Sheet1!E76:Q125,1,0)</f>
        <v>#N/A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</row>
    <row r="77" spans="1:35" x14ac:dyDescent="0.25">
      <c r="A77" s="23" t="e">
        <f>VLOOKUP(Sheet1!E77,Sheet1!E77:Q126,1,0)</f>
        <v>#N/A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</row>
    <row r="78" spans="1:35" x14ac:dyDescent="0.25">
      <c r="A78" s="23" t="e">
        <f>VLOOKUP(Sheet1!E78,Sheet1!E78:Q127,1,0)</f>
        <v>#N/A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 spans="1:35" x14ac:dyDescent="0.25">
      <c r="A79" s="23" t="e">
        <f>VLOOKUP(Sheet1!E79,Sheet1!E79:Q128,1,0)</f>
        <v>#N/A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 spans="1:35" x14ac:dyDescent="0.25">
      <c r="A80" s="23" t="e">
        <f>VLOOKUP(Sheet1!E80,Sheet1!E80:Q129,1,0)</f>
        <v>#N/A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spans="1:35" x14ac:dyDescent="0.25">
      <c r="A81" s="23" t="e">
        <f>VLOOKUP(Sheet1!E81,Sheet1!E81:Q130,1,0)</f>
        <v>#N/A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spans="1:35" x14ac:dyDescent="0.25">
      <c r="A82" s="23" t="e">
        <f>VLOOKUP(Sheet1!E82,Sheet1!E82:Q131,1,0)</f>
        <v>#N/A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 spans="1:35" x14ac:dyDescent="0.25">
      <c r="A83" s="23" t="e">
        <f>VLOOKUP(Sheet1!E83,Sheet1!E83:Q132,1,0)</f>
        <v>#N/A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 spans="1:35" x14ac:dyDescent="0.25">
      <c r="A84" s="23" t="e">
        <f>VLOOKUP(Sheet1!E84,Sheet1!E84:Q133,1,0)</f>
        <v>#N/A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1:35" x14ac:dyDescent="0.25">
      <c r="A85" s="23" t="e">
        <f>VLOOKUP(Sheet1!E85,Sheet1!E85:Q134,1,0)</f>
        <v>#N/A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1:35" x14ac:dyDescent="0.25">
      <c r="A86" s="23" t="e">
        <f>VLOOKUP(Sheet1!E86,Sheet1!E86:Q135,1,0)</f>
        <v>#N/A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35" x14ac:dyDescent="0.25">
      <c r="A87" s="23" t="e">
        <f>VLOOKUP(Sheet1!E87,Sheet1!E87:Q136,1,0)</f>
        <v>#N/A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1:35" x14ac:dyDescent="0.25">
      <c r="A88" s="23" t="e">
        <f>VLOOKUP(Sheet1!E88,Sheet1!E88:Q137,1,0)</f>
        <v>#N/A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35" x14ac:dyDescent="0.25">
      <c r="A89" s="23" t="e">
        <f>VLOOKUP(Sheet1!E89,Sheet1!E89:Q138,1,0)</f>
        <v>#N/A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1:35" x14ac:dyDescent="0.25">
      <c r="A90" s="23" t="e">
        <f>VLOOKUP(Sheet1!E90,Sheet1!E90:Q139,1,0)</f>
        <v>#N/A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1:35" x14ac:dyDescent="0.25">
      <c r="A91" s="23" t="e">
        <f>VLOOKUP(Sheet1!E91,Sheet1!E91:Q140,1,0)</f>
        <v>#N/A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1:35" x14ac:dyDescent="0.25">
      <c r="A92" s="23" t="e">
        <f>VLOOKUP(Sheet1!E92,Sheet1!E92:Q141,1,0)</f>
        <v>#N/A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 spans="1:35" x14ac:dyDescent="0.25">
      <c r="A93" s="23" t="e">
        <f>VLOOKUP(Sheet1!E93,Sheet1!E93:Q142,1,0)</f>
        <v>#N/A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1:35" x14ac:dyDescent="0.25">
      <c r="A94" s="23" t="e">
        <f>VLOOKUP(Sheet1!E94,Sheet1!E94:Q143,1,0)</f>
        <v>#N/A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35" x14ac:dyDescent="0.25">
      <c r="A95" s="23" t="e">
        <f>VLOOKUP(Sheet1!E95,Sheet1!E95:Q144,1,0)</f>
        <v>#N/A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 spans="1:35" x14ac:dyDescent="0.25">
      <c r="A96" s="23" t="e">
        <f>VLOOKUP(Sheet1!E96,Sheet1!E96:Q145,1,0)</f>
        <v>#N/A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1:35" x14ac:dyDescent="0.25">
      <c r="A97" s="23" t="e">
        <f>VLOOKUP(Sheet1!E97,Sheet1!E97:Q146,1,0)</f>
        <v>#N/A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1:35" x14ac:dyDescent="0.25">
      <c r="A98" s="23" t="e">
        <f>VLOOKUP(Sheet1!E98,Sheet1!E98:Q147,1,0)</f>
        <v>#N/A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spans="1:35" x14ac:dyDescent="0.25">
      <c r="A99" s="23" t="e">
        <f>VLOOKUP(Sheet1!E99,Sheet1!E99:Q148,1,0)</f>
        <v>#N/A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1:35" x14ac:dyDescent="0.25">
      <c r="A100" s="23" t="e">
        <f>VLOOKUP(Sheet1!E100,Sheet1!E100:Q149,1,0)</f>
        <v>#N/A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 spans="1:35" x14ac:dyDescent="0.25">
      <c r="A101" s="23" t="e">
        <f>VLOOKUP(Sheet1!E101,Sheet1!E101:Q150,1,0)</f>
        <v>#N/A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1:35" x14ac:dyDescent="0.25">
      <c r="A102" s="23" t="e">
        <f>VLOOKUP(Sheet1!E102,Sheet1!E102:Q151,1,0)</f>
        <v>#N/A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1:35" x14ac:dyDescent="0.25">
      <c r="A103" s="23" t="e">
        <f>VLOOKUP(Sheet1!E103,Sheet1!E103:Q152,1,0)</f>
        <v>#N/A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1:35" x14ac:dyDescent="0.25">
      <c r="A104" s="23" t="e">
        <f>VLOOKUP(Sheet1!E104,Sheet1!E104:Q153,1,0)</f>
        <v>#N/A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</row>
    <row r="105" spans="1:35" x14ac:dyDescent="0.25">
      <c r="A105" s="23" t="e">
        <f>VLOOKUP(Sheet1!E105,Sheet1!E105:Q154,1,0)</f>
        <v>#N/A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</row>
    <row r="106" spans="1:35" x14ac:dyDescent="0.25">
      <c r="A106" s="23" t="e">
        <f>VLOOKUP(Sheet1!E106,Sheet1!E106:Q155,1,0)</f>
        <v>#N/A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</row>
    <row r="107" spans="1:35" x14ac:dyDescent="0.25">
      <c r="A107" s="23" t="e">
        <f>VLOOKUP(Sheet1!E107,Sheet1!E107:Q156,1,0)</f>
        <v>#N/A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</row>
    <row r="108" spans="1:35" x14ac:dyDescent="0.25">
      <c r="A108" s="23" t="e">
        <f>VLOOKUP(Sheet1!E108,Sheet1!E108:Q157,1,0)</f>
        <v>#N/A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</row>
    <row r="109" spans="1:35" x14ac:dyDescent="0.25">
      <c r="A109" s="23" t="e">
        <f>VLOOKUP(Sheet1!E109,Sheet1!E109:Q158,1,0)</f>
        <v>#N/A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</row>
    <row r="110" spans="1:35" x14ac:dyDescent="0.25">
      <c r="A110" s="23" t="e">
        <f>VLOOKUP(Sheet1!E110,Sheet1!E110:Q159,1,0)</f>
        <v>#N/A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</row>
    <row r="111" spans="1:35" x14ac:dyDescent="0.25">
      <c r="A111" s="23" t="e">
        <f>VLOOKUP(Sheet1!E111,Sheet1!E111:Q160,1,0)</f>
        <v>#N/A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</row>
    <row r="112" spans="1:35" x14ac:dyDescent="0.25">
      <c r="A112" s="23" t="e">
        <f>VLOOKUP(Sheet1!E112,Sheet1!E112:Q161,1,0)</f>
        <v>#N/A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</row>
    <row r="113" spans="1:35" x14ac:dyDescent="0.25">
      <c r="A113" s="23" t="e">
        <f>VLOOKUP(Sheet1!E113,Sheet1!E113:Q162,1,0)</f>
        <v>#N/A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</row>
    <row r="114" spans="1:35" x14ac:dyDescent="0.25">
      <c r="A114" s="23" t="e">
        <f>VLOOKUP(Sheet1!E114,Sheet1!E114:Q163,1,0)</f>
        <v>#N/A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</row>
    <row r="115" spans="1:35" x14ac:dyDescent="0.25">
      <c r="A115" s="23" t="e">
        <f>VLOOKUP(Sheet1!E115,Sheet1!E115:Q164,1,0)</f>
        <v>#N/A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</row>
    <row r="116" spans="1:35" x14ac:dyDescent="0.25">
      <c r="A116" s="23" t="e">
        <f>VLOOKUP(Sheet1!E116,Sheet1!E116:Q165,1,0)</f>
        <v>#N/A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</row>
    <row r="117" spans="1:35" x14ac:dyDescent="0.25">
      <c r="A117" s="23" t="e">
        <f>VLOOKUP(Sheet1!E117,Sheet1!E117:Q166,1,0)</f>
        <v>#N/A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</row>
    <row r="118" spans="1:35" x14ac:dyDescent="0.25">
      <c r="A118" s="23" t="e">
        <f>VLOOKUP(Sheet1!E118,Sheet1!E118:Q167,1,0)</f>
        <v>#N/A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</row>
    <row r="119" spans="1:35" x14ac:dyDescent="0.25">
      <c r="A119" s="23" t="e">
        <f>VLOOKUP(Sheet1!E119,Sheet1!E119:Q168,1,0)</f>
        <v>#N/A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</row>
    <row r="120" spans="1:35" x14ac:dyDescent="0.25">
      <c r="A120" s="23" t="e">
        <f>VLOOKUP(Sheet1!E120,Sheet1!E120:Q169,1,0)</f>
        <v>#N/A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</row>
    <row r="121" spans="1:35" x14ac:dyDescent="0.25">
      <c r="A121" s="23" t="e">
        <f>VLOOKUP(Sheet1!E121,Sheet1!E121:Q170,1,0)</f>
        <v>#N/A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</row>
    <row r="122" spans="1:35" x14ac:dyDescent="0.25">
      <c r="A122" s="23" t="e">
        <f>VLOOKUP(Sheet1!E122,Sheet1!E122:Q171,1,0)</f>
        <v>#N/A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</row>
    <row r="123" spans="1:35" x14ac:dyDescent="0.25">
      <c r="A123" s="23" t="e">
        <f>VLOOKUP(Sheet1!E123,Sheet1!E123:Q172,1,0)</f>
        <v>#N/A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</row>
    <row r="124" spans="1:35" x14ac:dyDescent="0.25">
      <c r="A124" s="23" t="e">
        <f>VLOOKUP(Sheet1!E124,Sheet1!E124:Q173,1,0)</f>
        <v>#N/A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</row>
    <row r="125" spans="1:35" x14ac:dyDescent="0.25">
      <c r="A125" s="23" t="e">
        <f>VLOOKUP(Sheet1!E125,Sheet1!E125:Q174,1,0)</f>
        <v>#N/A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</row>
    <row r="126" spans="1:35" x14ac:dyDescent="0.25">
      <c r="A126" s="23" t="e">
        <f>VLOOKUP(Sheet1!E126,Sheet1!E126:Q175,1,0)</f>
        <v>#N/A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</row>
    <row r="127" spans="1:35" x14ac:dyDescent="0.25">
      <c r="A127" s="23" t="e">
        <f>VLOOKUP(Sheet1!E127,Sheet1!E127:Q176,1,0)</f>
        <v>#N/A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</row>
    <row r="128" spans="1:35" x14ac:dyDescent="0.25">
      <c r="A128" s="23" t="e">
        <f>VLOOKUP(Sheet1!E128,Sheet1!E128:Q177,1,0)</f>
        <v>#N/A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</row>
    <row r="129" spans="1:35" x14ac:dyDescent="0.25">
      <c r="A129" s="23" t="e">
        <f>VLOOKUP(Sheet1!E129,Sheet1!E129:Q178,1,0)</f>
        <v>#N/A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</row>
    <row r="130" spans="1:35" x14ac:dyDescent="0.25">
      <c r="A130" s="23" t="e">
        <f>VLOOKUP(Sheet1!E130,Sheet1!E130:Q179,1,0)</f>
        <v>#N/A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</row>
    <row r="131" spans="1:35" x14ac:dyDescent="0.25">
      <c r="A131" s="23" t="e">
        <f>VLOOKUP(Sheet1!E131,Sheet1!E131:Q180,1,0)</f>
        <v>#N/A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</row>
    <row r="132" spans="1:35" x14ac:dyDescent="0.25">
      <c r="A132" s="23" t="e">
        <f>VLOOKUP(Sheet1!E132,Sheet1!E132:Q181,1,0)</f>
        <v>#N/A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</row>
    <row r="133" spans="1:35" x14ac:dyDescent="0.25">
      <c r="A133" s="23" t="e">
        <f>VLOOKUP(Sheet1!E133,Sheet1!E133:Q182,1,0)</f>
        <v>#N/A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</row>
    <row r="134" spans="1:35" x14ac:dyDescent="0.25">
      <c r="A134" s="23" t="e">
        <f>VLOOKUP(Sheet1!E134,Sheet1!E134:Q183,1,0)</f>
        <v>#N/A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</row>
    <row r="135" spans="1:35" x14ac:dyDescent="0.25">
      <c r="A135" s="23" t="e">
        <f>VLOOKUP(Sheet1!E135,Sheet1!E135:Q184,1,0)</f>
        <v>#N/A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</row>
    <row r="136" spans="1:35" x14ac:dyDescent="0.25">
      <c r="A136" s="23" t="e">
        <f>VLOOKUP(Sheet1!E136,Sheet1!E136:Q185,1,0)</f>
        <v>#N/A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</row>
    <row r="137" spans="1:35" x14ac:dyDescent="0.25">
      <c r="A137" s="23" t="e">
        <f>VLOOKUP(Sheet1!E137,Sheet1!E137:Q186,1,0)</f>
        <v>#N/A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</row>
    <row r="138" spans="1:35" x14ac:dyDescent="0.25">
      <c r="A138" s="23" t="e">
        <f>VLOOKUP(Sheet1!E138,Sheet1!E138:Q187,1,0)</f>
        <v>#N/A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</row>
    <row r="139" spans="1:35" x14ac:dyDescent="0.25">
      <c r="A139" s="23" t="e">
        <f>VLOOKUP(Sheet1!E139,Sheet1!E139:Q188,1,0)</f>
        <v>#N/A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</row>
    <row r="140" spans="1:35" x14ac:dyDescent="0.25">
      <c r="A140" s="23" t="e">
        <f>VLOOKUP(Sheet1!E140,Sheet1!E140:Q189,1,0)</f>
        <v>#N/A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</row>
    <row r="141" spans="1:35" x14ac:dyDescent="0.25">
      <c r="A141" s="23" t="e">
        <f>VLOOKUP(Sheet1!E141,Sheet1!E141:Q190,1,0)</f>
        <v>#N/A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</row>
    <row r="142" spans="1:35" x14ac:dyDescent="0.25">
      <c r="A142" s="23" t="e">
        <f>VLOOKUP(Sheet1!E142,Sheet1!E142:Q191,1,0)</f>
        <v>#N/A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</row>
    <row r="143" spans="1:35" x14ac:dyDescent="0.25">
      <c r="A143" s="23" t="e">
        <f>VLOOKUP(Sheet1!E143,Sheet1!E143:Q192,1,0)</f>
        <v>#N/A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</row>
    <row r="144" spans="1:35" x14ac:dyDescent="0.25">
      <c r="A144" s="23" t="e">
        <f>VLOOKUP(Sheet1!E144,Sheet1!E144:Q193,1,0)</f>
        <v>#N/A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</row>
    <row r="145" spans="1:35" x14ac:dyDescent="0.25">
      <c r="A145" s="23" t="e">
        <f>VLOOKUP(Sheet1!E145,Sheet1!E145:Q194,1,0)</f>
        <v>#N/A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</row>
    <row r="146" spans="1:35" x14ac:dyDescent="0.25">
      <c r="A146" s="23" t="e">
        <f>VLOOKUP(Sheet1!E146,Sheet1!E146:Q195,1,0)</f>
        <v>#N/A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</row>
    <row r="147" spans="1:35" x14ac:dyDescent="0.25">
      <c r="A147" s="23" t="e">
        <f>VLOOKUP(Sheet1!E147,Sheet1!E147:Q196,1,0)</f>
        <v>#N/A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</row>
    <row r="148" spans="1:35" x14ac:dyDescent="0.25">
      <c r="A148" s="23" t="e">
        <f>VLOOKUP(Sheet1!E148,Sheet1!E148:Q197,1,0)</f>
        <v>#N/A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</row>
    <row r="149" spans="1:35" x14ac:dyDescent="0.25">
      <c r="A149" s="23" t="e">
        <f>VLOOKUP(Sheet1!E149,Sheet1!E149:Q198,1,0)</f>
        <v>#N/A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</row>
    <row r="150" spans="1:35" x14ac:dyDescent="0.25">
      <c r="A150" s="23" t="e">
        <f>VLOOKUP(Sheet1!E150,Sheet1!E150:Q199,1,0)</f>
        <v>#N/A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</row>
    <row r="151" spans="1:35" x14ac:dyDescent="0.25">
      <c r="A151" s="23" t="e">
        <f>VLOOKUP(Sheet1!E151,Sheet1!E151:Q200,1,0)</f>
        <v>#N/A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</row>
    <row r="152" spans="1:35" x14ac:dyDescent="0.25">
      <c r="A152" s="23" t="e">
        <f>VLOOKUP(Sheet1!E152,Sheet1!E152:Q201,1,0)</f>
        <v>#N/A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</row>
    <row r="153" spans="1:35" x14ac:dyDescent="0.25">
      <c r="A153" s="23" t="e">
        <f>VLOOKUP(Sheet1!E153,Sheet1!E153:Q202,1,0)</f>
        <v>#N/A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</row>
    <row r="154" spans="1:35" x14ac:dyDescent="0.25">
      <c r="A154" s="23" t="e">
        <f>VLOOKUP(Sheet1!E154,Sheet1!E154:Q203,1,0)</f>
        <v>#N/A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</row>
    <row r="155" spans="1:35" x14ac:dyDescent="0.25">
      <c r="A155" s="23" t="e">
        <f>VLOOKUP(Sheet1!E155,Sheet1!E155:Q204,1,0)</f>
        <v>#N/A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</row>
    <row r="156" spans="1:35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2024-01-20T11:53:27Z</cp:lastPrinted>
  <dcterms:created xsi:type="dcterms:W3CDTF">2024-01-20T09:41:21Z</dcterms:created>
  <dcterms:modified xsi:type="dcterms:W3CDTF">2024-01-23T07:56:07Z</dcterms:modified>
</cp:coreProperties>
</file>