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ddharth\Desktop\"/>
    </mc:Choice>
  </mc:AlternateContent>
  <bookViews>
    <workbookView xWindow="0" yWindow="0" windowWidth="19200" windowHeight="7050"/>
  </bookViews>
  <sheets>
    <sheet name="Population of India" sheetId="1" r:id="rId1"/>
    <sheet name="Exploratory data analysis" sheetId="10" r:id="rId2"/>
    <sheet name="QUICK STATISTICS" sheetId="5" r:id="rId3"/>
    <sheet name="MALE &amp; FEMALE" sheetId="3" r:id="rId4"/>
    <sheet name="POPULATION %" sheetId="6" r:id="rId5"/>
    <sheet name="Diff bw male and female" sheetId="8" r:id="rId6"/>
    <sheet name="population in rural &amp; urban" sheetId="9" r:id="rId7"/>
  </sheets>
  <definedNames>
    <definedName name="Slicer_State_UT">#N/A</definedName>
  </definedNames>
  <calcPr calcId="162913"/>
  <pivotCaches>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3" i="5" l="1"/>
  <c r="C13" i="5"/>
  <c r="D12" i="5"/>
  <c r="C12" i="5"/>
  <c r="C10" i="5"/>
  <c r="D9" i="5"/>
  <c r="C9" i="5"/>
  <c r="D8" i="5"/>
  <c r="D10" i="5" s="1"/>
  <c r="C8" i="5"/>
  <c r="D7" i="5"/>
  <c r="C7" i="5"/>
  <c r="D6" i="5"/>
  <c r="C6" i="5"/>
</calcChain>
</file>

<file path=xl/sharedStrings.xml><?xml version="1.0" encoding="utf-8"?>
<sst xmlns="http://schemas.openxmlformats.org/spreadsheetml/2006/main" count="162" uniqueCount="69">
  <si>
    <t>Sl No</t>
  </si>
  <si>
    <t>State/UT</t>
  </si>
  <si>
    <t>Percent (%)</t>
  </si>
  <si>
    <t>Male</t>
  </si>
  <si>
    <t>Female</t>
  </si>
  <si>
    <t>Difference between male and female</t>
  </si>
  <si>
    <t>Sex ratio</t>
  </si>
  <si>
    <t>Area[52] (km2)</t>
  </si>
  <si>
    <t>Density (per km2)</t>
  </si>
  <si>
    <t>Uttar Pradesh</t>
  </si>
  <si>
    <t>Maharashtra</t>
  </si>
  <si>
    <t>Bihar</t>
  </si>
  <si>
    <t>West Bengal</t>
  </si>
  <si>
    <t>Madhya Pradesh</t>
  </si>
  <si>
    <t>Tamil Nadu</t>
  </si>
  <si>
    <t>Rajasthan</t>
  </si>
  <si>
    <t>Karnataka</t>
  </si>
  <si>
    <t>Gujarat</t>
  </si>
  <si>
    <t>Andhra Pradesh</t>
  </si>
  <si>
    <t>Odisha</t>
  </si>
  <si>
    <t>Telangana</t>
  </si>
  <si>
    <t>Kerala</t>
  </si>
  <si>
    <t>âˆ’1,351,237</t>
  </si>
  <si>
    <t>Jharkhand</t>
  </si>
  <si>
    <t>Assam</t>
  </si>
  <si>
    <t>Punjab</t>
  </si>
  <si>
    <t>Chhattisgarh</t>
  </si>
  <si>
    <t>Haryana</t>
  </si>
  <si>
    <t>Delhi (UT)</t>
  </si>
  <si>
    <t>Jammu and Kashmir</t>
  </si>
  <si>
    <t>Uttarakhand</t>
  </si>
  <si>
    <t>Himachal Pradesh</t>
  </si>
  <si>
    <t>Tripura</t>
  </si>
  <si>
    <t>Meghalaya</t>
  </si>
  <si>
    <t>Manipur</t>
  </si>
  <si>
    <t>Nagaland</t>
  </si>
  <si>
    <t>Goa</t>
  </si>
  <si>
    <t>Arunachal Pradesh</t>
  </si>
  <si>
    <t>Puducherry (UT)</t>
  </si>
  <si>
    <t>âˆ’22,931</t>
  </si>
  <si>
    <t>Mizoram</t>
  </si>
  <si>
    <t>Chandigarh (UT)</t>
  </si>
  <si>
    <t>Sikkim</t>
  </si>
  <si>
    <t>Andaman and Nicobar Islands (UT)</t>
  </si>
  <si>
    <t>Dadra and Nagar Haveli (UT)</t>
  </si>
  <si>
    <t>Daman and Diu (UT)</t>
  </si>
  <si>
    <t>Lakshadweep (UT)</t>
  </si>
  <si>
    <t>â€“</t>
  </si>
  <si>
    <t>Total (India)</t>
  </si>
  <si>
    <t>Row Labels</t>
  </si>
  <si>
    <t>Grand Total</t>
  </si>
  <si>
    <t>Total population</t>
  </si>
  <si>
    <t>Sum of Total population</t>
  </si>
  <si>
    <t>Sum of Male</t>
  </si>
  <si>
    <t>Sum of Female</t>
  </si>
  <si>
    <t>1. Quick Statistics</t>
  </si>
  <si>
    <t xml:space="preserve">Average </t>
  </si>
  <si>
    <t>Median</t>
  </si>
  <si>
    <t>Min</t>
  </si>
  <si>
    <t>Max</t>
  </si>
  <si>
    <t>Range</t>
  </si>
  <si>
    <t>First Quartile</t>
  </si>
  <si>
    <t>Third Quartile</t>
  </si>
  <si>
    <t>Sum of Percent (%)</t>
  </si>
  <si>
    <t>Sum of Difference between male and female</t>
  </si>
  <si>
    <t>Rural</t>
  </si>
  <si>
    <t>Urban</t>
  </si>
  <si>
    <t>Sum of Rural[51]</t>
  </si>
  <si>
    <t>Sum of Urban[51]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</si>
</sst>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17" fillId="35" borderId="0" xfId="0" applyFont="1" applyFill="1"/>
    <xf numFmtId="0" fontId="0" fillId="33" borderId="0" xfId="0" applyFill="1"/>
    <xf numFmtId="0" fontId="0" fillId="34" borderId="0" xfId="0" applyFill="1" applyAlignment="1">
      <alignment horizontal="left"/>
    </xf>
    <xf numFmtId="9" fontId="0" fillId="0" borderId="0" xfId="0" applyNumberFormat="1"/>
    <xf numFmtId="164" fontId="0" fillId="0" borderId="0" xfId="0" applyNumberFormat="1"/>
    <xf numFmtId="0" fontId="18" fillId="34" borderId="0" xfId="0" applyFont="1" applyFill="1" applyAlignment="1">
      <alignment horizontal="left"/>
    </xf>
    <xf numFmtId="0" fontId="0" fillId="34"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[population.xlsx]MALE &amp; FEMALE!PivotTable2</c:name>
    <c:fmtId val="0"/>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'MALE &amp; FEMALE'!$B$3</c:f>
              <c:strCache>
                <c:ptCount val="1"/>
                <c:pt idx="0">
                  <c:v>Sum of Total population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'MALE &amp; FEMALE'!$A$4:$A$9</c:f>
              <c:strCache>
                <c:ptCount val="5"/>
                <c:pt idx="0">
                  <c:v>Bihar</c:v>
                </c:pt>
                <c:pt idx="1">
                  <c:v>Delhi (UT)</c:v>
                </c:pt>
                <c:pt idx="2">
                  <c:v>Gujarat</c:v>
                </c:pt>
                <c:pt idx="3">
                  <c:v>Haryana</c:v>
                </c:pt>
                <c:pt idx="4">
                  <c:v>Madhya Pradesh</c:v>
                </c:pt>
              </c:strCache>
            </c:strRef>
          </c:cat>
          <c:val>
            <c:numRef>
              <c:f>'MALE &amp; FEMALE'!$B$4:$B$9</c:f>
              <c:numCache>
                <c:formatCode>General</c:formatCode>
                <c:ptCount val="5"/>
                <c:pt idx="0">
                  <c:v>104099452</c:v>
                </c:pt>
                <c:pt idx="1">
                  <c:v>16787941</c:v>
                </c:pt>
                <c:pt idx="2">
                  <c:v>60439692</c:v>
                </c:pt>
                <c:pt idx="3">
                  <c:v>25351462</c:v>
                </c:pt>
                <c:pt idx="4">
                  <c:v>72626809</c:v>
                </c:pt>
              </c:numCache>
            </c:numRef>
          </c:val>
          <c:extLst>
            <c:ext xmlns:c16="http://schemas.microsoft.com/office/drawing/2014/chart" uri="{C3380CC4-5D6E-409C-BE32-E72D297353CC}">
              <c16:uniqueId val="{00000000-DACB-489A-AE0E-4C22A3267BFB}"/>
            </c:ext>
          </c:extLst>
        </c:ser>
        <c:ser>
          <c:idx val="1"/>
          <c:order val="1"/>
          <c:tx>
            <c:strRef>
              <c:f>'MALE &amp; FEMALE'!$C$3</c:f>
              <c:strCache>
                <c:ptCount val="1"/>
                <c:pt idx="0">
                  <c:v>Sum of 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'MALE &amp; FEMALE'!$A$4:$A$9</c:f>
              <c:strCache>
                <c:ptCount val="5"/>
                <c:pt idx="0">
                  <c:v>Bihar</c:v>
                </c:pt>
                <c:pt idx="1">
                  <c:v>Delhi (UT)</c:v>
                </c:pt>
                <c:pt idx="2">
                  <c:v>Gujarat</c:v>
                </c:pt>
                <c:pt idx="3">
                  <c:v>Haryana</c:v>
                </c:pt>
                <c:pt idx="4">
                  <c:v>Madhya Pradesh</c:v>
                </c:pt>
              </c:strCache>
            </c:strRef>
          </c:cat>
          <c:val>
            <c:numRef>
              <c:f>'MALE &amp; FEMALE'!$C$4:$C$9</c:f>
              <c:numCache>
                <c:formatCode>General</c:formatCode>
                <c:ptCount val="5"/>
                <c:pt idx="0">
                  <c:v>54278157</c:v>
                </c:pt>
                <c:pt idx="1">
                  <c:v>8887326</c:v>
                </c:pt>
                <c:pt idx="2">
                  <c:v>31491260</c:v>
                </c:pt>
                <c:pt idx="3">
                  <c:v>13494734</c:v>
                </c:pt>
                <c:pt idx="4">
                  <c:v>37612306</c:v>
                </c:pt>
              </c:numCache>
            </c:numRef>
          </c:val>
          <c:extLst>
            <c:ext xmlns:c16="http://schemas.microsoft.com/office/drawing/2014/chart" uri="{C3380CC4-5D6E-409C-BE32-E72D297353CC}">
              <c16:uniqueId val="{00000001-DACB-489A-AE0E-4C22A3267BFB}"/>
            </c:ext>
          </c:extLst>
        </c:ser>
        <c:ser>
          <c:idx val="2"/>
          <c:order val="2"/>
          <c:tx>
            <c:strRef>
              <c:f>'MALE &amp; FEMALE'!$D$3</c:f>
              <c:strCache>
                <c:ptCount val="1"/>
                <c:pt idx="0">
                  <c:v>Sum of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'MALE &amp; FEMALE'!$A$4:$A$9</c:f>
              <c:strCache>
                <c:ptCount val="5"/>
                <c:pt idx="0">
                  <c:v>Bihar</c:v>
                </c:pt>
                <c:pt idx="1">
                  <c:v>Delhi (UT)</c:v>
                </c:pt>
                <c:pt idx="2">
                  <c:v>Gujarat</c:v>
                </c:pt>
                <c:pt idx="3">
                  <c:v>Haryana</c:v>
                </c:pt>
                <c:pt idx="4">
                  <c:v>Madhya Pradesh</c:v>
                </c:pt>
              </c:strCache>
            </c:strRef>
          </c:cat>
          <c:val>
            <c:numRef>
              <c:f>'MALE &amp; FEMALE'!$D$4:$D$9</c:f>
              <c:numCache>
                <c:formatCode>General</c:formatCode>
                <c:ptCount val="5"/>
                <c:pt idx="0">
                  <c:v>49821295</c:v>
                </c:pt>
                <c:pt idx="1">
                  <c:v>7800615</c:v>
                </c:pt>
                <c:pt idx="2">
                  <c:v>28948432</c:v>
                </c:pt>
                <c:pt idx="3">
                  <c:v>11856728</c:v>
                </c:pt>
                <c:pt idx="4">
                  <c:v>35014503</c:v>
                </c:pt>
              </c:numCache>
            </c:numRef>
          </c:val>
          <c:extLst>
            <c:ext xmlns:c16="http://schemas.microsoft.com/office/drawing/2014/chart" uri="{C3380CC4-5D6E-409C-BE32-E72D297353CC}">
              <c16:uniqueId val="{00000002-DACB-489A-AE0E-4C22A3267BFB}"/>
            </c:ext>
          </c:extLst>
        </c:ser>
        <c:dLbls>
          <c:showLegendKey val="0"/>
          <c:showVal val="0"/>
          <c:showCatName val="0"/>
          <c:showSerName val="0"/>
          <c:showPercent val="0"/>
          <c:showBubbleSize val="0"/>
        </c:dLbls>
        <c:gapWidth val="100"/>
        <c:overlap val="-24"/>
        <c:axId val="554886208"/>
        <c:axId val="554883296"/>
      </c:barChart>
      <c:catAx>
        <c:axId val="554886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883296"/>
        <c:crosses val="autoZero"/>
        <c:auto val="1"/>
        <c:lblAlgn val="ctr"/>
        <c:lblOffset val="100"/>
        <c:noMultiLvlLbl val="0"/>
      </c:catAx>
      <c:valAx>
        <c:axId val="554883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88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[population.xlsx]POPULATION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POPULATION </a:t>
            </a:r>
            <a:r>
              <a:rPr lang="en-US"/>
              <a:t>PERCENTAGE</a:t>
            </a:r>
            <a:r>
              <a:rPr lang="en-US" baseline="0"/>
              <a:t> </a:t>
            </a:r>
            <a:endParaRPr lang="en-US"/>
          </a:p>
        </c:rich>
      </c:tx>
      <c:layout>
        <c:manualLayout>
          <c:xMode val="edge"/>
          <c:yMode val="edge"/>
          <c:x val="0.2157151092970386"/>
          <c:y val="6.43680671302948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'POPULATION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'POPULATION %'!$A$4:$A$15</c:f>
              <c:strCache>
                <c:ptCount val="11"/>
                <c:pt idx="0">
                  <c:v>Assam</c:v>
                </c:pt>
                <c:pt idx="1">
                  <c:v>Bihar</c:v>
                </c:pt>
                <c:pt idx="2">
                  <c:v>Delhi (UT)</c:v>
                </c:pt>
                <c:pt idx="3">
                  <c:v>Gujarat</c:v>
                </c:pt>
                <c:pt idx="4">
                  <c:v>Haryana</c:v>
                </c:pt>
                <c:pt idx="5">
                  <c:v>Jammu and Kashmir</c:v>
                </c:pt>
                <c:pt idx="6">
                  <c:v>Madhya Pradesh</c:v>
                </c:pt>
                <c:pt idx="7">
                  <c:v>Maharashtra</c:v>
                </c:pt>
                <c:pt idx="8">
                  <c:v>Punjab</c:v>
                </c:pt>
                <c:pt idx="9">
                  <c:v>Rajasthan</c:v>
                </c:pt>
                <c:pt idx="10">
                  <c:v>Uttar Pradesh</c:v>
                </c:pt>
              </c:strCache>
            </c:strRef>
          </c:cat>
          <c:val>
            <c:numRef>
              <c:f>'POPULATION %'!$B$4:$B$15</c:f>
              <c:numCache>
                <c:formatCode>General</c:formatCode>
                <c:ptCount val="11"/>
                <c:pt idx="0">
                  <c:v>2.58</c:v>
                </c:pt>
                <c:pt idx="1">
                  <c:v>8.6</c:v>
                </c:pt>
                <c:pt idx="2">
                  <c:v>1.39</c:v>
                </c:pt>
                <c:pt idx="3">
                  <c:v>4.99</c:v>
                </c:pt>
                <c:pt idx="4">
                  <c:v>2.09</c:v>
                </c:pt>
                <c:pt idx="5">
                  <c:v>1.04</c:v>
                </c:pt>
                <c:pt idx="6">
                  <c:v>6</c:v>
                </c:pt>
                <c:pt idx="7">
                  <c:v>9.2799999999999994</c:v>
                </c:pt>
                <c:pt idx="8">
                  <c:v>2.29</c:v>
                </c:pt>
                <c:pt idx="9">
                  <c:v>5.66</c:v>
                </c:pt>
                <c:pt idx="10">
                  <c:v>16.5</c:v>
                </c:pt>
              </c:numCache>
            </c:numRef>
          </c:val>
          <c:extLst>
            <c:ext xmlns:c16="http://schemas.microsoft.com/office/drawing/2014/chart" uri="{C3380CC4-5D6E-409C-BE32-E72D297353CC}">
              <c16:uniqueId val="{00000000-2D2B-4911-A61A-7FEF8D3C6B8F}"/>
            </c:ext>
          </c:extLst>
        </c:ser>
        <c:dLbls>
          <c:showLegendKey val="0"/>
          <c:showVal val="0"/>
          <c:showCatName val="0"/>
          <c:showSerName val="0"/>
          <c:showPercent val="0"/>
          <c:showBubbleSize val="0"/>
        </c:dLbls>
        <c:gapWidth val="115"/>
        <c:overlap val="-20"/>
        <c:axId val="576871231"/>
        <c:axId val="576873727"/>
      </c:barChart>
      <c:catAx>
        <c:axId val="576871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873727"/>
        <c:crosses val="autoZero"/>
        <c:auto val="1"/>
        <c:lblAlgn val="ctr"/>
        <c:lblOffset val="100"/>
        <c:noMultiLvlLbl val="0"/>
      </c:catAx>
      <c:valAx>
        <c:axId val="5768737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871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[population.xlsx]Diff bw male and female!PivotTable2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Difference</a:t>
            </a:r>
            <a:r>
              <a:rPr lang="en-US" baseline="0"/>
              <a:t> b/w male &amp; female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'Diff bw male and female'!$B$3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68-428A-AE0B-4BF891B955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68-428A-AE0B-4BF891B955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68-428A-AE0B-4BF891B955F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68-428A-AE0B-4BF891B955F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68-428A-AE0B-4BF891B955F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E68-428A-AE0B-4BF891B955F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E68-428A-AE0B-4BF891B955F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E68-428A-AE0B-4BF891B955F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E68-428A-AE0B-4BF891B955F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E68-428A-AE0B-4BF891B955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'Diff bw male and female'!$A$4:$A$14</c:f>
              <c:strCache>
                <c:ptCount val="10"/>
                <c:pt idx="0">
                  <c:v>Bihar</c:v>
                </c:pt>
                <c:pt idx="1">
                  <c:v>Delhi (UT)</c:v>
                </c:pt>
                <c:pt idx="2">
                  <c:v>Gujarat</c:v>
                </c:pt>
                <c:pt idx="3">
                  <c:v>Haryana</c:v>
                </c:pt>
                <c:pt idx="4">
                  <c:v>Karnataka</c:v>
                </c:pt>
                <c:pt idx="5">
                  <c:v>Madhya Pradesh</c:v>
                </c:pt>
                <c:pt idx="6">
                  <c:v>Maharashtra</c:v>
                </c:pt>
                <c:pt idx="7">
                  <c:v>Punjab</c:v>
                </c:pt>
                <c:pt idx="8">
                  <c:v>Rajasthan</c:v>
                </c:pt>
                <c:pt idx="9">
                  <c:v>Uttar Pradesh</c:v>
                </c:pt>
              </c:strCache>
            </c:strRef>
          </c:cat>
          <c:val>
            <c:numRef>
              <c:f>'Diff bw male and female'!$B$4:$B$14</c:f>
              <c:numCache>
                <c:formatCode>General</c:formatCode>
                <c:ptCount val="10"/>
                <c:pt idx="0">
                  <c:v>4456862</c:v>
                </c:pt>
                <c:pt idx="1">
                  <c:v>1086711</c:v>
                </c:pt>
                <c:pt idx="2">
                  <c:v>2542828</c:v>
                </c:pt>
                <c:pt idx="3">
                  <c:v>1638006</c:v>
                </c:pt>
                <c:pt idx="4">
                  <c:v>838017</c:v>
                </c:pt>
                <c:pt idx="5">
                  <c:v>2597803</c:v>
                </c:pt>
                <c:pt idx="6">
                  <c:v>4111779</c:v>
                </c:pt>
                <c:pt idx="7">
                  <c:v>1535592</c:v>
                </c:pt>
                <c:pt idx="8">
                  <c:v>2553557</c:v>
                </c:pt>
                <c:pt idx="9">
                  <c:v>9148679</c:v>
                </c:pt>
              </c:numCache>
            </c:numRef>
          </c:val>
          <c:extLst>
            <c:ext xmlns:c16="http://schemas.microsoft.com/office/drawing/2014/chart" uri="{C3380CC4-5D6E-409C-BE32-E72D297353CC}">
              <c16:uniqueId val="{00000000-49CF-4FCB-BE62-E51A3CBFD3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[population.xlsx]population in rural &amp; urban!PivotTable3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Population</a:t>
            </a:r>
            <a:r>
              <a:rPr lang="en-IN" baseline="0"/>
              <a:t> in rural &amp; urban</a:t>
            </a:r>
          </a:p>
        </c:rich>
      </c:tx>
      <c:layout>
        <c:manualLayout>
          <c:xMode val="edge"/>
          <c:yMode val="edge"/>
          <c:x val="0.20165288713910764"/>
          <c:y val="0.104901434624842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'population in rural &amp; urban'!$B$3</c:f>
              <c:strCache>
                <c:ptCount val="1"/>
                <c:pt idx="0">
                  <c:v>Sum of Rural[51]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'population in rural &amp; urban'!$A$4:$A$13</c:f>
              <c:strCache>
                <c:ptCount val="9"/>
                <c:pt idx="0">
                  <c:v>Bihar</c:v>
                </c:pt>
                <c:pt idx="1">
                  <c:v>Delhi (UT)</c:v>
                </c:pt>
                <c:pt idx="2">
                  <c:v>Gujarat</c:v>
                </c:pt>
                <c:pt idx="3">
                  <c:v>Haryana</c:v>
                </c:pt>
                <c:pt idx="4">
                  <c:v>Madhya Pradesh</c:v>
                </c:pt>
                <c:pt idx="5">
                  <c:v>Maharashtra</c:v>
                </c:pt>
                <c:pt idx="6">
                  <c:v>Punjab</c:v>
                </c:pt>
                <c:pt idx="7">
                  <c:v>Rajasthan</c:v>
                </c:pt>
                <c:pt idx="8">
                  <c:v>Uttar Pradesh</c:v>
                </c:pt>
              </c:strCache>
            </c:strRef>
          </c:cat>
          <c:val>
            <c:numRef>
              <c:f>'population in rural &amp; urban'!$B$4:$B$13</c:f>
              <c:numCache>
                <c:formatCode>General</c:formatCode>
                <c:ptCount val="9"/>
                <c:pt idx="0">
                  <c:v>92075028</c:v>
                </c:pt>
                <c:pt idx="1">
                  <c:v>944727</c:v>
                </c:pt>
                <c:pt idx="2">
                  <c:v>34670817</c:v>
                </c:pt>
                <c:pt idx="3">
                  <c:v>16531493</c:v>
                </c:pt>
                <c:pt idx="4">
                  <c:v>52537899</c:v>
                </c:pt>
                <c:pt idx="5">
                  <c:v>61545441</c:v>
                </c:pt>
                <c:pt idx="6">
                  <c:v>17316800</c:v>
                </c:pt>
                <c:pt idx="7">
                  <c:v>51540236</c:v>
                </c:pt>
                <c:pt idx="8">
                  <c:v>155111022</c:v>
                </c:pt>
              </c:numCache>
            </c:numRef>
          </c:val>
          <c:extLst>
            <c:ext xmlns:c16="http://schemas.microsoft.com/office/drawing/2014/chart" uri="{C3380CC4-5D6E-409C-BE32-E72D297353CC}">
              <c16:uniqueId val="{00000000-CAB6-4F3A-AC96-3A14B2BF6870}"/>
            </c:ext>
          </c:extLst>
        </c:ser>
        <c:ser>
          <c:idx val="1"/>
          <c:order val="1"/>
          <c:tx>
            <c:strRef>
              <c:f>'population in rural &amp; urban'!$C$3</c:f>
              <c:strCache>
                <c:ptCount val="1"/>
                <c:pt idx="0">
                  <c:v>Sum of Urban[51]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'population in rural &amp; urban'!$A$4:$A$13</c:f>
              <c:strCache>
                <c:ptCount val="9"/>
                <c:pt idx="0">
                  <c:v>Bihar</c:v>
                </c:pt>
                <c:pt idx="1">
                  <c:v>Delhi (UT)</c:v>
                </c:pt>
                <c:pt idx="2">
                  <c:v>Gujarat</c:v>
                </c:pt>
                <c:pt idx="3">
                  <c:v>Haryana</c:v>
                </c:pt>
                <c:pt idx="4">
                  <c:v>Madhya Pradesh</c:v>
                </c:pt>
                <c:pt idx="5">
                  <c:v>Maharashtra</c:v>
                </c:pt>
                <c:pt idx="6">
                  <c:v>Punjab</c:v>
                </c:pt>
                <c:pt idx="7">
                  <c:v>Rajasthan</c:v>
                </c:pt>
                <c:pt idx="8">
                  <c:v>Uttar Pradesh</c:v>
                </c:pt>
              </c:strCache>
            </c:strRef>
          </c:cat>
          <c:val>
            <c:numRef>
              <c:f>'population in rural &amp; urban'!$C$4:$C$13</c:f>
              <c:numCache>
                <c:formatCode>General</c:formatCode>
                <c:ptCount val="9"/>
                <c:pt idx="0">
                  <c:v>11729609</c:v>
                </c:pt>
                <c:pt idx="1">
                  <c:v>12905780</c:v>
                </c:pt>
                <c:pt idx="2">
                  <c:v>25712811</c:v>
                </c:pt>
                <c:pt idx="3">
                  <c:v>8821588</c:v>
                </c:pt>
                <c:pt idx="4">
                  <c:v>20059666</c:v>
                </c:pt>
                <c:pt idx="5">
                  <c:v>50827531</c:v>
                </c:pt>
                <c:pt idx="6">
                  <c:v>10387436</c:v>
                </c:pt>
                <c:pt idx="7">
                  <c:v>17080776</c:v>
                </c:pt>
                <c:pt idx="8">
                  <c:v>44470455</c:v>
                </c:pt>
              </c:numCache>
            </c:numRef>
          </c:val>
          <c:extLst>
            <c:ext xmlns:c16="http://schemas.microsoft.com/office/drawing/2014/chart" uri="{C3380CC4-5D6E-409C-BE32-E72D297353CC}">
              <c16:uniqueId val="{00000001-CAB6-4F3A-AC96-3A14B2BF6870}"/>
            </c:ext>
          </c:extLst>
        </c:ser>
        <c:dLbls>
          <c:showLegendKey val="0"/>
          <c:showVal val="0"/>
          <c:showCatName val="0"/>
          <c:showSerName val="0"/>
          <c:showPercent val="0"/>
          <c:showBubbleSize val="0"/>
        </c:dLbls>
        <c:axId val="611276495"/>
        <c:axId val="611271503"/>
      </c:areaChart>
      <c:catAx>
        <c:axId val="61127649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271503"/>
        <c:crosses val="autoZero"/>
        <c:auto val="1"/>
        <c:lblAlgn val="ctr"/>
        <c:lblOffset val="100"/>
        <c:noMultiLvlLbl val="0"/>
      </c:catAx>
      <c:valAx>
        <c:axId val="611271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27649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41275</xdr:rowOff>
    </xdr:from>
    <xdr:to>
      <xdr:col>12</xdr:col>
      <xdr:colOff>368301</xdr:colOff>
      <xdr:row>17</xdr:row>
      <xdr:rowOff>101601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9</xdr:row>
      <xdr:rowOff>50800</xdr:rowOff>
    </xdr:from>
    <xdr:to>
      <xdr:col>4</xdr:col>
      <xdr:colOff>133350</xdr:colOff>
      <xdr:row>20</xdr:row>
      <xdr:rowOff>142875</xdr:rowOff>
    </xdr:to>
    <mc:AlternateContent xmlns:mc="http://schemas.openxmlformats.org/markup-compatibility/2006" xmlns:a14="http://schemas.microsoft.com/office/drawing/2010/main">
      <mc:Choice Requires="a14">
        <xdr:graphicFrame macro="">
          <xdr:nvGraphicFramePr>
            <xdr:cNvPr id="3" name="State/UT"/>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63500" y="1708150"/>
              <a:ext cx="4305300" cy="211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0</xdr:row>
      <xdr:rowOff>63500</xdr:rowOff>
    </xdr:from>
    <xdr:to>
      <xdr:col>12</xdr:col>
      <xdr:colOff>374649</xdr:colOff>
      <xdr:row>21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xdr:colOff>
      <xdr:row>0</xdr:row>
      <xdr:rowOff>47625</xdr:rowOff>
    </xdr:from>
    <xdr:to>
      <xdr:col>9</xdr:col>
      <xdr:colOff>352425</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142875</xdr:colOff>
      <xdr:row>1</xdr:row>
      <xdr:rowOff>130174</xdr:rowOff>
    </xdr:from>
    <xdr:to>
      <xdr:col>10</xdr:col>
      <xdr:colOff>447675</xdr:colOff>
      <xdr:row>18</xdr:row>
      <xdr:rowOff>120649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harth" refreshedDate="45494.418611342589" createdVersion="6" refreshedVersion="6" minRefreshableVersion="3" recordCount="37">
  <cacheSource type="worksheet">
    <worksheetSource name="population"/>
  </cacheSource>
  <cacheFields count="12">
    <cacheField name="Sl No" numFmtId="0">
      <sharedItems containsMixedTypes="1" containsNumber="1" containsInteger="1" minValue="1" maxValue="36"/>
    </cacheField>
    <cacheField name="State/UT" numFmtId="0">
      <sharedItems count="37">
        <s v="Uttar Pradesh"/>
        <s v="Maharashtra"/>
        <s v="Bihar"/>
        <s v="West Bengal"/>
        <s v="Madhya Pradesh"/>
        <s v="Tamil Nadu"/>
        <s v="Rajasthan"/>
        <s v="Karnataka"/>
        <s v="Gujarat"/>
        <s v="Andhra Pradesh"/>
        <s v="Odisha"/>
        <s v="Telangana"/>
        <s v="Kerala"/>
        <s v="Jharkhand"/>
        <s v="Assam"/>
        <s v="Punjab"/>
        <s v="Chhattisgarh"/>
        <s v="Haryana"/>
        <s v="Delhi (UT)"/>
        <s v="Jammu and Kashmir"/>
        <s v="Uttarakhand"/>
        <s v="Himachal Pradesh"/>
        <s v="Tripura"/>
        <s v="Meghalaya"/>
        <s v="Manipur"/>
        <s v="Nagaland"/>
        <s v="Goa"/>
        <s v="Arunachal Pradesh"/>
        <s v="Puducherry (UT)"/>
        <s v="Mizoram"/>
        <s v="Chandigarh (UT)"/>
        <s v="Sikkim"/>
        <s v="Andaman and Nicobar Islands (UT)"/>
        <s v="Dadra and Nagar Haveli (UT)"/>
        <s v="Daman and Diu (UT)"/>
        <s v="Lakshadweep (UT)"/>
        <s v="Total (India)"/>
      </sharedItems>
    </cacheField>
    <cacheField name="Total population" numFmtId="0">
      <sharedItems containsSemiMixedTypes="0" containsString="0" containsNumber="1" containsInteger="1" minValue="64473" maxValue="1210854977"/>
    </cacheField>
    <cacheField name="Percent (%)" numFmtId="0">
      <sharedItems containsSemiMixedTypes="0" containsString="0" containsNumber="1" minValue="0.01" maxValue="100"/>
    </cacheField>
    <cacheField name="Male" numFmtId="0">
      <sharedItems containsSemiMixedTypes="0" containsString="0" containsNumber="1" containsInteger="1" minValue="33123" maxValue="623724248"/>
    </cacheField>
    <cacheField name="Female" numFmtId="0">
      <sharedItems containsSemiMixedTypes="0" containsString="0" containsNumber="1" containsInteger="1" minValue="31350" maxValue="586469174"/>
    </cacheField>
    <cacheField name="Difference between male and female" numFmtId="0">
      <sharedItems containsMixedTypes="1" containsNumber="1" containsInteger="1" minValue="1773" maxValue="35585741"/>
    </cacheField>
    <cacheField name="Sex ratio" numFmtId="0">
      <sharedItems containsSemiMixedTypes="0" containsString="0" containsNumber="1" containsInteger="1" minValue="618" maxValue="1084"/>
    </cacheField>
    <cacheField name="Rural[51]" numFmtId="0">
      <sharedItems containsSemiMixedTypes="0" containsString="0" containsNumber="1" containsInteger="1" minValue="14121" maxValue="833087662"/>
    </cacheField>
    <cacheField name="Urban[51]" numFmtId="0">
      <sharedItems containsSemiMixedTypes="0" containsString="0" containsNumber="1" containsInteger="1" minValue="50308" maxValue="377105760"/>
    </cacheField>
    <cacheField name="Area[52] (km2)" numFmtId="0">
      <sharedItems containsSemiMixedTypes="0" containsString="0" containsNumber="1" containsInteger="1" minValue="32" maxValue="3287240"/>
    </cacheField>
    <cacheField name="Density (per km2)" numFmtId="0">
      <sharedItems containsSemiMixedTypes="0" containsString="0" containsNumber="1" containsInteger="1" minValue="17" maxValue="112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
  <r>
    <n v="1"/>
    <x v="0"/>
    <n v="199812341"/>
    <n v="16.5"/>
    <n v="104480510"/>
    <n v="95331831"/>
    <n v="9148679"/>
    <n v="930"/>
    <n v="155111022"/>
    <n v="44470455"/>
    <n v="240928"/>
    <n v="828"/>
  </r>
  <r>
    <n v="2"/>
    <x v="1"/>
    <n v="112374333"/>
    <n v="9.2799999999999994"/>
    <n v="58243056"/>
    <n v="54131277"/>
    <n v="4111779"/>
    <n v="929"/>
    <n v="61545441"/>
    <n v="50827531"/>
    <n v="307713"/>
    <n v="365"/>
  </r>
  <r>
    <n v="3"/>
    <x v="2"/>
    <n v="104099452"/>
    <n v="8.6"/>
    <n v="54278157"/>
    <n v="49821295"/>
    <n v="4456862"/>
    <n v="918"/>
    <n v="92075028"/>
    <n v="11729609"/>
    <n v="94163"/>
    <n v="1102"/>
  </r>
  <r>
    <n v="4"/>
    <x v="3"/>
    <n v="91276115"/>
    <n v="7.54"/>
    <n v="46809027"/>
    <n v="44467088"/>
    <n v="2341939"/>
    <n v="950"/>
    <n v="62213676"/>
    <n v="29134060"/>
    <n v="88752"/>
    <n v="1030"/>
  </r>
  <r>
    <n v="5"/>
    <x v="4"/>
    <n v="72626809"/>
    <n v="6"/>
    <n v="37612306"/>
    <n v="35014503"/>
    <n v="2597803"/>
    <n v="931"/>
    <n v="52537899"/>
    <n v="20059666"/>
    <n v="308245"/>
    <n v="236"/>
  </r>
  <r>
    <n v="6"/>
    <x v="5"/>
    <n v="72147030"/>
    <n v="5.96"/>
    <n v="36137975"/>
    <n v="36009055"/>
    <n v="128920"/>
    <n v="996"/>
    <n v="37189229"/>
    <n v="34949729"/>
    <n v="130058"/>
    <n v="555"/>
  </r>
  <r>
    <n v="7"/>
    <x v="6"/>
    <n v="68548437"/>
    <n v="5.66"/>
    <n v="35550997"/>
    <n v="32997440"/>
    <n v="2553557"/>
    <n v="928"/>
    <n v="51540236"/>
    <n v="17080776"/>
    <n v="342239"/>
    <n v="201"/>
  </r>
  <r>
    <n v="8"/>
    <x v="7"/>
    <n v="61095297"/>
    <n v="5.05"/>
    <n v="30966657"/>
    <n v="30128640"/>
    <n v="838017"/>
    <n v="973"/>
    <n v="37552529"/>
    <n v="23578175"/>
    <n v="191791"/>
    <n v="319"/>
  </r>
  <r>
    <n v="9"/>
    <x v="8"/>
    <n v="60439692"/>
    <n v="4.99"/>
    <n v="31491260"/>
    <n v="28948432"/>
    <n v="2542828"/>
    <n v="919"/>
    <n v="34670817"/>
    <n v="25712811"/>
    <n v="196024"/>
    <n v="308"/>
  </r>
  <r>
    <n v="10"/>
    <x v="9"/>
    <n v="49386799"/>
    <n v="4.08"/>
    <n v="24738068"/>
    <n v="24648731"/>
    <n v="89337"/>
    <n v="996"/>
    <n v="34776389"/>
    <n v="14610410"/>
    <n v="160205"/>
    <n v="308"/>
  </r>
  <r>
    <n v="11"/>
    <x v="10"/>
    <n v="41974218"/>
    <n v="3.47"/>
    <n v="21212136"/>
    <n v="20762082"/>
    <n v="450054"/>
    <n v="979"/>
    <n v="34951234"/>
    <n v="6996124"/>
    <n v="155707"/>
    <n v="269"/>
  </r>
  <r>
    <n v="12"/>
    <x v="11"/>
    <n v="35193978"/>
    <n v="2.91"/>
    <n v="17704078"/>
    <n v="17489900"/>
    <n v="214178"/>
    <n v="988"/>
    <n v="21585313"/>
    <n v="13608665"/>
    <n v="114840"/>
    <n v="307"/>
  </r>
  <r>
    <n v="13"/>
    <x v="12"/>
    <n v="33406061"/>
    <n v="2.76"/>
    <n v="16027412"/>
    <n v="17378649"/>
    <s v="âˆ’1,351,237"/>
    <n v="1084"/>
    <n v="17445506"/>
    <n v="15932171"/>
    <n v="38863"/>
    <n v="859"/>
  </r>
  <r>
    <n v="14"/>
    <x v="13"/>
    <n v="32988134"/>
    <n v="2.72"/>
    <n v="16930315"/>
    <n v="16057819"/>
    <n v="872496"/>
    <n v="948"/>
    <n v="25036946"/>
    <n v="7929292"/>
    <n v="79714"/>
    <n v="414"/>
  </r>
  <r>
    <n v="15"/>
    <x v="14"/>
    <n v="31205576"/>
    <n v="2.58"/>
    <n v="15939443"/>
    <n v="15266133"/>
    <n v="673310"/>
    <n v="958"/>
    <n v="26780526"/>
    <n v="4388756"/>
    <n v="78438"/>
    <n v="397"/>
  </r>
  <r>
    <n v="16"/>
    <x v="15"/>
    <n v="27743338"/>
    <n v="2.29"/>
    <n v="14639465"/>
    <n v="13103873"/>
    <n v="1535592"/>
    <n v="895"/>
    <n v="17316800"/>
    <n v="10387436"/>
    <n v="50362"/>
    <n v="550"/>
  </r>
  <r>
    <n v="17"/>
    <x v="16"/>
    <n v="25545198"/>
    <n v="2.11"/>
    <n v="12832895"/>
    <n v="12712303"/>
    <n v="120592"/>
    <n v="991"/>
    <n v="19603658"/>
    <n v="5936538"/>
    <n v="135191"/>
    <n v="189"/>
  </r>
  <r>
    <n v="18"/>
    <x v="17"/>
    <n v="25351462"/>
    <n v="2.09"/>
    <n v="13494734"/>
    <n v="11856728"/>
    <n v="1638006"/>
    <n v="879"/>
    <n v="16531493"/>
    <n v="8821588"/>
    <n v="44212"/>
    <n v="573"/>
  </r>
  <r>
    <n v="19"/>
    <x v="18"/>
    <n v="16787941"/>
    <n v="1.39"/>
    <n v="8887326"/>
    <n v="7800615"/>
    <n v="1086711"/>
    <n v="868"/>
    <n v="944727"/>
    <n v="12905780"/>
    <n v="1484"/>
    <n v="11297"/>
  </r>
  <r>
    <n v="20"/>
    <x v="19"/>
    <n v="12541302"/>
    <n v="1.04"/>
    <n v="6640662"/>
    <n v="5900640"/>
    <n v="740022"/>
    <n v="889"/>
    <n v="9134820"/>
    <n v="3414106"/>
    <n v="222236"/>
    <n v="56"/>
  </r>
  <r>
    <n v="21"/>
    <x v="20"/>
    <n v="10086292"/>
    <n v="0.83"/>
    <n v="5137773"/>
    <n v="4948519"/>
    <n v="189254"/>
    <n v="963"/>
    <n v="7025583"/>
    <n v="3091169"/>
    <n v="53483"/>
    <n v="189"/>
  </r>
  <r>
    <n v="22"/>
    <x v="21"/>
    <n v="6864602"/>
    <n v="0.56999999999999995"/>
    <n v="3481873"/>
    <n v="3382729"/>
    <n v="99144"/>
    <n v="972"/>
    <n v="6167805"/>
    <n v="688704"/>
    <n v="55673"/>
    <n v="123"/>
  </r>
  <r>
    <n v="23"/>
    <x v="22"/>
    <n v="3673917"/>
    <n v="0.3"/>
    <n v="1874376"/>
    <n v="1799541"/>
    <n v="74835"/>
    <n v="960"/>
    <n v="2710051"/>
    <n v="960981"/>
    <n v="10486"/>
    <n v="350"/>
  </r>
  <r>
    <n v="24"/>
    <x v="23"/>
    <n v="2966889"/>
    <n v="0.25"/>
    <n v="1491832"/>
    <n v="1475057"/>
    <n v="16775"/>
    <n v="989"/>
    <n v="2368971"/>
    <n v="595036"/>
    <n v="22429"/>
    <n v="132"/>
  </r>
  <r>
    <n v="25"/>
    <x v="24"/>
    <n v="2855794"/>
    <n v="0.24"/>
    <n v="1438687"/>
    <n v="1417107"/>
    <n v="21580"/>
    <n v="985"/>
    <n v="1899624"/>
    <n v="822132"/>
    <n v="22327"/>
    <n v="128"/>
  </r>
  <r>
    <n v="26"/>
    <x v="25"/>
    <n v="1978502"/>
    <n v="0.16"/>
    <n v="1024649"/>
    <n v="953853"/>
    <n v="70796"/>
    <n v="931"/>
    <n v="1406861"/>
    <n v="573741"/>
    <n v="16579"/>
    <n v="119"/>
  </r>
  <r>
    <n v="27"/>
    <x v="26"/>
    <n v="1458545"/>
    <n v="0.12"/>
    <n v="739140"/>
    <n v="719405"/>
    <n v="19735"/>
    <n v="973"/>
    <n v="551414"/>
    <n v="906309"/>
    <n v="3702"/>
    <n v="394"/>
  </r>
  <r>
    <n v="28"/>
    <x v="27"/>
    <n v="1383727"/>
    <n v="0.11"/>
    <n v="713912"/>
    <n v="669815"/>
    <n v="44097"/>
    <n v="938"/>
    <n v="1069165"/>
    <n v="313446"/>
    <n v="83743"/>
    <n v="17"/>
  </r>
  <r>
    <n v="29"/>
    <x v="28"/>
    <n v="1247953"/>
    <n v="0.1"/>
    <n v="612511"/>
    <n v="635442"/>
    <s v="âˆ’22,931"/>
    <n v="1037"/>
    <n v="394341"/>
    <n v="850123"/>
    <n v="479"/>
    <n v="2598"/>
  </r>
  <r>
    <n v="30"/>
    <x v="29"/>
    <n v="1097206"/>
    <n v="0.09"/>
    <n v="555339"/>
    <n v="541867"/>
    <n v="13472"/>
    <n v="976"/>
    <n v="529037"/>
    <n v="561997"/>
    <n v="21081"/>
    <n v="52"/>
  </r>
  <r>
    <n v="31"/>
    <x v="30"/>
    <n v="1055450"/>
    <n v="0.09"/>
    <n v="580663"/>
    <n v="474787"/>
    <n v="105876"/>
    <n v="818"/>
    <n v="29004"/>
    <n v="1025682"/>
    <n v="114"/>
    <n v="9252"/>
  </r>
  <r>
    <n v="32"/>
    <x v="31"/>
    <n v="610577"/>
    <n v="0.05"/>
    <n v="323070"/>
    <n v="287507"/>
    <n v="35563"/>
    <n v="890"/>
    <n v="455962"/>
    <n v="151726"/>
    <n v="7096"/>
    <n v="86"/>
  </r>
  <r>
    <n v="33"/>
    <x v="32"/>
    <n v="380581"/>
    <n v="0.03"/>
    <n v="202871"/>
    <n v="177710"/>
    <n v="25161"/>
    <n v="876"/>
    <n v="244411"/>
    <n v="135533"/>
    <n v="8249"/>
    <n v="46"/>
  </r>
  <r>
    <n v="34"/>
    <x v="33"/>
    <n v="343709"/>
    <n v="0.03"/>
    <n v="193760"/>
    <n v="149949"/>
    <n v="43811"/>
    <n v="774"/>
    <n v="183024"/>
    <n v="159829"/>
    <n v="491"/>
    <n v="698"/>
  </r>
  <r>
    <n v="35"/>
    <x v="34"/>
    <n v="243247"/>
    <n v="0.02"/>
    <n v="150301"/>
    <n v="92946"/>
    <n v="57355"/>
    <n v="618"/>
    <n v="60331"/>
    <n v="182580"/>
    <n v="112"/>
    <n v="2169"/>
  </r>
  <r>
    <n v="36"/>
    <x v="35"/>
    <n v="64473"/>
    <n v="0.01"/>
    <n v="33123"/>
    <n v="31350"/>
    <n v="1773"/>
    <n v="946"/>
    <n v="14121"/>
    <n v="50308"/>
    <n v="32"/>
    <n v="2013"/>
  </r>
  <r>
    <s v="â€“"/>
    <x v="36"/>
    <n v="1210854977"/>
    <n v="100"/>
    <n v="623724248"/>
    <n v="586469174"/>
    <n v="35585741"/>
    <n v="943"/>
    <n v="833087662"/>
    <n v="377105760"/>
    <n v="3287240"/>
    <n v="3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9" firstHeaderRow="0" firstDataRow="1" firstDataCol="1"/>
  <pivotFields count="12">
    <pivotField showAll="0"/>
    <pivotField axis="axisRow" showAll="0">
      <items count="38">
        <item h="1" x="32"/>
        <item h="1" x="9"/>
        <item h="1" x="27"/>
        <item h="1" x="14"/>
        <item x="2"/>
        <item h="1" x="30"/>
        <item h="1" x="16"/>
        <item h="1" x="33"/>
        <item h="1" x="34"/>
        <item x="18"/>
        <item h="1" x="26"/>
        <item x="8"/>
        <item x="17"/>
        <item h="1" x="21"/>
        <item h="1" x="19"/>
        <item h="1" x="13"/>
        <item h="1" x="7"/>
        <item h="1" x="12"/>
        <item h="1" x="35"/>
        <item x="4"/>
        <item h="1" x="1"/>
        <item h="1" x="24"/>
        <item h="1" x="23"/>
        <item h="1" x="29"/>
        <item h="1" x="25"/>
        <item h="1" x="10"/>
        <item h="1" x="28"/>
        <item h="1" x="15"/>
        <item h="1" x="6"/>
        <item h="1" x="31"/>
        <item h="1" x="5"/>
        <item h="1" x="11"/>
        <item h="1" x="36"/>
        <item h="1" x="22"/>
        <item h="1" x="0"/>
        <item h="1" x="20"/>
        <item h="1" x="3"/>
        <item t="default"/>
      </items>
    </pivotField>
    <pivotField dataField="1" showAll="0"/>
    <pivotField showAll="0"/>
    <pivotField dataField="1" showAll="0"/>
    <pivotField dataField="1" showAll="0"/>
    <pivotField showAll="0"/>
    <pivotField showAll="0"/>
    <pivotField showAll="0"/>
    <pivotField showAll="0"/>
    <pivotField showAll="0"/>
    <pivotField showAll="0"/>
  </pivotFields>
  <rowFields count="1">
    <field x="1"/>
  </rowFields>
  <rowItems count="6">
    <i>
      <x v="4"/>
    </i>
    <i>
      <x v="9"/>
    </i>
    <i>
      <x v="11"/>
    </i>
    <i>
      <x v="12"/>
    </i>
    <i>
      <x v="19"/>
    </i>
    <i t="grand">
      <x/>
    </i>
  </rowItems>
  <colFields count="1">
    <field x="-2"/>
  </colFields>
  <colItems count="3">
    <i>
      <x/>
    </i>
    <i i="1">
      <x v="1"/>
    </i>
    <i i="2">
      <x v="2"/>
    </i>
  </colItems>
  <dataFields count="3">
    <dataField name="Sum of Total population" fld="2" baseField="0" baseItem="0"/>
    <dataField name="Sum of Male" fld="4" baseField="0" baseItem="0"/>
    <dataField name="Sum of Female" fld="5"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5" firstHeaderRow="1" firstDataRow="1" firstDataCol="1"/>
  <pivotFields count="12">
    <pivotField showAll="0"/>
    <pivotField axis="axisRow" showAll="0">
      <items count="38">
        <item h="1" x="32"/>
        <item h="1" x="9"/>
        <item h="1" x="27"/>
        <item x="14"/>
        <item x="2"/>
        <item h="1" x="30"/>
        <item h="1" x="16"/>
        <item h="1" x="33"/>
        <item h="1" x="34"/>
        <item x="18"/>
        <item h="1" x="26"/>
        <item x="8"/>
        <item x="17"/>
        <item h="1" x="21"/>
        <item x="19"/>
        <item h="1" x="13"/>
        <item h="1" x="7"/>
        <item h="1" x="12"/>
        <item h="1" x="35"/>
        <item x="4"/>
        <item x="1"/>
        <item h="1" x="24"/>
        <item h="1" x="23"/>
        <item h="1" x="29"/>
        <item h="1" x="25"/>
        <item h="1" x="10"/>
        <item h="1" x="28"/>
        <item x="15"/>
        <item x="6"/>
        <item h="1" x="31"/>
        <item h="1" x="5"/>
        <item h="1" x="11"/>
        <item h="1" x="36"/>
        <item h="1" x="22"/>
        <item x="0"/>
        <item h="1" x="20"/>
        <item h="1" x="3"/>
        <item t="default"/>
      </items>
    </pivotField>
    <pivotField showAll="0"/>
    <pivotField dataField="1" showAll="0"/>
    <pivotField showAll="0"/>
    <pivotField showAll="0"/>
    <pivotField showAll="0"/>
    <pivotField showAll="0"/>
    <pivotField showAll="0"/>
    <pivotField showAll="0"/>
    <pivotField showAll="0"/>
    <pivotField showAll="0"/>
  </pivotFields>
  <rowFields count="1">
    <field x="1"/>
  </rowFields>
  <rowItems count="12">
    <i>
      <x v="3"/>
    </i>
    <i>
      <x v="4"/>
    </i>
    <i>
      <x v="9"/>
    </i>
    <i>
      <x v="11"/>
    </i>
    <i>
      <x v="12"/>
    </i>
    <i>
      <x v="14"/>
    </i>
    <i>
      <x v="19"/>
    </i>
    <i>
      <x v="20"/>
    </i>
    <i>
      <x v="27"/>
    </i>
    <i>
      <x v="28"/>
    </i>
    <i>
      <x v="34"/>
    </i>
    <i t="grand">
      <x/>
    </i>
  </rowItems>
  <colItems count="1">
    <i/>
  </colItems>
  <dataFields count="1">
    <dataField name="Sum of Percent (%)" fld="3" baseField="0" baseItem="0"/>
  </dataFields>
  <formats count="1">
    <format dxfId="0">
      <pivotArea collapsedLevelsAreSubtotals="1" fieldPosition="0">
        <references count="1">
          <reference field="1" count="1">
            <x v="3"/>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2">
    <pivotField showAll="0"/>
    <pivotField axis="axisRow" showAll="0">
      <items count="38">
        <item h="1" x="32"/>
        <item h="1" x="9"/>
        <item h="1" x="27"/>
        <item h="1" x="14"/>
        <item x="2"/>
        <item h="1" x="30"/>
        <item h="1" x="16"/>
        <item h="1" x="33"/>
        <item h="1" x="34"/>
        <item x="18"/>
        <item h="1" x="26"/>
        <item x="8"/>
        <item x="17"/>
        <item h="1" x="21"/>
        <item h="1" x="19"/>
        <item h="1" x="13"/>
        <item x="7"/>
        <item h="1" x="12"/>
        <item h="1" x="35"/>
        <item x="4"/>
        <item x="1"/>
        <item h="1" x="24"/>
        <item h="1" x="23"/>
        <item h="1" x="29"/>
        <item h="1" x="25"/>
        <item h="1" x="10"/>
        <item h="1" x="28"/>
        <item x="15"/>
        <item x="6"/>
        <item h="1" x="31"/>
        <item h="1" x="5"/>
        <item h="1" x="11"/>
        <item h="1" x="36"/>
        <item h="1" x="22"/>
        <item x="0"/>
        <item h="1" x="20"/>
        <item h="1" x="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1"/>
  </rowFields>
  <rowItems count="11">
    <i>
      <x v="4"/>
    </i>
    <i>
      <x v="9"/>
    </i>
    <i>
      <x v="11"/>
    </i>
    <i>
      <x v="12"/>
    </i>
    <i>
      <x v="16"/>
    </i>
    <i>
      <x v="19"/>
    </i>
    <i>
      <x v="20"/>
    </i>
    <i>
      <x v="27"/>
    </i>
    <i>
      <x v="28"/>
    </i>
    <i>
      <x v="34"/>
    </i>
    <i t="grand">
      <x/>
    </i>
  </rowItems>
  <colItems count="1">
    <i/>
  </colItems>
  <dataFields count="1">
    <dataField name="Sum of Difference between male and female" fld="6" baseField="1" baseItem="0"/>
  </dataField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0" format="4">
      <pivotArea type="data" outline="0" fieldPosition="0">
        <references count="2">
          <reference field="4294967294" count="1" selected="0">
            <x v="0"/>
          </reference>
          <reference field="1" count="1" selected="0">
            <x v="11"/>
          </reference>
        </references>
      </pivotArea>
    </chartFormat>
    <chartFormat chart="0" format="5">
      <pivotArea type="data" outline="0" fieldPosition="0">
        <references count="2">
          <reference field="4294967294" count="1" selected="0">
            <x v="0"/>
          </reference>
          <reference field="1" count="1" selected="0">
            <x v="12"/>
          </reference>
        </references>
      </pivotArea>
    </chartFormat>
    <chartFormat chart="0" format="6">
      <pivotArea type="data" outline="0" fieldPosition="0">
        <references count="2">
          <reference field="4294967294" count="1" selected="0">
            <x v="0"/>
          </reference>
          <reference field="1" count="1" selected="0">
            <x v="16"/>
          </reference>
        </references>
      </pivotArea>
    </chartFormat>
    <chartFormat chart="0" format="7">
      <pivotArea type="data" outline="0" fieldPosition="0">
        <references count="2">
          <reference field="4294967294" count="1" selected="0">
            <x v="0"/>
          </reference>
          <reference field="1" count="1" selected="0">
            <x v="19"/>
          </reference>
        </references>
      </pivotArea>
    </chartFormat>
    <chartFormat chart="0" format="8">
      <pivotArea type="data" outline="0" fieldPosition="0">
        <references count="2">
          <reference field="4294967294" count="1" selected="0">
            <x v="0"/>
          </reference>
          <reference field="1" count="1" selected="0">
            <x v="20"/>
          </reference>
        </references>
      </pivotArea>
    </chartFormat>
    <chartFormat chart="0" format="9">
      <pivotArea type="data" outline="0" fieldPosition="0">
        <references count="2">
          <reference field="4294967294" count="1" selected="0">
            <x v="0"/>
          </reference>
          <reference field="1" count="1" selected="0">
            <x v="27"/>
          </reference>
        </references>
      </pivotArea>
    </chartFormat>
    <chartFormat chart="0" format="10">
      <pivotArea type="data" outline="0" fieldPosition="0">
        <references count="2">
          <reference field="4294967294" count="1" selected="0">
            <x v="0"/>
          </reference>
          <reference field="1" count="1" selected="0">
            <x v="28"/>
          </reference>
        </references>
      </pivotArea>
    </chartFormat>
    <chartFormat chart="0" format="11">
      <pivotArea type="data" outline="0" fieldPosition="0">
        <references count="2">
          <reference field="4294967294" count="1" selected="0">
            <x v="0"/>
          </reference>
          <reference field="1"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3" firstHeaderRow="0" firstDataRow="1" firstDataCol="1"/>
  <pivotFields count="12">
    <pivotField showAll="0"/>
    <pivotField axis="axisRow" showAll="0">
      <items count="38">
        <item h="1" x="32"/>
        <item h="1" x="9"/>
        <item h="1" x="27"/>
        <item h="1" x="14"/>
        <item x="2"/>
        <item h="1" x="30"/>
        <item h="1" x="16"/>
        <item h="1" x="33"/>
        <item h="1" x="34"/>
        <item x="18"/>
        <item h="1" x="26"/>
        <item x="8"/>
        <item x="17"/>
        <item h="1" x="21"/>
        <item h="1" x="19"/>
        <item h="1" x="13"/>
        <item h="1" x="7"/>
        <item h="1" x="12"/>
        <item h="1" x="35"/>
        <item x="4"/>
        <item x="1"/>
        <item h="1" x="24"/>
        <item h="1" x="23"/>
        <item h="1" x="29"/>
        <item h="1" x="25"/>
        <item h="1" x="10"/>
        <item h="1" x="28"/>
        <item x="15"/>
        <item x="6"/>
        <item h="1" x="31"/>
        <item h="1" x="5"/>
        <item h="1" x="11"/>
        <item h="1" x="36"/>
        <item h="1" x="22"/>
        <item x="0"/>
        <item h="1" x="20"/>
        <item h="1" x="3"/>
        <item t="default"/>
      </items>
    </pivotField>
    <pivotField showAll="0"/>
    <pivotField showAll="0"/>
    <pivotField showAll="0"/>
    <pivotField showAll="0"/>
    <pivotField showAll="0"/>
    <pivotField showAll="0"/>
    <pivotField dataField="1" showAll="0"/>
    <pivotField dataField="1" showAll="0"/>
    <pivotField showAll="0"/>
    <pivotField showAll="0"/>
  </pivotFields>
  <rowFields count="1">
    <field x="1"/>
  </rowFields>
  <rowItems count="10">
    <i>
      <x v="4"/>
    </i>
    <i>
      <x v="9"/>
    </i>
    <i>
      <x v="11"/>
    </i>
    <i>
      <x v="12"/>
    </i>
    <i>
      <x v="19"/>
    </i>
    <i>
      <x v="20"/>
    </i>
    <i>
      <x v="27"/>
    </i>
    <i>
      <x v="28"/>
    </i>
    <i>
      <x v="34"/>
    </i>
    <i t="grand">
      <x/>
    </i>
  </rowItems>
  <colFields count="1">
    <field x="-2"/>
  </colFields>
  <colItems count="2">
    <i>
      <x/>
    </i>
    <i i="1">
      <x v="1"/>
    </i>
  </colItems>
  <dataFields count="2">
    <dataField name="Sum of Rural[51]" fld="8" baseField="0" baseItem="0"/>
    <dataField name="Sum of Urban[51]" fld="9"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 sourceName="State/UT">
  <pivotTables>
    <pivotTable tabId="3" name="PivotTable2"/>
  </pivotTables>
  <data>
    <tabular pivotCacheId="1">
      <items count="37">
        <i x="32"/>
        <i x="9"/>
        <i x="27"/>
        <i x="14"/>
        <i x="2" s="1"/>
        <i x="30"/>
        <i x="16"/>
        <i x="33"/>
        <i x="34"/>
        <i x="18" s="1"/>
        <i x="26"/>
        <i x="8" s="1"/>
        <i x="17" s="1"/>
        <i x="21"/>
        <i x="19"/>
        <i x="13"/>
        <i x="7"/>
        <i x="12"/>
        <i x="35"/>
        <i x="4" s="1"/>
        <i x="1"/>
        <i x="24"/>
        <i x="23"/>
        <i x="29"/>
        <i x="25"/>
        <i x="10"/>
        <i x="28"/>
        <i x="15"/>
        <i x="6"/>
        <i x="31"/>
        <i x="5"/>
        <i x="11"/>
        <i x="36"/>
        <i x="22"/>
        <i x="0"/>
        <i x="2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 cache="Slicer_State_UT" caption="State/UT" startItem="4" columnCount="2" rowHeight="241300"/>
</slicers>
</file>

<file path=xl/tables/table1.xml><?xml version="1.0" encoding="utf-8"?>
<table xmlns="http://schemas.openxmlformats.org/spreadsheetml/2006/main" id="1" name="population" displayName="population" ref="A1:L38" totalsRowShown="0">
  <autoFilter ref="A1:L38"/>
  <tableColumns count="12">
    <tableColumn id="1" name="Sl No"/>
    <tableColumn id="2" name="State/UT"/>
    <tableColumn id="3" name="Total population"/>
    <tableColumn id="4" name="Percent (%)"/>
    <tableColumn id="5" name="Male"/>
    <tableColumn id="6" name="Female"/>
    <tableColumn id="7" name="Difference between male and female"/>
    <tableColumn id="8" name="Sex ratio"/>
    <tableColumn id="9" name="Rural"/>
    <tableColumn id="10" name="Urban"/>
    <tableColumn id="11" name="Area[52] (km2)"/>
    <tableColumn id="12" name="Density (per km2)"/>
  </tableColumns>
  <tableStyleInfo name="TableStyleMedium2" showFirstColumn="0" showLastColumn="0" showRowStripes="1" showColumnStripes="0"/>
</table>
</file>

<file path=xl/tables/table2.xml><?xml version="1.0" encoding="utf-8"?>
<table xmlns="http://schemas.openxmlformats.org/spreadsheetml/2006/main" id="2" name="population3" displayName="population3" ref="A1:L37" totalsRowShown="0">
  <autoFilter ref="A1:L37"/>
  <sortState ref="A2:L37">
    <sortCondition ref="F1:F37"/>
  </sortState>
  <tableColumns count="12">
    <tableColumn id="1" name="Sl No"/>
    <tableColumn id="2" name="State/UT"/>
    <tableColumn id="3" name="Total population"/>
    <tableColumn id="4" name="Percent (%)"/>
    <tableColumn id="5" name="Male"/>
    <tableColumn id="6" name="Female"/>
    <tableColumn id="7" name="Difference between male and female"/>
    <tableColumn id="8" name="Sex ratio"/>
    <tableColumn id="9" name="Rural"/>
    <tableColumn id="10" name="Urban"/>
    <tableColumn id="11" name="Area[52] (km2)"/>
    <tableColumn id="12" name="Density (per km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workbookViewId="0">
      <selection activeCell="F14" sqref="F14"/>
    </sheetView>
  </sheetViews>
  <sheetFormatPr defaultRowHeight="14.5" x14ac:dyDescent="0.35"/>
  <cols>
    <col min="1" max="1" width="7" customWidth="1"/>
    <col min="2" max="2" width="30.1796875" bestFit="1" customWidth="1"/>
    <col min="3" max="3" width="17.08984375" bestFit="1" customWidth="1"/>
    <col min="4" max="4" width="12.453125" customWidth="1"/>
    <col min="5" max="6" width="9.81640625" bestFit="1" customWidth="1"/>
    <col min="7" max="7" width="33.6328125" customWidth="1"/>
    <col min="8" max="8" width="11.1796875" customWidth="1"/>
    <col min="9" max="9" width="10.453125" customWidth="1"/>
    <col min="10" max="10" width="11.26953125" customWidth="1"/>
    <col min="11" max="11" width="15.36328125" customWidth="1"/>
    <col min="12" max="12" width="17.7265625" customWidth="1"/>
  </cols>
  <sheetData>
    <row r="1" spans="1:12" x14ac:dyDescent="0.35">
      <c r="A1" t="s">
        <v>0</v>
      </c>
      <c r="B1" t="s">
        <v>1</v>
      </c>
      <c r="C1" t="s">
        <v>51</v>
      </c>
      <c r="D1" t="s">
        <v>2</v>
      </c>
      <c r="E1" t="s">
        <v>3</v>
      </c>
      <c r="F1" t="s">
        <v>4</v>
      </c>
      <c r="G1" t="s">
        <v>5</v>
      </c>
      <c r="H1" t="s">
        <v>6</v>
      </c>
      <c r="I1" t="s">
        <v>65</v>
      </c>
      <c r="J1" t="s">
        <v>66</v>
      </c>
      <c r="K1" t="s">
        <v>7</v>
      </c>
      <c r="L1" t="s">
        <v>8</v>
      </c>
    </row>
    <row r="2" spans="1:12" x14ac:dyDescent="0.35">
      <c r="A2">
        <v>1</v>
      </c>
      <c r="B2" t="s">
        <v>9</v>
      </c>
      <c r="C2">
        <v>199812341</v>
      </c>
      <c r="D2">
        <v>16.5</v>
      </c>
      <c r="E2">
        <v>104480510</v>
      </c>
      <c r="F2">
        <v>95331831</v>
      </c>
      <c r="G2">
        <v>9148679</v>
      </c>
      <c r="H2">
        <v>930</v>
      </c>
      <c r="I2">
        <v>155111022</v>
      </c>
      <c r="J2">
        <v>44470455</v>
      </c>
      <c r="K2">
        <v>240928</v>
      </c>
      <c r="L2">
        <v>828</v>
      </c>
    </row>
    <row r="3" spans="1:12" x14ac:dyDescent="0.35">
      <c r="A3">
        <v>2</v>
      </c>
      <c r="B3" t="s">
        <v>10</v>
      </c>
      <c r="C3">
        <v>112374333</v>
      </c>
      <c r="D3">
        <v>9.2799999999999994</v>
      </c>
      <c r="E3">
        <v>58243056</v>
      </c>
      <c r="F3">
        <v>54131277</v>
      </c>
      <c r="G3">
        <v>4111779</v>
      </c>
      <c r="H3">
        <v>929</v>
      </c>
      <c r="I3">
        <v>61545441</v>
      </c>
      <c r="J3">
        <v>50827531</v>
      </c>
      <c r="K3">
        <v>307713</v>
      </c>
      <c r="L3">
        <v>365</v>
      </c>
    </row>
    <row r="4" spans="1:12" x14ac:dyDescent="0.35">
      <c r="A4">
        <v>3</v>
      </c>
      <c r="B4" t="s">
        <v>11</v>
      </c>
      <c r="C4">
        <v>104099452</v>
      </c>
      <c r="D4">
        <v>8.6</v>
      </c>
      <c r="E4">
        <v>54278157</v>
      </c>
      <c r="F4">
        <v>49821295</v>
      </c>
      <c r="G4">
        <v>4456862</v>
      </c>
      <c r="H4">
        <v>918</v>
      </c>
      <c r="I4">
        <v>92075028</v>
      </c>
      <c r="J4">
        <v>11729609</v>
      </c>
      <c r="K4">
        <v>94163</v>
      </c>
      <c r="L4">
        <v>1102</v>
      </c>
    </row>
    <row r="5" spans="1:12" x14ac:dyDescent="0.35">
      <c r="A5">
        <v>4</v>
      </c>
      <c r="B5" t="s">
        <v>12</v>
      </c>
      <c r="C5">
        <v>91276115</v>
      </c>
      <c r="D5">
        <v>7.54</v>
      </c>
      <c r="E5">
        <v>46809027</v>
      </c>
      <c r="F5">
        <v>44467088</v>
      </c>
      <c r="G5">
        <v>2341939</v>
      </c>
      <c r="H5">
        <v>950</v>
      </c>
      <c r="I5">
        <v>62213676</v>
      </c>
      <c r="J5">
        <v>29134060</v>
      </c>
      <c r="K5">
        <v>88752</v>
      </c>
      <c r="L5">
        <v>1030</v>
      </c>
    </row>
    <row r="6" spans="1:12" x14ac:dyDescent="0.35">
      <c r="A6">
        <v>5</v>
      </c>
      <c r="B6" t="s">
        <v>13</v>
      </c>
      <c r="C6">
        <v>72626809</v>
      </c>
      <c r="D6">
        <v>6</v>
      </c>
      <c r="E6">
        <v>37612306</v>
      </c>
      <c r="F6">
        <v>35014503</v>
      </c>
      <c r="G6">
        <v>2597803</v>
      </c>
      <c r="H6">
        <v>931</v>
      </c>
      <c r="I6">
        <v>52537899</v>
      </c>
      <c r="J6">
        <v>20059666</v>
      </c>
      <c r="K6">
        <v>308245</v>
      </c>
      <c r="L6">
        <v>236</v>
      </c>
    </row>
    <row r="7" spans="1:12" x14ac:dyDescent="0.35">
      <c r="A7">
        <v>6</v>
      </c>
      <c r="B7" t="s">
        <v>14</v>
      </c>
      <c r="C7">
        <v>72147030</v>
      </c>
      <c r="D7">
        <v>5.96</v>
      </c>
      <c r="E7">
        <v>36137975</v>
      </c>
      <c r="F7">
        <v>36009055</v>
      </c>
      <c r="G7">
        <v>128920</v>
      </c>
      <c r="H7">
        <v>996</v>
      </c>
      <c r="I7">
        <v>37189229</v>
      </c>
      <c r="J7">
        <v>34949729</v>
      </c>
      <c r="K7">
        <v>130058</v>
      </c>
      <c r="L7">
        <v>555</v>
      </c>
    </row>
    <row r="8" spans="1:12" x14ac:dyDescent="0.35">
      <c r="A8">
        <v>7</v>
      </c>
      <c r="B8" t="s">
        <v>15</v>
      </c>
      <c r="C8">
        <v>68548437</v>
      </c>
      <c r="D8">
        <v>5.66</v>
      </c>
      <c r="E8">
        <v>35550997</v>
      </c>
      <c r="F8">
        <v>32997440</v>
      </c>
      <c r="G8">
        <v>2553557</v>
      </c>
      <c r="H8">
        <v>928</v>
      </c>
      <c r="I8">
        <v>51540236</v>
      </c>
      <c r="J8">
        <v>17080776</v>
      </c>
      <c r="K8">
        <v>342239</v>
      </c>
      <c r="L8">
        <v>201</v>
      </c>
    </row>
    <row r="9" spans="1:12" x14ac:dyDescent="0.35">
      <c r="A9">
        <v>8</v>
      </c>
      <c r="B9" t="s">
        <v>16</v>
      </c>
      <c r="C9">
        <v>61095297</v>
      </c>
      <c r="D9">
        <v>5.05</v>
      </c>
      <c r="E9">
        <v>30966657</v>
      </c>
      <c r="F9">
        <v>30128640</v>
      </c>
      <c r="G9">
        <v>838017</v>
      </c>
      <c r="H9">
        <v>973</v>
      </c>
      <c r="I9">
        <v>37552529</v>
      </c>
      <c r="J9">
        <v>23578175</v>
      </c>
      <c r="K9">
        <v>191791</v>
      </c>
      <c r="L9">
        <v>319</v>
      </c>
    </row>
    <row r="10" spans="1:12" x14ac:dyDescent="0.35">
      <c r="A10">
        <v>9</v>
      </c>
      <c r="B10" t="s">
        <v>17</v>
      </c>
      <c r="C10">
        <v>60439692</v>
      </c>
      <c r="D10">
        <v>4.99</v>
      </c>
      <c r="E10">
        <v>31491260</v>
      </c>
      <c r="F10">
        <v>28948432</v>
      </c>
      <c r="G10">
        <v>2542828</v>
      </c>
      <c r="H10">
        <v>919</v>
      </c>
      <c r="I10">
        <v>34670817</v>
      </c>
      <c r="J10">
        <v>25712811</v>
      </c>
      <c r="K10">
        <v>196024</v>
      </c>
      <c r="L10">
        <v>308</v>
      </c>
    </row>
    <row r="11" spans="1:12" x14ac:dyDescent="0.35">
      <c r="A11">
        <v>10</v>
      </c>
      <c r="B11" t="s">
        <v>18</v>
      </c>
      <c r="C11">
        <v>49386799</v>
      </c>
      <c r="D11">
        <v>4.08</v>
      </c>
      <c r="E11">
        <v>24738068</v>
      </c>
      <c r="F11">
        <v>24648731</v>
      </c>
      <c r="G11">
        <v>89337</v>
      </c>
      <c r="H11">
        <v>996</v>
      </c>
      <c r="I11">
        <v>34776389</v>
      </c>
      <c r="J11">
        <v>14610410</v>
      </c>
      <c r="K11">
        <v>160205</v>
      </c>
      <c r="L11">
        <v>308</v>
      </c>
    </row>
    <row r="12" spans="1:12" x14ac:dyDescent="0.35">
      <c r="A12">
        <v>11</v>
      </c>
      <c r="B12" t="s">
        <v>19</v>
      </c>
      <c r="C12">
        <v>41974218</v>
      </c>
      <c r="D12">
        <v>3.47</v>
      </c>
      <c r="E12">
        <v>21212136</v>
      </c>
      <c r="F12">
        <v>20762082</v>
      </c>
      <c r="G12">
        <v>450054</v>
      </c>
      <c r="H12">
        <v>979</v>
      </c>
      <c r="I12">
        <v>34951234</v>
      </c>
      <c r="J12">
        <v>6996124</v>
      </c>
      <c r="K12">
        <v>155707</v>
      </c>
      <c r="L12">
        <v>269</v>
      </c>
    </row>
    <row r="13" spans="1:12" x14ac:dyDescent="0.35">
      <c r="A13">
        <v>12</v>
      </c>
      <c r="B13" t="s">
        <v>20</v>
      </c>
      <c r="C13">
        <v>35193978</v>
      </c>
      <c r="D13">
        <v>2.91</v>
      </c>
      <c r="E13">
        <v>17704078</v>
      </c>
      <c r="F13">
        <v>17489900</v>
      </c>
      <c r="G13">
        <v>214178</v>
      </c>
      <c r="H13">
        <v>988</v>
      </c>
      <c r="I13">
        <v>21585313</v>
      </c>
      <c r="J13">
        <v>13608665</v>
      </c>
      <c r="K13">
        <v>114840</v>
      </c>
      <c r="L13">
        <v>307</v>
      </c>
    </row>
    <row r="14" spans="1:12" x14ac:dyDescent="0.35">
      <c r="A14">
        <v>13</v>
      </c>
      <c r="B14" t="s">
        <v>21</v>
      </c>
      <c r="C14">
        <v>33406061</v>
      </c>
      <c r="D14">
        <v>2.76</v>
      </c>
      <c r="E14">
        <v>16027412</v>
      </c>
      <c r="F14">
        <v>17489900</v>
      </c>
      <c r="G14" t="s">
        <v>22</v>
      </c>
      <c r="H14">
        <v>1084</v>
      </c>
      <c r="I14">
        <v>17445506</v>
      </c>
      <c r="J14">
        <v>15932171</v>
      </c>
      <c r="K14">
        <v>38863</v>
      </c>
      <c r="L14">
        <v>859</v>
      </c>
    </row>
    <row r="15" spans="1:12" x14ac:dyDescent="0.35">
      <c r="A15">
        <v>14</v>
      </c>
      <c r="B15" t="s">
        <v>23</v>
      </c>
      <c r="C15">
        <v>32988134</v>
      </c>
      <c r="D15">
        <v>2.72</v>
      </c>
      <c r="E15">
        <v>16930315</v>
      </c>
      <c r="F15">
        <v>16057819</v>
      </c>
      <c r="G15">
        <v>872496</v>
      </c>
      <c r="H15">
        <v>948</v>
      </c>
      <c r="I15">
        <v>25036946</v>
      </c>
      <c r="J15">
        <v>7929292</v>
      </c>
      <c r="K15">
        <v>79714</v>
      </c>
      <c r="L15">
        <v>414</v>
      </c>
    </row>
    <row r="16" spans="1:12" x14ac:dyDescent="0.35">
      <c r="A16">
        <v>15</v>
      </c>
      <c r="B16" t="s">
        <v>24</v>
      </c>
      <c r="C16">
        <v>31205576</v>
      </c>
      <c r="D16">
        <v>2.58</v>
      </c>
      <c r="E16">
        <v>15939443</v>
      </c>
      <c r="F16">
        <v>15266133</v>
      </c>
      <c r="G16">
        <v>673310</v>
      </c>
      <c r="H16">
        <v>958</v>
      </c>
      <c r="I16">
        <v>26780526</v>
      </c>
      <c r="J16">
        <v>4388756</v>
      </c>
      <c r="K16">
        <v>78438</v>
      </c>
      <c r="L16">
        <v>397</v>
      </c>
    </row>
    <row r="17" spans="1:12" x14ac:dyDescent="0.35">
      <c r="A17">
        <v>16</v>
      </c>
      <c r="B17" t="s">
        <v>25</v>
      </c>
      <c r="C17">
        <v>27743338</v>
      </c>
      <c r="D17">
        <v>2.29</v>
      </c>
      <c r="E17">
        <v>14639465</v>
      </c>
      <c r="F17">
        <v>13103873</v>
      </c>
      <c r="G17">
        <v>1535592</v>
      </c>
      <c r="H17">
        <v>895</v>
      </c>
      <c r="I17">
        <v>17316800</v>
      </c>
      <c r="J17">
        <v>10387436</v>
      </c>
      <c r="K17">
        <v>50362</v>
      </c>
      <c r="L17">
        <v>550</v>
      </c>
    </row>
    <row r="18" spans="1:12" x14ac:dyDescent="0.35">
      <c r="A18">
        <v>17</v>
      </c>
      <c r="B18" t="s">
        <v>26</v>
      </c>
      <c r="C18">
        <v>25545198</v>
      </c>
      <c r="D18">
        <v>2.11</v>
      </c>
      <c r="E18">
        <v>12832895</v>
      </c>
      <c r="F18">
        <v>12712303</v>
      </c>
      <c r="G18">
        <v>120592</v>
      </c>
      <c r="H18">
        <v>991</v>
      </c>
      <c r="I18">
        <v>19603658</v>
      </c>
      <c r="J18">
        <v>5936538</v>
      </c>
      <c r="K18">
        <v>135191</v>
      </c>
      <c r="L18">
        <v>189</v>
      </c>
    </row>
    <row r="19" spans="1:12" x14ac:dyDescent="0.35">
      <c r="A19">
        <v>18</v>
      </c>
      <c r="B19" t="s">
        <v>27</v>
      </c>
      <c r="C19">
        <v>25351462</v>
      </c>
      <c r="D19">
        <v>2.09</v>
      </c>
      <c r="E19">
        <v>13494734</v>
      </c>
      <c r="F19">
        <v>11856728</v>
      </c>
      <c r="G19">
        <v>1638006</v>
      </c>
      <c r="H19">
        <v>879</v>
      </c>
      <c r="I19">
        <v>16531493</v>
      </c>
      <c r="J19">
        <v>8821588</v>
      </c>
      <c r="K19">
        <v>44212</v>
      </c>
      <c r="L19">
        <v>573</v>
      </c>
    </row>
    <row r="20" spans="1:12" x14ac:dyDescent="0.35">
      <c r="A20">
        <v>19</v>
      </c>
      <c r="B20" t="s">
        <v>28</v>
      </c>
      <c r="C20">
        <v>16787941</v>
      </c>
      <c r="D20">
        <v>1.39</v>
      </c>
      <c r="E20">
        <v>8887326</v>
      </c>
      <c r="F20">
        <v>7800615</v>
      </c>
      <c r="G20">
        <v>1086711</v>
      </c>
      <c r="H20">
        <v>868</v>
      </c>
      <c r="I20">
        <v>944727</v>
      </c>
      <c r="J20">
        <v>12905780</v>
      </c>
      <c r="K20">
        <v>1484</v>
      </c>
      <c r="L20">
        <v>11297</v>
      </c>
    </row>
    <row r="21" spans="1:12" x14ac:dyDescent="0.35">
      <c r="A21">
        <v>20</v>
      </c>
      <c r="B21" t="s">
        <v>29</v>
      </c>
      <c r="C21">
        <v>12541302</v>
      </c>
      <c r="D21">
        <v>1.04</v>
      </c>
      <c r="E21">
        <v>6640662</v>
      </c>
      <c r="F21">
        <v>5900640</v>
      </c>
      <c r="G21">
        <v>740022</v>
      </c>
      <c r="H21">
        <v>889</v>
      </c>
      <c r="I21">
        <v>9134820</v>
      </c>
      <c r="J21">
        <v>3414106</v>
      </c>
      <c r="K21">
        <v>222236</v>
      </c>
      <c r="L21">
        <v>56</v>
      </c>
    </row>
    <row r="22" spans="1:12" x14ac:dyDescent="0.35">
      <c r="A22">
        <v>21</v>
      </c>
      <c r="B22" t="s">
        <v>30</v>
      </c>
      <c r="C22">
        <v>10086292</v>
      </c>
      <c r="D22">
        <v>0.83</v>
      </c>
      <c r="E22">
        <v>5137773</v>
      </c>
      <c r="F22">
        <v>4948519</v>
      </c>
      <c r="G22">
        <v>189254</v>
      </c>
      <c r="H22">
        <v>963</v>
      </c>
      <c r="I22">
        <v>7025583</v>
      </c>
      <c r="J22">
        <v>3091169</v>
      </c>
      <c r="K22">
        <v>53483</v>
      </c>
      <c r="L22">
        <v>189</v>
      </c>
    </row>
    <row r="23" spans="1:12" x14ac:dyDescent="0.35">
      <c r="A23">
        <v>22</v>
      </c>
      <c r="B23" t="s">
        <v>31</v>
      </c>
      <c r="C23">
        <v>6864602</v>
      </c>
      <c r="D23">
        <v>0.56999999999999995</v>
      </c>
      <c r="E23">
        <v>3481873</v>
      </c>
      <c r="F23">
        <v>3382729</v>
      </c>
      <c r="G23">
        <v>99144</v>
      </c>
      <c r="H23">
        <v>972</v>
      </c>
      <c r="I23">
        <v>6167805</v>
      </c>
      <c r="J23">
        <v>688704</v>
      </c>
      <c r="K23">
        <v>55673</v>
      </c>
      <c r="L23">
        <v>123</v>
      </c>
    </row>
    <row r="24" spans="1:12" x14ac:dyDescent="0.35">
      <c r="A24">
        <v>23</v>
      </c>
      <c r="B24" t="s">
        <v>32</v>
      </c>
      <c r="C24">
        <v>3673917</v>
      </c>
      <c r="D24">
        <v>0.3</v>
      </c>
      <c r="E24">
        <v>1874376</v>
      </c>
      <c r="F24">
        <v>1799541</v>
      </c>
      <c r="G24">
        <v>74835</v>
      </c>
      <c r="H24">
        <v>960</v>
      </c>
      <c r="I24">
        <v>2710051</v>
      </c>
      <c r="J24">
        <v>960981</v>
      </c>
      <c r="K24">
        <v>10486</v>
      </c>
      <c r="L24">
        <v>350</v>
      </c>
    </row>
    <row r="25" spans="1:12" x14ac:dyDescent="0.35">
      <c r="A25">
        <v>24</v>
      </c>
      <c r="B25" t="s">
        <v>33</v>
      </c>
      <c r="C25">
        <v>2966889</v>
      </c>
      <c r="D25">
        <v>0.25</v>
      </c>
      <c r="E25">
        <v>1491832</v>
      </c>
      <c r="F25">
        <v>1475057</v>
      </c>
      <c r="G25">
        <v>16775</v>
      </c>
      <c r="H25">
        <v>989</v>
      </c>
      <c r="I25">
        <v>2368971</v>
      </c>
      <c r="J25">
        <v>595036</v>
      </c>
      <c r="K25">
        <v>22429</v>
      </c>
      <c r="L25">
        <v>132</v>
      </c>
    </row>
    <row r="26" spans="1:12" x14ac:dyDescent="0.35">
      <c r="A26">
        <v>25</v>
      </c>
      <c r="B26" t="s">
        <v>34</v>
      </c>
      <c r="C26">
        <v>2855794</v>
      </c>
      <c r="D26">
        <v>0.24</v>
      </c>
      <c r="E26">
        <v>1438687</v>
      </c>
      <c r="F26">
        <v>1417107</v>
      </c>
      <c r="G26">
        <v>21580</v>
      </c>
      <c r="H26">
        <v>985</v>
      </c>
      <c r="I26">
        <v>1899624</v>
      </c>
      <c r="J26">
        <v>822132</v>
      </c>
      <c r="K26">
        <v>22327</v>
      </c>
      <c r="L26">
        <v>128</v>
      </c>
    </row>
    <row r="27" spans="1:12" x14ac:dyDescent="0.35">
      <c r="A27">
        <v>26</v>
      </c>
      <c r="B27" t="s">
        <v>35</v>
      </c>
      <c r="C27">
        <v>1978502</v>
      </c>
      <c r="D27">
        <v>0.16</v>
      </c>
      <c r="E27">
        <v>1024649</v>
      </c>
      <c r="F27">
        <v>953853</v>
      </c>
      <c r="G27">
        <v>70796</v>
      </c>
      <c r="H27">
        <v>931</v>
      </c>
      <c r="I27">
        <v>1406861</v>
      </c>
      <c r="J27">
        <v>573741</v>
      </c>
      <c r="K27">
        <v>16579</v>
      </c>
      <c r="L27">
        <v>119</v>
      </c>
    </row>
    <row r="28" spans="1:12" x14ac:dyDescent="0.35">
      <c r="A28">
        <v>27</v>
      </c>
      <c r="B28" t="s">
        <v>36</v>
      </c>
      <c r="C28">
        <v>1458545</v>
      </c>
      <c r="D28">
        <v>0.12</v>
      </c>
      <c r="E28">
        <v>739140</v>
      </c>
      <c r="F28">
        <v>719405</v>
      </c>
      <c r="G28">
        <v>19735</v>
      </c>
      <c r="H28">
        <v>973</v>
      </c>
      <c r="I28">
        <v>551414</v>
      </c>
      <c r="J28">
        <v>906309</v>
      </c>
      <c r="K28">
        <v>3702</v>
      </c>
      <c r="L28">
        <v>394</v>
      </c>
    </row>
    <row r="29" spans="1:12" x14ac:dyDescent="0.35">
      <c r="A29">
        <v>28</v>
      </c>
      <c r="B29" t="s">
        <v>37</v>
      </c>
      <c r="C29">
        <v>1383727</v>
      </c>
      <c r="D29">
        <v>0.11</v>
      </c>
      <c r="E29">
        <v>713912</v>
      </c>
      <c r="F29">
        <v>669815</v>
      </c>
      <c r="G29">
        <v>44097</v>
      </c>
      <c r="H29">
        <v>938</v>
      </c>
      <c r="I29">
        <v>1069165</v>
      </c>
      <c r="J29">
        <v>313446</v>
      </c>
      <c r="K29">
        <v>83743</v>
      </c>
      <c r="L29">
        <v>17</v>
      </c>
    </row>
    <row r="30" spans="1:12" x14ac:dyDescent="0.35">
      <c r="A30">
        <v>29</v>
      </c>
      <c r="B30" t="s">
        <v>38</v>
      </c>
      <c r="C30">
        <v>1247953</v>
      </c>
      <c r="D30">
        <v>0.1</v>
      </c>
      <c r="E30">
        <v>612511</v>
      </c>
      <c r="F30">
        <v>635442</v>
      </c>
      <c r="G30" t="s">
        <v>39</v>
      </c>
      <c r="H30">
        <v>1037</v>
      </c>
      <c r="I30">
        <v>394341</v>
      </c>
      <c r="J30">
        <v>850123</v>
      </c>
      <c r="K30">
        <v>479</v>
      </c>
      <c r="L30">
        <v>2598</v>
      </c>
    </row>
    <row r="31" spans="1:12" x14ac:dyDescent="0.35">
      <c r="A31">
        <v>30</v>
      </c>
      <c r="B31" t="s">
        <v>40</v>
      </c>
      <c r="C31">
        <v>1097206</v>
      </c>
      <c r="D31">
        <v>0.09</v>
      </c>
      <c r="E31">
        <v>555339</v>
      </c>
      <c r="F31">
        <v>541867</v>
      </c>
      <c r="G31">
        <v>13472</v>
      </c>
      <c r="H31">
        <v>976</v>
      </c>
      <c r="I31">
        <v>529037</v>
      </c>
      <c r="J31">
        <v>561997</v>
      </c>
      <c r="K31">
        <v>21081</v>
      </c>
      <c r="L31">
        <v>52</v>
      </c>
    </row>
    <row r="32" spans="1:12" x14ac:dyDescent="0.35">
      <c r="A32">
        <v>31</v>
      </c>
      <c r="B32" t="s">
        <v>41</v>
      </c>
      <c r="C32">
        <v>1055450</v>
      </c>
      <c r="D32">
        <v>0.09</v>
      </c>
      <c r="E32">
        <v>580663</v>
      </c>
      <c r="F32">
        <v>474787</v>
      </c>
      <c r="G32">
        <v>105876</v>
      </c>
      <c r="H32">
        <v>818</v>
      </c>
      <c r="I32">
        <v>29004</v>
      </c>
      <c r="J32">
        <v>1025682</v>
      </c>
      <c r="K32">
        <v>114</v>
      </c>
      <c r="L32">
        <v>9252</v>
      </c>
    </row>
    <row r="33" spans="1:12" x14ac:dyDescent="0.35">
      <c r="A33">
        <v>32</v>
      </c>
      <c r="B33" t="s">
        <v>42</v>
      </c>
      <c r="C33">
        <v>610577</v>
      </c>
      <c r="D33">
        <v>0.05</v>
      </c>
      <c r="E33">
        <v>323070</v>
      </c>
      <c r="F33">
        <v>287507</v>
      </c>
      <c r="G33">
        <v>35563</v>
      </c>
      <c r="H33">
        <v>890</v>
      </c>
      <c r="I33">
        <v>455962</v>
      </c>
      <c r="J33">
        <v>151726</v>
      </c>
      <c r="K33">
        <v>7096</v>
      </c>
      <c r="L33">
        <v>86</v>
      </c>
    </row>
    <row r="34" spans="1:12" x14ac:dyDescent="0.35">
      <c r="A34">
        <v>33</v>
      </c>
      <c r="B34" t="s">
        <v>43</v>
      </c>
      <c r="C34">
        <v>380581</v>
      </c>
      <c r="D34">
        <v>0.03</v>
      </c>
      <c r="E34">
        <v>202871</v>
      </c>
      <c r="F34">
        <v>177710</v>
      </c>
      <c r="G34">
        <v>25161</v>
      </c>
      <c r="H34">
        <v>876</v>
      </c>
      <c r="I34">
        <v>244411</v>
      </c>
      <c r="J34">
        <v>135533</v>
      </c>
      <c r="K34">
        <v>8249</v>
      </c>
      <c r="L34">
        <v>46</v>
      </c>
    </row>
    <row r="35" spans="1:12" x14ac:dyDescent="0.35">
      <c r="A35">
        <v>34</v>
      </c>
      <c r="B35" t="s">
        <v>44</v>
      </c>
      <c r="C35">
        <v>343709</v>
      </c>
      <c r="D35">
        <v>0.03</v>
      </c>
      <c r="E35">
        <v>193760</v>
      </c>
      <c r="F35">
        <v>149949</v>
      </c>
      <c r="G35">
        <v>43811</v>
      </c>
      <c r="H35">
        <v>774</v>
      </c>
      <c r="I35">
        <v>183024</v>
      </c>
      <c r="J35">
        <v>159829</v>
      </c>
      <c r="K35">
        <v>491</v>
      </c>
      <c r="L35">
        <v>698</v>
      </c>
    </row>
    <row r="36" spans="1:12" x14ac:dyDescent="0.35">
      <c r="A36">
        <v>35</v>
      </c>
      <c r="B36" t="s">
        <v>45</v>
      </c>
      <c r="C36">
        <v>243247</v>
      </c>
      <c r="D36">
        <v>0.02</v>
      </c>
      <c r="E36">
        <v>150301</v>
      </c>
      <c r="F36">
        <v>92946</v>
      </c>
      <c r="G36">
        <v>57355</v>
      </c>
      <c r="H36">
        <v>618</v>
      </c>
      <c r="I36">
        <v>60331</v>
      </c>
      <c r="J36">
        <v>182580</v>
      </c>
      <c r="K36">
        <v>112</v>
      </c>
      <c r="L36">
        <v>2169</v>
      </c>
    </row>
    <row r="37" spans="1:12" x14ac:dyDescent="0.35">
      <c r="A37">
        <v>36</v>
      </c>
      <c r="B37" t="s">
        <v>46</v>
      </c>
      <c r="C37">
        <v>64473</v>
      </c>
      <c r="D37">
        <v>0.01</v>
      </c>
      <c r="E37">
        <v>33123</v>
      </c>
      <c r="F37">
        <v>31350</v>
      </c>
      <c r="G37">
        <v>1773</v>
      </c>
      <c r="H37">
        <v>946</v>
      </c>
      <c r="I37">
        <v>14121</v>
      </c>
      <c r="J37">
        <v>50308</v>
      </c>
      <c r="K37">
        <v>32</v>
      </c>
      <c r="L37">
        <v>2013</v>
      </c>
    </row>
    <row r="38" spans="1:12" x14ac:dyDescent="0.35">
      <c r="A38" t="s">
        <v>47</v>
      </c>
      <c r="B38" t="s">
        <v>48</v>
      </c>
      <c r="C38">
        <v>1210854977</v>
      </c>
      <c r="D38">
        <v>100</v>
      </c>
      <c r="E38">
        <v>623724248</v>
      </c>
      <c r="F38">
        <v>586469174</v>
      </c>
      <c r="G38">
        <v>35585741</v>
      </c>
      <c r="H38">
        <v>943</v>
      </c>
      <c r="I38">
        <v>833087662</v>
      </c>
      <c r="J38">
        <v>377105760</v>
      </c>
      <c r="K38">
        <v>3287240</v>
      </c>
      <c r="L38">
        <v>382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G13" sqref="G13"/>
    </sheetView>
  </sheetViews>
  <sheetFormatPr defaultRowHeight="14.5" x14ac:dyDescent="0.35"/>
  <cols>
    <col min="1" max="1" width="7.26953125" bestFit="1" customWidth="1"/>
    <col min="2" max="2" width="30.1796875" bestFit="1" customWidth="1"/>
    <col min="3" max="3" width="17.08984375" bestFit="1" customWidth="1"/>
    <col min="4" max="4" width="12.7265625" bestFit="1" customWidth="1"/>
    <col min="5" max="6" width="9.81640625" bestFit="1" customWidth="1"/>
    <col min="7" max="7" width="34.36328125" bestFit="1" customWidth="1"/>
    <col min="8" max="8" width="10.36328125" bestFit="1" customWidth="1"/>
    <col min="9" max="10" width="9.81640625" bestFit="1" customWidth="1"/>
    <col min="11" max="11" width="15.7265625" bestFit="1" customWidth="1"/>
    <col min="12" max="12" width="18.08984375" bestFit="1" customWidth="1"/>
  </cols>
  <sheetData>
    <row r="1" spans="1:12" x14ac:dyDescent="0.35">
      <c r="A1" t="s">
        <v>0</v>
      </c>
      <c r="B1" t="s">
        <v>1</v>
      </c>
      <c r="C1" t="s">
        <v>51</v>
      </c>
      <c r="D1" t="s">
        <v>2</v>
      </c>
      <c r="E1" t="s">
        <v>3</v>
      </c>
      <c r="F1" t="s">
        <v>4</v>
      </c>
      <c r="G1" t="s">
        <v>5</v>
      </c>
      <c r="H1" t="s">
        <v>6</v>
      </c>
      <c r="I1" t="s">
        <v>65</v>
      </c>
      <c r="J1" t="s">
        <v>66</v>
      </c>
      <c r="K1" t="s">
        <v>7</v>
      </c>
      <c r="L1" t="s">
        <v>8</v>
      </c>
    </row>
    <row r="2" spans="1:12" x14ac:dyDescent="0.35">
      <c r="A2">
        <v>36</v>
      </c>
      <c r="B2" t="s">
        <v>46</v>
      </c>
      <c r="C2">
        <v>64473</v>
      </c>
      <c r="D2">
        <v>0.01</v>
      </c>
      <c r="E2">
        <v>33123</v>
      </c>
      <c r="F2">
        <v>31350</v>
      </c>
      <c r="G2">
        <v>1773</v>
      </c>
      <c r="H2">
        <v>946</v>
      </c>
      <c r="I2">
        <v>14121</v>
      </c>
      <c r="J2">
        <v>50308</v>
      </c>
      <c r="K2">
        <v>32</v>
      </c>
      <c r="L2">
        <v>2013</v>
      </c>
    </row>
    <row r="3" spans="1:12" x14ac:dyDescent="0.35">
      <c r="A3">
        <v>35</v>
      </c>
      <c r="B3" t="s">
        <v>45</v>
      </c>
      <c r="C3">
        <v>243247</v>
      </c>
      <c r="D3">
        <v>0.02</v>
      </c>
      <c r="E3">
        <v>150301</v>
      </c>
      <c r="F3">
        <v>92946</v>
      </c>
      <c r="G3">
        <v>57355</v>
      </c>
      <c r="H3">
        <v>618</v>
      </c>
      <c r="I3">
        <v>60331</v>
      </c>
      <c r="J3">
        <v>182580</v>
      </c>
      <c r="K3">
        <v>112</v>
      </c>
      <c r="L3">
        <v>2169</v>
      </c>
    </row>
    <row r="4" spans="1:12" x14ac:dyDescent="0.35">
      <c r="A4">
        <v>34</v>
      </c>
      <c r="B4" t="s">
        <v>44</v>
      </c>
      <c r="C4">
        <v>343709</v>
      </c>
      <c r="D4">
        <v>0.03</v>
      </c>
      <c r="E4">
        <v>193760</v>
      </c>
      <c r="F4">
        <v>149949</v>
      </c>
      <c r="G4">
        <v>43811</v>
      </c>
      <c r="H4">
        <v>774</v>
      </c>
      <c r="I4">
        <v>183024</v>
      </c>
      <c r="J4">
        <v>159829</v>
      </c>
      <c r="K4">
        <v>491</v>
      </c>
      <c r="L4">
        <v>698</v>
      </c>
    </row>
    <row r="5" spans="1:12" x14ac:dyDescent="0.35">
      <c r="A5">
        <v>33</v>
      </c>
      <c r="B5" t="s">
        <v>43</v>
      </c>
      <c r="C5">
        <v>380581</v>
      </c>
      <c r="D5">
        <v>0.03</v>
      </c>
      <c r="E5">
        <v>202871</v>
      </c>
      <c r="F5">
        <v>177710</v>
      </c>
      <c r="G5">
        <v>25161</v>
      </c>
      <c r="H5">
        <v>876</v>
      </c>
      <c r="I5">
        <v>244411</v>
      </c>
      <c r="J5">
        <v>135533</v>
      </c>
      <c r="K5">
        <v>8249</v>
      </c>
      <c r="L5">
        <v>46</v>
      </c>
    </row>
    <row r="6" spans="1:12" x14ac:dyDescent="0.35">
      <c r="A6">
        <v>32</v>
      </c>
      <c r="B6" t="s">
        <v>42</v>
      </c>
      <c r="C6">
        <v>610577</v>
      </c>
      <c r="D6">
        <v>0.05</v>
      </c>
      <c r="E6">
        <v>323070</v>
      </c>
      <c r="F6">
        <v>287507</v>
      </c>
      <c r="G6">
        <v>35563</v>
      </c>
      <c r="H6">
        <v>890</v>
      </c>
      <c r="I6">
        <v>455962</v>
      </c>
      <c r="J6">
        <v>151726</v>
      </c>
      <c r="K6">
        <v>7096</v>
      </c>
      <c r="L6">
        <v>86</v>
      </c>
    </row>
    <row r="7" spans="1:12" x14ac:dyDescent="0.35">
      <c r="A7">
        <v>31</v>
      </c>
      <c r="B7" t="s">
        <v>41</v>
      </c>
      <c r="C7">
        <v>1055450</v>
      </c>
      <c r="D7">
        <v>0.09</v>
      </c>
      <c r="E7">
        <v>580663</v>
      </c>
      <c r="F7">
        <v>474787</v>
      </c>
      <c r="G7">
        <v>105876</v>
      </c>
      <c r="H7">
        <v>818</v>
      </c>
      <c r="I7">
        <v>29004</v>
      </c>
      <c r="J7">
        <v>1025682</v>
      </c>
      <c r="K7">
        <v>114</v>
      </c>
      <c r="L7">
        <v>9252</v>
      </c>
    </row>
    <row r="8" spans="1:12" x14ac:dyDescent="0.35">
      <c r="A8">
        <v>30</v>
      </c>
      <c r="B8" t="s">
        <v>40</v>
      </c>
      <c r="C8">
        <v>1097206</v>
      </c>
      <c r="D8">
        <v>0.09</v>
      </c>
      <c r="E8">
        <v>555339</v>
      </c>
      <c r="F8">
        <v>541867</v>
      </c>
      <c r="G8">
        <v>13472</v>
      </c>
      <c r="H8">
        <v>976</v>
      </c>
      <c r="I8">
        <v>529037</v>
      </c>
      <c r="J8">
        <v>561997</v>
      </c>
      <c r="K8">
        <v>21081</v>
      </c>
      <c r="L8">
        <v>52</v>
      </c>
    </row>
    <row r="9" spans="1:12" x14ac:dyDescent="0.35">
      <c r="A9">
        <v>29</v>
      </c>
      <c r="B9" t="s">
        <v>38</v>
      </c>
      <c r="C9">
        <v>1247953</v>
      </c>
      <c r="D9">
        <v>0.1</v>
      </c>
      <c r="E9">
        <v>612511</v>
      </c>
      <c r="F9">
        <v>635442</v>
      </c>
      <c r="G9" t="s">
        <v>39</v>
      </c>
      <c r="H9">
        <v>1037</v>
      </c>
      <c r="I9">
        <v>394341</v>
      </c>
      <c r="J9">
        <v>850123</v>
      </c>
      <c r="K9">
        <v>479</v>
      </c>
      <c r="L9">
        <v>2598</v>
      </c>
    </row>
    <row r="10" spans="1:12" x14ac:dyDescent="0.35">
      <c r="A10">
        <v>28</v>
      </c>
      <c r="B10" t="s">
        <v>37</v>
      </c>
      <c r="C10">
        <v>1383727</v>
      </c>
      <c r="D10">
        <v>0.11</v>
      </c>
      <c r="E10">
        <v>713912</v>
      </c>
      <c r="F10">
        <v>669815</v>
      </c>
      <c r="G10">
        <v>44097</v>
      </c>
      <c r="H10">
        <v>938</v>
      </c>
      <c r="I10">
        <v>1069165</v>
      </c>
      <c r="J10">
        <v>313446</v>
      </c>
      <c r="K10">
        <v>83743</v>
      </c>
      <c r="L10">
        <v>17</v>
      </c>
    </row>
    <row r="11" spans="1:12" x14ac:dyDescent="0.35">
      <c r="A11">
        <v>27</v>
      </c>
      <c r="B11" t="s">
        <v>36</v>
      </c>
      <c r="C11">
        <v>1458545</v>
      </c>
      <c r="D11">
        <v>0.12</v>
      </c>
      <c r="E11">
        <v>739140</v>
      </c>
      <c r="F11">
        <v>719405</v>
      </c>
      <c r="G11">
        <v>19735</v>
      </c>
      <c r="H11">
        <v>973</v>
      </c>
      <c r="I11">
        <v>551414</v>
      </c>
      <c r="J11">
        <v>906309</v>
      </c>
      <c r="K11">
        <v>3702</v>
      </c>
      <c r="L11">
        <v>394</v>
      </c>
    </row>
    <row r="12" spans="1:12" x14ac:dyDescent="0.35">
      <c r="A12">
        <v>26</v>
      </c>
      <c r="B12" t="s">
        <v>35</v>
      </c>
      <c r="C12">
        <v>1978502</v>
      </c>
      <c r="D12">
        <v>0.16</v>
      </c>
      <c r="E12">
        <v>1024649</v>
      </c>
      <c r="F12">
        <v>953853</v>
      </c>
      <c r="G12">
        <v>70796</v>
      </c>
      <c r="H12">
        <v>931</v>
      </c>
      <c r="I12">
        <v>1406861</v>
      </c>
      <c r="J12">
        <v>573741</v>
      </c>
      <c r="K12">
        <v>16579</v>
      </c>
      <c r="L12">
        <v>119</v>
      </c>
    </row>
    <row r="13" spans="1:12" x14ac:dyDescent="0.35">
      <c r="A13">
        <v>25</v>
      </c>
      <c r="B13" t="s">
        <v>34</v>
      </c>
      <c r="C13">
        <v>2855794</v>
      </c>
      <c r="D13">
        <v>0.24</v>
      </c>
      <c r="E13">
        <v>1438687</v>
      </c>
      <c r="F13">
        <v>1417107</v>
      </c>
      <c r="G13">
        <v>21580</v>
      </c>
      <c r="H13">
        <v>985</v>
      </c>
      <c r="I13">
        <v>1899624</v>
      </c>
      <c r="J13">
        <v>822132</v>
      </c>
      <c r="K13">
        <v>22327</v>
      </c>
      <c r="L13">
        <v>128</v>
      </c>
    </row>
    <row r="14" spans="1:12" x14ac:dyDescent="0.35">
      <c r="A14">
        <v>24</v>
      </c>
      <c r="B14" t="s">
        <v>33</v>
      </c>
      <c r="C14">
        <v>2966889</v>
      </c>
      <c r="D14">
        <v>0.25</v>
      </c>
      <c r="E14">
        <v>1491832</v>
      </c>
      <c r="F14">
        <v>1475057</v>
      </c>
      <c r="G14">
        <v>16775</v>
      </c>
      <c r="H14">
        <v>989</v>
      </c>
      <c r="I14">
        <v>2368971</v>
      </c>
      <c r="J14">
        <v>595036</v>
      </c>
      <c r="K14">
        <v>22429</v>
      </c>
      <c r="L14">
        <v>132</v>
      </c>
    </row>
    <row r="15" spans="1:12" x14ac:dyDescent="0.35">
      <c r="A15">
        <v>23</v>
      </c>
      <c r="B15" t="s">
        <v>32</v>
      </c>
      <c r="C15">
        <v>3673917</v>
      </c>
      <c r="D15">
        <v>0.3</v>
      </c>
      <c r="E15">
        <v>1874376</v>
      </c>
      <c r="F15">
        <v>1799541</v>
      </c>
      <c r="G15">
        <v>74835</v>
      </c>
      <c r="H15">
        <v>960</v>
      </c>
      <c r="I15">
        <v>2710051</v>
      </c>
      <c r="J15">
        <v>960981</v>
      </c>
      <c r="K15">
        <v>10486</v>
      </c>
      <c r="L15">
        <v>350</v>
      </c>
    </row>
    <row r="16" spans="1:12" x14ac:dyDescent="0.35">
      <c r="A16">
        <v>22</v>
      </c>
      <c r="B16" t="s">
        <v>31</v>
      </c>
      <c r="C16">
        <v>6864602</v>
      </c>
      <c r="D16">
        <v>0.56999999999999995</v>
      </c>
      <c r="E16">
        <v>3481873</v>
      </c>
      <c r="F16">
        <v>3382729</v>
      </c>
      <c r="G16">
        <v>99144</v>
      </c>
      <c r="H16">
        <v>972</v>
      </c>
      <c r="I16">
        <v>6167805</v>
      </c>
      <c r="J16">
        <v>688704</v>
      </c>
      <c r="K16">
        <v>55673</v>
      </c>
      <c r="L16">
        <v>123</v>
      </c>
    </row>
    <row r="17" spans="1:12" x14ac:dyDescent="0.35">
      <c r="A17">
        <v>21</v>
      </c>
      <c r="B17" t="s">
        <v>30</v>
      </c>
      <c r="C17">
        <v>10086292</v>
      </c>
      <c r="D17">
        <v>0.83</v>
      </c>
      <c r="E17">
        <v>5137773</v>
      </c>
      <c r="F17">
        <v>4948519</v>
      </c>
      <c r="G17">
        <v>189254</v>
      </c>
      <c r="H17">
        <v>963</v>
      </c>
      <c r="I17">
        <v>7025583</v>
      </c>
      <c r="J17">
        <v>3091169</v>
      </c>
      <c r="K17">
        <v>53483</v>
      </c>
      <c r="L17">
        <v>189</v>
      </c>
    </row>
    <row r="18" spans="1:12" x14ac:dyDescent="0.35">
      <c r="A18">
        <v>20</v>
      </c>
      <c r="B18" t="s">
        <v>29</v>
      </c>
      <c r="C18">
        <v>12541302</v>
      </c>
      <c r="D18">
        <v>1.04</v>
      </c>
      <c r="E18">
        <v>6640662</v>
      </c>
      <c r="F18">
        <v>5900640</v>
      </c>
      <c r="G18">
        <v>740022</v>
      </c>
      <c r="H18">
        <v>889</v>
      </c>
      <c r="I18">
        <v>9134820</v>
      </c>
      <c r="J18">
        <v>3414106</v>
      </c>
      <c r="K18">
        <v>222236</v>
      </c>
      <c r="L18">
        <v>56</v>
      </c>
    </row>
    <row r="19" spans="1:12" x14ac:dyDescent="0.35">
      <c r="A19">
        <v>19</v>
      </c>
      <c r="B19" t="s">
        <v>28</v>
      </c>
      <c r="C19">
        <v>16787941</v>
      </c>
      <c r="D19">
        <v>1.39</v>
      </c>
      <c r="E19">
        <v>8887326</v>
      </c>
      <c r="F19">
        <v>7800615</v>
      </c>
      <c r="G19">
        <v>1086711</v>
      </c>
      <c r="H19">
        <v>868</v>
      </c>
      <c r="I19">
        <v>944727</v>
      </c>
      <c r="J19">
        <v>12905780</v>
      </c>
      <c r="K19">
        <v>1484</v>
      </c>
      <c r="L19">
        <v>11297</v>
      </c>
    </row>
    <row r="20" spans="1:12" x14ac:dyDescent="0.35">
      <c r="A20">
        <v>18</v>
      </c>
      <c r="B20" t="s">
        <v>27</v>
      </c>
      <c r="C20">
        <v>25351462</v>
      </c>
      <c r="D20">
        <v>2.09</v>
      </c>
      <c r="E20">
        <v>13494734</v>
      </c>
      <c r="F20">
        <v>11856728</v>
      </c>
      <c r="G20">
        <v>1638006</v>
      </c>
      <c r="H20">
        <v>879</v>
      </c>
      <c r="I20">
        <v>16531493</v>
      </c>
      <c r="J20">
        <v>8821588</v>
      </c>
      <c r="K20">
        <v>44212</v>
      </c>
      <c r="L20">
        <v>573</v>
      </c>
    </row>
    <row r="21" spans="1:12" x14ac:dyDescent="0.35">
      <c r="A21">
        <v>17</v>
      </c>
      <c r="B21" t="s">
        <v>26</v>
      </c>
      <c r="C21">
        <v>25545198</v>
      </c>
      <c r="D21">
        <v>2.11</v>
      </c>
      <c r="E21">
        <v>12832895</v>
      </c>
      <c r="F21">
        <v>12712303</v>
      </c>
      <c r="G21">
        <v>120592</v>
      </c>
      <c r="H21">
        <v>991</v>
      </c>
      <c r="I21">
        <v>19603658</v>
      </c>
      <c r="J21">
        <v>5936538</v>
      </c>
      <c r="K21">
        <v>135191</v>
      </c>
      <c r="L21">
        <v>189</v>
      </c>
    </row>
    <row r="22" spans="1:12" x14ac:dyDescent="0.35">
      <c r="A22">
        <v>16</v>
      </c>
      <c r="B22" t="s">
        <v>25</v>
      </c>
      <c r="C22">
        <v>27743338</v>
      </c>
      <c r="D22">
        <v>2.29</v>
      </c>
      <c r="E22">
        <v>14639465</v>
      </c>
      <c r="F22">
        <v>13103873</v>
      </c>
      <c r="G22">
        <v>1535592</v>
      </c>
      <c r="H22">
        <v>895</v>
      </c>
      <c r="I22">
        <v>17316800</v>
      </c>
      <c r="J22">
        <v>10387436</v>
      </c>
      <c r="K22">
        <v>50362</v>
      </c>
      <c r="L22">
        <v>550</v>
      </c>
    </row>
    <row r="23" spans="1:12" x14ac:dyDescent="0.35">
      <c r="A23">
        <v>15</v>
      </c>
      <c r="B23" t="s">
        <v>24</v>
      </c>
      <c r="C23">
        <v>31205576</v>
      </c>
      <c r="D23">
        <v>2.58</v>
      </c>
      <c r="E23">
        <v>15939443</v>
      </c>
      <c r="F23">
        <v>15266133</v>
      </c>
      <c r="G23">
        <v>673310</v>
      </c>
      <c r="H23">
        <v>958</v>
      </c>
      <c r="I23">
        <v>26780526</v>
      </c>
      <c r="J23">
        <v>4388756</v>
      </c>
      <c r="K23">
        <v>78438</v>
      </c>
      <c r="L23">
        <v>397</v>
      </c>
    </row>
    <row r="24" spans="1:12" x14ac:dyDescent="0.35">
      <c r="A24">
        <v>14</v>
      </c>
      <c r="B24" t="s">
        <v>23</v>
      </c>
      <c r="C24">
        <v>32988134</v>
      </c>
      <c r="D24">
        <v>2.72</v>
      </c>
      <c r="E24">
        <v>16930315</v>
      </c>
      <c r="F24">
        <v>16057819</v>
      </c>
      <c r="G24">
        <v>872496</v>
      </c>
      <c r="H24">
        <v>948</v>
      </c>
      <c r="I24">
        <v>25036946</v>
      </c>
      <c r="J24">
        <v>7929292</v>
      </c>
      <c r="K24">
        <v>79714</v>
      </c>
      <c r="L24">
        <v>414</v>
      </c>
    </row>
    <row r="25" spans="1:12" x14ac:dyDescent="0.35">
      <c r="A25">
        <v>13</v>
      </c>
      <c r="B25" t="s">
        <v>21</v>
      </c>
      <c r="C25">
        <v>33406061</v>
      </c>
      <c r="D25">
        <v>2.76</v>
      </c>
      <c r="E25">
        <v>16027412</v>
      </c>
      <c r="F25">
        <v>17378649</v>
      </c>
      <c r="G25" t="s">
        <v>22</v>
      </c>
      <c r="H25">
        <v>1084</v>
      </c>
      <c r="I25">
        <v>17445506</v>
      </c>
      <c r="J25">
        <v>15932171</v>
      </c>
      <c r="K25">
        <v>38863</v>
      </c>
      <c r="L25">
        <v>859</v>
      </c>
    </row>
    <row r="26" spans="1:12" x14ac:dyDescent="0.35">
      <c r="A26">
        <v>12</v>
      </c>
      <c r="B26" t="s">
        <v>20</v>
      </c>
      <c r="C26">
        <v>35193978</v>
      </c>
      <c r="D26">
        <v>2.91</v>
      </c>
      <c r="E26">
        <v>17704078</v>
      </c>
      <c r="F26">
        <v>17489900</v>
      </c>
      <c r="G26">
        <v>214178</v>
      </c>
      <c r="H26">
        <v>988</v>
      </c>
      <c r="I26">
        <v>21585313</v>
      </c>
      <c r="J26">
        <v>13608665</v>
      </c>
      <c r="K26">
        <v>114840</v>
      </c>
      <c r="L26">
        <v>307</v>
      </c>
    </row>
    <row r="27" spans="1:12" x14ac:dyDescent="0.35">
      <c r="A27">
        <v>11</v>
      </c>
      <c r="B27" t="s">
        <v>19</v>
      </c>
      <c r="C27">
        <v>41974218</v>
      </c>
      <c r="D27">
        <v>3.47</v>
      </c>
      <c r="E27">
        <v>21212136</v>
      </c>
      <c r="F27">
        <v>20762082</v>
      </c>
      <c r="G27">
        <v>450054</v>
      </c>
      <c r="H27">
        <v>979</v>
      </c>
      <c r="I27">
        <v>34951234</v>
      </c>
      <c r="J27">
        <v>6996124</v>
      </c>
      <c r="K27">
        <v>155707</v>
      </c>
      <c r="L27">
        <v>269</v>
      </c>
    </row>
    <row r="28" spans="1:12" x14ac:dyDescent="0.35">
      <c r="A28">
        <v>10</v>
      </c>
      <c r="B28" t="s">
        <v>18</v>
      </c>
      <c r="C28">
        <v>49386799</v>
      </c>
      <c r="D28">
        <v>4.08</v>
      </c>
      <c r="E28">
        <v>24738068</v>
      </c>
      <c r="F28">
        <v>24648731</v>
      </c>
      <c r="G28">
        <v>89337</v>
      </c>
      <c r="H28">
        <v>996</v>
      </c>
      <c r="I28">
        <v>34776389</v>
      </c>
      <c r="J28">
        <v>14610410</v>
      </c>
      <c r="K28">
        <v>160205</v>
      </c>
      <c r="L28">
        <v>308</v>
      </c>
    </row>
    <row r="29" spans="1:12" x14ac:dyDescent="0.35">
      <c r="A29">
        <v>9</v>
      </c>
      <c r="B29" t="s">
        <v>17</v>
      </c>
      <c r="C29">
        <v>60439692</v>
      </c>
      <c r="D29">
        <v>4.99</v>
      </c>
      <c r="E29">
        <v>31491260</v>
      </c>
      <c r="F29">
        <v>28948432</v>
      </c>
      <c r="G29">
        <v>2542828</v>
      </c>
      <c r="H29">
        <v>919</v>
      </c>
      <c r="I29">
        <v>34670817</v>
      </c>
      <c r="J29">
        <v>25712811</v>
      </c>
      <c r="K29">
        <v>196024</v>
      </c>
      <c r="L29">
        <v>308</v>
      </c>
    </row>
    <row r="30" spans="1:12" x14ac:dyDescent="0.35">
      <c r="A30">
        <v>8</v>
      </c>
      <c r="B30" t="s">
        <v>16</v>
      </c>
      <c r="C30">
        <v>61095297</v>
      </c>
      <c r="D30">
        <v>5.05</v>
      </c>
      <c r="E30">
        <v>30966657</v>
      </c>
      <c r="F30">
        <v>30128640</v>
      </c>
      <c r="G30">
        <v>838017</v>
      </c>
      <c r="H30">
        <v>973</v>
      </c>
      <c r="I30">
        <v>37552529</v>
      </c>
      <c r="J30">
        <v>23578175</v>
      </c>
      <c r="K30">
        <v>191791</v>
      </c>
      <c r="L30">
        <v>319</v>
      </c>
    </row>
    <row r="31" spans="1:12" x14ac:dyDescent="0.35">
      <c r="A31">
        <v>7</v>
      </c>
      <c r="B31" t="s">
        <v>15</v>
      </c>
      <c r="C31">
        <v>68548437</v>
      </c>
      <c r="D31">
        <v>5.66</v>
      </c>
      <c r="E31">
        <v>35550997</v>
      </c>
      <c r="F31">
        <v>32997440</v>
      </c>
      <c r="G31">
        <v>2553557</v>
      </c>
      <c r="H31">
        <v>928</v>
      </c>
      <c r="I31">
        <v>51540236</v>
      </c>
      <c r="J31">
        <v>17080776</v>
      </c>
      <c r="K31">
        <v>342239</v>
      </c>
      <c r="L31">
        <v>201</v>
      </c>
    </row>
    <row r="32" spans="1:12" x14ac:dyDescent="0.35">
      <c r="A32">
        <v>5</v>
      </c>
      <c r="B32" t="s">
        <v>13</v>
      </c>
      <c r="C32">
        <v>72626809</v>
      </c>
      <c r="D32">
        <v>6</v>
      </c>
      <c r="E32">
        <v>37612306</v>
      </c>
      <c r="F32">
        <v>35014503</v>
      </c>
      <c r="G32">
        <v>2597803</v>
      </c>
      <c r="H32">
        <v>931</v>
      </c>
      <c r="I32">
        <v>52537899</v>
      </c>
      <c r="J32">
        <v>20059666</v>
      </c>
      <c r="K32">
        <v>308245</v>
      </c>
      <c r="L32">
        <v>236</v>
      </c>
    </row>
    <row r="33" spans="1:12" x14ac:dyDescent="0.35">
      <c r="A33">
        <v>6</v>
      </c>
      <c r="B33" t="s">
        <v>14</v>
      </c>
      <c r="C33">
        <v>72147030</v>
      </c>
      <c r="D33">
        <v>5.96</v>
      </c>
      <c r="E33">
        <v>36137975</v>
      </c>
      <c r="F33">
        <v>36009055</v>
      </c>
      <c r="G33">
        <v>128920</v>
      </c>
      <c r="H33">
        <v>996</v>
      </c>
      <c r="I33">
        <v>37189229</v>
      </c>
      <c r="J33">
        <v>34949729</v>
      </c>
      <c r="K33">
        <v>130058</v>
      </c>
      <c r="L33">
        <v>555</v>
      </c>
    </row>
    <row r="34" spans="1:12" x14ac:dyDescent="0.35">
      <c r="A34">
        <v>4</v>
      </c>
      <c r="B34" t="s">
        <v>12</v>
      </c>
      <c r="C34">
        <v>91276115</v>
      </c>
      <c r="D34">
        <v>7.54</v>
      </c>
      <c r="E34">
        <v>46809027</v>
      </c>
      <c r="F34">
        <v>44467088</v>
      </c>
      <c r="G34">
        <v>2341939</v>
      </c>
      <c r="H34">
        <v>950</v>
      </c>
      <c r="I34">
        <v>62213676</v>
      </c>
      <c r="J34">
        <v>29134060</v>
      </c>
      <c r="K34">
        <v>88752</v>
      </c>
      <c r="L34">
        <v>1030</v>
      </c>
    </row>
    <row r="35" spans="1:12" x14ac:dyDescent="0.35">
      <c r="A35">
        <v>3</v>
      </c>
      <c r="B35" t="s">
        <v>11</v>
      </c>
      <c r="C35">
        <v>104099452</v>
      </c>
      <c r="D35">
        <v>8.6</v>
      </c>
      <c r="E35">
        <v>54278157</v>
      </c>
      <c r="F35">
        <v>49821295</v>
      </c>
      <c r="G35">
        <v>4456862</v>
      </c>
      <c r="H35">
        <v>918</v>
      </c>
      <c r="I35">
        <v>92075028</v>
      </c>
      <c r="J35">
        <v>11729609</v>
      </c>
      <c r="K35">
        <v>94163</v>
      </c>
      <c r="L35">
        <v>1102</v>
      </c>
    </row>
    <row r="36" spans="1:12" x14ac:dyDescent="0.35">
      <c r="A36">
        <v>2</v>
      </c>
      <c r="B36" t="s">
        <v>10</v>
      </c>
      <c r="C36">
        <v>112374333</v>
      </c>
      <c r="D36">
        <v>9.2799999999999994</v>
      </c>
      <c r="E36">
        <v>58243056</v>
      </c>
      <c r="F36">
        <v>54131277</v>
      </c>
      <c r="G36">
        <v>4111779</v>
      </c>
      <c r="H36">
        <v>929</v>
      </c>
      <c r="I36">
        <v>61545441</v>
      </c>
      <c r="J36">
        <v>50827531</v>
      </c>
      <c r="K36">
        <v>307713</v>
      </c>
      <c r="L36">
        <v>365</v>
      </c>
    </row>
    <row r="37" spans="1:12" x14ac:dyDescent="0.35">
      <c r="A37">
        <v>1</v>
      </c>
      <c r="B37" t="s">
        <v>9</v>
      </c>
      <c r="C37">
        <v>199812341</v>
      </c>
      <c r="D37">
        <v>16.5</v>
      </c>
      <c r="E37">
        <v>104480510</v>
      </c>
      <c r="F37">
        <v>95331831</v>
      </c>
      <c r="G37">
        <v>9148679</v>
      </c>
      <c r="H37">
        <v>930</v>
      </c>
      <c r="I37">
        <v>155111022</v>
      </c>
      <c r="J37">
        <v>44470455</v>
      </c>
      <c r="K37">
        <v>240928</v>
      </c>
      <c r="L37">
        <v>828</v>
      </c>
    </row>
  </sheetData>
  <conditionalFormatting sqref="E2:E37">
    <cfRule type="colorScale" priority="5">
      <colorScale>
        <cfvo type="min"/>
        <cfvo type="percentile" val="50"/>
        <cfvo type="max"/>
        <color rgb="FFF8696B"/>
        <color rgb="FFFFEB84"/>
        <color rgb="FF63BE7B"/>
      </colorScale>
    </cfRule>
  </conditionalFormatting>
  <conditionalFormatting sqref="F2">
    <cfRule type="dataBar" priority="3">
      <dataBar>
        <cfvo type="min"/>
        <cfvo type="max"/>
        <color rgb="FF638EC6"/>
      </dataBar>
      <extLst>
        <ext xmlns:x14="http://schemas.microsoft.com/office/spreadsheetml/2009/9/main" uri="{B025F937-C7B1-47D3-B67F-A62EFF666E3E}">
          <x14:id>{96C518EF-85F8-45BA-90E5-880D3EA81A5A}</x14:id>
        </ext>
      </extLst>
    </cfRule>
  </conditionalFormatting>
  <conditionalFormatting sqref="F2:F37">
    <cfRule type="dataBar" priority="1">
      <dataBar>
        <cfvo type="min"/>
        <cfvo type="max"/>
        <color rgb="FF638EC6"/>
      </dataBar>
      <extLst>
        <ext xmlns:x14="http://schemas.microsoft.com/office/spreadsheetml/2009/9/main" uri="{B025F937-C7B1-47D3-B67F-A62EFF666E3E}">
          <x14:id>{D1FBDDC7-88FA-4737-B0C0-F16C72921C5A}</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6C518EF-85F8-45BA-90E5-880D3EA81A5A}">
            <x14:dataBar minLength="0" maxLength="100" border="1" negativeBarBorderColorSameAsPositive="0">
              <x14:cfvo type="autoMin"/>
              <x14:cfvo type="autoMax"/>
              <x14:borderColor rgb="FF638EC6"/>
              <x14:negativeFillColor rgb="FFFF0000"/>
              <x14:negativeBorderColor rgb="FFFF0000"/>
              <x14:axisColor rgb="FF000000"/>
            </x14:dataBar>
          </x14:cfRule>
          <xm:sqref>F2</xm:sqref>
        </x14:conditionalFormatting>
        <x14:conditionalFormatting xmlns:xm="http://schemas.microsoft.com/office/excel/2006/main">
          <x14:cfRule type="dataBar" id="{D1FBDDC7-88FA-4737-B0C0-F16C72921C5A}">
            <x14:dataBar minLength="0" maxLength="100" border="1" negativeBarBorderColorSameAsPositive="0">
              <x14:cfvo type="autoMin"/>
              <x14:cfvo type="autoMax"/>
              <x14:borderColor rgb="FF638EC6"/>
              <x14:negativeFillColor rgb="FFFF0000"/>
              <x14:negativeBorderColor rgb="FFFF0000"/>
              <x14:axisColor rgb="FF000000"/>
            </x14:dataBar>
          </x14:cfRule>
          <xm:sqref>F2:F37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zoomScale="130" zoomScaleNormal="130" workbookViewId="0">
      <selection activeCell="D14" sqref="D14"/>
    </sheetView>
  </sheetViews>
  <sheetFormatPr defaultRowHeight="14.5" x14ac:dyDescent="0.35"/>
  <cols>
    <col min="2" max="2" width="13.36328125" customWidth="1"/>
    <col min="3" max="4" width="12.36328125" bestFit="1" customWidth="1"/>
  </cols>
  <sheetData>
    <row r="1" spans="1:10" x14ac:dyDescent="0.35">
      <c r="A1" s="9" t="s">
        <v>55</v>
      </c>
      <c r="B1" s="10"/>
      <c r="C1" s="10"/>
      <c r="D1" s="10"/>
      <c r="E1" s="10"/>
      <c r="F1" s="10"/>
      <c r="G1" s="10"/>
      <c r="H1" s="10"/>
      <c r="I1" s="10"/>
      <c r="J1" s="10"/>
    </row>
    <row r="2" spans="1:10" x14ac:dyDescent="0.35">
      <c r="A2" s="10"/>
      <c r="B2" s="10"/>
      <c r="C2" s="10"/>
      <c r="D2" s="10"/>
      <c r="E2" s="10"/>
      <c r="F2" s="10"/>
      <c r="G2" s="10"/>
      <c r="H2" s="10"/>
      <c r="I2" s="10"/>
      <c r="J2" s="10"/>
    </row>
    <row r="3" spans="1:10" x14ac:dyDescent="0.35">
      <c r="A3" s="10"/>
      <c r="B3" s="10"/>
      <c r="C3" s="10"/>
      <c r="D3" s="10"/>
      <c r="E3" s="10"/>
      <c r="F3" s="10"/>
      <c r="G3" s="10"/>
      <c r="H3" s="10"/>
      <c r="I3" s="10"/>
      <c r="J3" s="10"/>
    </row>
    <row r="4" spans="1:10" x14ac:dyDescent="0.35">
      <c r="A4" s="6"/>
      <c r="B4" s="6"/>
      <c r="C4" s="6"/>
      <c r="D4" s="6"/>
      <c r="E4" s="6"/>
      <c r="F4" s="6"/>
      <c r="G4" s="6"/>
      <c r="H4" s="6"/>
      <c r="I4" s="6"/>
      <c r="J4" s="6"/>
    </row>
    <row r="5" spans="1:10" x14ac:dyDescent="0.35">
      <c r="C5" s="4" t="s">
        <v>3</v>
      </c>
      <c r="D5" s="4" t="s">
        <v>4</v>
      </c>
    </row>
    <row r="6" spans="1:10" x14ac:dyDescent="0.35">
      <c r="B6" s="5" t="s">
        <v>56</v>
      </c>
      <c r="C6">
        <f>AVERAGE(population[Male])</f>
        <v>33699854.24324324</v>
      </c>
      <c r="D6">
        <f>AVERAGE(population[Female])</f>
        <v>31734190.351351351</v>
      </c>
    </row>
    <row r="7" spans="1:10" x14ac:dyDescent="0.35">
      <c r="B7" s="5" t="s">
        <v>57</v>
      </c>
      <c r="C7">
        <f>MEDIAN(population[Male])</f>
        <v>12832895</v>
      </c>
      <c r="D7">
        <f>MEDIAN(population[Female])</f>
        <v>11856728</v>
      </c>
    </row>
    <row r="8" spans="1:10" x14ac:dyDescent="0.35">
      <c r="B8" s="5" t="s">
        <v>58</v>
      </c>
      <c r="C8">
        <f>MIN(population[Male])</f>
        <v>33123</v>
      </c>
      <c r="D8">
        <f>MIN(population[Female])</f>
        <v>31350</v>
      </c>
    </row>
    <row r="9" spans="1:10" x14ac:dyDescent="0.35">
      <c r="B9" s="5" t="s">
        <v>59</v>
      </c>
      <c r="C9">
        <f>MAX(population[Male])</f>
        <v>623724248</v>
      </c>
      <c r="D9">
        <f>MAX(population[Female])</f>
        <v>586469174</v>
      </c>
    </row>
    <row r="10" spans="1:10" x14ac:dyDescent="0.35">
      <c r="B10" s="5" t="s">
        <v>60</v>
      </c>
      <c r="C10">
        <f>C9-C8</f>
        <v>623691125</v>
      </c>
      <c r="D10">
        <f>D9-D8</f>
        <v>586437824</v>
      </c>
    </row>
    <row r="12" spans="1:10" x14ac:dyDescent="0.35">
      <c r="B12" s="5" t="s">
        <v>61</v>
      </c>
      <c r="C12">
        <f>_xlfn.PERCENTILE.EXC(population[Male], 0.25)</f>
        <v>726526</v>
      </c>
      <c r="D12">
        <f>_xlfn.PERCENTILE.EXC(population[Female], 0.25)</f>
        <v>694610</v>
      </c>
    </row>
    <row r="13" spans="1:10" x14ac:dyDescent="0.35">
      <c r="B13" s="5" t="s">
        <v>62</v>
      </c>
      <c r="C13">
        <f>_xlfn.PERCENTILE.EXC(population[Male], 0.75)</f>
        <v>31228958.5</v>
      </c>
      <c r="D13">
        <f>_xlfn.PERCENTILE.EXC(population[Female], 0.75)</f>
        <v>29538536</v>
      </c>
    </row>
  </sheetData>
  <mergeCells count="1">
    <mergeCell ref="A1: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N17" sqref="N17"/>
    </sheetView>
  </sheetViews>
  <sheetFormatPr defaultRowHeight="14.5" x14ac:dyDescent="0.35"/>
  <cols>
    <col min="1" max="1" width="14.90625" customWidth="1"/>
    <col min="2" max="2" width="21.26953125" bestFit="1" customWidth="1"/>
    <col min="3" max="3" width="11.26953125" bestFit="1" customWidth="1"/>
    <col min="4" max="4" width="13.1796875" bestFit="1" customWidth="1"/>
  </cols>
  <sheetData>
    <row r="3" spans="1:4" x14ac:dyDescent="0.35">
      <c r="A3" s="1" t="s">
        <v>49</v>
      </c>
      <c r="B3" t="s">
        <v>52</v>
      </c>
      <c r="C3" t="s">
        <v>53</v>
      </c>
      <c r="D3" t="s">
        <v>54</v>
      </c>
    </row>
    <row r="4" spans="1:4" x14ac:dyDescent="0.35">
      <c r="A4" s="2" t="s">
        <v>11</v>
      </c>
      <c r="B4" s="3">
        <v>104099452</v>
      </c>
      <c r="C4" s="3">
        <v>54278157</v>
      </c>
      <c r="D4" s="3">
        <v>49821295</v>
      </c>
    </row>
    <row r="5" spans="1:4" x14ac:dyDescent="0.35">
      <c r="A5" s="2" t="s">
        <v>28</v>
      </c>
      <c r="B5" s="3">
        <v>16787941</v>
      </c>
      <c r="C5" s="3">
        <v>8887326</v>
      </c>
      <c r="D5" s="3">
        <v>7800615</v>
      </c>
    </row>
    <row r="6" spans="1:4" x14ac:dyDescent="0.35">
      <c r="A6" s="2" t="s">
        <v>17</v>
      </c>
      <c r="B6" s="3">
        <v>60439692</v>
      </c>
      <c r="C6" s="3">
        <v>31491260</v>
      </c>
      <c r="D6" s="3">
        <v>28948432</v>
      </c>
    </row>
    <row r="7" spans="1:4" x14ac:dyDescent="0.35">
      <c r="A7" s="2" t="s">
        <v>27</v>
      </c>
      <c r="B7" s="3">
        <v>25351462</v>
      </c>
      <c r="C7" s="3">
        <v>13494734</v>
      </c>
      <c r="D7" s="3">
        <v>11856728</v>
      </c>
    </row>
    <row r="8" spans="1:4" x14ac:dyDescent="0.35">
      <c r="A8" s="2" t="s">
        <v>13</v>
      </c>
      <c r="B8" s="3">
        <v>72626809</v>
      </c>
      <c r="C8" s="3">
        <v>37612306</v>
      </c>
      <c r="D8" s="3">
        <v>35014503</v>
      </c>
    </row>
    <row r="9" spans="1:4" x14ac:dyDescent="0.35">
      <c r="A9" s="2" t="s">
        <v>50</v>
      </c>
      <c r="B9" s="3">
        <v>279305356</v>
      </c>
      <c r="C9" s="3">
        <v>145763783</v>
      </c>
      <c r="D9" s="3">
        <v>133441573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5"/>
  <sheetViews>
    <sheetView workbookViewId="0">
      <selection activeCell="P7" sqref="P7"/>
    </sheetView>
  </sheetViews>
  <sheetFormatPr defaultRowHeight="14.5" x14ac:dyDescent="0.35"/>
  <cols>
    <col min="1" max="1" width="17.81640625" customWidth="1"/>
    <col min="2" max="2" width="16.81640625" bestFit="1" customWidth="1"/>
  </cols>
  <sheetData>
    <row r="3" spans="1:15" x14ac:dyDescent="0.35">
      <c r="A3" s="1" t="s">
        <v>49</v>
      </c>
      <c r="B3" t="s">
        <v>63</v>
      </c>
      <c r="O3" s="7"/>
    </row>
    <row r="4" spans="1:15" x14ac:dyDescent="0.35">
      <c r="A4" s="2" t="s">
        <v>24</v>
      </c>
      <c r="B4" s="8">
        <v>2.58</v>
      </c>
      <c r="O4" s="7"/>
    </row>
    <row r="5" spans="1:15" x14ac:dyDescent="0.35">
      <c r="A5" s="2" t="s">
        <v>11</v>
      </c>
      <c r="B5" s="3">
        <v>8.6</v>
      </c>
      <c r="O5" s="7"/>
    </row>
    <row r="6" spans="1:15" x14ac:dyDescent="0.35">
      <c r="A6" s="2" t="s">
        <v>28</v>
      </c>
      <c r="B6" s="3">
        <v>1.39</v>
      </c>
      <c r="O6" s="7"/>
    </row>
    <row r="7" spans="1:15" x14ac:dyDescent="0.35">
      <c r="A7" s="2" t="s">
        <v>17</v>
      </c>
      <c r="B7" s="3">
        <v>4.99</v>
      </c>
      <c r="O7" s="7"/>
    </row>
    <row r="8" spans="1:15" x14ac:dyDescent="0.35">
      <c r="A8" s="2" t="s">
        <v>27</v>
      </c>
      <c r="B8" s="3">
        <v>2.09</v>
      </c>
      <c r="O8" s="7"/>
    </row>
    <row r="9" spans="1:15" x14ac:dyDescent="0.35">
      <c r="A9" s="2" t="s">
        <v>29</v>
      </c>
      <c r="B9" s="3">
        <v>1.04</v>
      </c>
      <c r="O9" s="7"/>
    </row>
    <row r="10" spans="1:15" x14ac:dyDescent="0.35">
      <c r="A10" s="2" t="s">
        <v>13</v>
      </c>
      <c r="B10" s="3">
        <v>6</v>
      </c>
      <c r="O10" s="7"/>
    </row>
    <row r="11" spans="1:15" x14ac:dyDescent="0.35">
      <c r="A11" s="2" t="s">
        <v>10</v>
      </c>
      <c r="B11" s="3">
        <v>9.2799999999999994</v>
      </c>
      <c r="O11" s="7"/>
    </row>
    <row r="12" spans="1:15" x14ac:dyDescent="0.35">
      <c r="A12" s="2" t="s">
        <v>25</v>
      </c>
      <c r="B12" s="3">
        <v>2.29</v>
      </c>
    </row>
    <row r="13" spans="1:15" x14ac:dyDescent="0.35">
      <c r="A13" s="2" t="s">
        <v>15</v>
      </c>
      <c r="B13" s="3">
        <v>5.66</v>
      </c>
    </row>
    <row r="14" spans="1:15" x14ac:dyDescent="0.35">
      <c r="A14" s="2" t="s">
        <v>9</v>
      </c>
      <c r="B14" s="3">
        <v>16.5</v>
      </c>
    </row>
    <row r="15" spans="1:15" x14ac:dyDescent="0.35">
      <c r="A15" s="2" t="s">
        <v>50</v>
      </c>
      <c r="B15" s="3">
        <v>60.42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G20" sqref="G20"/>
    </sheetView>
  </sheetViews>
  <sheetFormatPr defaultRowHeight="14.5" x14ac:dyDescent="0.35"/>
  <cols>
    <col min="1" max="1" width="14.90625" customWidth="1"/>
    <col min="2" max="2" width="38.54296875" bestFit="1" customWidth="1"/>
  </cols>
  <sheetData>
    <row r="3" spans="1:2" x14ac:dyDescent="0.35">
      <c r="A3" s="1" t="s">
        <v>49</v>
      </c>
      <c r="B3" t="s">
        <v>64</v>
      </c>
    </row>
    <row r="4" spans="1:2" x14ac:dyDescent="0.35">
      <c r="A4" s="2" t="s">
        <v>11</v>
      </c>
      <c r="B4" s="3">
        <v>4456862</v>
      </c>
    </row>
    <row r="5" spans="1:2" x14ac:dyDescent="0.35">
      <c r="A5" s="2" t="s">
        <v>28</v>
      </c>
      <c r="B5" s="3">
        <v>1086711</v>
      </c>
    </row>
    <row r="6" spans="1:2" x14ac:dyDescent="0.35">
      <c r="A6" s="2" t="s">
        <v>17</v>
      </c>
      <c r="B6" s="3">
        <v>2542828</v>
      </c>
    </row>
    <row r="7" spans="1:2" x14ac:dyDescent="0.35">
      <c r="A7" s="2" t="s">
        <v>27</v>
      </c>
      <c r="B7" s="3">
        <v>1638006</v>
      </c>
    </row>
    <row r="8" spans="1:2" x14ac:dyDescent="0.35">
      <c r="A8" s="2" t="s">
        <v>16</v>
      </c>
      <c r="B8" s="3">
        <v>838017</v>
      </c>
    </row>
    <row r="9" spans="1:2" x14ac:dyDescent="0.35">
      <c r="A9" s="2" t="s">
        <v>13</v>
      </c>
      <c r="B9" s="3">
        <v>2597803</v>
      </c>
    </row>
    <row r="10" spans="1:2" x14ac:dyDescent="0.35">
      <c r="A10" s="2" t="s">
        <v>10</v>
      </c>
      <c r="B10" s="3">
        <v>4111779</v>
      </c>
    </row>
    <row r="11" spans="1:2" x14ac:dyDescent="0.35">
      <c r="A11" s="2" t="s">
        <v>25</v>
      </c>
      <c r="B11" s="3">
        <v>1535592</v>
      </c>
    </row>
    <row r="12" spans="1:2" x14ac:dyDescent="0.35">
      <c r="A12" s="2" t="s">
        <v>15</v>
      </c>
      <c r="B12" s="3">
        <v>2553557</v>
      </c>
    </row>
    <row r="13" spans="1:2" x14ac:dyDescent="0.35">
      <c r="A13" s="2" t="s">
        <v>9</v>
      </c>
      <c r="B13" s="3">
        <v>9148679</v>
      </c>
    </row>
    <row r="14" spans="1:2" x14ac:dyDescent="0.35">
      <c r="A14" s="2" t="s">
        <v>50</v>
      </c>
      <c r="B14" s="3">
        <v>30509834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B9" sqref="B9"/>
    </sheetView>
  </sheetViews>
  <sheetFormatPr defaultRowHeight="14.5" x14ac:dyDescent="0.35"/>
  <cols>
    <col min="1" max="1" width="14.90625" customWidth="1"/>
    <col min="2" max="2" width="14.81640625" bestFit="1" customWidth="1"/>
    <col min="3" max="3" width="15.6328125" bestFit="1" customWidth="1"/>
  </cols>
  <sheetData>
    <row r="3" spans="1:3" x14ac:dyDescent="0.35">
      <c r="A3" s="1" t="s">
        <v>49</v>
      </c>
      <c r="B3" t="s">
        <v>67</v>
      </c>
      <c r="C3" t="s">
        <v>68</v>
      </c>
    </row>
    <row r="4" spans="1:3" x14ac:dyDescent="0.35">
      <c r="A4" s="2" t="s">
        <v>11</v>
      </c>
      <c r="B4" s="3">
        <v>92075028</v>
      </c>
      <c r="C4" s="3">
        <v>11729609</v>
      </c>
    </row>
    <row r="5" spans="1:3" x14ac:dyDescent="0.35">
      <c r="A5" s="2" t="s">
        <v>28</v>
      </c>
      <c r="B5" s="3">
        <v>944727</v>
      </c>
      <c r="C5" s="3">
        <v>12905780</v>
      </c>
    </row>
    <row r="6" spans="1:3" x14ac:dyDescent="0.35">
      <c r="A6" s="2" t="s">
        <v>17</v>
      </c>
      <c r="B6" s="3">
        <v>34670817</v>
      </c>
      <c r="C6" s="3">
        <v>25712811</v>
      </c>
    </row>
    <row r="7" spans="1:3" x14ac:dyDescent="0.35">
      <c r="A7" s="2" t="s">
        <v>27</v>
      </c>
      <c r="B7" s="3">
        <v>16531493</v>
      </c>
      <c r="C7" s="3">
        <v>8821588</v>
      </c>
    </row>
    <row r="8" spans="1:3" x14ac:dyDescent="0.35">
      <c r="A8" s="2" t="s">
        <v>13</v>
      </c>
      <c r="B8" s="3">
        <v>52537899</v>
      </c>
      <c r="C8" s="3">
        <v>20059666</v>
      </c>
    </row>
    <row r="9" spans="1:3" x14ac:dyDescent="0.35">
      <c r="A9" s="2" t="s">
        <v>10</v>
      </c>
      <c r="B9" s="3">
        <v>61545441</v>
      </c>
      <c r="C9" s="3">
        <v>50827531</v>
      </c>
    </row>
    <row r="10" spans="1:3" x14ac:dyDescent="0.35">
      <c r="A10" s="2" t="s">
        <v>25</v>
      </c>
      <c r="B10" s="3">
        <v>17316800</v>
      </c>
      <c r="C10" s="3">
        <v>10387436</v>
      </c>
    </row>
    <row r="11" spans="1:3" x14ac:dyDescent="0.35">
      <c r="A11" s="2" t="s">
        <v>15</v>
      </c>
      <c r="B11" s="3">
        <v>51540236</v>
      </c>
      <c r="C11" s="3">
        <v>17080776</v>
      </c>
    </row>
    <row r="12" spans="1:3" x14ac:dyDescent="0.35">
      <c r="A12" s="2" t="s">
        <v>9</v>
      </c>
      <c r="B12" s="3">
        <v>155111022</v>
      </c>
      <c r="C12" s="3">
        <v>44470455</v>
      </c>
    </row>
    <row r="13" spans="1:3" x14ac:dyDescent="0.35">
      <c r="A13" s="2" t="s">
        <v>50</v>
      </c>
      <c r="B13" s="3">
        <v>482273463</v>
      </c>
      <c r="C13" s="3">
        <v>201995652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Population of India</vt:lpstr>
      <vt:lpstr>Exploratory data analysis</vt:lpstr>
      <vt:lpstr>QUICK STATISTICS</vt:lpstr>
      <vt:lpstr>MALE &amp; FEMALE</vt:lpstr>
      <vt:lpstr>POPULATION %</vt:lpstr>
      <vt:lpstr>Diff bw male and female</vt:lpstr>
      <vt:lpstr>population in rural &amp; 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dc:creator>
  <cp:lastModifiedBy>siddharth</cp:lastModifiedBy>
  <dcterms:created xsi:type="dcterms:W3CDTF">2024-07-21T04:31:02Z</dcterms:created>
  <dcterms:modified xsi:type="dcterms:W3CDTF">2024-07-22T04:39:51Z</dcterms:modified>
</cp:coreProperties>
</file>