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ock_Prediction\"/>
    </mc:Choice>
  </mc:AlternateContent>
  <xr:revisionPtr revIDLastSave="0" documentId="13_ncr:1_{785BE6BD-3E88-4F55-9E5F-7EBECA92717F}" xr6:coauthVersionLast="47" xr6:coauthVersionMax="47" xr10:uidLastSave="{00000000-0000-0000-0000-000000000000}"/>
  <bookViews>
    <workbookView xWindow="-30828" yWindow="-108" windowWidth="30936" windowHeight="12456" activeTab="1" xr2:uid="{D0555747-6E88-479C-8A63-0B04D0574443}"/>
  </bookViews>
  <sheets>
    <sheet name="predicted" sheetId="2" r:id="rId1"/>
    <sheet name="experiment (2)" sheetId="4" r:id="rId2"/>
    <sheet name="Sheet1" sheetId="1" r:id="rId3"/>
  </sheets>
  <definedNames>
    <definedName name="ExternalData_1" localSheetId="1" hidden="1">'experiment (2)'!$A$1:$C$123</definedName>
    <definedName name="ExternalData_1" localSheetId="0" hidden="1">predicted!$A$1:$C$122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5" i="4" l="1"/>
  <c r="G125" i="4"/>
  <c r="F126" i="4"/>
  <c r="G126" i="4"/>
  <c r="E126" i="4"/>
  <c r="E125" i="4"/>
  <c r="H125" i="2"/>
  <c r="H124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3" i="2"/>
  <c r="H2" i="2"/>
  <c r="G40" i="4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39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87" i="4"/>
  <c r="E86" i="4"/>
  <c r="E83" i="4"/>
  <c r="E84" i="4"/>
  <c r="E85" i="4"/>
  <c r="E82" i="4"/>
  <c r="E81" i="4"/>
  <c r="E80" i="4"/>
  <c r="E79" i="4"/>
  <c r="E68" i="4"/>
  <c r="E69" i="4"/>
  <c r="E70" i="4"/>
  <c r="E71" i="4"/>
  <c r="E72" i="4"/>
  <c r="E73" i="4"/>
  <c r="E74" i="4"/>
  <c r="E75" i="4"/>
  <c r="E76" i="4"/>
  <c r="E77" i="4"/>
  <c r="E78" i="4"/>
  <c r="E67" i="4"/>
  <c r="E66" i="4"/>
  <c r="E60" i="4"/>
  <c r="E61" i="4"/>
  <c r="E62" i="4"/>
  <c r="E63" i="4"/>
  <c r="E64" i="4"/>
  <c r="E65" i="4"/>
  <c r="E54" i="4"/>
  <c r="E55" i="4"/>
  <c r="E56" i="4"/>
  <c r="E57" i="4"/>
  <c r="E58" i="4"/>
  <c r="E59" i="4"/>
  <c r="E47" i="4"/>
  <c r="E48" i="4"/>
  <c r="E49" i="4"/>
  <c r="E50" i="4"/>
  <c r="E51" i="4"/>
  <c r="E52" i="4"/>
  <c r="E53" i="4"/>
  <c r="E41" i="4"/>
  <c r="E42" i="4"/>
  <c r="E43" i="4"/>
  <c r="E44" i="4"/>
  <c r="E45" i="4"/>
  <c r="E46" i="4"/>
  <c r="E40" i="4"/>
  <c r="E3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3" i="4"/>
  <c r="G65" i="2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4" i="2" s="1"/>
  <c r="G125" i="2" s="1"/>
  <c r="G64" i="2"/>
  <c r="E124" i="2"/>
  <c r="E125" i="2" s="1"/>
  <c r="E71" i="2"/>
  <c r="E69" i="2"/>
  <c r="E65" i="2"/>
  <c r="E64" i="2"/>
  <c r="E56" i="2"/>
  <c r="E38" i="2"/>
  <c r="E36" i="2"/>
  <c r="E31" i="2"/>
  <c r="E32" i="2" s="1"/>
  <c r="E33" i="2" s="1"/>
  <c r="E29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4" i="2" s="1"/>
  <c r="F125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ED9794-00A4-4499-B43B-29C4D04F5FAB}" keepAlive="1" name="Query - experiment" description="Connection to the 'experiment' query in the workbook." type="5" refreshedVersion="0" background="1">
    <dbPr connection="Provider=Microsoft.Mashup.OleDb.1;Data Source=$Workbook$;Location=experiment;Extended Properties=&quot;&quot;" command="SELECT * FROM [experiment]"/>
  </connection>
  <connection id="2" xr16:uid="{5A5FCEF3-5FB8-40A6-B3C1-0067D06D296F}" keepAlive="1" name="Query - experiment (2)" description="Connection to the 'experiment (2)' query in the workbook." type="5" refreshedVersion="8" background="1" saveData="1">
    <dbPr connection="Provider=Microsoft.Mashup.OleDb.1;Data Source=$Workbook$;Location=&quot;experiment (2)&quot;;Extended Properties=&quot;&quot;" command="SELECT * FROM [experiment (2)]"/>
  </connection>
  <connection id="3" xr16:uid="{77DCE176-BF70-4265-B2F7-4351DAD0155A}" keepAlive="1" name="Query - tariffs" description="Connection to the 'tariffs' query in the workbook." type="5" refreshedVersion="8" background="1" saveData="1">
    <dbPr connection="Provider=Microsoft.Mashup.OleDb.1;Data Source=$Workbook$;Location=tariffs;Extended Properties=&quot;&quot;" command="SELECT * FROM [tariffs]"/>
  </connection>
  <connection id="4" xr16:uid="{66E3A6A4-6AA6-4CC1-A242-C07D32E1186C}" keepAlive="1" name="Query - tariffs (2)" description="Connection to the 'tariffs (2)' query in the workbook." type="5" refreshedVersion="8" background="1" saveData="1">
    <dbPr connection="Provider=Microsoft.Mashup.OleDb.1;Data Source=$Workbook$;Location=&quot;tariffs (2)&quot;;Extended Properties=&quot;&quot;" command="SELECT * FROM [tariffs (2)]"/>
  </connection>
</connections>
</file>

<file path=xl/sharedStrings.xml><?xml version="1.0" encoding="utf-8"?>
<sst xmlns="http://schemas.openxmlformats.org/spreadsheetml/2006/main" count="15" uniqueCount="10">
  <si>
    <t>Date</t>
  </si>
  <si>
    <t>Prediction</t>
  </si>
  <si>
    <t>Actual</t>
  </si>
  <si>
    <t>Buy/Sell</t>
  </si>
  <si>
    <t>Amount</t>
  </si>
  <si>
    <t>Amount if Stock Retained</t>
  </si>
  <si>
    <t>Amount if Bought at lowest</t>
  </si>
  <si>
    <t>Amount if Bought at Start</t>
  </si>
  <si>
    <t>Amount if Bought when insctructed</t>
  </si>
  <si>
    <t>Amount if Bought at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</si>
</sst>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2"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F685ED-3EDE-47EE-A405-04BE2C67B668}" autoFormatId="16" applyNumberFormats="0" applyBorderFormats="0" applyFontFormats="0" applyPatternFormats="0" applyAlignmentFormats="0" applyWidthHeightFormats="0">
  <queryTableRefresh nextId="10" unboundColumnsRight="5">
    <queryTableFields count="8">
      <queryTableField id="2" name="Date" tableColumnId="2"/>
      <queryTableField id="3" name="Prediction" tableColumnId="3"/>
      <queryTableField id="4" name="Actual" tableColumnId="4"/>
      <queryTableField id="5" dataBound="0" tableColumnId="5"/>
      <queryTableField id="6" dataBound="0" tableColumnId="6"/>
      <queryTableField id="7" dataBound="0" tableColumnId="1"/>
      <queryTableField id="8" dataBound="0" tableColumnId="7"/>
      <queryTableField id="9" dataBound="0" tableColumnId="8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06C4E1-5E60-40AC-ADFE-8008CE8FCA81}" autoFormatId="16" applyNumberFormats="0" applyBorderFormats="0" applyFontFormats="0" applyPatternFormats="0" applyAlignmentFormats="0" applyWidthHeightFormats="0">
  <queryTableRefresh nextId="9" unboundColumnsRight="4">
    <queryTableFields count="7">
      <queryTableField id="2" name="Date" tableColumnId="2"/>
      <queryTableField id="3" name="Prediction" tableColumnId="3"/>
      <queryTableField id="4" name="Actual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D88FB-4E5E-439E-A604-BEC1B4CDA0B2}" name="tariffs" displayName="tariffs" ref="A1:H122" tableType="queryTable" totalsRowShown="0">
  <autoFilter ref="A1:H122" xr:uid="{EA9D88FB-4E5E-439E-A604-BEC1B4CDA0B2}"/>
  <tableColumns count="8">
    <tableColumn id="2" xr3:uid="{9FF0A4A3-1F4D-40DA-86FD-7DFAB969F1B3}" uniqueName="2" name="Date" queryTableFieldId="2" dataDxfId="11"/>
    <tableColumn id="3" xr3:uid="{A6443D19-D8A9-41B1-A0F5-BAFABCEE667B}" uniqueName="3" name="Prediction" queryTableFieldId="3" dataDxfId="10"/>
    <tableColumn id="4" xr3:uid="{CB4795BC-DDE4-413E-BB48-842C9FF20C7B}" uniqueName="4" name="Actual" queryTableFieldId="4" dataDxfId="9"/>
    <tableColumn id="5" xr3:uid="{F751D66D-8CAC-41B4-BC5A-E7D89CEF900B}" uniqueName="5" name="Buy/Sell" queryTableFieldId="5" dataDxfId="8">
      <calculatedColumnFormula>IF(tariffs[[#This Row],[Prediction]]&lt;C1,"Sell","Buy")</calculatedColumnFormula>
    </tableColumn>
    <tableColumn id="6" xr3:uid="{D1E1AB85-3F3C-4225-AF96-8D7F7C5A7AA8}" uniqueName="6" name="Amount" queryTableFieldId="6" dataDxfId="7"/>
    <tableColumn id="1" xr3:uid="{D656D284-E577-41BF-8549-15519AA8E199}" uniqueName="1" name="Amount if Stock Retained" queryTableFieldId="7" dataDxfId="6"/>
    <tableColumn id="7" xr3:uid="{50D2D132-6338-4A02-BF62-8869A9A6DAF5}" uniqueName="7" name="Amount if Bought at lowest" queryTableFieldId="8" dataDxfId="1"/>
    <tableColumn id="8" xr3:uid="{28A97746-1712-41DB-B1A1-DD9E9E5FA137}" uniqueName="8" name="Amount if Bought at start" queryTableFieldId="9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7D1B17-6138-4A13-AC02-4D26BDE1D3B3}" name="experiment__2" displayName="experiment__2" ref="A1:G123" tableType="queryTable" totalsRowShown="0">
  <autoFilter ref="A1:G123" xr:uid="{3E7D1B17-6138-4A13-AC02-4D26BDE1D3B3}"/>
  <tableColumns count="7">
    <tableColumn id="2" xr3:uid="{045AA885-87CB-435F-B23E-5B5A184F3016}" uniqueName="2" name="Date" queryTableFieldId="2" dataDxfId="5"/>
    <tableColumn id="3" xr3:uid="{1606DA5F-ED1E-4B36-8725-AB02457E11B3}" uniqueName="3" name="Prediction" queryTableFieldId="3" dataDxfId="4"/>
    <tableColumn id="4" xr3:uid="{67B3473B-7ADE-42EE-8DC3-71E229C07521}" uniqueName="4" name="Actual" queryTableFieldId="4" dataDxfId="3"/>
    <tableColumn id="5" xr3:uid="{AEDBFCD6-15AC-4AF3-B19D-2F039E58295E}" uniqueName="5" name="Buy/Sell" queryTableFieldId="5"/>
    <tableColumn id="6" xr3:uid="{62FCBBD3-E655-4CA0-A491-D6BD107F0C14}" uniqueName="6" name="Amount" queryTableFieldId="6" dataDxfId="2"/>
    <tableColumn id="7" xr3:uid="{16BF76CF-93FC-40FE-B095-99D1F017CF91}" uniqueName="7" name="Amount if Bought at Start" queryTableFieldId="7"/>
    <tableColumn id="8" xr3:uid="{9C9EBF0F-3D8F-4D19-9087-19324D231D7A}" uniqueName="8" name="Amount if Bought when insctructe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4CAD-52A2-4544-A9E3-E7A2391EB9C1}">
  <dimension ref="A1:H125"/>
  <sheetViews>
    <sheetView zoomScale="130" zoomScaleNormal="130" workbookViewId="0">
      <pane ySplit="1" topLeftCell="A115" activePane="bottomLeft" state="frozen"/>
      <selection pane="bottomLeft" activeCell="J124" sqref="J124"/>
    </sheetView>
  </sheetViews>
  <sheetFormatPr defaultRowHeight="14.5" x14ac:dyDescent="0.35"/>
  <cols>
    <col min="1" max="1" width="9.90625" bestFit="1" customWidth="1"/>
    <col min="2" max="2" width="14.453125" customWidth="1"/>
    <col min="3" max="3" width="18.54296875" bestFit="1" customWidth="1"/>
    <col min="5" max="5" width="13.54296875" bestFit="1" customWidth="1"/>
    <col min="6" max="6" width="23.453125" bestFit="1" customWidth="1"/>
    <col min="7" max="7" width="24.6328125" bestFit="1" customWidth="1"/>
    <col min="8" max="8" width="23.089843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35">
      <c r="A2" s="1">
        <v>45689</v>
      </c>
      <c r="B2" s="2">
        <v>120.56084</v>
      </c>
      <c r="C2">
        <v>116.649276733398</v>
      </c>
      <c r="D2" t="str">
        <f>IF(tariffs[[#This Row],[Prediction]]&lt;C1,"Sell","Buy")</f>
        <v>Sell</v>
      </c>
      <c r="E2" s="3">
        <v>1000000</v>
      </c>
      <c r="H2" s="3">
        <f>1000000</f>
        <v>1000000</v>
      </c>
    </row>
    <row r="3" spans="1:8" x14ac:dyDescent="0.35">
      <c r="A3" s="1">
        <v>45690</v>
      </c>
      <c r="B3">
        <v>115.76201</v>
      </c>
      <c r="C3">
        <v>116.649276733398</v>
      </c>
      <c r="D3" t="str">
        <f>IF(tariffs[[#This Row],[Prediction]]&lt;C2,"Sell","Buy")</f>
        <v>Sell</v>
      </c>
      <c r="E3" s="3">
        <v>1000000</v>
      </c>
      <c r="H3" s="3">
        <f>H2*tariffs[[#This Row],[Actual]]/C2</f>
        <v>1000000</v>
      </c>
    </row>
    <row r="4" spans="1:8" x14ac:dyDescent="0.35">
      <c r="A4" s="1">
        <v>45691</v>
      </c>
      <c r="B4">
        <v>115.2962</v>
      </c>
      <c r="C4">
        <v>116.649276733398</v>
      </c>
      <c r="D4" t="str">
        <f>IF(tariffs[[#This Row],[Prediction]]&lt;C3,"Sell","Buy")</f>
        <v>Sell</v>
      </c>
      <c r="E4" s="3">
        <v>1000000</v>
      </c>
      <c r="H4" s="3">
        <f>H3*tariffs[[#This Row],[Actual]]/C3</f>
        <v>1000000</v>
      </c>
    </row>
    <row r="5" spans="1:8" x14ac:dyDescent="0.35">
      <c r="A5" s="1">
        <v>45692</v>
      </c>
      <c r="B5">
        <v>115.785805</v>
      </c>
      <c r="C5">
        <v>118.63909149169901</v>
      </c>
      <c r="D5" t="str">
        <f>IF(tariffs[[#This Row],[Prediction]]&lt;C4,"Sell","Buy")</f>
        <v>Sell</v>
      </c>
      <c r="E5" s="3">
        <v>1000000</v>
      </c>
      <c r="H5" s="3">
        <f>H4*tariffs[[#This Row],[Actual]]/C4</f>
        <v>1017058.0976926993</v>
      </c>
    </row>
    <row r="6" spans="1:8" x14ac:dyDescent="0.35">
      <c r="A6" s="1">
        <v>45693</v>
      </c>
      <c r="B6">
        <v>117.38518999999999</v>
      </c>
      <c r="C6">
        <v>124.818519592285</v>
      </c>
      <c r="D6" t="str">
        <f>IF(tariffs[[#This Row],[Prediction]]&lt;C5,"Sell","Buy")</f>
        <v>Sell</v>
      </c>
      <c r="E6" s="3">
        <v>1000000</v>
      </c>
      <c r="H6" s="3">
        <f>H5*tariffs[[#This Row],[Actual]]/C5</f>
        <v>1070032.5204549516</v>
      </c>
    </row>
    <row r="7" spans="1:8" x14ac:dyDescent="0.35">
      <c r="A7" s="1">
        <v>45694</v>
      </c>
      <c r="B7">
        <v>122.31965</v>
      </c>
      <c r="C7">
        <v>128.66815185546801</v>
      </c>
      <c r="D7" t="str">
        <f>IF(tariffs[[#This Row],[Prediction]]&lt;C6,"Sell","Buy")</f>
        <v>Sell</v>
      </c>
      <c r="E7" s="3">
        <v>1000000</v>
      </c>
      <c r="H7" s="3">
        <f>H6*tariffs[[#This Row],[Actual]]/C6</f>
        <v>1103034.2875553283</v>
      </c>
    </row>
    <row r="8" spans="1:8" x14ac:dyDescent="0.35">
      <c r="A8" s="1">
        <v>45695</v>
      </c>
      <c r="B8">
        <v>126.858</v>
      </c>
      <c r="C8">
        <v>129.82804870605401</v>
      </c>
      <c r="D8" t="str">
        <f>IF(tariffs[[#This Row],[Prediction]]&lt;C7,"Sell","Buy")</f>
        <v>Sell</v>
      </c>
      <c r="E8" s="3">
        <v>1000000</v>
      </c>
      <c r="H8" s="3">
        <f>H7*tariffs[[#This Row],[Actual]]/C7</f>
        <v>1112977.7426976773</v>
      </c>
    </row>
    <row r="9" spans="1:8" x14ac:dyDescent="0.35">
      <c r="A9" s="1">
        <v>45696</v>
      </c>
      <c r="B9">
        <v>128.29987</v>
      </c>
      <c r="C9">
        <v>133.55772399902301</v>
      </c>
      <c r="D9" t="str">
        <f>IF(tariffs[[#This Row],[Prediction]]&lt;C8,"Sell","Buy")</f>
        <v>Sell</v>
      </c>
      <c r="E9" s="3">
        <v>1000000</v>
      </c>
      <c r="H9" s="3">
        <f>H8*tariffs[[#This Row],[Actual]]/C8</f>
        <v>1144951.1539130181</v>
      </c>
    </row>
    <row r="10" spans="1:8" x14ac:dyDescent="0.35">
      <c r="A10" s="1">
        <v>45697</v>
      </c>
      <c r="B10">
        <v>130.51799</v>
      </c>
      <c r="C10">
        <v>133.55772399902301</v>
      </c>
      <c r="D10" t="str">
        <f>IF(tariffs[[#This Row],[Prediction]]&lt;C9,"Sell","Buy")</f>
        <v>Sell</v>
      </c>
      <c r="E10" s="3">
        <v>1000000</v>
      </c>
      <c r="H10" s="3">
        <f>H9*tariffs[[#This Row],[Actual]]/C9</f>
        <v>1144951.1539130181</v>
      </c>
    </row>
    <row r="11" spans="1:8" x14ac:dyDescent="0.35">
      <c r="A11" s="1">
        <v>45698</v>
      </c>
      <c r="B11">
        <v>130.97145</v>
      </c>
      <c r="C11">
        <v>133.55772399902301</v>
      </c>
      <c r="D11" t="str">
        <f>IF(tariffs[[#This Row],[Prediction]]&lt;C10,"Sell","Buy")</f>
        <v>Sell</v>
      </c>
      <c r="E11" s="3">
        <v>1000000</v>
      </c>
      <c r="H11" s="3">
        <f>H10*tariffs[[#This Row],[Actual]]/C10</f>
        <v>1144951.1539130181</v>
      </c>
    </row>
    <row r="12" spans="1:8" x14ac:dyDescent="0.35">
      <c r="A12" s="1">
        <v>45699</v>
      </c>
      <c r="B12">
        <v>130.66415000000001</v>
      </c>
      <c r="C12">
        <v>132.78779602050699</v>
      </c>
      <c r="D12" t="str">
        <f>IF(tariffs[[#This Row],[Prediction]]&lt;C11,"Sell","Buy")</f>
        <v>Sell</v>
      </c>
      <c r="E12" s="3">
        <v>1000000</v>
      </c>
      <c r="H12" s="3">
        <f>H11*tariffs[[#This Row],[Actual]]/C11</f>
        <v>1138350.7874120264</v>
      </c>
    </row>
    <row r="13" spans="1:8" x14ac:dyDescent="0.35">
      <c r="A13" s="1">
        <v>45700</v>
      </c>
      <c r="B13">
        <v>130.53278</v>
      </c>
      <c r="C13">
        <v>131.12794494628901</v>
      </c>
      <c r="D13" t="str">
        <f>IF(tariffs[[#This Row],[Prediction]]&lt;C12,"Sell","Buy")</f>
        <v>Sell</v>
      </c>
      <c r="E13" s="3">
        <v>1000000</v>
      </c>
      <c r="H13" s="3">
        <f>H12*tariffs[[#This Row],[Actual]]/C12</f>
        <v>1124121.3715022169</v>
      </c>
    </row>
    <row r="14" spans="1:8" x14ac:dyDescent="0.35">
      <c r="A14" s="1">
        <v>45701</v>
      </c>
      <c r="B14">
        <v>128.96136000000001</v>
      </c>
      <c r="C14">
        <v>135.27755737304599</v>
      </c>
      <c r="D14" t="str">
        <f>IF(tariffs[[#This Row],[Prediction]]&lt;C13,"Sell","Buy")</f>
        <v>Sell</v>
      </c>
      <c r="E14" s="3">
        <v>1000000</v>
      </c>
      <c r="H14" s="3">
        <f>H13*tariffs[[#This Row],[Actual]]/C13</f>
        <v>1159694.7804676315</v>
      </c>
    </row>
    <row r="15" spans="1:8" x14ac:dyDescent="0.35">
      <c r="A15" s="1">
        <v>45702</v>
      </c>
      <c r="B15">
        <v>131.50104999999999</v>
      </c>
      <c r="C15">
        <v>138.83723449707</v>
      </c>
      <c r="D15" t="str">
        <f>IF(tariffs[[#This Row],[Prediction]]&lt;C14,"Sell","Buy")</f>
        <v>Sell</v>
      </c>
      <c r="E15" s="3">
        <v>1000000</v>
      </c>
      <c r="H15" s="3">
        <f>H14*tariffs[[#This Row],[Actual]]/C14</f>
        <v>1190210.8472938293</v>
      </c>
    </row>
    <row r="16" spans="1:8" x14ac:dyDescent="0.35">
      <c r="A16" s="1">
        <v>45703</v>
      </c>
      <c r="B16">
        <v>135.72241</v>
      </c>
      <c r="C16">
        <v>139.38717651367099</v>
      </c>
      <c r="D16" t="str">
        <f>IF(tariffs[[#This Row],[Prediction]]&lt;C15,"Sell","Buy")</f>
        <v>Sell</v>
      </c>
      <c r="E16" s="3">
        <v>1000000</v>
      </c>
      <c r="H16" s="3">
        <f>H15*tariffs[[#This Row],[Actual]]/C15</f>
        <v>1194925.3387334794</v>
      </c>
    </row>
    <row r="17" spans="1:8" x14ac:dyDescent="0.35">
      <c r="A17" s="1">
        <v>45704</v>
      </c>
      <c r="B17">
        <v>137.77875</v>
      </c>
      <c r="C17">
        <v>139.38717651367099</v>
      </c>
      <c r="D17" t="str">
        <f>IF(tariffs[[#This Row],[Prediction]]&lt;C16,"Sell","Buy")</f>
        <v>Sell</v>
      </c>
      <c r="E17" s="3">
        <v>1000000</v>
      </c>
      <c r="H17" s="3">
        <f>H16*tariffs[[#This Row],[Actual]]/C16</f>
        <v>1194925.3387334794</v>
      </c>
    </row>
    <row r="18" spans="1:8" x14ac:dyDescent="0.35">
      <c r="A18" s="1">
        <v>45705</v>
      </c>
      <c r="B18">
        <v>137.42312999999999</v>
      </c>
      <c r="C18">
        <v>139.38717651367099</v>
      </c>
      <c r="D18" t="str">
        <f>IF(tariffs[[#This Row],[Prediction]]&lt;C17,"Sell","Buy")</f>
        <v>Sell</v>
      </c>
      <c r="E18" s="3">
        <v>1000000</v>
      </c>
      <c r="H18" s="3">
        <f>H17*tariffs[[#This Row],[Actual]]/C17</f>
        <v>1194925.3387334794</v>
      </c>
    </row>
    <row r="19" spans="1:8" x14ac:dyDescent="0.35">
      <c r="A19" s="1">
        <v>45706</v>
      </c>
      <c r="B19">
        <v>137.07619</v>
      </c>
      <c r="C19">
        <v>139.38717651367099</v>
      </c>
      <c r="D19" t="str">
        <f>IF(tariffs[[#This Row],[Prediction]]&lt;C18,"Sell","Buy")</f>
        <v>Sell</v>
      </c>
      <c r="E19" s="3">
        <v>1000000</v>
      </c>
      <c r="H19" s="3">
        <f>H18*tariffs[[#This Row],[Actual]]/C18</f>
        <v>1194925.3387334794</v>
      </c>
    </row>
    <row r="20" spans="1:8" x14ac:dyDescent="0.35">
      <c r="A20" s="1">
        <v>45707</v>
      </c>
      <c r="B20">
        <v>136.97719000000001</v>
      </c>
      <c r="C20">
        <v>139.217193603515</v>
      </c>
      <c r="D20" t="str">
        <f>IF(tariffs[[#This Row],[Prediction]]&lt;C19,"Sell","Buy")</f>
        <v>Sell</v>
      </c>
      <c r="E20" s="3">
        <v>1000000</v>
      </c>
      <c r="H20" s="3">
        <f>H19*tariffs[[#This Row],[Actual]]/C19</f>
        <v>1193468.1251534545</v>
      </c>
    </row>
    <row r="21" spans="1:8" x14ac:dyDescent="0.35">
      <c r="A21" s="1">
        <v>45708</v>
      </c>
      <c r="B21">
        <v>136.77940000000001</v>
      </c>
      <c r="C21">
        <v>140.09712219238199</v>
      </c>
      <c r="D21" t="str">
        <f>IF(tariffs[[#This Row],[Prediction]]&lt;C20,"Sell","Buy")</f>
        <v>Sell</v>
      </c>
      <c r="E21" s="3">
        <v>1000000</v>
      </c>
      <c r="H21" s="3">
        <f>H20*tariffs[[#This Row],[Actual]]/C20</f>
        <v>1201011.4945896668</v>
      </c>
    </row>
    <row r="22" spans="1:8" x14ac:dyDescent="0.35">
      <c r="A22" s="1">
        <v>45709</v>
      </c>
      <c r="B22">
        <v>137.52237</v>
      </c>
      <c r="C22">
        <v>134.41763305664</v>
      </c>
      <c r="D22" t="str">
        <f>IF(tariffs[[#This Row],[Prediction]]&lt;C21,"Sell","Buy")</f>
        <v>Sell</v>
      </c>
      <c r="E22" s="3">
        <v>1000000</v>
      </c>
      <c r="H22" s="3">
        <f>H21*tariffs[[#This Row],[Actual]]/C21</f>
        <v>1152322.9017857655</v>
      </c>
    </row>
    <row r="23" spans="1:8" x14ac:dyDescent="0.35">
      <c r="A23" s="1">
        <v>45710</v>
      </c>
      <c r="B23">
        <v>134.40825000000001</v>
      </c>
      <c r="C23">
        <v>130.26802062988199</v>
      </c>
      <c r="D23" t="str">
        <f>IF(tariffs[[#This Row],[Prediction]]&lt;C22,"Sell","Buy")</f>
        <v>Sell</v>
      </c>
      <c r="E23" s="3">
        <v>1000000</v>
      </c>
      <c r="H23" s="3">
        <f>H22*tariffs[[#This Row],[Actual]]/C22</f>
        <v>1116749.4928203421</v>
      </c>
    </row>
    <row r="24" spans="1:8" x14ac:dyDescent="0.35">
      <c r="A24" s="1">
        <v>45711</v>
      </c>
      <c r="B24">
        <v>129.95330999999999</v>
      </c>
      <c r="C24">
        <v>130.26802062988199</v>
      </c>
      <c r="D24" t="str">
        <f>IF(tariffs[[#This Row],[Prediction]]&lt;C23,"Sell","Buy")</f>
        <v>Sell</v>
      </c>
      <c r="E24" s="3">
        <v>1000000</v>
      </c>
      <c r="H24" s="3">
        <f>H23*tariffs[[#This Row],[Actual]]/C23</f>
        <v>1116749.4928203421</v>
      </c>
    </row>
    <row r="25" spans="1:8" x14ac:dyDescent="0.35">
      <c r="A25" s="1">
        <v>45712</v>
      </c>
      <c r="B25">
        <v>129.20994999999999</v>
      </c>
      <c r="C25">
        <v>130.26802062988199</v>
      </c>
      <c r="D25" t="str">
        <f>IF(tariffs[[#This Row],[Prediction]]&lt;C24,"Sell","Buy")</f>
        <v>Sell</v>
      </c>
      <c r="E25" s="3">
        <v>1000000</v>
      </c>
      <c r="H25" s="3">
        <f>H24*tariffs[[#This Row],[Actual]]/C24</f>
        <v>1116749.4928203421</v>
      </c>
    </row>
    <row r="26" spans="1:8" x14ac:dyDescent="0.35">
      <c r="A26" s="1">
        <v>45713</v>
      </c>
      <c r="B26">
        <v>129.70375000000001</v>
      </c>
      <c r="C26">
        <v>126.618354797363</v>
      </c>
      <c r="D26" t="str">
        <f>IF(tariffs[[#This Row],[Prediction]]&lt;C25,"Sell","Buy")</f>
        <v>Sell</v>
      </c>
      <c r="E26" s="3">
        <v>1000000</v>
      </c>
      <c r="H26" s="3">
        <f>H25*tariffs[[#This Row],[Actual]]/C25</f>
        <v>1085461.9792178334</v>
      </c>
    </row>
    <row r="27" spans="1:8" x14ac:dyDescent="0.35">
      <c r="A27" s="1">
        <v>45714</v>
      </c>
      <c r="B27">
        <v>126.49522</v>
      </c>
      <c r="C27">
        <v>131.26792907714801</v>
      </c>
      <c r="D27" t="str">
        <f>IF(tariffs[[#This Row],[Prediction]]&lt;C26,"Sell","Buy")</f>
        <v>Sell</v>
      </c>
      <c r="E27" s="3">
        <v>1000000</v>
      </c>
      <c r="H27" s="3">
        <f>H26*tariffs[[#This Row],[Actual]]/C26</f>
        <v>1125321.4143552806</v>
      </c>
    </row>
    <row r="28" spans="1:8" x14ac:dyDescent="0.35">
      <c r="A28" s="1">
        <v>45715</v>
      </c>
      <c r="B28">
        <v>128.46385000000001</v>
      </c>
      <c r="C28">
        <v>120.138954162597</v>
      </c>
      <c r="D28" t="str">
        <f>IF(tariffs[[#This Row],[Prediction]]&lt;C27,"Sell","Buy")</f>
        <v>Sell</v>
      </c>
      <c r="E28" s="3">
        <v>1000000</v>
      </c>
      <c r="H28" s="3">
        <f>H27*tariffs[[#This Row],[Actual]]/C27</f>
        <v>1029915.9799950978</v>
      </c>
    </row>
    <row r="29" spans="1:8" x14ac:dyDescent="0.35">
      <c r="A29" s="1">
        <v>45716</v>
      </c>
      <c r="B29">
        <v>123.72093</v>
      </c>
      <c r="C29">
        <v>124.90850830078099</v>
      </c>
      <c r="D29" t="str">
        <f>IF(tariffs[[#This Row],[Prediction]]&lt;C28,"Sell","Buy")</f>
        <v>Buy</v>
      </c>
      <c r="E29" s="3">
        <f>E28*tariffs[[#This Row],[Actual]]/C28</f>
        <v>1039700.3134531106</v>
      </c>
      <c r="F29" s="3">
        <f>tariffs[[#This Row],[Amount]]</f>
        <v>1039700.3134531106</v>
      </c>
      <c r="H29" s="3">
        <f>H28*tariffs[[#This Row],[Actual]]/C28</f>
        <v>1070803.9672312709</v>
      </c>
    </row>
    <row r="30" spans="1:8" x14ac:dyDescent="0.35">
      <c r="A30" s="1">
        <v>45717</v>
      </c>
      <c r="B30">
        <v>120.93333</v>
      </c>
      <c r="C30">
        <v>114.049507141113</v>
      </c>
      <c r="D30" t="str">
        <f>IF(tariffs[[#This Row],[Prediction]]&lt;C29,"Sell","Buy")</f>
        <v>Sell</v>
      </c>
      <c r="E30" s="3">
        <v>1039700.31</v>
      </c>
      <c r="F30" s="3">
        <f>F29*tariffs[[#This Row],[Actual]]/C29</f>
        <v>949313.30088621797</v>
      </c>
      <c r="H30" s="3">
        <f>H29*tariffs[[#This Row],[Actual]]/C29</f>
        <v>977712.93860461027</v>
      </c>
    </row>
    <row r="31" spans="1:8" x14ac:dyDescent="0.35">
      <c r="A31" s="1">
        <v>45718</v>
      </c>
      <c r="B31">
        <v>116.422714</v>
      </c>
      <c r="C31">
        <v>114.049507141113</v>
      </c>
      <c r="D31" t="str">
        <f>IF(tariffs[[#This Row],[Prediction]]&lt;C30,"Sell","Buy")</f>
        <v>Buy</v>
      </c>
      <c r="E31" s="3">
        <f>E30*tariffs[[#This Row],[Actual]]/C30</f>
        <v>1039700.31</v>
      </c>
      <c r="F31" s="3">
        <f>F30*tariffs[[#This Row],[Actual]]/C30</f>
        <v>949313.30088621797</v>
      </c>
      <c r="H31" s="3">
        <f>H30*tariffs[[#This Row],[Actual]]/C30</f>
        <v>977712.93860461027</v>
      </c>
    </row>
    <row r="32" spans="1:8" x14ac:dyDescent="0.35">
      <c r="A32" s="1">
        <v>45719</v>
      </c>
      <c r="B32">
        <v>114.48822</v>
      </c>
      <c r="C32">
        <v>114.049507141113</v>
      </c>
      <c r="D32" t="str">
        <f>IF(tariffs[[#This Row],[Prediction]]&lt;C31,"Sell","Buy")</f>
        <v>Buy</v>
      </c>
      <c r="E32" s="3">
        <f>E31*tariffs[[#This Row],[Actual]]/C31</f>
        <v>1039700.31</v>
      </c>
      <c r="F32" s="3">
        <f>F31*tariffs[[#This Row],[Actual]]/C31</f>
        <v>949313.30088621797</v>
      </c>
      <c r="H32" s="3">
        <f>H31*tariffs[[#This Row],[Actual]]/C31</f>
        <v>977712.93860461027</v>
      </c>
    </row>
    <row r="33" spans="1:8" x14ac:dyDescent="0.35">
      <c r="A33" s="1">
        <v>45720</v>
      </c>
      <c r="B33">
        <v>114.80876000000001</v>
      </c>
      <c r="C33">
        <v>115.97933197021401</v>
      </c>
      <c r="D33" t="str">
        <f>IF(tariffs[[#This Row],[Prediction]]&lt;C32,"Sell","Buy")</f>
        <v>Buy</v>
      </c>
      <c r="E33" s="3">
        <f>E32*tariffs[[#This Row],[Actual]]/C32</f>
        <v>1057293.0162146746</v>
      </c>
      <c r="F33" s="3">
        <f>F32*tariffs[[#This Row],[Actual]]/C32</f>
        <v>965376.57397322333</v>
      </c>
      <c r="H33" s="3">
        <f>H32*tariffs[[#This Row],[Actual]]/C32</f>
        <v>994256.76024794218</v>
      </c>
    </row>
    <row r="34" spans="1:8" x14ac:dyDescent="0.35">
      <c r="A34" s="1">
        <v>45721</v>
      </c>
      <c r="B34">
        <v>113.91701500000001</v>
      </c>
      <c r="C34">
        <v>117.28921508789</v>
      </c>
      <c r="D34" t="str">
        <f>IF(tariffs[[#This Row],[Prediction]]&lt;C33,"Sell","Buy")</f>
        <v>Sell</v>
      </c>
      <c r="E34" s="3">
        <v>1057293.02</v>
      </c>
      <c r="F34" s="3">
        <f>F33*tariffs[[#This Row],[Actual]]/C33</f>
        <v>976279.6413988244</v>
      </c>
      <c r="H34" s="3">
        <f>H33*tariffs[[#This Row],[Actual]]/C33</f>
        <v>1005486.0036205327</v>
      </c>
    </row>
    <row r="35" spans="1:8" x14ac:dyDescent="0.35">
      <c r="A35" s="1">
        <v>45722</v>
      </c>
      <c r="B35">
        <v>116.34672</v>
      </c>
      <c r="C35">
        <v>110.55982971191401</v>
      </c>
      <c r="D35" t="str">
        <f>IF(tariffs[[#This Row],[Prediction]]&lt;C34,"Sell","Buy")</f>
        <v>Sell</v>
      </c>
      <c r="E35" s="3">
        <v>1057293.02</v>
      </c>
      <c r="F35" s="3">
        <f>F34*tariffs[[#This Row],[Actual]]/C34</f>
        <v>920266.29066773353</v>
      </c>
      <c r="H35" s="3">
        <f>H34*tariffs[[#This Row],[Actual]]/C34</f>
        <v>947796.95860951219</v>
      </c>
    </row>
    <row r="36" spans="1:8" x14ac:dyDescent="0.35">
      <c r="A36" s="1">
        <v>45723</v>
      </c>
      <c r="B36">
        <v>111.47366</v>
      </c>
      <c r="C36">
        <v>112.679641723632</v>
      </c>
      <c r="D36" t="str">
        <f>IF(tariffs[[#This Row],[Prediction]]&lt;C35,"Sell","Buy")</f>
        <v>Buy</v>
      </c>
      <c r="E36" s="3">
        <f>E35*tariffs[[#This Row],[Actual]]/C35</f>
        <v>1077564.9618937389</v>
      </c>
      <c r="F36" s="3">
        <f>F35*tariffs[[#This Row],[Actual]]/C35</f>
        <v>937910.9590976669</v>
      </c>
      <c r="H36" s="3">
        <f>H35*tariffs[[#This Row],[Actual]]/C35</f>
        <v>965969.4845872157</v>
      </c>
    </row>
    <row r="37" spans="1:8" x14ac:dyDescent="0.35">
      <c r="A37" s="1">
        <v>45724</v>
      </c>
      <c r="B37">
        <v>110.53480999999999</v>
      </c>
      <c r="C37">
        <v>106.970161437988</v>
      </c>
      <c r="D37" t="str">
        <f>IF(tariffs[[#This Row],[Prediction]]&lt;C36,"Sell","Buy")</f>
        <v>Sell</v>
      </c>
      <c r="E37" s="3">
        <v>1077564.96</v>
      </c>
      <c r="F37" s="3">
        <f>F36*tariffs[[#This Row],[Actual]]/C36</f>
        <v>890386.98716499354</v>
      </c>
      <c r="H37" s="3">
        <f>H36*tariffs[[#This Row],[Actual]]/C36</f>
        <v>917023.78646091674</v>
      </c>
    </row>
    <row r="38" spans="1:8" x14ac:dyDescent="0.35">
      <c r="A38" s="1">
        <v>45725</v>
      </c>
      <c r="B38">
        <v>107.32437</v>
      </c>
      <c r="C38">
        <v>106.970161437988</v>
      </c>
      <c r="D38" t="str">
        <f>IF(tariffs[[#This Row],[Prediction]]&lt;C37,"Sell","Buy")</f>
        <v>Buy</v>
      </c>
      <c r="E38" s="3">
        <f>E37*tariffs[[#This Row],[Actual]]/C37</f>
        <v>1077564.96</v>
      </c>
      <c r="F38" s="3">
        <f>F37*tariffs[[#This Row],[Actual]]/C37</f>
        <v>890386.98716499354</v>
      </c>
      <c r="H38" s="3">
        <f>H37*tariffs[[#This Row],[Actual]]/C37</f>
        <v>917023.78646091674</v>
      </c>
    </row>
    <row r="39" spans="1:8" x14ac:dyDescent="0.35">
      <c r="A39" s="1">
        <v>45726</v>
      </c>
      <c r="B39">
        <v>106.40849</v>
      </c>
      <c r="C39">
        <v>106.970161437988</v>
      </c>
      <c r="D39" t="str">
        <f>IF(tariffs[[#This Row],[Prediction]]&lt;C38,"Sell","Buy")</f>
        <v>Sell</v>
      </c>
      <c r="E39" s="3">
        <v>1077564.96</v>
      </c>
      <c r="F39" s="3">
        <f>F38*tariffs[[#This Row],[Actual]]/C38</f>
        <v>890386.98716499354</v>
      </c>
      <c r="H39" s="3">
        <f>H38*tariffs[[#This Row],[Actual]]/C38</f>
        <v>917023.78646091674</v>
      </c>
    </row>
    <row r="40" spans="1:8" x14ac:dyDescent="0.35">
      <c r="A40" s="1">
        <v>45727</v>
      </c>
      <c r="B40">
        <v>106.6536</v>
      </c>
      <c r="C40">
        <v>108.75</v>
      </c>
      <c r="D40" t="str">
        <f>IF(tariffs[[#This Row],[Prediction]]&lt;C39,"Sell","Buy")</f>
        <v>Sell</v>
      </c>
      <c r="E40" s="3">
        <v>1077564.96</v>
      </c>
      <c r="F40" s="3">
        <f>F39*tariffs[[#This Row],[Actual]]/C39</f>
        <v>905201.82032562816</v>
      </c>
      <c r="H40" s="3">
        <f>H39*tariffs[[#This Row],[Actual]]/C39</f>
        <v>932281.81987401564</v>
      </c>
    </row>
    <row r="41" spans="1:8" x14ac:dyDescent="0.35">
      <c r="A41" s="1">
        <v>45728</v>
      </c>
      <c r="B41">
        <v>107.3241</v>
      </c>
      <c r="C41">
        <v>115.73999786376901</v>
      </c>
      <c r="D41" t="str">
        <f>IF(tariffs[[#This Row],[Prediction]]&lt;C40,"Sell","Buy")</f>
        <v>Sell</v>
      </c>
      <c r="E41" s="3">
        <v>1077564.96</v>
      </c>
      <c r="F41" s="3">
        <f>F40*tariffs[[#This Row],[Actual]]/C40</f>
        <v>963384.42989211972</v>
      </c>
      <c r="H41" s="3">
        <f>H40*tariffs[[#This Row],[Actual]]/C40</f>
        <v>992205.01922436093</v>
      </c>
    </row>
    <row r="42" spans="1:8" x14ac:dyDescent="0.35">
      <c r="A42" s="1">
        <v>45729</v>
      </c>
      <c r="B42">
        <v>113.32839</v>
      </c>
      <c r="C42">
        <v>115.58000183105401</v>
      </c>
      <c r="D42" t="str">
        <f>IF(tariffs[[#This Row],[Prediction]]&lt;C41,"Sell","Buy")</f>
        <v>Sell</v>
      </c>
      <c r="E42" s="3">
        <v>1077564.96</v>
      </c>
      <c r="F42" s="3">
        <f>F41*tariffs[[#This Row],[Actual]]/C41</f>
        <v>962052.67173066223</v>
      </c>
      <c r="H42" s="3">
        <f>H41*tariffs[[#This Row],[Actual]]/C41</f>
        <v>990833.42021238699</v>
      </c>
    </row>
    <row r="43" spans="1:8" x14ac:dyDescent="0.35">
      <c r="A43" s="1">
        <v>45730</v>
      </c>
      <c r="B43">
        <v>115.192024</v>
      </c>
      <c r="C43">
        <v>121.669998168945</v>
      </c>
      <c r="D43" t="str">
        <f>IF(tariffs[[#This Row],[Prediction]]&lt;C42,"Sell","Buy")</f>
        <v>Sell</v>
      </c>
      <c r="E43" s="3">
        <v>1077564.96</v>
      </c>
      <c r="F43" s="3">
        <f>F42*tariffs[[#This Row],[Actual]]/C42</f>
        <v>1012743.9431866193</v>
      </c>
      <c r="H43" s="3">
        <f>H42*tariffs[[#This Row],[Actual]]/C42</f>
        <v>1043041.1707311466</v>
      </c>
    </row>
    <row r="44" spans="1:8" x14ac:dyDescent="0.35">
      <c r="A44" s="1">
        <v>45731</v>
      </c>
      <c r="B44">
        <v>118.73706</v>
      </c>
      <c r="C44">
        <v>119.52999877929599</v>
      </c>
      <c r="D44" t="str">
        <f>IF(tariffs[[#This Row],[Prediction]]&lt;C43,"Sell","Buy")</f>
        <v>Sell</v>
      </c>
      <c r="E44" s="3">
        <v>1077564.96</v>
      </c>
      <c r="F44" s="3">
        <f>F43*tariffs[[#This Row],[Actual]]/C43</f>
        <v>994931.24118196638</v>
      </c>
      <c r="H44" s="3">
        <f>H43*tariffs[[#This Row],[Actual]]/C43</f>
        <v>1024695.5842896638</v>
      </c>
    </row>
    <row r="45" spans="1:8" x14ac:dyDescent="0.35">
      <c r="A45" s="1">
        <v>45732</v>
      </c>
      <c r="B45">
        <v>119.16237</v>
      </c>
      <c r="C45">
        <v>119.52999877929599</v>
      </c>
      <c r="D45" t="str">
        <f>IF(tariffs[[#This Row],[Prediction]]&lt;C44,"Sell","Buy")</f>
        <v>Sell</v>
      </c>
      <c r="E45" s="3">
        <v>1077564.96</v>
      </c>
      <c r="F45" s="3">
        <f>F44*tariffs[[#This Row],[Actual]]/C44</f>
        <v>994931.24118196638</v>
      </c>
      <c r="H45" s="3">
        <f>H44*tariffs[[#This Row],[Actual]]/C44</f>
        <v>1024695.5842896638</v>
      </c>
    </row>
    <row r="46" spans="1:8" x14ac:dyDescent="0.35">
      <c r="A46" s="1">
        <v>45733</v>
      </c>
      <c r="B46">
        <v>118.24155</v>
      </c>
      <c r="C46">
        <v>119.52999877929599</v>
      </c>
      <c r="D46" t="str">
        <f>IF(tariffs[[#This Row],[Prediction]]&lt;C45,"Sell","Buy")</f>
        <v>Sell</v>
      </c>
      <c r="E46" s="3">
        <v>1077564.96</v>
      </c>
      <c r="F46" s="3">
        <f>F45*tariffs[[#This Row],[Actual]]/C45</f>
        <v>994931.24118196638</v>
      </c>
      <c r="H46" s="3">
        <f>H45*tariffs[[#This Row],[Actual]]/C45</f>
        <v>1024695.5842896638</v>
      </c>
    </row>
    <row r="47" spans="1:8" x14ac:dyDescent="0.35">
      <c r="A47" s="1">
        <v>45734</v>
      </c>
      <c r="B47">
        <v>117.90869000000001</v>
      </c>
      <c r="C47">
        <v>115.430000305175</v>
      </c>
      <c r="D47" t="str">
        <f>IF(tariffs[[#This Row],[Prediction]]&lt;C46,"Sell","Buy")</f>
        <v>Sell</v>
      </c>
      <c r="E47" s="3">
        <v>1077564.96</v>
      </c>
      <c r="F47" s="3">
        <f>F46*tariffs[[#This Row],[Actual]]/C46</f>
        <v>960804.10479477909</v>
      </c>
      <c r="H47" s="3">
        <f>H46*tariffs[[#This Row],[Actual]]/C46</f>
        <v>989547.50117302744</v>
      </c>
    </row>
    <row r="48" spans="1:8" x14ac:dyDescent="0.35">
      <c r="A48" s="1">
        <v>45735</v>
      </c>
      <c r="B48">
        <v>114.61454000000001</v>
      </c>
      <c r="C48">
        <v>117.51999664306599</v>
      </c>
      <c r="D48" t="str">
        <f>IF(tariffs[[#This Row],[Prediction]]&lt;C47,"Sell","Buy")</f>
        <v>Sell</v>
      </c>
      <c r="E48" s="3">
        <v>1077564.96</v>
      </c>
      <c r="F48" s="3">
        <f>F47*tariffs[[#This Row],[Actual]]/C47</f>
        <v>978200.59665255225</v>
      </c>
      <c r="H48" s="3">
        <f>H47*tariffs[[#This Row],[Actual]]/C47</f>
        <v>1007464.4261332025</v>
      </c>
    </row>
    <row r="49" spans="1:8" x14ac:dyDescent="0.35">
      <c r="A49" s="1">
        <v>45736</v>
      </c>
      <c r="B49">
        <v>114.92466</v>
      </c>
      <c r="C49">
        <v>118.52999877929599</v>
      </c>
      <c r="D49" t="str">
        <f>IF(tariffs[[#This Row],[Prediction]]&lt;C48,"Sell","Buy")</f>
        <v>Sell</v>
      </c>
      <c r="E49" s="3">
        <v>1077564.96</v>
      </c>
      <c r="F49" s="3">
        <f>F48*tariffs[[#This Row],[Actual]]/C48</f>
        <v>986607.5462824204</v>
      </c>
      <c r="H49" s="3">
        <f>H48*tariffs[[#This Row],[Actual]]/C48</f>
        <v>1016122.8779000177</v>
      </c>
    </row>
    <row r="50" spans="1:8" x14ac:dyDescent="0.35">
      <c r="A50" s="1">
        <v>45737</v>
      </c>
      <c r="B50">
        <v>116.21771</v>
      </c>
      <c r="C50">
        <v>117.699996948242</v>
      </c>
      <c r="D50" t="str">
        <f>IF(tariffs[[#This Row],[Prediction]]&lt;C49,"Sell","Buy")</f>
        <v>Sell</v>
      </c>
      <c r="E50" s="3">
        <v>1077564.96</v>
      </c>
      <c r="F50" s="3">
        <f>F49*tariffs[[#This Row],[Actual]]/C49</f>
        <v>979698.86427466245</v>
      </c>
      <c r="H50" s="3">
        <f>H49*tariffs[[#This Row],[Actual]]/C49</f>
        <v>1009007.5158995232</v>
      </c>
    </row>
    <row r="51" spans="1:8" x14ac:dyDescent="0.35">
      <c r="A51" s="1">
        <v>45738</v>
      </c>
      <c r="B51">
        <v>116.23820000000001</v>
      </c>
      <c r="C51">
        <v>121.41000366210901</v>
      </c>
      <c r="D51" t="str">
        <f>IF(tariffs[[#This Row],[Prediction]]&lt;C50,"Sell","Buy")</f>
        <v>Sell</v>
      </c>
      <c r="E51" s="3">
        <v>1077564.96</v>
      </c>
      <c r="F51" s="3">
        <f>F50*tariffs[[#This Row],[Actual]]/C50</f>
        <v>1010579.8282361587</v>
      </c>
      <c r="H51" s="3">
        <f>H50*tariffs[[#This Row],[Actual]]/C50</f>
        <v>1040812.3141611208</v>
      </c>
    </row>
    <row r="52" spans="1:8" x14ac:dyDescent="0.35">
      <c r="A52" s="1">
        <v>45739</v>
      </c>
      <c r="B52">
        <v>118.85498</v>
      </c>
      <c r="C52">
        <v>121.41000366210901</v>
      </c>
      <c r="D52" t="str">
        <f>IF(tariffs[[#This Row],[Prediction]]&lt;C51,"Sell","Buy")</f>
        <v>Sell</v>
      </c>
      <c r="E52" s="3">
        <v>1077564.96</v>
      </c>
      <c r="F52" s="3">
        <f>F51*tariffs[[#This Row],[Actual]]/C51</f>
        <v>1010579.8282361587</v>
      </c>
      <c r="H52" s="3">
        <f>H51*tariffs[[#This Row],[Actual]]/C51</f>
        <v>1040812.3141611208</v>
      </c>
    </row>
    <row r="53" spans="1:8" x14ac:dyDescent="0.35">
      <c r="A53" s="1">
        <v>45740</v>
      </c>
      <c r="B53">
        <v>119.58189</v>
      </c>
      <c r="C53">
        <v>121.41000366210901</v>
      </c>
      <c r="D53" t="str">
        <f>IF(tariffs[[#This Row],[Prediction]]&lt;C52,"Sell","Buy")</f>
        <v>Sell</v>
      </c>
      <c r="E53" s="3">
        <v>1077564.96</v>
      </c>
      <c r="F53" s="3">
        <f>F52*tariffs[[#This Row],[Actual]]/C52</f>
        <v>1010579.8282361587</v>
      </c>
      <c r="H53" s="3">
        <f>H52*tariffs[[#This Row],[Actual]]/C52</f>
        <v>1040812.3141611208</v>
      </c>
    </row>
    <row r="54" spans="1:8" x14ac:dyDescent="0.35">
      <c r="A54" s="1">
        <v>45741</v>
      </c>
      <c r="B54">
        <v>119.3933</v>
      </c>
      <c r="C54">
        <v>120.69000244140599</v>
      </c>
      <c r="D54" t="str">
        <f>IF(tariffs[[#This Row],[Prediction]]&lt;C53,"Sell","Buy")</f>
        <v>Sell</v>
      </c>
      <c r="E54" s="3">
        <v>1077564.96</v>
      </c>
      <c r="F54" s="3">
        <f>F53*tariffs[[#This Row],[Actual]]/C53</f>
        <v>1004586.7577477262</v>
      </c>
      <c r="H54" s="3">
        <f>H53*tariffs[[#This Row],[Actual]]/C53</f>
        <v>1034639.955095847</v>
      </c>
    </row>
    <row r="55" spans="1:8" x14ac:dyDescent="0.35">
      <c r="A55" s="1">
        <v>45742</v>
      </c>
      <c r="B55">
        <v>118.96981</v>
      </c>
      <c r="C55">
        <v>113.76000213623</v>
      </c>
      <c r="D55" t="str">
        <f>IF(tariffs[[#This Row],[Prediction]]&lt;C54,"Sell","Buy")</f>
        <v>Sell</v>
      </c>
      <c r="E55" s="3">
        <v>1077564.96</v>
      </c>
      <c r="F55" s="3">
        <f>F54*tariffs[[#This Row],[Actual]]/C54</f>
        <v>946903.54955368047</v>
      </c>
      <c r="H55" s="3">
        <f>H54*tariffs[[#This Row],[Actual]]/C54</f>
        <v>975231.09719941521</v>
      </c>
    </row>
    <row r="56" spans="1:8" x14ac:dyDescent="0.35">
      <c r="A56" s="1">
        <v>45743</v>
      </c>
      <c r="B56">
        <v>114.171646</v>
      </c>
      <c r="C56">
        <v>111.430000305175</v>
      </c>
      <c r="D56" t="str">
        <f>IF(tariffs[[#This Row],[Prediction]]&lt;C55,"Sell","Buy")</f>
        <v>Buy</v>
      </c>
      <c r="E56" s="3">
        <f>E55*tariffs[[#This Row],[Actual]]/C55</f>
        <v>1055494.5637031184</v>
      </c>
      <c r="F56" s="3">
        <f>F55*tariffs[[#This Row],[Actual]]/C55</f>
        <v>927509.32519659505</v>
      </c>
      <c r="H56" s="3">
        <f>H55*tariffs[[#This Row],[Actual]]/C55</f>
        <v>955256.67561444279</v>
      </c>
    </row>
    <row r="57" spans="1:8" x14ac:dyDescent="0.35">
      <c r="A57" s="1">
        <v>45744</v>
      </c>
      <c r="B57">
        <v>109.77840399999999</v>
      </c>
      <c r="C57">
        <v>109.669998168945</v>
      </c>
      <c r="D57" t="str">
        <f>IF(tariffs[[#This Row],[Prediction]]&lt;C56,"Sell","Buy")</f>
        <v>Sell</v>
      </c>
      <c r="E57" s="3">
        <v>1055494.56</v>
      </c>
      <c r="F57" s="3">
        <f>F56*tariffs[[#This Row],[Actual]]/C56</f>
        <v>912859.6043920673</v>
      </c>
      <c r="H57" s="3">
        <f>H56*tariffs[[#This Row],[Actual]]/C56</f>
        <v>940168.69405539299</v>
      </c>
    </row>
    <row r="58" spans="1:8" x14ac:dyDescent="0.35">
      <c r="A58" s="1">
        <v>45745</v>
      </c>
      <c r="B58">
        <v>108.474464</v>
      </c>
      <c r="C58">
        <v>108.379997253417</v>
      </c>
      <c r="D58" t="str">
        <f>IF(tariffs[[#This Row],[Prediction]]&lt;C57,"Sell","Buy")</f>
        <v>Sell</v>
      </c>
      <c r="E58" s="3">
        <v>1055494.56</v>
      </c>
      <c r="F58" s="3">
        <f>F57*tariffs[[#This Row],[Actual]]/C57</f>
        <v>902122.03035107721</v>
      </c>
      <c r="H58" s="3">
        <f>H57*tariffs[[#This Row],[Actual]]/C57</f>
        <v>929109.89496419684</v>
      </c>
    </row>
    <row r="59" spans="1:8" x14ac:dyDescent="0.35">
      <c r="A59" s="1">
        <v>45746</v>
      </c>
      <c r="B59">
        <v>106.57436</v>
      </c>
      <c r="C59">
        <v>108.379997253417</v>
      </c>
      <c r="D59" t="str">
        <f>IF(tariffs[[#This Row],[Prediction]]&lt;C58,"Sell","Buy")</f>
        <v>Sell</v>
      </c>
      <c r="E59" s="3">
        <v>1055494.56</v>
      </c>
      <c r="F59" s="3">
        <f>F58*tariffs[[#This Row],[Actual]]/C58</f>
        <v>902122.03035107721</v>
      </c>
      <c r="H59" s="3">
        <f>H58*tariffs[[#This Row],[Actual]]/C58</f>
        <v>929109.89496419684</v>
      </c>
    </row>
    <row r="60" spans="1:8" x14ac:dyDescent="0.35">
      <c r="A60" s="1">
        <v>45747</v>
      </c>
      <c r="B60">
        <v>106.63039999999999</v>
      </c>
      <c r="C60">
        <v>108.379997253417</v>
      </c>
      <c r="D60" t="str">
        <f>IF(tariffs[[#This Row],[Prediction]]&lt;C59,"Sell","Buy")</f>
        <v>Sell</v>
      </c>
      <c r="E60" s="3">
        <v>1055494.56</v>
      </c>
      <c r="F60" s="3">
        <f>F59*tariffs[[#This Row],[Actual]]/C59</f>
        <v>902122.03035107721</v>
      </c>
      <c r="H60" s="3">
        <f>H59*tariffs[[#This Row],[Actual]]/C59</f>
        <v>929109.89496419684</v>
      </c>
    </row>
    <row r="61" spans="1:8" x14ac:dyDescent="0.35">
      <c r="A61" s="1">
        <v>45748</v>
      </c>
      <c r="B61">
        <v>106.87916</v>
      </c>
      <c r="C61">
        <v>110.150001525878</v>
      </c>
      <c r="D61" t="str">
        <f>IF(tariffs[[#This Row],[Prediction]]&lt;C60,"Sell","Buy")</f>
        <v>Sell</v>
      </c>
      <c r="E61" s="3">
        <v>1055494.56</v>
      </c>
      <c r="F61" s="3">
        <f>F60*tariffs[[#This Row],[Actual]]/C60</f>
        <v>916855.00588593539</v>
      </c>
      <c r="H61" s="3">
        <f>H60*tariffs[[#This Row],[Actual]]/C60</f>
        <v>944283.62190042413</v>
      </c>
    </row>
    <row r="62" spans="1:8" x14ac:dyDescent="0.35">
      <c r="A62" s="1">
        <v>45749</v>
      </c>
      <c r="B62">
        <v>108.66517</v>
      </c>
      <c r="C62">
        <v>110.419998168945</v>
      </c>
      <c r="D62" t="str">
        <f>IF(tariffs[[#This Row],[Prediction]]&lt;C61,"Sell","Buy")</f>
        <v>Sell</v>
      </c>
      <c r="E62" s="3">
        <v>1055494.56</v>
      </c>
      <c r="F62" s="3">
        <f>F61*tariffs[[#This Row],[Actual]]/C61</f>
        <v>919102.37556672678</v>
      </c>
      <c r="H62" s="3">
        <f>H61*tariffs[[#This Row],[Actual]]/C61</f>
        <v>946598.22384762764</v>
      </c>
    </row>
    <row r="63" spans="1:8" x14ac:dyDescent="0.35">
      <c r="A63" s="1">
        <v>45750</v>
      </c>
      <c r="B63">
        <v>108.955536</v>
      </c>
      <c r="C63">
        <v>101.800003051757</v>
      </c>
      <c r="D63" t="str">
        <f>IF(tariffs[[#This Row],[Prediction]]&lt;C62,"Sell","Buy")</f>
        <v>Sell</v>
      </c>
      <c r="E63" s="3">
        <v>1055494.56</v>
      </c>
      <c r="F63" s="3">
        <f>F62*tariffs[[#This Row],[Actual]]/C62</f>
        <v>847352.16617567767</v>
      </c>
      <c r="H63" s="3">
        <f>H62*tariffs[[#This Row],[Actual]]/C62</f>
        <v>872701.53662779171</v>
      </c>
    </row>
    <row r="64" spans="1:8" x14ac:dyDescent="0.35">
      <c r="A64" s="1">
        <v>45751</v>
      </c>
      <c r="B64">
        <v>102.717766</v>
      </c>
      <c r="C64">
        <v>94.309997558593693</v>
      </c>
      <c r="D64" t="str">
        <f>IF(tariffs[[#This Row],[Prediction]]&lt;C63,"Sell","Buy")</f>
        <v>Buy</v>
      </c>
      <c r="E64" s="3">
        <f>E63*tariffs[[#This Row],[Actual]]/C63</f>
        <v>977835.81918066426</v>
      </c>
      <c r="F64" s="3">
        <f>F63*tariffs[[#This Row],[Actual]]/C63</f>
        <v>785007.64565466263</v>
      </c>
      <c r="G64" s="3">
        <f>1000000</f>
        <v>1000000</v>
      </c>
      <c r="H64" s="3">
        <f>H63*tariffs[[#This Row],[Actual]]/C63</f>
        <v>808491.91867806599</v>
      </c>
    </row>
    <row r="65" spans="1:8" x14ac:dyDescent="0.35">
      <c r="A65" s="1">
        <v>45752</v>
      </c>
      <c r="B65">
        <v>94.889724999999999</v>
      </c>
      <c r="C65">
        <v>97.639999389648395</v>
      </c>
      <c r="D65" t="str">
        <f>IF(tariffs[[#This Row],[Prediction]]&lt;C64,"Sell","Buy")</f>
        <v>Buy</v>
      </c>
      <c r="E65" s="3">
        <f>E63*tariffs[[#This Row],[Actual]]/C63</f>
        <v>1012362.3291227248</v>
      </c>
      <c r="F65" s="3">
        <f>F64*tariffs[[#This Row],[Actual]]/C64</f>
        <v>812725.56491129159</v>
      </c>
      <c r="G65" s="3">
        <f>G64*tariffs[[#This Row],[Actual]]/C64</f>
        <v>1035309.1073826591</v>
      </c>
      <c r="H65" s="3">
        <f>H64*tariffs[[#This Row],[Actual]]/C64</f>
        <v>837039.04665268189</v>
      </c>
    </row>
    <row r="66" spans="1:8" x14ac:dyDescent="0.35">
      <c r="A66" s="1">
        <v>45753</v>
      </c>
      <c r="B66">
        <v>93.384345999999994</v>
      </c>
      <c r="C66">
        <v>97.639999389648395</v>
      </c>
      <c r="D66" t="str">
        <f>IF(tariffs[[#This Row],[Prediction]]&lt;C65,"Sell","Buy")</f>
        <v>Sell</v>
      </c>
      <c r="E66" s="3">
        <v>1012362.33</v>
      </c>
      <c r="F66" s="3">
        <f>F65*tariffs[[#This Row],[Actual]]/C65</f>
        <v>812725.5649112917</v>
      </c>
      <c r="G66" s="3">
        <f>G65*tariffs[[#This Row],[Actual]]/C65</f>
        <v>1035309.107382659</v>
      </c>
      <c r="H66" s="3">
        <f>H65*tariffs[[#This Row],[Actual]]/C65</f>
        <v>837039.04665268189</v>
      </c>
    </row>
    <row r="67" spans="1:8" x14ac:dyDescent="0.35">
      <c r="A67" s="1">
        <v>45754</v>
      </c>
      <c r="B67">
        <v>95.171449999999993</v>
      </c>
      <c r="C67">
        <v>97.639999389648395</v>
      </c>
      <c r="D67" t="str">
        <f>IF(tariffs[[#This Row],[Prediction]]&lt;C66,"Sell","Buy")</f>
        <v>Sell</v>
      </c>
      <c r="E67" s="3">
        <v>1012362.33</v>
      </c>
      <c r="F67" s="3">
        <f>F66*tariffs[[#This Row],[Actual]]/C66</f>
        <v>812725.5649112917</v>
      </c>
      <c r="G67" s="3">
        <f>G66*tariffs[[#This Row],[Actual]]/C66</f>
        <v>1035309.107382659</v>
      </c>
      <c r="H67" s="3">
        <f>H66*tariffs[[#This Row],[Actual]]/C66</f>
        <v>837039.04665268189</v>
      </c>
    </row>
    <row r="68" spans="1:8" x14ac:dyDescent="0.35">
      <c r="A68" s="1">
        <v>45755</v>
      </c>
      <c r="B68">
        <v>95.654144000000002</v>
      </c>
      <c r="C68">
        <v>96.300003051757798</v>
      </c>
      <c r="D68" t="str">
        <f>IF(tariffs[[#This Row],[Prediction]]&lt;C67,"Sell","Buy")</f>
        <v>Sell</v>
      </c>
      <c r="E68" s="3">
        <v>1012362.33</v>
      </c>
      <c r="F68" s="3">
        <f>F67*tariffs[[#This Row],[Actual]]/C67</f>
        <v>801571.84422818141</v>
      </c>
      <c r="G68" s="3">
        <f>G67*tariffs[[#This Row],[Actual]]/C67</f>
        <v>1021100.6843885001</v>
      </c>
      <c r="H68" s="3">
        <f>H67*tariffs[[#This Row],[Actual]]/C67</f>
        <v>825551.65148474486</v>
      </c>
    </row>
    <row r="69" spans="1:8" x14ac:dyDescent="0.35">
      <c r="A69" s="1">
        <v>45756</v>
      </c>
      <c r="B69">
        <v>97.549130000000005</v>
      </c>
      <c r="C69">
        <v>114.33000183105401</v>
      </c>
      <c r="D69" t="str">
        <f>IF(tariffs[[#This Row],[Prediction]]&lt;C68,"Sell","Buy")</f>
        <v>Buy</v>
      </c>
      <c r="E69" s="3">
        <f>E68*tariffs[[#This Row],[Actual]]/C68</f>
        <v>1201904.2925718515</v>
      </c>
      <c r="F69" s="3">
        <f>F68*tariffs[[#This Row],[Actual]]/C68</f>
        <v>951648.05310622999</v>
      </c>
      <c r="G69" s="3">
        <f>G68*tariffs[[#This Row],[Actual]]/C68</f>
        <v>1212278.7062953969</v>
      </c>
      <c r="H69" s="3">
        <f>H68*tariffs[[#This Row],[Actual]]/C68</f>
        <v>980117.5372253292</v>
      </c>
    </row>
    <row r="70" spans="1:8" x14ac:dyDescent="0.35">
      <c r="A70" s="1">
        <v>45757</v>
      </c>
      <c r="B70">
        <v>107.45959999999999</v>
      </c>
      <c r="C70">
        <v>107.56999969482401</v>
      </c>
      <c r="D70" t="str">
        <f>IF(tariffs[[#This Row],[Prediction]]&lt;C69,"Sell","Buy")</f>
        <v>Sell</v>
      </c>
      <c r="E70" s="3">
        <v>1201904.29</v>
      </c>
      <c r="F70" s="3">
        <f>F69*tariffs[[#This Row],[Actual]]/C69</f>
        <v>895379.85780397232</v>
      </c>
      <c r="G70" s="3">
        <f>G69*tariffs[[#This Row],[Actual]]/C69</f>
        <v>1140600.1747374877</v>
      </c>
      <c r="H70" s="3">
        <f>H69*tariffs[[#This Row],[Actual]]/C69</f>
        <v>922166.02371804893</v>
      </c>
    </row>
    <row r="71" spans="1:8" x14ac:dyDescent="0.35">
      <c r="A71" s="1">
        <v>45758</v>
      </c>
      <c r="B71">
        <v>109.21666</v>
      </c>
      <c r="C71">
        <v>110.930000305175</v>
      </c>
      <c r="D71" t="str">
        <f>IF(tariffs[[#This Row],[Prediction]]&lt;C70,"Sell","Buy")</f>
        <v>Buy</v>
      </c>
      <c r="E71" s="3">
        <f>E70*tariffs[[#This Row],[Actual]]/C70</f>
        <v>1239446.3478176109</v>
      </c>
      <c r="F71" s="3">
        <f>F70*tariffs[[#This Row],[Actual]]/C70</f>
        <v>923347.47774682241</v>
      </c>
      <c r="G71" s="3">
        <f>G70*tariffs[[#This Row],[Actual]]/C70</f>
        <v>1176227.369068221</v>
      </c>
      <c r="H71" s="3">
        <f>H70*tariffs[[#This Row],[Actual]]/C70</f>
        <v>950970.32241961977</v>
      </c>
    </row>
    <row r="72" spans="1:8" x14ac:dyDescent="0.35">
      <c r="A72" s="1">
        <v>45759</v>
      </c>
      <c r="B72">
        <v>108.744736</v>
      </c>
      <c r="C72">
        <v>110.709999084472</v>
      </c>
      <c r="D72" t="str">
        <f>IF(tariffs[[#This Row],[Prediction]]&lt;C71,"Sell","Buy")</f>
        <v>Sell</v>
      </c>
      <c r="E72" s="3">
        <v>1239446.3500000001</v>
      </c>
      <c r="F72" s="3">
        <f>F71*tariffs[[#This Row],[Actual]]/C71</f>
        <v>921516.25470816297</v>
      </c>
      <c r="G72" s="3">
        <f>G71*tariffs[[#This Row],[Actual]]/C71</f>
        <v>1173894.6235863189</v>
      </c>
      <c r="H72" s="3">
        <f>H71*tariffs[[#This Row],[Actual]]/C71</f>
        <v>949084.31654916925</v>
      </c>
    </row>
    <row r="73" spans="1:8" x14ac:dyDescent="0.35">
      <c r="A73" s="1">
        <v>45760</v>
      </c>
      <c r="B73">
        <v>109.60939</v>
      </c>
      <c r="C73">
        <v>110.709999084472</v>
      </c>
      <c r="D73" t="str">
        <f>IF(tariffs[[#This Row],[Prediction]]&lt;C72,"Sell","Buy")</f>
        <v>Sell</v>
      </c>
      <c r="E73" s="3">
        <v>1239446.3500000001</v>
      </c>
      <c r="F73" s="3">
        <f>F72*tariffs[[#This Row],[Actual]]/C72</f>
        <v>921516.25470816297</v>
      </c>
      <c r="G73" s="3">
        <f>G72*tariffs[[#This Row],[Actual]]/C72</f>
        <v>1173894.6235863189</v>
      </c>
      <c r="H73" s="3">
        <f>H72*tariffs[[#This Row],[Actual]]/C72</f>
        <v>949084.31654916925</v>
      </c>
    </row>
    <row r="74" spans="1:8" x14ac:dyDescent="0.35">
      <c r="A74" s="1">
        <v>45761</v>
      </c>
      <c r="B74">
        <v>109.50772000000001</v>
      </c>
      <c r="C74">
        <v>110.709999084472</v>
      </c>
      <c r="D74" t="str">
        <f>IF(tariffs[[#This Row],[Prediction]]&lt;C73,"Sell","Buy")</f>
        <v>Sell</v>
      </c>
      <c r="E74" s="3">
        <v>1239446.3500000001</v>
      </c>
      <c r="F74" s="3">
        <f>F73*tariffs[[#This Row],[Actual]]/C73</f>
        <v>921516.25470816297</v>
      </c>
      <c r="G74" s="3">
        <f>G73*tariffs[[#This Row],[Actual]]/C73</f>
        <v>1173894.6235863189</v>
      </c>
      <c r="H74" s="3">
        <f>H73*tariffs[[#This Row],[Actual]]/C73</f>
        <v>949084.31654916925</v>
      </c>
    </row>
    <row r="75" spans="1:8" x14ac:dyDescent="0.35">
      <c r="A75" s="1">
        <v>45762</v>
      </c>
      <c r="B75">
        <v>109.22920000000001</v>
      </c>
      <c r="C75">
        <v>112.199996948242</v>
      </c>
      <c r="D75" t="str">
        <f>IF(tariffs[[#This Row],[Prediction]]&lt;C74,"Sell","Buy")</f>
        <v>Sell</v>
      </c>
      <c r="E75" s="3">
        <v>1239446.3500000001</v>
      </c>
      <c r="F75" s="3">
        <f>F74*tariffs[[#This Row],[Actual]]/C74</f>
        <v>933918.54232715978</v>
      </c>
      <c r="G75" s="3">
        <f>G74*tariffs[[#This Row],[Actual]]/C74</f>
        <v>1189693.5622178705</v>
      </c>
      <c r="H75" s="3">
        <f>H74*tariffs[[#This Row],[Actual]]/C74</f>
        <v>961857.63075646944</v>
      </c>
    </row>
    <row r="76" spans="1:8" x14ac:dyDescent="0.35">
      <c r="A76" s="1">
        <v>45763</v>
      </c>
      <c r="B76">
        <v>109.59347</v>
      </c>
      <c r="C76">
        <v>104.48999786376901</v>
      </c>
      <c r="D76" t="str">
        <f>IF(tariffs[[#This Row],[Prediction]]&lt;C75,"Sell","Buy")</f>
        <v>Sell</v>
      </c>
      <c r="E76" s="3">
        <v>1239446.3500000001</v>
      </c>
      <c r="F76" s="3">
        <f>F75*tariffs[[#This Row],[Actual]]/C75</f>
        <v>869742.86227222753</v>
      </c>
      <c r="G76" s="3">
        <f>G75*tariffs[[#This Row],[Actual]]/C75</f>
        <v>1107941.899784809</v>
      </c>
      <c r="H76" s="3">
        <f>H75*tariffs[[#This Row],[Actual]]/C75</f>
        <v>895762.07234084199</v>
      </c>
    </row>
    <row r="77" spans="1:8" x14ac:dyDescent="0.35">
      <c r="A77" s="1">
        <v>45764</v>
      </c>
      <c r="B77">
        <v>103.98526</v>
      </c>
      <c r="C77">
        <v>101.48999786376901</v>
      </c>
      <c r="D77" t="str">
        <f>IF(tariffs[[#This Row],[Prediction]]&lt;C76,"Sell","Buy")</f>
        <v>Sell</v>
      </c>
      <c r="E77" s="3">
        <v>1239446.3500000001</v>
      </c>
      <c r="F77" s="3">
        <f>F76*tariffs[[#This Row],[Actual]]/C76</f>
        <v>844771.77757358947</v>
      </c>
      <c r="G77" s="3">
        <f>G76*tariffs[[#This Row],[Actual]]/C76</f>
        <v>1076131.9106250051</v>
      </c>
      <c r="H77" s="3">
        <f>H76*tariffs[[#This Row],[Actual]]/C76</f>
        <v>870043.95317190362</v>
      </c>
    </row>
    <row r="78" spans="1:8" x14ac:dyDescent="0.35">
      <c r="A78" s="1">
        <v>45765</v>
      </c>
      <c r="B78">
        <v>100.34948</v>
      </c>
      <c r="C78">
        <v>96.910003662109304</v>
      </c>
      <c r="D78" t="str">
        <f>IF(tariffs[[#This Row],[Prediction]]&lt;C77,"Sell","Buy")</f>
        <v>Sell</v>
      </c>
      <c r="E78" s="3">
        <v>1239446.3500000001</v>
      </c>
      <c r="F78" s="3">
        <f>F77*tariffs[[#This Row],[Actual]]/C77</f>
        <v>806649.30319728435</v>
      </c>
      <c r="G78" s="3">
        <f>G77*tariffs[[#This Row],[Actual]]/C77</f>
        <v>1027568.7219894184</v>
      </c>
      <c r="H78" s="3">
        <f>H77*tariffs[[#This Row],[Actual]]/C77</f>
        <v>830781.00761479326</v>
      </c>
    </row>
    <row r="79" spans="1:8" x14ac:dyDescent="0.35">
      <c r="A79" s="1">
        <v>45766</v>
      </c>
      <c r="B79">
        <v>96.067024000000004</v>
      </c>
      <c r="C79">
        <v>96.910003662109304</v>
      </c>
      <c r="D79" t="str">
        <f>IF(tariffs[[#This Row],[Prediction]]&lt;C78,"Sell","Buy")</f>
        <v>Sell</v>
      </c>
      <c r="E79" s="3">
        <v>1239446.3500000001</v>
      </c>
      <c r="F79" s="3">
        <f>F78*tariffs[[#This Row],[Actual]]/C78</f>
        <v>806649.30319728423</v>
      </c>
      <c r="G79" s="3">
        <f>G78*tariffs[[#This Row],[Actual]]/C78</f>
        <v>1027568.7219894184</v>
      </c>
      <c r="H79" s="3">
        <f>H78*tariffs[[#This Row],[Actual]]/C78</f>
        <v>830781.00761479326</v>
      </c>
    </row>
    <row r="80" spans="1:8" x14ac:dyDescent="0.35">
      <c r="A80" s="1">
        <v>45767</v>
      </c>
      <c r="B80">
        <v>95.775949999999995</v>
      </c>
      <c r="C80">
        <v>96.910003662109304</v>
      </c>
      <c r="D80" t="str">
        <f>IF(tariffs[[#This Row],[Prediction]]&lt;C79,"Sell","Buy")</f>
        <v>Sell</v>
      </c>
      <c r="E80" s="3">
        <v>1239446.3500000001</v>
      </c>
      <c r="F80" s="3">
        <f>F79*tariffs[[#This Row],[Actual]]/C79</f>
        <v>806649.30319728423</v>
      </c>
      <c r="G80" s="3">
        <f>G79*tariffs[[#This Row],[Actual]]/C79</f>
        <v>1027568.7219894184</v>
      </c>
      <c r="H80" s="3">
        <f>H79*tariffs[[#This Row],[Actual]]/C79</f>
        <v>830781.00761479326</v>
      </c>
    </row>
    <row r="81" spans="1:8" x14ac:dyDescent="0.35">
      <c r="A81" s="1">
        <v>45768</v>
      </c>
      <c r="B81">
        <v>96.298689999999993</v>
      </c>
      <c r="C81">
        <v>96.910003662109304</v>
      </c>
      <c r="D81" t="str">
        <f>IF(tariffs[[#This Row],[Prediction]]&lt;C80,"Sell","Buy")</f>
        <v>Sell</v>
      </c>
      <c r="E81" s="3">
        <v>1239446.3500000001</v>
      </c>
      <c r="F81" s="3">
        <f>F80*tariffs[[#This Row],[Actual]]/C80</f>
        <v>806649.30319728423</v>
      </c>
      <c r="G81" s="3">
        <f>G80*tariffs[[#This Row],[Actual]]/C80</f>
        <v>1027568.7219894184</v>
      </c>
      <c r="H81" s="3">
        <f>H80*tariffs[[#This Row],[Actual]]/C80</f>
        <v>830781.00761479326</v>
      </c>
    </row>
    <row r="82" spans="1:8" x14ac:dyDescent="0.35">
      <c r="A82" s="1">
        <v>45769</v>
      </c>
      <c r="B82">
        <v>96.616135</v>
      </c>
      <c r="C82">
        <v>98.889999389648395</v>
      </c>
      <c r="D82" t="str">
        <f>IF(tariffs[[#This Row],[Prediction]]&lt;C81,"Sell","Buy")</f>
        <v>Sell</v>
      </c>
      <c r="E82" s="3">
        <v>1239446.3500000001</v>
      </c>
      <c r="F82" s="3">
        <f>F81*tariffs[[#This Row],[Actual]]/C81</f>
        <v>823130.18353572418</v>
      </c>
      <c r="G82" s="3">
        <f>G81*tariffs[[#This Row],[Actual]]/C81</f>
        <v>1048563.2695325773</v>
      </c>
      <c r="H82" s="3">
        <f>H81*tariffs[[#This Row],[Actual]]/C81</f>
        <v>847754.92963973957</v>
      </c>
    </row>
    <row r="83" spans="1:8" x14ac:dyDescent="0.35">
      <c r="A83" s="1">
        <v>45770</v>
      </c>
      <c r="B83">
        <v>97.807884000000001</v>
      </c>
      <c r="C83">
        <v>102.709999084472</v>
      </c>
      <c r="D83" t="str">
        <f>IF(tariffs[[#This Row],[Prediction]]&lt;C82,"Sell","Buy")</f>
        <v>Sell</v>
      </c>
      <c r="E83" s="3">
        <v>1239446.3500000001</v>
      </c>
      <c r="F83" s="3">
        <f>F82*tariffs[[#This Row],[Actual]]/C82</f>
        <v>854926.69551179465</v>
      </c>
      <c r="G83" s="3">
        <f>G82*tariffs[[#This Row],[Actual]]/C82</f>
        <v>1089067.9858268416</v>
      </c>
      <c r="H83" s="3">
        <f>H82*tariffs[[#This Row],[Actual]]/C82</f>
        <v>880502.66543200018</v>
      </c>
    </row>
    <row r="84" spans="1:8" x14ac:dyDescent="0.35">
      <c r="A84" s="1">
        <v>45771</v>
      </c>
      <c r="B84">
        <v>101.71384999999999</v>
      </c>
      <c r="C84">
        <v>106.430000305175</v>
      </c>
      <c r="D84" t="str">
        <f>IF(tariffs[[#This Row],[Prediction]]&lt;C83,"Sell","Buy")</f>
        <v>Sell</v>
      </c>
      <c r="E84" s="3">
        <v>1239446.3500000001</v>
      </c>
      <c r="F84" s="3">
        <f>F83*tariffs[[#This Row],[Actual]]/C83</f>
        <v>885890.85069886514</v>
      </c>
      <c r="G84" s="3">
        <f>G83*tariffs[[#This Row],[Actual]]/C83</f>
        <v>1128512.3853285147</v>
      </c>
      <c r="H84" s="3">
        <f>H83*tariffs[[#This Row],[Actual]]/C83</f>
        <v>912393.1436662121</v>
      </c>
    </row>
    <row r="85" spans="1:8" x14ac:dyDescent="0.35">
      <c r="A85" s="1">
        <v>45772</v>
      </c>
      <c r="B85">
        <v>104.51645000000001</v>
      </c>
      <c r="C85">
        <v>111.01000213623</v>
      </c>
      <c r="D85" t="str">
        <f>IF(tariffs[[#This Row],[Prediction]]&lt;C84,"Sell","Buy")</f>
        <v>Sell</v>
      </c>
      <c r="E85" s="3">
        <v>1239446.3500000001</v>
      </c>
      <c r="F85" s="3">
        <f>F84*tariffs[[#This Row],[Actual]]/C84</f>
        <v>924013.38857992901</v>
      </c>
      <c r="G85" s="3">
        <f>G84*tariffs[[#This Row],[Actual]]/C84</f>
        <v>1177075.6548610954</v>
      </c>
      <c r="H85" s="3">
        <f>H84*tariffs[[#This Row],[Actual]]/C84</f>
        <v>951656.15462788823</v>
      </c>
    </row>
    <row r="86" spans="1:8" x14ac:dyDescent="0.35">
      <c r="A86" s="1">
        <v>45773</v>
      </c>
      <c r="B86">
        <v>108.54995</v>
      </c>
      <c r="C86">
        <v>108.730003356933</v>
      </c>
      <c r="D86" t="str">
        <f>IF(tariffs[[#This Row],[Prediction]]&lt;C85,"Sell","Buy")</f>
        <v>Sell</v>
      </c>
      <c r="E86" s="3">
        <v>1239446.3500000001</v>
      </c>
      <c r="F86" s="3">
        <f>F85*tariffs[[#This Row],[Actual]]/C85</f>
        <v>905035.37436972337</v>
      </c>
      <c r="G86" s="3">
        <f>G85*tariffs[[#This Row],[Actual]]/C85</f>
        <v>1152900.0760431606</v>
      </c>
      <c r="H86" s="3">
        <f>H85*tariffs[[#This Row],[Actual]]/C85</f>
        <v>932110.39452422352</v>
      </c>
    </row>
    <row r="87" spans="1:8" x14ac:dyDescent="0.35">
      <c r="A87" s="1">
        <v>45774</v>
      </c>
      <c r="B87">
        <v>108.27876000000001</v>
      </c>
      <c r="C87">
        <v>108.730003356933</v>
      </c>
      <c r="D87" t="str">
        <f>IF(tariffs[[#This Row],[Prediction]]&lt;C86,"Sell","Buy")</f>
        <v>Sell</v>
      </c>
      <c r="E87" s="3">
        <v>1239446.3500000001</v>
      </c>
      <c r="F87" s="3">
        <f>F86*tariffs[[#This Row],[Actual]]/C86</f>
        <v>905035.37436972337</v>
      </c>
      <c r="G87" s="3">
        <f>G86*tariffs[[#This Row],[Actual]]/C86</f>
        <v>1152900.0760431606</v>
      </c>
      <c r="H87" s="3">
        <f>H86*tariffs[[#This Row],[Actual]]/C86</f>
        <v>932110.39452422352</v>
      </c>
    </row>
    <row r="88" spans="1:8" x14ac:dyDescent="0.35">
      <c r="A88" s="1">
        <v>45775</v>
      </c>
      <c r="B88">
        <v>107.1705</v>
      </c>
      <c r="C88">
        <v>108.730003356933</v>
      </c>
      <c r="D88" t="str">
        <f>IF(tariffs[[#This Row],[Prediction]]&lt;C87,"Sell","Buy")</f>
        <v>Sell</v>
      </c>
      <c r="E88" s="3">
        <v>1239446.3500000001</v>
      </c>
      <c r="F88" s="3">
        <f>F87*tariffs[[#This Row],[Actual]]/C87</f>
        <v>905035.37436972337</v>
      </c>
      <c r="G88" s="3">
        <f>G87*tariffs[[#This Row],[Actual]]/C87</f>
        <v>1152900.0760431606</v>
      </c>
      <c r="H88" s="3">
        <f>H87*tariffs[[#This Row],[Actual]]/C87</f>
        <v>932110.39452422352</v>
      </c>
    </row>
    <row r="89" spans="1:8" x14ac:dyDescent="0.35">
      <c r="A89" s="1">
        <v>45776</v>
      </c>
      <c r="B89">
        <v>106.88534</v>
      </c>
      <c r="C89">
        <v>109.01999664306599</v>
      </c>
      <c r="D89" t="str">
        <f>IF(tariffs[[#This Row],[Prediction]]&lt;C88,"Sell","Buy")</f>
        <v>Sell</v>
      </c>
      <c r="E89" s="3">
        <v>1239446.3500000001</v>
      </c>
      <c r="F89" s="3">
        <f>F88*tariffs[[#This Row],[Actual]]/C88</f>
        <v>907449.19000641117</v>
      </c>
      <c r="G89" s="3">
        <f>G88*tariffs[[#This Row],[Actual]]/C88</f>
        <v>1155974.9704725961</v>
      </c>
      <c r="H89" s="3">
        <f>H88*tariffs[[#This Row],[Actual]]/C88</f>
        <v>934596.4218212103</v>
      </c>
    </row>
    <row r="90" spans="1:8" x14ac:dyDescent="0.35">
      <c r="A90" s="1">
        <v>45777</v>
      </c>
      <c r="B90">
        <v>106.86292</v>
      </c>
      <c r="C90">
        <v>108.919998168945</v>
      </c>
      <c r="D90" t="str">
        <f>IF(tariffs[[#This Row],[Prediction]]&lt;C89,"Sell","Buy")</f>
        <v>Sell</v>
      </c>
      <c r="E90" s="3">
        <v>1239446.3500000001</v>
      </c>
      <c r="F90" s="3">
        <f>F89*tariffs[[#This Row],[Actual]]/C89</f>
        <v>906616.83321740793</v>
      </c>
      <c r="G90" s="3">
        <f>G89*tariffs[[#This Row],[Actual]]/C89</f>
        <v>1154914.6536800009</v>
      </c>
      <c r="H90" s="3">
        <f>H89*tariffs[[#This Row],[Actual]]/C89</f>
        <v>933739.16426315845</v>
      </c>
    </row>
    <row r="91" spans="1:8" x14ac:dyDescent="0.35">
      <c r="A91" s="1">
        <v>45778</v>
      </c>
      <c r="B91">
        <v>106.38048999999999</v>
      </c>
      <c r="C91">
        <v>111.61000061035099</v>
      </c>
      <c r="D91" t="str">
        <f>IF(tariffs[[#This Row],[Prediction]]&lt;C90,"Sell","Buy")</f>
        <v>Sell</v>
      </c>
      <c r="E91" s="3">
        <v>1239446.3500000001</v>
      </c>
      <c r="F91" s="3">
        <f>F90*tariffs[[#This Row],[Actual]]/C90</f>
        <v>929007.59281870525</v>
      </c>
      <c r="G91" s="3">
        <f>G90*tariffs[[#This Row],[Actual]]/C90</f>
        <v>1183437.6365136579</v>
      </c>
      <c r="H91" s="3">
        <f>H90*tariffs[[#This Row],[Actual]]/C90</f>
        <v>956799.76538076322</v>
      </c>
    </row>
    <row r="92" spans="1:8" x14ac:dyDescent="0.35">
      <c r="A92" s="1">
        <v>45779</v>
      </c>
      <c r="B92">
        <v>109.7471</v>
      </c>
      <c r="C92">
        <v>114.5</v>
      </c>
      <c r="D92" t="str">
        <f>IF(tariffs[[#This Row],[Prediction]]&lt;C91,"Sell","Buy")</f>
        <v>Sell</v>
      </c>
      <c r="E92" s="3">
        <v>1239446.3500000001</v>
      </c>
      <c r="F92" s="3">
        <f>F91*tariffs[[#This Row],[Actual]]/C91</f>
        <v>953063.06599801779</v>
      </c>
      <c r="G92" s="3">
        <f>G91*tariffs[[#This Row],[Actual]]/C91</f>
        <v>1214081.2529325162</v>
      </c>
      <c r="H92" s="3">
        <f>H91*tariffs[[#This Row],[Actual]]/C91</f>
        <v>981574.88161448063</v>
      </c>
    </row>
    <row r="93" spans="1:8" x14ac:dyDescent="0.35">
      <c r="A93" s="1">
        <v>45780</v>
      </c>
      <c r="B93">
        <v>112.462036</v>
      </c>
      <c r="C93">
        <v>113.81999969482401</v>
      </c>
      <c r="D93" t="str">
        <f>IF(tariffs[[#This Row],[Prediction]]&lt;C92,"Sell","Buy")</f>
        <v>Sell</v>
      </c>
      <c r="E93" s="3">
        <v>1239446.3500000001</v>
      </c>
      <c r="F93" s="3">
        <f>F92*tariffs[[#This Row],[Actual]]/C92</f>
        <v>947402.95092613471</v>
      </c>
      <c r="G93" s="3">
        <f>G92*tariffs[[#This Row],[Actual]]/C92</f>
        <v>1206870.985487079</v>
      </c>
      <c r="H93" s="3">
        <f>H92*tariffs[[#This Row],[Actual]]/C92</f>
        <v>975745.43865333707</v>
      </c>
    </row>
    <row r="94" spans="1:8" x14ac:dyDescent="0.35">
      <c r="A94" s="1">
        <v>45781</v>
      </c>
      <c r="B94">
        <v>112.43449</v>
      </c>
      <c r="C94">
        <v>113.81999969482401</v>
      </c>
      <c r="D94" t="str">
        <f>IF(tariffs[[#This Row],[Prediction]]&lt;C93,"Sell","Buy")</f>
        <v>Sell</v>
      </c>
      <c r="E94" s="3">
        <v>1239446.3500000001</v>
      </c>
      <c r="F94" s="3">
        <f>F93*tariffs[[#This Row],[Actual]]/C93</f>
        <v>947402.95092613471</v>
      </c>
      <c r="G94" s="3">
        <f>G93*tariffs[[#This Row],[Actual]]/C93</f>
        <v>1206870.985487079</v>
      </c>
      <c r="H94" s="3">
        <f>H93*tariffs[[#This Row],[Actual]]/C93</f>
        <v>975745.43865333707</v>
      </c>
    </row>
    <row r="95" spans="1:8" x14ac:dyDescent="0.35">
      <c r="A95" s="1">
        <v>45782</v>
      </c>
      <c r="B95">
        <v>111.89112</v>
      </c>
      <c r="C95">
        <v>113.81999969482401</v>
      </c>
      <c r="D95" t="str">
        <f>IF(tariffs[[#This Row],[Prediction]]&lt;C94,"Sell","Buy")</f>
        <v>Sell</v>
      </c>
      <c r="E95" s="3">
        <v>1239446.3500000001</v>
      </c>
      <c r="F95" s="3">
        <f>F94*tariffs[[#This Row],[Actual]]/C94</f>
        <v>947402.95092613471</v>
      </c>
      <c r="G95" s="3">
        <f>G94*tariffs[[#This Row],[Actual]]/C94</f>
        <v>1206870.985487079</v>
      </c>
      <c r="H95" s="3">
        <f>H94*tariffs[[#This Row],[Actual]]/C94</f>
        <v>975745.43865333707</v>
      </c>
    </row>
    <row r="96" spans="1:8" x14ac:dyDescent="0.35">
      <c r="A96" s="1">
        <v>45783</v>
      </c>
      <c r="B96">
        <v>111.68600499999999</v>
      </c>
      <c r="C96">
        <v>113.540000915527</v>
      </c>
      <c r="D96" t="str">
        <f>IF(tariffs[[#This Row],[Prediction]]&lt;C95,"Sell","Buy")</f>
        <v>Sell</v>
      </c>
      <c r="E96" s="3">
        <v>1239446.3500000001</v>
      </c>
      <c r="F96" s="3">
        <f>F95*tariffs[[#This Row],[Actual]]/C95</f>
        <v>945072.32651502115</v>
      </c>
      <c r="G96" s="3">
        <f>G95*tariffs[[#This Row],[Actual]]/C95</f>
        <v>1203902.0661090137</v>
      </c>
      <c r="H96" s="3">
        <f>H95*tariffs[[#This Row],[Actual]]/C95</f>
        <v>973345.09132896457</v>
      </c>
    </row>
    <row r="97" spans="1:8" x14ac:dyDescent="0.35">
      <c r="A97" s="1">
        <v>45784</v>
      </c>
      <c r="B97">
        <v>111.424736</v>
      </c>
      <c r="C97">
        <v>117.059997558593</v>
      </c>
      <c r="D97" t="str">
        <f>IF(tariffs[[#This Row],[Prediction]]&lt;C96,"Sell","Buy")</f>
        <v>Sell</v>
      </c>
      <c r="E97" s="3">
        <v>1239446.3500000001</v>
      </c>
      <c r="F97" s="3">
        <f>F96*tariffs[[#This Row],[Actual]]/C96</f>
        <v>974371.70461932861</v>
      </c>
      <c r="G97" s="3">
        <f>G96*tariffs[[#This Row],[Actual]]/C96</f>
        <v>1241225.7511285057</v>
      </c>
      <c r="H97" s="3">
        <f>H96*tariffs[[#This Row],[Actual]]/C96</f>
        <v>1003520.9890425093</v>
      </c>
    </row>
    <row r="98" spans="1:8" x14ac:dyDescent="0.35">
      <c r="A98" s="1">
        <v>45785</v>
      </c>
      <c r="B98">
        <v>113.95568</v>
      </c>
      <c r="C98">
        <v>117.370002746582</v>
      </c>
      <c r="D98" t="str">
        <f>IF(tariffs[[#This Row],[Prediction]]&lt;C97,"Sell","Buy")</f>
        <v>Sell</v>
      </c>
      <c r="E98" s="3">
        <v>1239446.3500000001</v>
      </c>
      <c r="F98" s="3">
        <f>F97*tariffs[[#This Row],[Actual]]/C97</f>
        <v>976952.09322142543</v>
      </c>
      <c r="G98" s="3">
        <f>G97*tariffs[[#This Row],[Actual]]/C97</f>
        <v>1244512.8383516434</v>
      </c>
      <c r="H98" s="3">
        <f>H97*tariffs[[#This Row],[Actual]]/C97</f>
        <v>1006178.5724984062</v>
      </c>
    </row>
    <row r="99" spans="1:8" x14ac:dyDescent="0.35">
      <c r="A99" s="1">
        <v>45786</v>
      </c>
      <c r="B99">
        <v>116.00995</v>
      </c>
      <c r="C99">
        <v>116.650001525878</v>
      </c>
      <c r="D99" t="str">
        <f>IF(tariffs[[#This Row],[Prediction]]&lt;C98,"Sell","Buy")</f>
        <v>Sell</v>
      </c>
      <c r="E99" s="3">
        <v>1239446.3500000001</v>
      </c>
      <c r="F99" s="3">
        <f>F98*tariffs[[#This Row],[Actual]]/C98</f>
        <v>970959.02273298462</v>
      </c>
      <c r="G99" s="3">
        <f>G98*tariffs[[#This Row],[Actual]]/C98</f>
        <v>1236878.4280097634</v>
      </c>
      <c r="H99" s="3">
        <f>H98*tariffs[[#This Row],[Actual]]/C98</f>
        <v>1000006.213433124</v>
      </c>
    </row>
    <row r="100" spans="1:8" x14ac:dyDescent="0.35">
      <c r="A100" s="1">
        <v>45787</v>
      </c>
      <c r="B100">
        <v>115.34724</v>
      </c>
      <c r="C100">
        <v>123</v>
      </c>
      <c r="D100" t="str">
        <f>IF(tariffs[[#This Row],[Prediction]]&lt;C99,"Sell","Buy")</f>
        <v>Sell</v>
      </c>
      <c r="E100" s="3">
        <v>1239446.3500000001</v>
      </c>
      <c r="F100" s="3">
        <f>F99*tariffs[[#This Row],[Actual]]/C99</f>
        <v>1023814.4726441589</v>
      </c>
      <c r="G100" s="3">
        <f>G99*tariffs[[#This Row],[Actual]]/C99</f>
        <v>1304209.5555519608</v>
      </c>
      <c r="H100" s="3">
        <f>H99*tariffs[[#This Row],[Actual]]/C99</f>
        <v>1054442.885926473</v>
      </c>
    </row>
    <row r="101" spans="1:8" x14ac:dyDescent="0.35">
      <c r="A101" s="1">
        <v>45788</v>
      </c>
      <c r="B101">
        <v>119.74045599999999</v>
      </c>
      <c r="C101">
        <v>123</v>
      </c>
      <c r="D101" t="str">
        <f>IF(tariffs[[#This Row],[Prediction]]&lt;C100,"Sell","Buy")</f>
        <v>Sell</v>
      </c>
      <c r="E101" s="3">
        <v>1239446.3500000001</v>
      </c>
      <c r="F101" s="3">
        <f>F100*tariffs[[#This Row],[Actual]]/C100</f>
        <v>1023814.4726441589</v>
      </c>
      <c r="G101" s="3">
        <f>G100*tariffs[[#This Row],[Actual]]/C100</f>
        <v>1304209.5555519608</v>
      </c>
      <c r="H101" s="3">
        <f>H100*tariffs[[#This Row],[Actual]]/C100</f>
        <v>1054442.885926473</v>
      </c>
    </row>
    <row r="102" spans="1:8" x14ac:dyDescent="0.35">
      <c r="A102" s="1">
        <v>45789</v>
      </c>
      <c r="B102">
        <v>121.04537000000001</v>
      </c>
      <c r="C102">
        <v>123</v>
      </c>
      <c r="D102" t="str">
        <f>IF(tariffs[[#This Row],[Prediction]]&lt;C101,"Sell","Buy")</f>
        <v>Sell</v>
      </c>
      <c r="E102" s="3">
        <v>1239446.3500000001</v>
      </c>
      <c r="F102" s="3">
        <f>F101*tariffs[[#This Row],[Actual]]/C101</f>
        <v>1023814.4726441589</v>
      </c>
      <c r="G102" s="3">
        <f>G101*tariffs[[#This Row],[Actual]]/C101</f>
        <v>1304209.5555519608</v>
      </c>
      <c r="H102" s="3">
        <f>H101*tariffs[[#This Row],[Actual]]/C101</f>
        <v>1054442.885926473</v>
      </c>
    </row>
    <row r="103" spans="1:8" x14ac:dyDescent="0.35">
      <c r="A103" s="1">
        <v>45790</v>
      </c>
      <c r="B103">
        <v>120.7085</v>
      </c>
      <c r="C103">
        <v>129.92999267578099</v>
      </c>
      <c r="D103" t="str">
        <f>IF(tariffs[[#This Row],[Prediction]]&lt;C102,"Sell","Buy")</f>
        <v>Sell</v>
      </c>
      <c r="E103" s="3">
        <v>1239446.3500000001</v>
      </c>
      <c r="F103" s="3">
        <f>F102*tariffs[[#This Row],[Actual]]/C102</f>
        <v>1081497.6173334483</v>
      </c>
      <c r="G103" s="3">
        <f>G102*tariffs[[#This Row],[Actual]]/C102</f>
        <v>1377690.5528499987</v>
      </c>
      <c r="H103" s="3">
        <f>H102*tariffs[[#This Row],[Actual]]/C102</f>
        <v>1113851.6784183416</v>
      </c>
    </row>
    <row r="104" spans="1:8" x14ac:dyDescent="0.35">
      <c r="A104" s="1">
        <v>45791</v>
      </c>
      <c r="B104">
        <v>125.297066</v>
      </c>
      <c r="C104">
        <v>135.33999633789</v>
      </c>
      <c r="D104" t="str">
        <f>IF(tariffs[[#This Row],[Prediction]]&lt;C103,"Sell","Buy")</f>
        <v>Sell</v>
      </c>
      <c r="E104" s="3">
        <v>1239446.3500000001</v>
      </c>
      <c r="F104" s="3">
        <f>F103*tariffs[[#This Row],[Actual]]/C103</f>
        <v>1126528.8372222702</v>
      </c>
      <c r="G104" s="3">
        <f>G103*tariffs[[#This Row],[Actual]]/C103</f>
        <v>1435054.6054653944</v>
      </c>
      <c r="H104" s="3">
        <f>H103*tariffs[[#This Row],[Actual]]/C103</f>
        <v>1160230.0513805123</v>
      </c>
    </row>
    <row r="105" spans="1:8" x14ac:dyDescent="0.35">
      <c r="A105" s="1">
        <v>45792</v>
      </c>
      <c r="B105">
        <v>131.77176</v>
      </c>
      <c r="C105">
        <v>134.83000183105401</v>
      </c>
      <c r="D105" t="str">
        <f>IF(tariffs[[#This Row],[Prediction]]&lt;C104,"Sell","Buy")</f>
        <v>Sell</v>
      </c>
      <c r="E105" s="3">
        <v>1239446.3500000001</v>
      </c>
      <c r="F105" s="3">
        <f>F104*tariffs[[#This Row],[Actual]]/C104</f>
        <v>1122283.7985469231</v>
      </c>
      <c r="G105" s="3">
        <f>G104*tariffs[[#This Row],[Actual]]/C104</f>
        <v>1429646.9655540569</v>
      </c>
      <c r="H105" s="3">
        <f>H104*tariffs[[#This Row],[Actual]]/C104</f>
        <v>1155858.0182130749</v>
      </c>
    </row>
    <row r="106" spans="1:8" x14ac:dyDescent="0.35">
      <c r="A106" s="1">
        <v>45793</v>
      </c>
      <c r="B106">
        <v>132.80598000000001</v>
      </c>
      <c r="C106">
        <v>135.39999389648401</v>
      </c>
      <c r="D106" t="str">
        <f>IF(tariffs[[#This Row],[Prediction]]&lt;C105,"Sell","Buy")</f>
        <v>Sell</v>
      </c>
      <c r="E106" s="3">
        <v>1239446.3500000001</v>
      </c>
      <c r="F106" s="3">
        <f>F105*tariffs[[#This Row],[Actual]]/C105</f>
        <v>1127028.2385947246</v>
      </c>
      <c r="G106" s="3">
        <f>G105*tariffs[[#This Row],[Actual]]/C105</f>
        <v>1435690.7793615577</v>
      </c>
      <c r="H106" s="3">
        <f>H105*tariffs[[#This Row],[Actual]]/C105</f>
        <v>1160744.3928344341</v>
      </c>
    </row>
    <row r="107" spans="1:8" x14ac:dyDescent="0.35">
      <c r="A107" s="1">
        <v>45794</v>
      </c>
      <c r="B107">
        <v>132.89087000000001</v>
      </c>
      <c r="C107">
        <v>135.57000732421801</v>
      </c>
      <c r="D107" t="str">
        <f>IF(tariffs[[#This Row],[Prediction]]&lt;C106,"Sell","Buy")</f>
        <v>Sell</v>
      </c>
      <c r="E107" s="3">
        <v>1239446.3500000001</v>
      </c>
      <c r="F107" s="3">
        <f>F106*tariffs[[#This Row],[Actual]]/C106</f>
        <v>1128443.3784960085</v>
      </c>
      <c r="G107" s="3">
        <f>G106*tariffs[[#This Row],[Actual]]/C106</f>
        <v>1437493.4877926377</v>
      </c>
      <c r="H107" s="3">
        <f>H106*tariffs[[#This Row],[Actual]]/C106</f>
        <v>1162201.868032695</v>
      </c>
    </row>
    <row r="108" spans="1:8" x14ac:dyDescent="0.35">
      <c r="A108" s="1">
        <v>45795</v>
      </c>
      <c r="B108">
        <v>132.30264</v>
      </c>
      <c r="C108">
        <v>135.57000732421801</v>
      </c>
      <c r="D108" t="str">
        <f>IF(tariffs[[#This Row],[Prediction]]&lt;C107,"Sell","Buy")</f>
        <v>Sell</v>
      </c>
      <c r="E108" s="3">
        <v>1239446.3500000001</v>
      </c>
      <c r="F108" s="3">
        <f>F107*tariffs[[#This Row],[Actual]]/C107</f>
        <v>1128443.3784960085</v>
      </c>
      <c r="G108" s="3">
        <f>G107*tariffs[[#This Row],[Actual]]/C107</f>
        <v>1437493.4877926377</v>
      </c>
      <c r="H108" s="3">
        <f>H107*tariffs[[#This Row],[Actual]]/C107</f>
        <v>1162201.868032695</v>
      </c>
    </row>
    <row r="109" spans="1:8" x14ac:dyDescent="0.35">
      <c r="A109" s="1">
        <v>45796</v>
      </c>
      <c r="B109">
        <v>132.26410999999999</v>
      </c>
      <c r="C109">
        <v>135.57000732421801</v>
      </c>
      <c r="D109" t="str">
        <f>IF(tariffs[[#This Row],[Prediction]]&lt;C108,"Sell","Buy")</f>
        <v>Sell</v>
      </c>
      <c r="E109" s="3">
        <v>1239446.3500000001</v>
      </c>
      <c r="F109" s="3">
        <f>F108*tariffs[[#This Row],[Actual]]/C108</f>
        <v>1128443.3784960085</v>
      </c>
      <c r="G109" s="3">
        <f>G108*tariffs[[#This Row],[Actual]]/C108</f>
        <v>1437493.4877926377</v>
      </c>
      <c r="H109" s="3">
        <f>H108*tariffs[[#This Row],[Actual]]/C108</f>
        <v>1162201.868032695</v>
      </c>
    </row>
    <row r="110" spans="1:8" x14ac:dyDescent="0.35">
      <c r="A110" s="1">
        <v>45797</v>
      </c>
      <c r="B110">
        <v>132.23984999999999</v>
      </c>
      <c r="C110">
        <v>134.38000488281199</v>
      </c>
      <c r="D110" t="str">
        <f>IF(tariffs[[#This Row],[Prediction]]&lt;C109,"Sell","Buy")</f>
        <v>Sell</v>
      </c>
      <c r="E110" s="3">
        <v>1239446.3500000001</v>
      </c>
      <c r="F110" s="3">
        <f>F109*tariffs[[#This Row],[Actual]]/C109</f>
        <v>1118538.1612440299</v>
      </c>
      <c r="G110" s="3">
        <f>G109*tariffs[[#This Row],[Actual]]/C109</f>
        <v>1424875.4995388824</v>
      </c>
      <c r="H110" s="3">
        <f>H109*tariffs[[#This Row],[Actual]]/C109</f>
        <v>1152000.326499559</v>
      </c>
    </row>
    <row r="111" spans="1:8" x14ac:dyDescent="0.35">
      <c r="A111" s="1">
        <v>45798</v>
      </c>
      <c r="B111">
        <v>132.06464</v>
      </c>
      <c r="C111">
        <v>131.80000305175699</v>
      </c>
      <c r="D111" t="str">
        <f>IF(tariffs[[#This Row],[Prediction]]&lt;C110,"Sell","Buy")</f>
        <v>Sell</v>
      </c>
      <c r="E111" s="3">
        <v>1239446.3500000001</v>
      </c>
      <c r="F111" s="3">
        <f>F110*tariffs[[#This Row],[Actual]]/C110</f>
        <v>1097063.0131620581</v>
      </c>
      <c r="G111" s="3">
        <f>G110*tariffs[[#This Row],[Actual]]/C110</f>
        <v>1397518.8894461712</v>
      </c>
      <c r="H111" s="3">
        <f>H110*tariffs[[#This Row],[Actual]]/C110</f>
        <v>1129882.7283171751</v>
      </c>
    </row>
    <row r="112" spans="1:8" x14ac:dyDescent="0.35">
      <c r="A112" s="1">
        <v>45799</v>
      </c>
      <c r="B112">
        <v>130.17060000000001</v>
      </c>
      <c r="C112">
        <v>132.83000183105401</v>
      </c>
      <c r="D112" t="str">
        <f>IF(tariffs[[#This Row],[Prediction]]&lt;C111,"Sell","Buy")</f>
        <v>Sell</v>
      </c>
      <c r="E112" s="3">
        <v>1239446.3500000001</v>
      </c>
      <c r="F112" s="3">
        <f>F111*tariffs[[#This Row],[Actual]]/C111</f>
        <v>1105636.4087478314</v>
      </c>
      <c r="G112" s="3">
        <f>G111*tariffs[[#This Row],[Actual]]/C111</f>
        <v>1408440.3061141877</v>
      </c>
      <c r="H112" s="3">
        <f>H111*tariffs[[#This Row],[Actual]]/C111</f>
        <v>1138712.6054337823</v>
      </c>
    </row>
    <row r="113" spans="1:8" x14ac:dyDescent="0.35">
      <c r="A113" s="1">
        <v>45800</v>
      </c>
      <c r="B113">
        <v>130.19371000000001</v>
      </c>
      <c r="C113">
        <v>131.28999328613199</v>
      </c>
      <c r="D113" t="str">
        <f>IF(tariffs[[#This Row],[Prediction]]&lt;C112,"Sell","Buy")</f>
        <v>Sell</v>
      </c>
      <c r="E113" s="3">
        <v>1239446.3500000001</v>
      </c>
      <c r="F113" s="3">
        <f>F112*tariffs[[#This Row],[Actual]]/C112</f>
        <v>1092817.8474772067</v>
      </c>
      <c r="G113" s="3">
        <f>G112*tariffs[[#This Row],[Actual]]/C112</f>
        <v>1392111.087740863</v>
      </c>
      <c r="H113" s="3">
        <f>H112*tariffs[[#This Row],[Actual]]/C112</f>
        <v>1125510.5643406196</v>
      </c>
    </row>
    <row r="114" spans="1:8" x14ac:dyDescent="0.35">
      <c r="A114" s="1">
        <v>45801</v>
      </c>
      <c r="B114">
        <v>129.39071999999999</v>
      </c>
      <c r="C114">
        <v>135.5</v>
      </c>
      <c r="D114" t="str">
        <f>IF(tariffs[[#This Row],[Prediction]]&lt;C113,"Sell","Buy")</f>
        <v>Sell</v>
      </c>
      <c r="E114" s="3">
        <v>1239446.3500000001</v>
      </c>
      <c r="F114" s="3">
        <f>F113*tariffs[[#This Row],[Actual]]/C113</f>
        <v>1127860.6588884844</v>
      </c>
      <c r="G114" s="3">
        <f>G113*tariffs[[#This Row],[Actual]]/C113</f>
        <v>1436751.177051144</v>
      </c>
      <c r="H114" s="3">
        <f>H113*tariffs[[#This Row],[Actual]]/C113</f>
        <v>1161601.715797049</v>
      </c>
    </row>
    <row r="115" spans="1:8" x14ac:dyDescent="0.35">
      <c r="A115" s="1">
        <v>45802</v>
      </c>
      <c r="B115">
        <v>132.47566</v>
      </c>
      <c r="C115">
        <v>135.5</v>
      </c>
      <c r="D115" t="str">
        <f>IF(tariffs[[#This Row],[Prediction]]&lt;C114,"Sell","Buy")</f>
        <v>Sell</v>
      </c>
      <c r="E115" s="3">
        <v>1239446.3500000001</v>
      </c>
      <c r="F115" s="3">
        <f>F114*tariffs[[#This Row],[Actual]]/C114</f>
        <v>1127860.6588884844</v>
      </c>
      <c r="G115" s="3">
        <f>G114*tariffs[[#This Row],[Actual]]/C114</f>
        <v>1436751.177051144</v>
      </c>
      <c r="H115" s="3">
        <f>H114*tariffs[[#This Row],[Actual]]/C114</f>
        <v>1161601.715797049</v>
      </c>
    </row>
    <row r="116" spans="1:8" x14ac:dyDescent="0.35">
      <c r="A116" s="1">
        <v>45803</v>
      </c>
      <c r="B116">
        <v>133.45087000000001</v>
      </c>
      <c r="C116">
        <v>135.5</v>
      </c>
      <c r="D116" t="str">
        <f>IF(tariffs[[#This Row],[Prediction]]&lt;C115,"Sell","Buy")</f>
        <v>Sell</v>
      </c>
      <c r="E116" s="3">
        <v>1239446.3500000001</v>
      </c>
      <c r="F116" s="3">
        <f>F115*tariffs[[#This Row],[Actual]]/C115</f>
        <v>1127860.6588884844</v>
      </c>
      <c r="G116" s="3">
        <f>G115*tariffs[[#This Row],[Actual]]/C115</f>
        <v>1436751.177051144</v>
      </c>
      <c r="H116" s="3">
        <f>H115*tariffs[[#This Row],[Actual]]/C115</f>
        <v>1161601.715797049</v>
      </c>
    </row>
    <row r="117" spans="1:8" x14ac:dyDescent="0.35">
      <c r="A117" s="1">
        <v>45804</v>
      </c>
      <c r="B117">
        <v>133.32258999999999</v>
      </c>
      <c r="C117">
        <v>135.5</v>
      </c>
      <c r="D117" t="str">
        <f>IF(tariffs[[#This Row],[Prediction]]&lt;C116,"Sell","Buy")</f>
        <v>Sell</v>
      </c>
      <c r="E117" s="3">
        <v>1239446.3500000001</v>
      </c>
      <c r="F117" s="3">
        <f>F116*tariffs[[#This Row],[Actual]]/C116</f>
        <v>1127860.6588884844</v>
      </c>
      <c r="G117" s="3">
        <f>G116*tariffs[[#This Row],[Actual]]/C116</f>
        <v>1436751.177051144</v>
      </c>
      <c r="H117" s="3">
        <f>H116*tariffs[[#This Row],[Actual]]/C116</f>
        <v>1161601.715797049</v>
      </c>
    </row>
    <row r="118" spans="1:8" x14ac:dyDescent="0.35">
      <c r="A118" s="1">
        <v>45805</v>
      </c>
      <c r="B118">
        <v>133.0958</v>
      </c>
      <c r="C118">
        <v>134.80999755859301</v>
      </c>
      <c r="D118" t="str">
        <f>IF(tariffs[[#This Row],[Prediction]]&lt;C117,"Sell","Buy")</f>
        <v>Sell</v>
      </c>
      <c r="E118" s="3">
        <v>1239446.3500000001</v>
      </c>
      <c r="F118" s="3">
        <f>F117*tariffs[[#This Row],[Actual]]/C117</f>
        <v>1122117.2890862706</v>
      </c>
      <c r="G118" s="3">
        <f>G117*tariffs[[#This Row],[Actual]]/C117</f>
        <v>1429434.8536573458</v>
      </c>
      <c r="H118" s="3">
        <f>H117*tariffs[[#This Row],[Actual]]/C117</f>
        <v>1155686.5274587278</v>
      </c>
    </row>
    <row r="119" spans="1:8" x14ac:dyDescent="0.35">
      <c r="A119" s="1">
        <v>45806</v>
      </c>
      <c r="B119">
        <v>133.05266</v>
      </c>
      <c r="C119">
        <v>139.19000244140599</v>
      </c>
      <c r="D119" t="str">
        <f>IF(tariffs[[#This Row],[Prediction]]&lt;C118,"Sell","Buy")</f>
        <v>Sell</v>
      </c>
      <c r="E119" s="3">
        <v>1239446.3500000001</v>
      </c>
      <c r="F119" s="3">
        <f>F118*tariffs[[#This Row],[Actual]]/C118</f>
        <v>1158575.1133893277</v>
      </c>
      <c r="G119" s="3">
        <f>G118*tariffs[[#This Row],[Actual]]/C118</f>
        <v>1475877.4896047355</v>
      </c>
      <c r="H119" s="3">
        <f>H118*tariffs[[#This Row],[Actual]]/C118</f>
        <v>1193235.0233042999</v>
      </c>
    </row>
    <row r="120" spans="1:8" x14ac:dyDescent="0.35">
      <c r="A120" s="1">
        <v>45807</v>
      </c>
      <c r="B120">
        <v>136.61095</v>
      </c>
      <c r="C120">
        <v>135.13000488281199</v>
      </c>
      <c r="D120" t="str">
        <f>IF(tariffs[[#This Row],[Prediction]]&lt;C119,"Sell","Buy")</f>
        <v>Sell</v>
      </c>
      <c r="E120" s="3">
        <v>1239446.3500000001</v>
      </c>
      <c r="F120" s="3">
        <f>F119*tariffs[[#This Row],[Actual]]/C119</f>
        <v>1124780.9324186896</v>
      </c>
      <c r="G120" s="3">
        <f>G119*tariffs[[#This Row],[Actual]]/C119</f>
        <v>1432827.9968288336</v>
      </c>
      <c r="H120" s="3">
        <f>H119*tariffs[[#This Row],[Actual]]/C119</f>
        <v>1158429.8562917933</v>
      </c>
    </row>
    <row r="121" spans="1:8" x14ac:dyDescent="0.35">
      <c r="A121" s="1">
        <v>45808</v>
      </c>
      <c r="B121">
        <v>134.63560000000001</v>
      </c>
      <c r="C121">
        <v>137.38000488281199</v>
      </c>
      <c r="D121" t="str">
        <f>IF(tariffs[[#This Row],[Prediction]]&lt;C120,"Sell","Buy")</f>
        <v>Sell</v>
      </c>
      <c r="E121" s="3">
        <v>1239446.3500000001</v>
      </c>
      <c r="F121" s="3">
        <f>F120*tariffs[[#This Row],[Actual]]/C120</f>
        <v>1143509.2459426681</v>
      </c>
      <c r="G121" s="3">
        <f>G120*tariffs[[#This Row],[Actual]]/C120</f>
        <v>1456685.4886986865</v>
      </c>
      <c r="H121" s="3">
        <f>H120*tariffs[[#This Row],[Actual]]/C120</f>
        <v>1177718.4456684969</v>
      </c>
    </row>
    <row r="122" spans="1:8" x14ac:dyDescent="0.35">
      <c r="A122" s="1">
        <v>45809</v>
      </c>
      <c r="B122">
        <v>134.33410000000001</v>
      </c>
      <c r="C122">
        <v>137.38000488281199</v>
      </c>
      <c r="D122" t="str">
        <f>IF(tariffs[[#This Row],[Prediction]]&lt;C121,"Sell","Buy")</f>
        <v>Sell</v>
      </c>
      <c r="E122" s="3">
        <v>1239446.3500000001</v>
      </c>
      <c r="F122" s="3">
        <f>F121*tariffs[[#This Row],[Actual]]/C121</f>
        <v>1143509.2459426681</v>
      </c>
      <c r="G122" s="3">
        <f>G121*tariffs[[#This Row],[Actual]]/C121</f>
        <v>1456685.4886986865</v>
      </c>
      <c r="H122" s="3">
        <f>H121*tariffs[[#This Row],[Actual]]/C121</f>
        <v>1177718.4456684969</v>
      </c>
    </row>
    <row r="124" spans="1:8" x14ac:dyDescent="0.35">
      <c r="E124" s="3">
        <f>E122-1000000</f>
        <v>239446.35000000009</v>
      </c>
      <c r="F124" s="3">
        <f t="shared" ref="F124:H124" si="0">F122-1000000</f>
        <v>143509.24594266806</v>
      </c>
      <c r="G124" s="3">
        <f t="shared" si="0"/>
        <v>456685.48869868647</v>
      </c>
      <c r="H124" s="3">
        <f t="shared" si="0"/>
        <v>177718.44566849689</v>
      </c>
    </row>
    <row r="125" spans="1:8" x14ac:dyDescent="0.35">
      <c r="E125" s="3">
        <f>E124/1000000</f>
        <v>0.23944635000000009</v>
      </c>
      <c r="F125" s="3">
        <f t="shared" ref="F125:H125" si="1">F124/1000000</f>
        <v>0.14350924594266806</v>
      </c>
      <c r="G125" s="3">
        <f t="shared" si="1"/>
        <v>0.45668548869868647</v>
      </c>
      <c r="H125" s="3">
        <f t="shared" si="1"/>
        <v>0.1777184456684969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CD4F-057C-46B5-83A7-484CBBFB7B39}">
  <dimension ref="A1:G126"/>
  <sheetViews>
    <sheetView tabSelected="1" zoomScale="85" zoomScaleNormal="85" workbookViewId="0">
      <pane ySplit="1" topLeftCell="A116" activePane="bottomLeft" state="frozen"/>
      <selection pane="bottomLeft" activeCell="G129" sqref="G129"/>
    </sheetView>
  </sheetViews>
  <sheetFormatPr defaultRowHeight="14.5" x14ac:dyDescent="0.35"/>
  <cols>
    <col min="1" max="1" width="9.90625" bestFit="1" customWidth="1"/>
    <col min="2" max="2" width="11.7265625" bestFit="1" customWidth="1"/>
    <col min="3" max="3" width="18.54296875" bestFit="1" customWidth="1"/>
    <col min="5" max="5" width="13.1796875" bestFit="1" customWidth="1"/>
    <col min="6" max="6" width="24" bestFit="1" customWidth="1"/>
    <col min="7" max="7" width="32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35">
      <c r="A2" s="1">
        <v>45323</v>
      </c>
      <c r="B2" s="4">
        <v>60.520786000000001</v>
      </c>
      <c r="C2" s="4">
        <v>63.003337860107401</v>
      </c>
      <c r="E2" s="3">
        <v>1000000</v>
      </c>
      <c r="F2" s="3">
        <v>1000000</v>
      </c>
      <c r="G2" s="3">
        <v>1000000</v>
      </c>
    </row>
    <row r="3" spans="1:7" x14ac:dyDescent="0.35">
      <c r="A3" s="1">
        <v>45324</v>
      </c>
      <c r="B3" s="4">
        <v>61.325119999999998</v>
      </c>
      <c r="C3" s="4">
        <v>66.135162353515597</v>
      </c>
      <c r="D3" t="str">
        <f>IF(experiment__2[[#This Row],[Prediction]]&lt;C2,"Sell","Buy")</f>
        <v>Sell</v>
      </c>
      <c r="E3" s="3">
        <v>1000000</v>
      </c>
      <c r="F3" s="3">
        <f>F2*experiment__2[[#This Row],[Actual]]/C2</f>
        <v>1049708.8662248673</v>
      </c>
      <c r="G3" s="3">
        <v>1000000</v>
      </c>
    </row>
    <row r="4" spans="1:7" x14ac:dyDescent="0.35">
      <c r="A4" s="1">
        <v>45325</v>
      </c>
      <c r="B4" s="4">
        <v>64.106120000000004</v>
      </c>
      <c r="C4" s="4">
        <v>69.305976867675696</v>
      </c>
      <c r="D4" t="str">
        <f>IF(experiment__2[[#This Row],[Prediction]]&lt;C3,"Sell","Buy")</f>
        <v>Sell</v>
      </c>
      <c r="E4" s="3">
        <v>1000000</v>
      </c>
      <c r="F4" s="3">
        <f>F3*experiment__2[[#This Row],[Actual]]/C3</f>
        <v>1100036.5888798253</v>
      </c>
      <c r="G4" s="3">
        <v>1000000</v>
      </c>
    </row>
    <row r="5" spans="1:7" x14ac:dyDescent="0.35">
      <c r="A5" s="1">
        <v>45326</v>
      </c>
      <c r="B5" s="4">
        <v>67.705629999999999</v>
      </c>
      <c r="C5" s="4">
        <v>69.305976867675696</v>
      </c>
      <c r="D5" t="str">
        <f>IF(experiment__2[[#This Row],[Prediction]]&lt;C4,"Sell","Buy")</f>
        <v>Sell</v>
      </c>
      <c r="E5" s="3">
        <v>1000000</v>
      </c>
      <c r="F5" s="3">
        <f>F4*experiment__2[[#This Row],[Actual]]/C4</f>
        <v>1100036.5888798253</v>
      </c>
      <c r="G5" s="3">
        <v>1000000</v>
      </c>
    </row>
    <row r="6" spans="1:7" x14ac:dyDescent="0.35">
      <c r="A6" s="1">
        <v>45327</v>
      </c>
      <c r="B6" s="4">
        <v>68.097989999999996</v>
      </c>
      <c r="C6" s="4">
        <v>69.305976867675696</v>
      </c>
      <c r="D6" t="str">
        <f>IF(experiment__2[[#This Row],[Prediction]]&lt;C5,"Sell","Buy")</f>
        <v>Sell</v>
      </c>
      <c r="E6" s="3">
        <v>1000000</v>
      </c>
      <c r="F6" s="3">
        <f>F5*experiment__2[[#This Row],[Actual]]/C5</f>
        <v>1100036.5888798253</v>
      </c>
      <c r="G6" s="3">
        <v>1000000</v>
      </c>
    </row>
    <row r="7" spans="1:7" x14ac:dyDescent="0.35">
      <c r="A7" s="1">
        <v>45328</v>
      </c>
      <c r="B7" s="4">
        <v>67.649919999999995</v>
      </c>
      <c r="C7" s="4">
        <v>68.197395324707003</v>
      </c>
      <c r="D7" t="str">
        <f>IF(experiment__2[[#This Row],[Prediction]]&lt;C6,"Sell","Buy")</f>
        <v>Sell</v>
      </c>
      <c r="E7" s="3">
        <v>1000000</v>
      </c>
      <c r="F7" s="3">
        <f>F6*experiment__2[[#This Row],[Actual]]/C6</f>
        <v>1082440.9887001938</v>
      </c>
      <c r="G7" s="3">
        <v>1000000</v>
      </c>
    </row>
    <row r="8" spans="1:7" x14ac:dyDescent="0.35">
      <c r="A8" s="1">
        <v>45329</v>
      </c>
      <c r="B8" s="4">
        <v>67.078670000000002</v>
      </c>
      <c r="C8" s="4">
        <v>70.072677612304602</v>
      </c>
      <c r="D8" t="str">
        <f>IF(experiment__2[[#This Row],[Prediction]]&lt;C7,"Sell","Buy")</f>
        <v>Sell</v>
      </c>
      <c r="E8" s="3">
        <v>1000000</v>
      </c>
      <c r="F8" s="3">
        <f>F7*experiment__2[[#This Row],[Actual]]/C7</f>
        <v>1112205.7972213149</v>
      </c>
      <c r="G8" s="3">
        <v>1000000</v>
      </c>
    </row>
    <row r="9" spans="1:7" x14ac:dyDescent="0.35">
      <c r="A9" s="1">
        <v>45330</v>
      </c>
      <c r="B9" s="4">
        <v>67.81156</v>
      </c>
      <c r="C9" s="4">
        <v>69.614845275878906</v>
      </c>
      <c r="D9" t="str">
        <f>IF(experiment__2[[#This Row],[Prediction]]&lt;C8,"Sell","Buy")</f>
        <v>Sell</v>
      </c>
      <c r="E9" s="3">
        <v>1000000</v>
      </c>
      <c r="F9" s="3">
        <f>F8*experiment__2[[#This Row],[Actual]]/C8</f>
        <v>1104939.0022866994</v>
      </c>
      <c r="G9" s="3">
        <v>1000000</v>
      </c>
    </row>
    <row r="10" spans="1:7" x14ac:dyDescent="0.35">
      <c r="A10" s="1">
        <v>45331</v>
      </c>
      <c r="B10" s="4">
        <v>68.415719999999993</v>
      </c>
      <c r="C10" s="4">
        <v>72.105934143066406</v>
      </c>
      <c r="D10" t="str">
        <f>IF(experiment__2[[#This Row],[Prediction]]&lt;C9,"Sell","Buy")</f>
        <v>Sell</v>
      </c>
      <c r="E10" s="3">
        <v>1000000</v>
      </c>
      <c r="F10" s="3">
        <f>F9*experiment__2[[#This Row],[Actual]]/C9</f>
        <v>1144478.0005651512</v>
      </c>
      <c r="G10" s="3">
        <v>1000000</v>
      </c>
    </row>
    <row r="11" spans="1:7" x14ac:dyDescent="0.35">
      <c r="A11" s="1">
        <v>45332</v>
      </c>
      <c r="B11" s="4">
        <v>70.022580000000005</v>
      </c>
      <c r="C11" s="4">
        <v>72.220878601074205</v>
      </c>
      <c r="D11" t="str">
        <f>IF(experiment__2[[#This Row],[Prediction]]&lt;C10,"Sell","Buy")</f>
        <v>Sell</v>
      </c>
      <c r="E11" s="3">
        <v>1000000</v>
      </c>
      <c r="F11" s="3">
        <f>F10*experiment__2[[#This Row],[Actual]]/C10</f>
        <v>1146302.4191104514</v>
      </c>
      <c r="G11" s="3">
        <v>1000000</v>
      </c>
    </row>
    <row r="12" spans="1:7" x14ac:dyDescent="0.35">
      <c r="A12" s="1">
        <v>45333</v>
      </c>
      <c r="B12" s="4">
        <v>71.029499999999999</v>
      </c>
      <c r="C12" s="4">
        <v>72.220878601074205</v>
      </c>
      <c r="D12" t="str">
        <f>IF(experiment__2[[#This Row],[Prediction]]&lt;C11,"Sell","Buy")</f>
        <v>Sell</v>
      </c>
      <c r="E12" s="3">
        <v>1000000</v>
      </c>
      <c r="F12" s="3">
        <f>F11*experiment__2[[#This Row],[Actual]]/C11</f>
        <v>1146302.4191104514</v>
      </c>
      <c r="G12" s="3">
        <v>1000000</v>
      </c>
    </row>
    <row r="13" spans="1:7" x14ac:dyDescent="0.35">
      <c r="A13" s="1">
        <v>45334</v>
      </c>
      <c r="B13" s="4">
        <v>70.916849999999997</v>
      </c>
      <c r="C13" s="4">
        <v>72.220878601074205</v>
      </c>
      <c r="D13" t="str">
        <f>IF(experiment__2[[#This Row],[Prediction]]&lt;C12,"Sell","Buy")</f>
        <v>Sell</v>
      </c>
      <c r="E13" s="3">
        <v>1000000</v>
      </c>
      <c r="F13" s="3">
        <f>F12*experiment__2[[#This Row],[Actual]]/C12</f>
        <v>1146302.4191104514</v>
      </c>
      <c r="G13" s="3">
        <v>1000000</v>
      </c>
    </row>
    <row r="14" spans="1:7" x14ac:dyDescent="0.35">
      <c r="A14" s="1">
        <v>45335</v>
      </c>
      <c r="B14" s="4">
        <v>70.740430000000003</v>
      </c>
      <c r="C14" s="4">
        <v>72.100936889648395</v>
      </c>
      <c r="D14" t="str">
        <f>IF(experiment__2[[#This Row],[Prediction]]&lt;C13,"Sell","Buy")</f>
        <v>Sell</v>
      </c>
      <c r="E14" s="3">
        <v>1000000</v>
      </c>
      <c r="F14" s="3">
        <f>F13*experiment__2[[#This Row],[Actual]]/C13</f>
        <v>1144398.6832847064</v>
      </c>
      <c r="G14" s="3">
        <v>1000000</v>
      </c>
    </row>
    <row r="15" spans="1:7" x14ac:dyDescent="0.35">
      <c r="A15" s="1">
        <v>45336</v>
      </c>
      <c r="B15" s="4">
        <v>70.311959999999999</v>
      </c>
      <c r="C15" s="4">
        <v>73.872261047363196</v>
      </c>
      <c r="D15" t="str">
        <f>IF(experiment__2[[#This Row],[Prediction]]&lt;C14,"Sell","Buy")</f>
        <v>Sell</v>
      </c>
      <c r="E15" s="3">
        <v>1000000</v>
      </c>
      <c r="F15" s="3">
        <f>F14*experiment__2[[#This Row],[Actual]]/C14</f>
        <v>1172513.4501824197</v>
      </c>
      <c r="G15" s="3">
        <v>1000000</v>
      </c>
    </row>
    <row r="16" spans="1:7" x14ac:dyDescent="0.35">
      <c r="A16" s="1">
        <v>45337</v>
      </c>
      <c r="B16" s="4">
        <v>72.034409999999994</v>
      </c>
      <c r="C16" s="4">
        <v>72.630722045898395</v>
      </c>
      <c r="D16" t="str">
        <f>IF(experiment__2[[#This Row],[Prediction]]&lt;C15,"Sell","Buy")</f>
        <v>Sell</v>
      </c>
      <c r="E16" s="3">
        <v>1000000</v>
      </c>
      <c r="F16" s="3">
        <f>F15*experiment__2[[#This Row],[Actual]]/C15</f>
        <v>1152807.5259626345</v>
      </c>
      <c r="G16" s="3">
        <v>1000000</v>
      </c>
    </row>
    <row r="17" spans="1:7" x14ac:dyDescent="0.35">
      <c r="A17" s="1">
        <v>45338</v>
      </c>
      <c r="B17" s="4">
        <v>71.860399999999998</v>
      </c>
      <c r="C17" s="4">
        <v>72.585739135742102</v>
      </c>
      <c r="D17" t="str">
        <f>IF(experiment__2[[#This Row],[Prediction]]&lt;C16,"Sell","Buy")</f>
        <v>Sell</v>
      </c>
      <c r="E17" s="3">
        <v>1000000</v>
      </c>
      <c r="F17" s="3">
        <f>F16*experiment__2[[#This Row],[Actual]]/C16</f>
        <v>1152093.5493435515</v>
      </c>
      <c r="G17" s="3">
        <v>1000000</v>
      </c>
    </row>
    <row r="18" spans="1:7" x14ac:dyDescent="0.35">
      <c r="A18" s="1">
        <v>45339</v>
      </c>
      <c r="B18" s="4">
        <v>71.508600000000001</v>
      </c>
      <c r="C18" s="4">
        <v>69.425933837890597</v>
      </c>
      <c r="D18" t="str">
        <f>IF(experiment__2[[#This Row],[Prediction]]&lt;C17,"Sell","Buy")</f>
        <v>Sell</v>
      </c>
      <c r="E18" s="3">
        <v>1000000</v>
      </c>
      <c r="F18" s="3">
        <f>F17*experiment__2[[#This Row],[Actual]]/C17</f>
        <v>1101940.5668957399</v>
      </c>
      <c r="G18" s="3">
        <v>1000000</v>
      </c>
    </row>
    <row r="19" spans="1:7" x14ac:dyDescent="0.35">
      <c r="A19" s="1">
        <v>45340</v>
      </c>
      <c r="B19" s="4">
        <v>69.015889999999999</v>
      </c>
      <c r="C19" s="4">
        <v>69.425933837890597</v>
      </c>
      <c r="D19" t="str">
        <f>IF(experiment__2[[#This Row],[Prediction]]&lt;C18,"Sell","Buy")</f>
        <v>Sell</v>
      </c>
      <c r="E19" s="3">
        <v>1000000</v>
      </c>
      <c r="F19" s="3">
        <f>F18*experiment__2[[#This Row],[Actual]]/C18</f>
        <v>1101940.5668957399</v>
      </c>
      <c r="G19" s="3">
        <v>1000000</v>
      </c>
    </row>
    <row r="20" spans="1:7" x14ac:dyDescent="0.35">
      <c r="A20" s="1">
        <v>45341</v>
      </c>
      <c r="B20" s="4">
        <v>68.405820000000006</v>
      </c>
      <c r="C20" s="4">
        <v>69.425933837890597</v>
      </c>
      <c r="D20" t="str">
        <f>IF(experiment__2[[#This Row],[Prediction]]&lt;C19,"Sell","Buy")</f>
        <v>Sell</v>
      </c>
      <c r="E20" s="3">
        <v>1000000</v>
      </c>
      <c r="F20" s="3">
        <f>F19*experiment__2[[#This Row],[Actual]]/C19</f>
        <v>1101940.5668957399</v>
      </c>
      <c r="G20" s="3">
        <v>1000000</v>
      </c>
    </row>
    <row r="21" spans="1:7" x14ac:dyDescent="0.35">
      <c r="A21" s="1">
        <v>45342</v>
      </c>
      <c r="B21" s="4">
        <v>68.638750000000002</v>
      </c>
      <c r="C21" s="4">
        <v>69.425933837890597</v>
      </c>
      <c r="D21" t="str">
        <f>IF(experiment__2[[#This Row],[Prediction]]&lt;C20,"Sell","Buy")</f>
        <v>Sell</v>
      </c>
      <c r="E21" s="3">
        <v>1000000</v>
      </c>
      <c r="F21" s="3">
        <f>F20*experiment__2[[#This Row],[Actual]]/C20</f>
        <v>1101940.5668957399</v>
      </c>
      <c r="G21" s="3">
        <v>1000000</v>
      </c>
    </row>
    <row r="22" spans="1:7" x14ac:dyDescent="0.35">
      <c r="A22" s="1">
        <v>45343</v>
      </c>
      <c r="B22" s="4">
        <v>68.874960000000002</v>
      </c>
      <c r="C22" s="4">
        <v>67.446678161621094</v>
      </c>
      <c r="D22" t="str">
        <f>IF(experiment__2[[#This Row],[Prediction]]&lt;C21,"Sell","Buy")</f>
        <v>Sell</v>
      </c>
      <c r="E22" s="3">
        <v>1000000</v>
      </c>
      <c r="F22" s="3">
        <f>F21*experiment__2[[#This Row],[Actual]]/C21</f>
        <v>1070525.474561041</v>
      </c>
      <c r="G22" s="3">
        <v>1000000</v>
      </c>
    </row>
    <row r="23" spans="1:7" x14ac:dyDescent="0.35">
      <c r="A23" s="1">
        <v>45344</v>
      </c>
      <c r="B23" s="4">
        <v>66.8429</v>
      </c>
      <c r="C23" s="4">
        <v>78.508522033691406</v>
      </c>
      <c r="D23" t="str">
        <f>IF(experiment__2[[#This Row],[Prediction]]&lt;C22,"Sell","Buy")</f>
        <v>Sell</v>
      </c>
      <c r="E23" s="3">
        <v>1000000</v>
      </c>
      <c r="F23" s="3">
        <f>F22*experiment__2[[#This Row],[Actual]]/C22</f>
        <v>1246100.9956014028</v>
      </c>
      <c r="G23" s="3">
        <v>1000000</v>
      </c>
    </row>
    <row r="24" spans="1:7" x14ac:dyDescent="0.35">
      <c r="A24" s="1">
        <v>45345</v>
      </c>
      <c r="B24" s="4">
        <v>74.728620000000006</v>
      </c>
      <c r="C24" s="4">
        <v>78.787414550781193</v>
      </c>
      <c r="D24" t="str">
        <f>IF(experiment__2[[#This Row],[Prediction]]&lt;C23,"Sell","Buy")</f>
        <v>Sell</v>
      </c>
      <c r="E24" s="3">
        <v>1000000</v>
      </c>
      <c r="F24" s="3">
        <f>F23*experiment__2[[#This Row],[Actual]]/C23</f>
        <v>1250527.6264206942</v>
      </c>
      <c r="G24" s="3">
        <v>1000000</v>
      </c>
    </row>
    <row r="25" spans="1:7" x14ac:dyDescent="0.35">
      <c r="A25" s="1">
        <v>45346</v>
      </c>
      <c r="B25" s="4">
        <v>78.695080000000004</v>
      </c>
      <c r="C25" s="4">
        <v>79.062324523925696</v>
      </c>
      <c r="D25" t="str">
        <f>IF(experiment__2[[#This Row],[Prediction]]&lt;C24,"Sell","Buy")</f>
        <v>Sell</v>
      </c>
      <c r="E25" s="3">
        <v>1000000</v>
      </c>
      <c r="F25" s="3">
        <f>F24*experiment__2[[#This Row],[Actual]]/C24</f>
        <v>1254891.0456058001</v>
      </c>
      <c r="G25" s="3">
        <v>1000000</v>
      </c>
    </row>
    <row r="26" spans="1:7" x14ac:dyDescent="0.35">
      <c r="A26" s="1">
        <v>45347</v>
      </c>
      <c r="B26" s="4">
        <v>78.269080000000002</v>
      </c>
      <c r="C26" s="4">
        <v>79.062324523925696</v>
      </c>
      <c r="D26" t="str">
        <f>IF(experiment__2[[#This Row],[Prediction]]&lt;C25,"Sell","Buy")</f>
        <v>Sell</v>
      </c>
      <c r="E26" s="3">
        <v>1000000</v>
      </c>
      <c r="F26" s="3">
        <f>F25*experiment__2[[#This Row],[Actual]]/C25</f>
        <v>1254891.0456058001</v>
      </c>
      <c r="G26" s="3">
        <v>1000000</v>
      </c>
    </row>
    <row r="27" spans="1:7" x14ac:dyDescent="0.35">
      <c r="A27" s="1">
        <v>45348</v>
      </c>
      <c r="B27" s="4">
        <v>77.560249999999996</v>
      </c>
      <c r="C27" s="4">
        <v>79.062324523925696</v>
      </c>
      <c r="D27" t="str">
        <f>IF(experiment__2[[#This Row],[Prediction]]&lt;C26,"Sell","Buy")</f>
        <v>Sell</v>
      </c>
      <c r="E27" s="3">
        <v>1000000</v>
      </c>
      <c r="F27" s="3">
        <f>F26*experiment__2[[#This Row],[Actual]]/C26</f>
        <v>1254891.0456058001</v>
      </c>
      <c r="G27" s="3">
        <v>1000000</v>
      </c>
    </row>
    <row r="28" spans="1:7" x14ac:dyDescent="0.35">
      <c r="A28" s="1">
        <v>45349</v>
      </c>
      <c r="B28" s="4">
        <v>77.435869999999994</v>
      </c>
      <c r="C28" s="4">
        <v>78.671447753906193</v>
      </c>
      <c r="D28" t="str">
        <f>IF(experiment__2[[#This Row],[Prediction]]&lt;C27,"Sell","Buy")</f>
        <v>Sell</v>
      </c>
      <c r="E28" s="3">
        <v>1000000</v>
      </c>
      <c r="F28" s="3">
        <f>F27*experiment__2[[#This Row],[Actual]]/C27</f>
        <v>1248686.981134051</v>
      </c>
      <c r="G28" s="3">
        <v>1000000</v>
      </c>
    </row>
    <row r="29" spans="1:7" x14ac:dyDescent="0.35">
      <c r="A29" s="1">
        <v>45350</v>
      </c>
      <c r="B29" s="4">
        <v>77.170295999999993</v>
      </c>
      <c r="C29" s="4">
        <v>77.633857727050696</v>
      </c>
      <c r="D29" t="str">
        <f>IF(experiment__2[[#This Row],[Prediction]]&lt;C28,"Sell","Buy")</f>
        <v>Sell</v>
      </c>
      <c r="E29" s="3">
        <v>1000000</v>
      </c>
      <c r="F29" s="3">
        <f>F28*experiment__2[[#This Row],[Actual]]/C28</f>
        <v>1232218.1707170638</v>
      </c>
      <c r="G29" s="3">
        <v>1000000</v>
      </c>
    </row>
    <row r="30" spans="1:7" x14ac:dyDescent="0.35">
      <c r="A30" s="1">
        <v>45351</v>
      </c>
      <c r="B30" s="4">
        <v>76.147909999999996</v>
      </c>
      <c r="C30" s="4">
        <v>79.082298278808594</v>
      </c>
      <c r="D30" t="str">
        <f>IF(experiment__2[[#This Row],[Prediction]]&lt;C29,"Sell","Buy")</f>
        <v>Sell</v>
      </c>
      <c r="E30" s="3">
        <v>1000000</v>
      </c>
      <c r="F30" s="3">
        <f>F29*experiment__2[[#This Row],[Actual]]/C29</f>
        <v>1255208.0725374089</v>
      </c>
      <c r="G30" s="3">
        <v>1000000</v>
      </c>
    </row>
    <row r="31" spans="1:7" x14ac:dyDescent="0.35">
      <c r="A31" s="1">
        <v>45352</v>
      </c>
      <c r="B31" s="4">
        <v>77.166504000000003</v>
      </c>
      <c r="C31" s="4">
        <v>82.248107910156193</v>
      </c>
      <c r="D31" t="str">
        <f>IF(experiment__2[[#This Row],[Prediction]]&lt;C30,"Sell","Buy")</f>
        <v>Sell</v>
      </c>
      <c r="E31" s="3">
        <v>1000000</v>
      </c>
      <c r="F31" s="3">
        <f>F30*experiment__2[[#This Row],[Actual]]/C30</f>
        <v>1305456.356816838</v>
      </c>
      <c r="G31" s="3">
        <v>1000000</v>
      </c>
    </row>
    <row r="32" spans="1:7" x14ac:dyDescent="0.35">
      <c r="A32" s="1">
        <v>45353</v>
      </c>
      <c r="B32" s="4">
        <v>79.819000000000003</v>
      </c>
      <c r="C32" s="4">
        <v>85.204994201660099</v>
      </c>
      <c r="D32" t="str">
        <f>IF(experiment__2[[#This Row],[Prediction]]&lt;C31,"Sell","Buy")</f>
        <v>Sell</v>
      </c>
      <c r="E32" s="3">
        <v>1000000</v>
      </c>
      <c r="F32" s="3">
        <f>F31*experiment__2[[#This Row],[Actual]]/C31</f>
        <v>1352388.5732982785</v>
      </c>
      <c r="G32" s="3">
        <v>1000000</v>
      </c>
    </row>
    <row r="33" spans="1:7" x14ac:dyDescent="0.35">
      <c r="A33" s="1">
        <v>45354</v>
      </c>
      <c r="B33" s="4">
        <v>83.253270000000001</v>
      </c>
      <c r="C33" s="4">
        <v>85.204994201660099</v>
      </c>
      <c r="D33" t="str">
        <f>IF(experiment__2[[#This Row],[Prediction]]&lt;C32,"Sell","Buy")</f>
        <v>Sell</v>
      </c>
      <c r="E33" s="3">
        <v>1000000</v>
      </c>
      <c r="F33" s="3">
        <f>F32*experiment__2[[#This Row],[Actual]]/C32</f>
        <v>1352388.5732982785</v>
      </c>
      <c r="G33" s="3">
        <v>1000000</v>
      </c>
    </row>
    <row r="34" spans="1:7" x14ac:dyDescent="0.35">
      <c r="A34" s="1">
        <v>45355</v>
      </c>
      <c r="B34" s="4">
        <v>83.681010000000001</v>
      </c>
      <c r="C34" s="4">
        <v>85.204994201660099</v>
      </c>
      <c r="D34" t="str">
        <f>IF(experiment__2[[#This Row],[Prediction]]&lt;C33,"Sell","Buy")</f>
        <v>Sell</v>
      </c>
      <c r="E34" s="3">
        <v>1000000</v>
      </c>
      <c r="F34" s="3">
        <f>F33*experiment__2[[#This Row],[Actual]]/C33</f>
        <v>1352388.5732982785</v>
      </c>
      <c r="G34" s="3">
        <v>1000000</v>
      </c>
    </row>
    <row r="35" spans="1:7" x14ac:dyDescent="0.35">
      <c r="A35" s="1">
        <v>45356</v>
      </c>
      <c r="B35" s="4">
        <v>83.303349999999995</v>
      </c>
      <c r="C35" s="4">
        <v>85.935760498046804</v>
      </c>
      <c r="D35" t="str">
        <f>IF(experiment__2[[#This Row],[Prediction]]&lt;C34,"Sell","Buy")</f>
        <v>Sell</v>
      </c>
      <c r="E35" s="3">
        <v>1000000</v>
      </c>
      <c r="F35" s="3">
        <f>F34*experiment__2[[#This Row],[Actual]]/C34</f>
        <v>1363987.4237910777</v>
      </c>
      <c r="G35" s="3">
        <v>1000000</v>
      </c>
    </row>
    <row r="36" spans="1:7" x14ac:dyDescent="0.35">
      <c r="A36" s="1">
        <v>45357</v>
      </c>
      <c r="B36" s="4">
        <v>83.906369999999995</v>
      </c>
      <c r="C36" s="4">
        <v>88.670860290527301</v>
      </c>
      <c r="D36" t="str">
        <f>IF(experiment__2[[#This Row],[Prediction]]&lt;C35,"Sell","Buy")</f>
        <v>Sell</v>
      </c>
      <c r="E36" s="3">
        <v>1000000</v>
      </c>
      <c r="F36" s="3">
        <f>F35*experiment__2[[#This Row],[Actual]]/C35</f>
        <v>1407399.4061618135</v>
      </c>
      <c r="G36" s="3">
        <v>1000000</v>
      </c>
    </row>
    <row r="37" spans="1:7" x14ac:dyDescent="0.35">
      <c r="A37" s="1">
        <v>45358</v>
      </c>
      <c r="B37" s="4">
        <v>86.408744999999996</v>
      </c>
      <c r="C37" s="4">
        <v>92.6385498046875</v>
      </c>
      <c r="D37" t="str">
        <f>IF(experiment__2[[#This Row],[Prediction]]&lt;C36,"Sell","Buy")</f>
        <v>Sell</v>
      </c>
      <c r="E37" s="3">
        <v>1000000</v>
      </c>
      <c r="F37" s="3">
        <f>F36*experiment__2[[#This Row],[Actual]]/C36</f>
        <v>1470375.2682180437</v>
      </c>
      <c r="G37" s="3">
        <v>1000000</v>
      </c>
    </row>
    <row r="38" spans="1:7" x14ac:dyDescent="0.35">
      <c r="A38" s="1">
        <v>45359</v>
      </c>
      <c r="B38" s="4">
        <v>89.945639999999997</v>
      </c>
      <c r="C38" s="4">
        <v>87.499252319335895</v>
      </c>
      <c r="D38" t="str">
        <f>IF(experiment__2[[#This Row],[Prediction]]&lt;C37,"Sell","Buy")</f>
        <v>Sell</v>
      </c>
      <c r="E38" s="3">
        <v>1000000</v>
      </c>
      <c r="F38" s="3">
        <f>F37*experiment__2[[#This Row],[Actual]]/C37</f>
        <v>1388803.4394879073</v>
      </c>
      <c r="G38" s="3">
        <v>1000000</v>
      </c>
    </row>
    <row r="39" spans="1:7" x14ac:dyDescent="0.35">
      <c r="A39" s="1">
        <v>45360</v>
      </c>
      <c r="B39" s="4">
        <v>88.437169999999995</v>
      </c>
      <c r="C39" s="4">
        <v>85.745826721191406</v>
      </c>
      <c r="D39" t="str">
        <f>IF(experiment__2[[#This Row],[Prediction]]&lt;C38,"Sell","Buy")</f>
        <v>Buy</v>
      </c>
      <c r="E39" s="3">
        <f>E38*experiment__2[[#This Row],[Actual]]/C38</f>
        <v>979960.67907248833</v>
      </c>
      <c r="F39" s="3">
        <f>F38*experiment__2[[#This Row],[Actual]]/C38</f>
        <v>1360972.7616587772</v>
      </c>
      <c r="G39" s="3">
        <f>G38*experiment__2[[#This Row],[Actual]]/C38</f>
        <v>979960.67907248833</v>
      </c>
    </row>
    <row r="40" spans="1:7" x14ac:dyDescent="0.35">
      <c r="A40" s="1">
        <v>45361</v>
      </c>
      <c r="B40" s="4">
        <v>84.158959999999993</v>
      </c>
      <c r="C40" s="4">
        <v>85.745826721191406</v>
      </c>
      <c r="D40" t="str">
        <f>IF(experiment__2[[#This Row],[Prediction]]&lt;C39,"Sell","Buy")</f>
        <v>Sell</v>
      </c>
      <c r="E40" s="3">
        <f>979960.68</f>
        <v>979960.68</v>
      </c>
      <c r="F40" s="3">
        <f>F39*experiment__2[[#This Row],[Actual]]/C39</f>
        <v>1360972.7616587772</v>
      </c>
      <c r="G40" s="3">
        <f>G39*experiment__2[[#This Row],[Actual]]/C39</f>
        <v>979960.67907248833</v>
      </c>
    </row>
    <row r="41" spans="1:7" x14ac:dyDescent="0.35">
      <c r="A41" s="1">
        <v>45362</v>
      </c>
      <c r="B41" s="4">
        <v>83.773589999999999</v>
      </c>
      <c r="C41" s="4">
        <v>85.745826721191406</v>
      </c>
      <c r="D41" t="str">
        <f>IF(experiment__2[[#This Row],[Prediction]]&lt;C40,"Sell","Buy")</f>
        <v>Sell</v>
      </c>
      <c r="E41" s="3">
        <f t="shared" ref="E41:E65" si="0">979960.68</f>
        <v>979960.68</v>
      </c>
      <c r="F41" s="3">
        <f>F40*experiment__2[[#This Row],[Actual]]/C40</f>
        <v>1360972.7616587772</v>
      </c>
      <c r="G41" s="3">
        <f>G40*experiment__2[[#This Row],[Actual]]/C40</f>
        <v>979960.67907248833</v>
      </c>
    </row>
    <row r="42" spans="1:7" x14ac:dyDescent="0.35">
      <c r="A42" s="1">
        <v>45363</v>
      </c>
      <c r="B42" s="4">
        <v>84.258080000000007</v>
      </c>
      <c r="C42" s="4">
        <v>91.8828125</v>
      </c>
      <c r="D42" t="str">
        <f>IF(experiment__2[[#This Row],[Prediction]]&lt;C41,"Sell","Buy")</f>
        <v>Sell</v>
      </c>
      <c r="E42" s="3">
        <f t="shared" si="0"/>
        <v>979960.68</v>
      </c>
      <c r="F42" s="3">
        <f>F41*experiment__2[[#This Row],[Actual]]/C41</f>
        <v>1458380.0735131928</v>
      </c>
      <c r="G42" s="3">
        <f>G41*experiment__2[[#This Row],[Actual]]/C41</f>
        <v>1050098.258721868</v>
      </c>
    </row>
    <row r="43" spans="1:7" x14ac:dyDescent="0.35">
      <c r="A43" s="1">
        <v>45364</v>
      </c>
      <c r="B43" s="4">
        <v>88.631029999999996</v>
      </c>
      <c r="C43" s="4">
        <v>90.858139038085895</v>
      </c>
      <c r="D43" t="str">
        <f>IF(experiment__2[[#This Row],[Prediction]]&lt;C42,"Sell","Buy")</f>
        <v>Sell</v>
      </c>
      <c r="E43" s="3">
        <f t="shared" si="0"/>
        <v>979960.68</v>
      </c>
      <c r="F43" s="3">
        <f>F42*experiment__2[[#This Row],[Actual]]/C42</f>
        <v>1442116.2770745137</v>
      </c>
      <c r="G43" s="3">
        <f>G42*experiment__2[[#This Row],[Actual]]/C42</f>
        <v>1038387.6048047983</v>
      </c>
    </row>
    <row r="44" spans="1:7" x14ac:dyDescent="0.35">
      <c r="A44" s="1">
        <v>45365</v>
      </c>
      <c r="B44" s="4">
        <v>90.068375000000003</v>
      </c>
      <c r="C44" s="4">
        <v>87.915107727050696</v>
      </c>
      <c r="D44" t="str">
        <f>IF(experiment__2[[#This Row],[Prediction]]&lt;C43,"Sell","Buy")</f>
        <v>Sell</v>
      </c>
      <c r="E44" s="3">
        <f t="shared" si="0"/>
        <v>979960.68</v>
      </c>
      <c r="F44" s="3">
        <f>F43*experiment__2[[#This Row],[Actual]]/C43</f>
        <v>1395403.9692667923</v>
      </c>
      <c r="G44" s="3">
        <f>G43*experiment__2[[#This Row],[Actual]]/C43</f>
        <v>1004752.6738422528</v>
      </c>
    </row>
    <row r="45" spans="1:7" x14ac:dyDescent="0.35">
      <c r="A45" s="1">
        <v>45366</v>
      </c>
      <c r="B45" s="4">
        <v>87.447980000000001</v>
      </c>
      <c r="C45" s="4">
        <v>87.808143615722599</v>
      </c>
      <c r="D45" t="str">
        <f>IF(experiment__2[[#This Row],[Prediction]]&lt;C44,"Sell","Buy")</f>
        <v>Sell</v>
      </c>
      <c r="E45" s="3">
        <f t="shared" si="0"/>
        <v>979960.68</v>
      </c>
      <c r="F45" s="3">
        <f>F44*experiment__2[[#This Row],[Actual]]/C44</f>
        <v>1393706.2161800335</v>
      </c>
      <c r="G45" s="3">
        <f>G44*experiment__2[[#This Row],[Actual]]/C44</f>
        <v>1003530.2164098427</v>
      </c>
    </row>
    <row r="46" spans="1:7" x14ac:dyDescent="0.35">
      <c r="A46" s="1">
        <v>45367</v>
      </c>
      <c r="B46" s="4">
        <v>85.87003</v>
      </c>
      <c r="C46" s="4">
        <v>88.425949096679602</v>
      </c>
      <c r="D46" t="str">
        <f>IF(experiment__2[[#This Row],[Prediction]]&lt;C45,"Sell","Buy")</f>
        <v>Sell</v>
      </c>
      <c r="E46" s="3">
        <f t="shared" si="0"/>
        <v>979960.68</v>
      </c>
      <c r="F46" s="3">
        <f>F45*experiment__2[[#This Row],[Actual]]/C45</f>
        <v>1403512.1328495403</v>
      </c>
      <c r="G46" s="3">
        <f>G45*experiment__2[[#This Row],[Actual]]/C45</f>
        <v>1010590.9108110048</v>
      </c>
    </row>
    <row r="47" spans="1:7" x14ac:dyDescent="0.35">
      <c r="A47" s="1">
        <v>45368</v>
      </c>
      <c r="B47" s="4">
        <v>87.042655999999994</v>
      </c>
      <c r="C47" s="4">
        <v>88.425949096679602</v>
      </c>
      <c r="D47" t="str">
        <f>IF(experiment__2[[#This Row],[Prediction]]&lt;C46,"Sell","Buy")</f>
        <v>Sell</v>
      </c>
      <c r="E47" s="3">
        <f>979960.68</f>
        <v>979960.68</v>
      </c>
      <c r="F47" s="3">
        <f>F46*experiment__2[[#This Row],[Actual]]/C46</f>
        <v>1403512.1328495403</v>
      </c>
      <c r="G47" s="3">
        <f>G46*experiment__2[[#This Row],[Actual]]/C46</f>
        <v>1010590.9108110048</v>
      </c>
    </row>
    <row r="48" spans="1:7" x14ac:dyDescent="0.35">
      <c r="A48" s="1">
        <v>45369</v>
      </c>
      <c r="B48" s="4">
        <v>87.44153</v>
      </c>
      <c r="C48" s="4">
        <v>88.425949096679602</v>
      </c>
      <c r="D48" t="str">
        <f>IF(experiment__2[[#This Row],[Prediction]]&lt;C47,"Sell","Buy")</f>
        <v>Sell</v>
      </c>
      <c r="E48" s="3">
        <f t="shared" si="0"/>
        <v>979960.68</v>
      </c>
      <c r="F48" s="3">
        <f>F47*experiment__2[[#This Row],[Actual]]/C47</f>
        <v>1403512.1328495403</v>
      </c>
      <c r="G48" s="3">
        <f>G47*experiment__2[[#This Row],[Actual]]/C47</f>
        <v>1010590.9108110048</v>
      </c>
    </row>
    <row r="49" spans="1:7" x14ac:dyDescent="0.35">
      <c r="A49" s="1">
        <v>45370</v>
      </c>
      <c r="B49" s="4">
        <v>87.445305000000005</v>
      </c>
      <c r="C49" s="4">
        <v>89.368637084960895</v>
      </c>
      <c r="D49" t="str">
        <f>IF(experiment__2[[#This Row],[Prediction]]&lt;C48,"Sell","Buy")</f>
        <v>Sell</v>
      </c>
      <c r="E49" s="3">
        <f t="shared" si="0"/>
        <v>979960.68</v>
      </c>
      <c r="F49" s="3">
        <f>F48*experiment__2[[#This Row],[Actual]]/C48</f>
        <v>1418474.6415085965</v>
      </c>
      <c r="G49" s="3">
        <f>G48*experiment__2[[#This Row],[Actual]]/C48</f>
        <v>1021364.5798800944</v>
      </c>
    </row>
    <row r="50" spans="1:7" x14ac:dyDescent="0.35">
      <c r="A50" s="1">
        <v>45371</v>
      </c>
      <c r="B50" s="4">
        <v>87.280839999999998</v>
      </c>
      <c r="C50" s="4">
        <v>90.342315673828097</v>
      </c>
      <c r="D50" t="str">
        <f>IF(experiment__2[[#This Row],[Prediction]]&lt;C49,"Sell","Buy")</f>
        <v>Sell</v>
      </c>
      <c r="E50" s="3">
        <f t="shared" si="0"/>
        <v>979960.68</v>
      </c>
      <c r="F50" s="3">
        <f>F49*experiment__2[[#This Row],[Actual]]/C49</f>
        <v>1433929.0384014905</v>
      </c>
      <c r="G50" s="3">
        <f>G49*experiment__2[[#This Row],[Actual]]/C49</f>
        <v>1032492.4302680461</v>
      </c>
    </row>
    <row r="51" spans="1:7" x14ac:dyDescent="0.35">
      <c r="A51" s="1">
        <v>45372</v>
      </c>
      <c r="B51" s="4">
        <v>88.676270000000002</v>
      </c>
      <c r="C51" s="4">
        <v>91.404960632324205</v>
      </c>
      <c r="D51" t="str">
        <f>IF(experiment__2[[#This Row],[Prediction]]&lt;C50,"Sell","Buy")</f>
        <v>Sell</v>
      </c>
      <c r="E51" s="3">
        <f t="shared" si="0"/>
        <v>979960.68</v>
      </c>
      <c r="F51" s="3">
        <f>F50*experiment__2[[#This Row],[Actual]]/C50</f>
        <v>1450795.5250764601</v>
      </c>
      <c r="G51" s="3">
        <f>G50*experiment__2[[#This Row],[Actual]]/C50</f>
        <v>1044637.0478542387</v>
      </c>
    </row>
    <row r="52" spans="1:7" x14ac:dyDescent="0.35">
      <c r="A52" s="1">
        <v>45373</v>
      </c>
      <c r="B52" s="4">
        <v>89.991780000000006</v>
      </c>
      <c r="C52" s="4">
        <v>94.258026123046804</v>
      </c>
      <c r="D52" t="str">
        <f>IF(experiment__2[[#This Row],[Prediction]]&lt;C51,"Sell","Buy")</f>
        <v>Sell</v>
      </c>
      <c r="E52" s="3">
        <f t="shared" si="0"/>
        <v>979960.68</v>
      </c>
      <c r="F52" s="3">
        <f>F51*experiment__2[[#This Row],[Actual]]/C51</f>
        <v>1496079.8796460156</v>
      </c>
      <c r="G52" s="3">
        <f>G51*experiment__2[[#This Row],[Actual]]/C51</f>
        <v>1077243.7892274116</v>
      </c>
    </row>
    <row r="53" spans="1:7" x14ac:dyDescent="0.35">
      <c r="A53" s="1">
        <v>45374</v>
      </c>
      <c r="B53" s="4">
        <v>91.743706000000003</v>
      </c>
      <c r="C53" s="4">
        <v>94.970787048339801</v>
      </c>
      <c r="D53" t="str">
        <f>IF(experiment__2[[#This Row],[Prediction]]&lt;C52,"Sell","Buy")</f>
        <v>Sell</v>
      </c>
      <c r="E53" s="3">
        <f t="shared" si="0"/>
        <v>979960.68</v>
      </c>
      <c r="F53" s="3">
        <f>F52*experiment__2[[#This Row],[Actual]]/C52</f>
        <v>1507392.9457390471</v>
      </c>
      <c r="G53" s="3">
        <f>G52*experiment__2[[#This Row],[Actual]]/C52</f>
        <v>1085389.6979797713</v>
      </c>
    </row>
    <row r="54" spans="1:7" x14ac:dyDescent="0.35">
      <c r="A54" s="1">
        <v>45375</v>
      </c>
      <c r="B54" s="4">
        <v>93.307379999999995</v>
      </c>
      <c r="C54" s="4">
        <v>94.970787048339801</v>
      </c>
      <c r="D54" t="str">
        <f>IF(experiment__2[[#This Row],[Prediction]]&lt;C53,"Sell","Buy")</f>
        <v>Sell</v>
      </c>
      <c r="E54" s="3">
        <f>979960.68</f>
        <v>979960.68</v>
      </c>
      <c r="F54" s="3">
        <f>F53*experiment__2[[#This Row],[Actual]]/C53</f>
        <v>1507392.9457390471</v>
      </c>
      <c r="G54" s="3">
        <f>G53*experiment__2[[#This Row],[Actual]]/C53</f>
        <v>1085389.6979797713</v>
      </c>
    </row>
    <row r="55" spans="1:7" x14ac:dyDescent="0.35">
      <c r="A55" s="1">
        <v>45376</v>
      </c>
      <c r="B55" s="4">
        <v>93.279160000000005</v>
      </c>
      <c r="C55" s="4">
        <v>94.970787048339801</v>
      </c>
      <c r="D55" t="str">
        <f>IF(experiment__2[[#This Row],[Prediction]]&lt;C54,"Sell","Buy")</f>
        <v>Sell</v>
      </c>
      <c r="E55" s="3">
        <f t="shared" si="0"/>
        <v>979960.68</v>
      </c>
      <c r="F55" s="3">
        <f>F54*experiment__2[[#This Row],[Actual]]/C54</f>
        <v>1507392.9457390471</v>
      </c>
      <c r="G55" s="3">
        <f>G54*experiment__2[[#This Row],[Actual]]/C54</f>
        <v>1085389.6979797713</v>
      </c>
    </row>
    <row r="56" spans="1:7" x14ac:dyDescent="0.35">
      <c r="A56" s="1">
        <v>45377</v>
      </c>
      <c r="B56" s="4">
        <v>93.071759999999998</v>
      </c>
      <c r="C56" s="4">
        <v>92.530593872070298</v>
      </c>
      <c r="D56" t="str">
        <f>IF(experiment__2[[#This Row],[Prediction]]&lt;C55,"Sell","Buy")</f>
        <v>Sell</v>
      </c>
      <c r="E56" s="3">
        <f t="shared" si="0"/>
        <v>979960.68</v>
      </c>
      <c r="F56" s="3">
        <f>F55*experiment__2[[#This Row],[Actual]]/C55</f>
        <v>1468661.77277028</v>
      </c>
      <c r="G56" s="3">
        <f>G55*experiment__2[[#This Row],[Actual]]/C55</f>
        <v>1057501.5376631115</v>
      </c>
    </row>
    <row r="57" spans="1:7" x14ac:dyDescent="0.35">
      <c r="A57" s="1">
        <v>45378</v>
      </c>
      <c r="B57" s="4">
        <v>91.845749999999995</v>
      </c>
      <c r="C57" s="4">
        <v>90.220344543457003</v>
      </c>
      <c r="D57" t="str">
        <f>IF(experiment__2[[#This Row],[Prediction]]&lt;C56,"Sell","Buy")</f>
        <v>Sell</v>
      </c>
      <c r="E57" s="3">
        <f t="shared" si="0"/>
        <v>979960.68</v>
      </c>
      <c r="F57" s="3">
        <f>F56*experiment__2[[#This Row],[Actual]]/C56</f>
        <v>1431993.0912832296</v>
      </c>
      <c r="G57" s="3">
        <f>G56*experiment__2[[#This Row],[Actual]]/C56</f>
        <v>1031098.4625810314</v>
      </c>
    </row>
    <row r="58" spans="1:7" x14ac:dyDescent="0.35">
      <c r="A58" s="1">
        <v>45379</v>
      </c>
      <c r="B58" s="4">
        <v>89.306579999999997</v>
      </c>
      <c r="C58" s="4">
        <v>90.326316833496094</v>
      </c>
      <c r="D58" t="str">
        <f>IF(experiment__2[[#This Row],[Prediction]]&lt;C57,"Sell","Buy")</f>
        <v>Sell</v>
      </c>
      <c r="E58" s="3">
        <f t="shared" si="0"/>
        <v>979960.68</v>
      </c>
      <c r="F58" s="3">
        <f>F57*experiment__2[[#This Row],[Actual]]/C57</f>
        <v>1433675.1020089851</v>
      </c>
      <c r="G58" s="3">
        <f>G57*experiment__2[[#This Row],[Actual]]/C57</f>
        <v>1032309.5848161372</v>
      </c>
    </row>
    <row r="59" spans="1:7" x14ac:dyDescent="0.35">
      <c r="A59" s="1">
        <v>45380</v>
      </c>
      <c r="B59" s="4">
        <v>88.368690000000001</v>
      </c>
      <c r="C59" s="4">
        <v>90.333312988281193</v>
      </c>
      <c r="D59" t="str">
        <f>IF(experiment__2[[#This Row],[Prediction]]&lt;C58,"Sell","Buy")</f>
        <v>Sell</v>
      </c>
      <c r="E59" s="3">
        <f t="shared" si="0"/>
        <v>979960.68</v>
      </c>
      <c r="F59" s="3">
        <f>F58*experiment__2[[#This Row],[Actual]]/C58</f>
        <v>1433786.1462016059</v>
      </c>
      <c r="G59" s="3">
        <f>G58*experiment__2[[#This Row],[Actual]]/C58</f>
        <v>1032389.5415540482</v>
      </c>
    </row>
    <row r="60" spans="1:7" x14ac:dyDescent="0.35">
      <c r="A60" s="1">
        <v>45381</v>
      </c>
      <c r="B60" s="4">
        <v>88.739850000000004</v>
      </c>
      <c r="C60" s="4">
        <v>90.333312988281193</v>
      </c>
      <c r="D60" t="str">
        <f>IF(experiment__2[[#This Row],[Prediction]]&lt;C59,"Sell","Buy")</f>
        <v>Sell</v>
      </c>
      <c r="E60" s="3">
        <f>979960.68</f>
        <v>979960.68</v>
      </c>
      <c r="F60" s="3">
        <f>F59*experiment__2[[#This Row],[Actual]]/C59</f>
        <v>1433786.1462016059</v>
      </c>
      <c r="G60" s="3">
        <f>G59*experiment__2[[#This Row],[Actual]]/C59</f>
        <v>1032389.5415540482</v>
      </c>
    </row>
    <row r="61" spans="1:7" x14ac:dyDescent="0.35">
      <c r="A61" s="1">
        <v>45382</v>
      </c>
      <c r="B61" s="4">
        <v>88.995260000000002</v>
      </c>
      <c r="C61" s="4">
        <v>90.333312988281193</v>
      </c>
      <c r="D61" t="str">
        <f>IF(experiment__2[[#This Row],[Prediction]]&lt;C60,"Sell","Buy")</f>
        <v>Sell</v>
      </c>
      <c r="E61" s="3">
        <f t="shared" si="0"/>
        <v>979960.68</v>
      </c>
      <c r="F61" s="3">
        <f>F60*experiment__2[[#This Row],[Actual]]/C60</f>
        <v>1433786.1462016059</v>
      </c>
      <c r="G61" s="3">
        <f>G60*experiment__2[[#This Row],[Actual]]/C60</f>
        <v>1032389.5415540482</v>
      </c>
    </row>
    <row r="62" spans="1:7" x14ac:dyDescent="0.35">
      <c r="A62" s="1">
        <v>45383</v>
      </c>
      <c r="B62" s="4">
        <v>89.076995999999994</v>
      </c>
      <c r="C62" s="4">
        <v>90.333312988281193</v>
      </c>
      <c r="D62" t="str">
        <f>IF(experiment__2[[#This Row],[Prediction]]&lt;C61,"Sell","Buy")</f>
        <v>Sell</v>
      </c>
      <c r="E62" s="3">
        <f t="shared" si="0"/>
        <v>979960.68</v>
      </c>
      <c r="F62" s="3">
        <f>F61*experiment__2[[#This Row],[Actual]]/C61</f>
        <v>1433786.1462016059</v>
      </c>
      <c r="G62" s="3">
        <f>G61*experiment__2[[#This Row],[Actual]]/C61</f>
        <v>1032389.5415540482</v>
      </c>
    </row>
    <row r="63" spans="1:7" x14ac:dyDescent="0.35">
      <c r="A63" s="1">
        <v>45384</v>
      </c>
      <c r="B63" s="4">
        <v>89.132255999999998</v>
      </c>
      <c r="C63" s="4">
        <v>89.422615051269503</v>
      </c>
      <c r="D63" t="str">
        <f>IF(experiment__2[[#This Row],[Prediction]]&lt;C62,"Sell","Buy")</f>
        <v>Sell</v>
      </c>
      <c r="E63" s="3">
        <f t="shared" si="0"/>
        <v>979960.68</v>
      </c>
      <c r="F63" s="3">
        <f>F62*experiment__2[[#This Row],[Actual]]/C62</f>
        <v>1419331.3892324783</v>
      </c>
      <c r="G63" s="3">
        <f>G62*experiment__2[[#This Row],[Actual]]/C62</f>
        <v>1021981.4761949521</v>
      </c>
    </row>
    <row r="64" spans="1:7" x14ac:dyDescent="0.35">
      <c r="A64" s="1">
        <v>45385</v>
      </c>
      <c r="B64" s="4">
        <v>88.184920000000005</v>
      </c>
      <c r="C64" s="4">
        <v>88.934776306152301</v>
      </c>
      <c r="D64" t="str">
        <f>IF(experiment__2[[#This Row],[Prediction]]&lt;C63,"Sell","Buy")</f>
        <v>Sell</v>
      </c>
      <c r="E64" s="3">
        <f t="shared" si="0"/>
        <v>979960.68</v>
      </c>
      <c r="F64" s="3">
        <f>F63*experiment__2[[#This Row],[Actual]]/C63</f>
        <v>1411588.3273299423</v>
      </c>
      <c r="G64" s="3">
        <f>G63*experiment__2[[#This Row],[Actual]]/C63</f>
        <v>1016406.128609846</v>
      </c>
    </row>
    <row r="65" spans="1:7" x14ac:dyDescent="0.35">
      <c r="A65" s="1">
        <v>45386</v>
      </c>
      <c r="B65" s="4">
        <v>87.640304999999998</v>
      </c>
      <c r="C65" s="4">
        <v>85.876770019531193</v>
      </c>
      <c r="D65" t="str">
        <f>IF(experiment__2[[#This Row],[Prediction]]&lt;C64,"Sell","Buy")</f>
        <v>Sell</v>
      </c>
      <c r="E65" s="3">
        <f t="shared" si="0"/>
        <v>979960.68</v>
      </c>
      <c r="F65" s="3">
        <f>F64*experiment__2[[#This Row],[Actual]]/C64</f>
        <v>1363051.1165965823</v>
      </c>
      <c r="G65" s="3">
        <f>G64*experiment__2[[#This Row],[Actual]]/C64</f>
        <v>981457.18669819785</v>
      </c>
    </row>
    <row r="66" spans="1:7" x14ac:dyDescent="0.35">
      <c r="A66" s="1">
        <v>45387</v>
      </c>
      <c r="B66" s="4">
        <v>85.948784000000003</v>
      </c>
      <c r="C66" s="4">
        <v>87.979095458984304</v>
      </c>
      <c r="D66" t="str">
        <f>IF(experiment__2[[#This Row],[Prediction]]&lt;C65,"Sell","Buy")</f>
        <v>Buy</v>
      </c>
      <c r="E66" s="3">
        <f>E65*experiment__2[[#This Row],[Actual]]/C65</f>
        <v>1003950.8261915628</v>
      </c>
      <c r="F66" s="3">
        <f>F65*experiment__2[[#This Row],[Actual]]/C65</f>
        <v>1396419.5937417315</v>
      </c>
      <c r="G66" s="3">
        <f>G65*experiment__2[[#This Row],[Actual]]/C65</f>
        <v>1005483.9684560635</v>
      </c>
    </row>
    <row r="67" spans="1:7" x14ac:dyDescent="0.35">
      <c r="A67" s="1">
        <v>45388</v>
      </c>
      <c r="B67" s="4">
        <v>85.900570000000002</v>
      </c>
      <c r="C67" s="4">
        <v>87.104377746582003</v>
      </c>
      <c r="D67" t="str">
        <f>IF(experiment__2[[#This Row],[Prediction]]&lt;C66,"Sell","Buy")</f>
        <v>Sell</v>
      </c>
      <c r="E67" s="3">
        <f>1003950.83</f>
        <v>1003950.83</v>
      </c>
      <c r="F67" s="3">
        <f>F66*experiment__2[[#This Row],[Actual]]/C66</f>
        <v>1382535.921191802</v>
      </c>
      <c r="G67" s="3">
        <f>G66*experiment__2[[#This Row],[Actual]]/C66</f>
        <v>995487.10917765577</v>
      </c>
    </row>
    <row r="68" spans="1:7" x14ac:dyDescent="0.35">
      <c r="A68" s="1">
        <v>45389</v>
      </c>
      <c r="B68" s="4">
        <v>86.281075000000001</v>
      </c>
      <c r="C68" s="4">
        <v>87.104377746582003</v>
      </c>
      <c r="D68" t="str">
        <f>IF(experiment__2[[#This Row],[Prediction]]&lt;C67,"Sell","Buy")</f>
        <v>Sell</v>
      </c>
      <c r="E68" s="3">
        <f t="shared" ref="E68:E78" si="1">1003950.83</f>
        <v>1003950.83</v>
      </c>
      <c r="F68" s="3">
        <f>F67*experiment__2[[#This Row],[Actual]]/C67</f>
        <v>1382535.921191802</v>
      </c>
      <c r="G68" s="3">
        <f>G67*experiment__2[[#This Row],[Actual]]/C67</f>
        <v>995487.10917765577</v>
      </c>
    </row>
    <row r="69" spans="1:7" x14ac:dyDescent="0.35">
      <c r="A69" s="1">
        <v>45390</v>
      </c>
      <c r="B69" s="4">
        <v>86.234520000000003</v>
      </c>
      <c r="C69" s="4">
        <v>87.104377746582003</v>
      </c>
      <c r="D69" t="str">
        <f>IF(experiment__2[[#This Row],[Prediction]]&lt;C68,"Sell","Buy")</f>
        <v>Sell</v>
      </c>
      <c r="E69" s="3">
        <f t="shared" si="1"/>
        <v>1003950.83</v>
      </c>
      <c r="F69" s="3">
        <f>F68*experiment__2[[#This Row],[Actual]]/C68</f>
        <v>1382535.921191802</v>
      </c>
      <c r="G69" s="3">
        <f>G68*experiment__2[[#This Row],[Actual]]/C68</f>
        <v>995487.10917765577</v>
      </c>
    </row>
    <row r="70" spans="1:7" x14ac:dyDescent="0.35">
      <c r="A70" s="1">
        <v>45391</v>
      </c>
      <c r="B70" s="4">
        <v>86.211365000000001</v>
      </c>
      <c r="C70" s="4">
        <v>85.325950622558594</v>
      </c>
      <c r="D70" t="str">
        <f>IF(experiment__2[[#This Row],[Prediction]]&lt;C69,"Sell","Buy")</f>
        <v>Sell</v>
      </c>
      <c r="E70" s="3">
        <f t="shared" si="1"/>
        <v>1003950.83</v>
      </c>
      <c r="F70" s="3">
        <f>F69*experiment__2[[#This Row],[Actual]]/C69</f>
        <v>1354308.4147702814</v>
      </c>
      <c r="G70" s="3">
        <f>G69*experiment__2[[#This Row],[Actual]]/C69</f>
        <v>975162.05408423755</v>
      </c>
    </row>
    <row r="71" spans="1:7" x14ac:dyDescent="0.35">
      <c r="A71" s="1">
        <v>45392</v>
      </c>
      <c r="B71" s="4">
        <v>84.781599999999997</v>
      </c>
      <c r="C71" s="4">
        <v>87.010406494140597</v>
      </c>
      <c r="D71" t="str">
        <f>IF(experiment__2[[#This Row],[Prediction]]&lt;C70,"Sell","Buy")</f>
        <v>Sell</v>
      </c>
      <c r="E71" s="3">
        <f t="shared" si="1"/>
        <v>1003950.83</v>
      </c>
      <c r="F71" s="3">
        <f>F70*experiment__2[[#This Row],[Actual]]/C70</f>
        <v>1381044.3930341976</v>
      </c>
      <c r="G71" s="3">
        <f>G70*experiment__2[[#This Row],[Actual]]/C70</f>
        <v>994413.14282993833</v>
      </c>
    </row>
    <row r="72" spans="1:7" x14ac:dyDescent="0.35">
      <c r="A72" s="1">
        <v>45393</v>
      </c>
      <c r="B72" s="4">
        <v>84.718230000000005</v>
      </c>
      <c r="C72" s="4">
        <v>90.586235046386705</v>
      </c>
      <c r="D72" t="str">
        <f>IF(experiment__2[[#This Row],[Prediction]]&lt;C71,"Sell","Buy")</f>
        <v>Sell</v>
      </c>
      <c r="E72" s="3">
        <f t="shared" si="1"/>
        <v>1003950.83</v>
      </c>
      <c r="F72" s="3">
        <f>F71*experiment__2[[#This Row],[Actual]]/C71</f>
        <v>1437800.5693527583</v>
      </c>
      <c r="G72" s="3">
        <f>G71*experiment__2[[#This Row],[Actual]]/C71</f>
        <v>1035280.1040605991</v>
      </c>
    </row>
    <row r="73" spans="1:7" x14ac:dyDescent="0.35">
      <c r="A73" s="1">
        <v>45394</v>
      </c>
      <c r="B73" s="4">
        <v>88.124319999999997</v>
      </c>
      <c r="C73" s="4">
        <v>88.157035827636705</v>
      </c>
      <c r="D73" t="str">
        <f>IF(experiment__2[[#This Row],[Prediction]]&lt;C72,"Sell","Buy")</f>
        <v>Sell</v>
      </c>
      <c r="E73" s="3">
        <f t="shared" si="1"/>
        <v>1003950.83</v>
      </c>
      <c r="F73" s="3">
        <f>F72*experiment__2[[#This Row],[Actual]]/C72</f>
        <v>1399243.8944009678</v>
      </c>
      <c r="G73" s="3">
        <f>G72*experiment__2[[#This Row],[Actual]]/C72</f>
        <v>1007517.5900463714</v>
      </c>
    </row>
    <row r="74" spans="1:7" x14ac:dyDescent="0.35">
      <c r="A74" s="1">
        <v>45395</v>
      </c>
      <c r="B74" s="4">
        <v>87.875910000000005</v>
      </c>
      <c r="C74" s="4">
        <v>85.972740173339801</v>
      </c>
      <c r="D74" t="str">
        <f>IF(experiment__2[[#This Row],[Prediction]]&lt;C73,"Sell","Buy")</f>
        <v>Sell</v>
      </c>
      <c r="E74" s="3">
        <f t="shared" si="1"/>
        <v>1003950.83</v>
      </c>
      <c r="F74" s="3">
        <f>F73*experiment__2[[#This Row],[Actual]]/C73</f>
        <v>1364574.3716663641</v>
      </c>
      <c r="G74" s="3">
        <f>G73*experiment__2[[#This Row],[Actual]]/C73</f>
        <v>982553.9978281759</v>
      </c>
    </row>
    <row r="75" spans="1:7" x14ac:dyDescent="0.35">
      <c r="A75" s="1">
        <v>45396</v>
      </c>
      <c r="B75" s="4">
        <v>85.495279999999994</v>
      </c>
      <c r="C75" s="4">
        <v>85.972740173339801</v>
      </c>
      <c r="D75" t="str">
        <f>IF(experiment__2[[#This Row],[Prediction]]&lt;C74,"Sell","Buy")</f>
        <v>Sell</v>
      </c>
      <c r="E75" s="3">
        <f t="shared" si="1"/>
        <v>1003950.83</v>
      </c>
      <c r="F75" s="3">
        <f>F74*experiment__2[[#This Row],[Actual]]/C74</f>
        <v>1364574.3716663641</v>
      </c>
      <c r="G75" s="3">
        <f>G74*experiment__2[[#This Row],[Actual]]/C74</f>
        <v>982553.99782817601</v>
      </c>
    </row>
    <row r="76" spans="1:7" x14ac:dyDescent="0.35">
      <c r="A76" s="1">
        <v>45397</v>
      </c>
      <c r="B76" s="4">
        <v>84.911199999999994</v>
      </c>
      <c r="C76" s="4">
        <v>85.972740173339801</v>
      </c>
      <c r="D76" t="str">
        <f>IF(experiment__2[[#This Row],[Prediction]]&lt;C75,"Sell","Buy")</f>
        <v>Sell</v>
      </c>
      <c r="E76" s="3">
        <f t="shared" si="1"/>
        <v>1003950.83</v>
      </c>
      <c r="F76" s="3">
        <f>F75*experiment__2[[#This Row],[Actual]]/C75</f>
        <v>1364574.3716663641</v>
      </c>
      <c r="G76" s="3">
        <f>G75*experiment__2[[#This Row],[Actual]]/C75</f>
        <v>982553.99782817601</v>
      </c>
    </row>
    <row r="77" spans="1:7" x14ac:dyDescent="0.35">
      <c r="A77" s="1">
        <v>45398</v>
      </c>
      <c r="B77" s="4">
        <v>85.181870000000004</v>
      </c>
      <c r="C77" s="4">
        <v>87.386283874511705</v>
      </c>
      <c r="D77" t="str">
        <f>IF(experiment__2[[#This Row],[Prediction]]&lt;C76,"Sell","Buy")</f>
        <v>Sell</v>
      </c>
      <c r="E77" s="3">
        <f t="shared" si="1"/>
        <v>1003950.83</v>
      </c>
      <c r="F77" s="3">
        <f>F76*experiment__2[[#This Row],[Actual]]/C76</f>
        <v>1387010.3845695304</v>
      </c>
      <c r="G77" s="3">
        <f>G76*experiment__2[[#This Row],[Actual]]/C76</f>
        <v>998708.92102698295</v>
      </c>
    </row>
    <row r="78" spans="1:7" x14ac:dyDescent="0.35">
      <c r="A78" s="1">
        <v>45399</v>
      </c>
      <c r="B78" s="4">
        <v>85.656104999999997</v>
      </c>
      <c r="C78" s="4">
        <v>84.007392883300696</v>
      </c>
      <c r="D78" t="str">
        <f>IF(experiment__2[[#This Row],[Prediction]]&lt;C77,"Sell","Buy")</f>
        <v>Sell</v>
      </c>
      <c r="E78" s="3">
        <f t="shared" si="1"/>
        <v>1003950.83</v>
      </c>
      <c r="F78" s="3">
        <f>F77*experiment__2[[#This Row],[Actual]]/C77</f>
        <v>1333380.0356709769</v>
      </c>
      <c r="G78" s="3">
        <f>G77*experiment__2[[#This Row],[Actual]]/C77</f>
        <v>960092.69401192851</v>
      </c>
    </row>
    <row r="79" spans="1:7" x14ac:dyDescent="0.35">
      <c r="A79" s="1">
        <v>45400</v>
      </c>
      <c r="B79" s="4">
        <v>84.175759999999997</v>
      </c>
      <c r="C79" s="4">
        <v>84.643180847167898</v>
      </c>
      <c r="D79" t="str">
        <f>IF(experiment__2[[#This Row],[Prediction]]&lt;C78,"Sell","Buy")</f>
        <v>Buy</v>
      </c>
      <c r="E79" s="3">
        <f>E78*experiment__2[[#This Row],[Actual]]/C78</f>
        <v>1011548.9690699171</v>
      </c>
      <c r="F79" s="3">
        <f>F78*experiment__2[[#This Row],[Actual]]/C78</f>
        <v>1343471.3734549989</v>
      </c>
      <c r="G79" s="3">
        <f>G78*experiment__2[[#This Row],[Actual]]/C78</f>
        <v>967358.90425960964</v>
      </c>
    </row>
    <row r="80" spans="1:7" x14ac:dyDescent="0.35">
      <c r="A80" s="1">
        <v>45401</v>
      </c>
      <c r="B80" s="4">
        <v>83.061390000000003</v>
      </c>
      <c r="C80" s="4">
        <v>76.174964904785099</v>
      </c>
      <c r="D80" t="str">
        <f>IF(experiment__2[[#This Row],[Prediction]]&lt;C79,"Sell","Buy")</f>
        <v>Sell</v>
      </c>
      <c r="E80" s="3">
        <f>1011548.97</f>
        <v>1011548.97</v>
      </c>
      <c r="F80" s="3">
        <f>F79*experiment__2[[#This Row],[Actual]]/C79</f>
        <v>1209062.3686307527</v>
      </c>
      <c r="G80" s="3">
        <f>G79*experiment__2[[#This Row],[Actual]]/C79</f>
        <v>870578.46650824079</v>
      </c>
    </row>
    <row r="81" spans="1:7" x14ac:dyDescent="0.35">
      <c r="A81" s="1">
        <v>45402</v>
      </c>
      <c r="B81" s="4">
        <v>77.484369999999998</v>
      </c>
      <c r="C81" s="4">
        <v>79.491874694824205</v>
      </c>
      <c r="D81" t="str">
        <f>IF(experiment__2[[#This Row],[Prediction]]&lt;C80,"Sell","Buy")</f>
        <v>Buy</v>
      </c>
      <c r="E81" s="3">
        <f>E80*experiment__2[[#This Row],[Actual]]/C80</f>
        <v>1055595.156117589</v>
      </c>
      <c r="F81" s="3">
        <f>F80*experiment__2[[#This Row],[Actual]]/C80</f>
        <v>1261708.9410616287</v>
      </c>
      <c r="G81" s="3">
        <f>G80*experiment__2[[#This Row],[Actual]]/C80</f>
        <v>908486.33088557003</v>
      </c>
    </row>
    <row r="82" spans="1:7" x14ac:dyDescent="0.35">
      <c r="A82" s="1">
        <v>45403</v>
      </c>
      <c r="B82" s="4">
        <v>76.811400000000006</v>
      </c>
      <c r="C82" s="4">
        <v>79.491874694824205</v>
      </c>
      <c r="D82" t="str">
        <f>IF(experiment__2[[#This Row],[Prediction]]&lt;C81,"Sell","Buy")</f>
        <v>Sell</v>
      </c>
      <c r="E82" s="3">
        <f>1055595.16</f>
        <v>1055595.1599999999</v>
      </c>
      <c r="F82" s="3">
        <f>F81*experiment__2[[#This Row],[Actual]]/C81</f>
        <v>1261708.9410616287</v>
      </c>
      <c r="G82" s="3">
        <f>G81*experiment__2[[#This Row],[Actual]]/C81</f>
        <v>908486.33088557003</v>
      </c>
    </row>
    <row r="83" spans="1:7" x14ac:dyDescent="0.35">
      <c r="A83" s="1">
        <v>45404</v>
      </c>
      <c r="B83" s="4">
        <v>78.126230000000007</v>
      </c>
      <c r="C83" s="4">
        <v>79.491874694824205</v>
      </c>
      <c r="D83" t="str">
        <f>IF(experiment__2[[#This Row],[Prediction]]&lt;C82,"Sell","Buy")</f>
        <v>Sell</v>
      </c>
      <c r="E83" s="3">
        <f t="shared" ref="E83:E85" si="2">1055595.16</f>
        <v>1055595.1599999999</v>
      </c>
      <c r="F83" s="3">
        <f>F82*experiment__2[[#This Row],[Actual]]/C82</f>
        <v>1261708.9410616287</v>
      </c>
      <c r="G83" s="3">
        <f>G82*experiment__2[[#This Row],[Actual]]/C82</f>
        <v>908486.33088557003</v>
      </c>
    </row>
    <row r="84" spans="1:7" x14ac:dyDescent="0.35">
      <c r="A84" s="1">
        <v>45405</v>
      </c>
      <c r="B84" s="4">
        <v>78.605034000000003</v>
      </c>
      <c r="C84" s="4">
        <v>82.395919799804602</v>
      </c>
      <c r="D84" t="str">
        <f>IF(experiment__2[[#This Row],[Prediction]]&lt;C83,"Sell","Buy")</f>
        <v>Sell</v>
      </c>
      <c r="E84" s="3">
        <f t="shared" si="2"/>
        <v>1055595.1599999999</v>
      </c>
      <c r="F84" s="3">
        <f>F83*experiment__2[[#This Row],[Actual]]/C83</f>
        <v>1307802.4529867992</v>
      </c>
      <c r="G84" s="3">
        <f>G83*experiment__2[[#This Row],[Actual]]/C83</f>
        <v>941675.7014002098</v>
      </c>
    </row>
    <row r="85" spans="1:7" x14ac:dyDescent="0.35">
      <c r="A85" s="1">
        <v>45406</v>
      </c>
      <c r="B85" s="4">
        <v>80.746380000000002</v>
      </c>
      <c r="C85" s="4">
        <v>79.650833129882798</v>
      </c>
      <c r="D85" t="str">
        <f>IF(experiment__2[[#This Row],[Prediction]]&lt;C84,"Sell","Buy")</f>
        <v>Sell</v>
      </c>
      <c r="E85" s="3">
        <f t="shared" si="2"/>
        <v>1055595.1599999999</v>
      </c>
      <c r="F85" s="3">
        <f>F84*experiment__2[[#This Row],[Actual]]/C84</f>
        <v>1264231.9571502612</v>
      </c>
      <c r="G85" s="3">
        <f>G84*experiment__2[[#This Row],[Actual]]/C84</f>
        <v>910303.01423822844</v>
      </c>
    </row>
    <row r="86" spans="1:7" x14ac:dyDescent="0.35">
      <c r="A86" s="1">
        <v>45407</v>
      </c>
      <c r="B86" s="4">
        <v>80.140816000000001</v>
      </c>
      <c r="C86" s="4">
        <v>82.6048583984375</v>
      </c>
      <c r="D86" t="str">
        <f>IF(experiment__2[[#This Row],[Prediction]]&lt;C85,"Sell","Buy")</f>
        <v>Buy</v>
      </c>
      <c r="E86" s="3">
        <f>E85*experiment__2[[#This Row],[Actual]]/C85</f>
        <v>1094744.2141086902</v>
      </c>
      <c r="F86" s="3">
        <f>F85*experiment__2[[#This Row],[Actual]]/C85</f>
        <v>1311118.7629749591</v>
      </c>
      <c r="G86" s="3">
        <f>G85*experiment__2[[#This Row],[Actual]]/C85</f>
        <v>944063.59150320606</v>
      </c>
    </row>
    <row r="87" spans="1:7" x14ac:dyDescent="0.35">
      <c r="A87" s="1">
        <v>45408</v>
      </c>
      <c r="B87" s="4">
        <v>80.142899999999997</v>
      </c>
      <c r="C87" s="4">
        <v>87.706184387207003</v>
      </c>
      <c r="D87" t="str">
        <f>IF(experiment__2[[#This Row],[Prediction]]&lt;C86,"Sell","Buy")</f>
        <v>Sell</v>
      </c>
      <c r="E87" s="3">
        <f>1094744.21</f>
        <v>1094744.21</v>
      </c>
      <c r="F87" s="3">
        <f>F86*experiment__2[[#This Row],[Actual]]/C86</f>
        <v>1392087.9014688034</v>
      </c>
      <c r="G87" s="3">
        <f>G86*experiment__2[[#This Row],[Actual]]/C86</f>
        <v>1002364.9581269091</v>
      </c>
    </row>
    <row r="88" spans="1:7" x14ac:dyDescent="0.35">
      <c r="A88" s="1">
        <v>45409</v>
      </c>
      <c r="B88" s="4">
        <v>84.948530000000005</v>
      </c>
      <c r="C88" s="4">
        <v>87.728172302245994</v>
      </c>
      <c r="D88" t="str">
        <f>IF(experiment__2[[#This Row],[Prediction]]&lt;C87,"Sell","Buy")</f>
        <v>Sell</v>
      </c>
      <c r="E88" s="3">
        <f t="shared" ref="E88:E123" si="3">1094744.21</f>
        <v>1094744.21</v>
      </c>
      <c r="F88" s="3">
        <f>F87*experiment__2[[#This Row],[Actual]]/C87</f>
        <v>1392436.8975027564</v>
      </c>
      <c r="G88" s="3">
        <f>G87*experiment__2[[#This Row],[Actual]]/C87</f>
        <v>1002616.2507317733</v>
      </c>
    </row>
    <row r="89" spans="1:7" x14ac:dyDescent="0.35">
      <c r="A89" s="1">
        <v>45410</v>
      </c>
      <c r="B89" s="4">
        <v>86.864869999999996</v>
      </c>
      <c r="C89" s="4">
        <v>87.728172302245994</v>
      </c>
      <c r="D89" t="str">
        <f>IF(experiment__2[[#This Row],[Prediction]]&lt;C88,"Sell","Buy")</f>
        <v>Sell</v>
      </c>
      <c r="E89" s="3">
        <f t="shared" si="3"/>
        <v>1094744.21</v>
      </c>
      <c r="F89" s="3">
        <f>F88*experiment__2[[#This Row],[Actual]]/C88</f>
        <v>1392436.8975027564</v>
      </c>
      <c r="G89" s="3">
        <f>G88*experiment__2[[#This Row],[Actual]]/C88</f>
        <v>1002616.2507317733</v>
      </c>
    </row>
    <row r="90" spans="1:7" x14ac:dyDescent="0.35">
      <c r="A90" s="1">
        <v>45411</v>
      </c>
      <c r="B90" s="4">
        <v>86.379840000000002</v>
      </c>
      <c r="C90" s="4">
        <v>87.728172302245994</v>
      </c>
      <c r="D90" t="str">
        <f>IF(experiment__2[[#This Row],[Prediction]]&lt;C89,"Sell","Buy")</f>
        <v>Sell</v>
      </c>
      <c r="E90" s="3">
        <f t="shared" si="3"/>
        <v>1094744.21</v>
      </c>
      <c r="F90" s="3">
        <f>F89*experiment__2[[#This Row],[Actual]]/C89</f>
        <v>1392436.8975027564</v>
      </c>
      <c r="G90" s="3">
        <f>G89*experiment__2[[#This Row],[Actual]]/C89</f>
        <v>1002616.2507317733</v>
      </c>
    </row>
    <row r="91" spans="1:7" x14ac:dyDescent="0.35">
      <c r="A91" s="1">
        <v>45412</v>
      </c>
      <c r="B91" s="4">
        <v>85.966033999999993</v>
      </c>
      <c r="C91" s="4">
        <v>86.373619079589801</v>
      </c>
      <c r="D91" t="str">
        <f>IF(experiment__2[[#This Row],[Prediction]]&lt;C90,"Sell","Buy")</f>
        <v>Sell</v>
      </c>
      <c r="E91" s="3">
        <f t="shared" si="3"/>
        <v>1094744.21</v>
      </c>
      <c r="F91" s="3">
        <f>F90*experiment__2[[#This Row],[Actual]]/C90</f>
        <v>1370937.1917940867</v>
      </c>
      <c r="G91" s="3">
        <f>G90*experiment__2[[#This Row],[Actual]]/C90</f>
        <v>987135.51019112696</v>
      </c>
    </row>
    <row r="92" spans="1:7" x14ac:dyDescent="0.35">
      <c r="A92" s="1">
        <v>45413</v>
      </c>
      <c r="B92" s="4">
        <v>85.012219999999999</v>
      </c>
      <c r="C92" s="4">
        <v>83.013717651367102</v>
      </c>
      <c r="D92" t="str">
        <f>IF(experiment__2[[#This Row],[Prediction]]&lt;C91,"Sell","Buy")</f>
        <v>Sell</v>
      </c>
      <c r="E92" s="3">
        <f t="shared" si="3"/>
        <v>1094744.21</v>
      </c>
      <c r="F92" s="3">
        <f>F91*experiment__2[[#This Row],[Actual]]/C91</f>
        <v>1317608.2485612216</v>
      </c>
      <c r="G92" s="3">
        <f>G91*experiment__2[[#This Row],[Actual]]/C91</f>
        <v>948736.30860754708</v>
      </c>
    </row>
    <row r="93" spans="1:7" x14ac:dyDescent="0.35">
      <c r="A93" s="1">
        <v>45414</v>
      </c>
      <c r="B93" s="4">
        <v>82.164119999999997</v>
      </c>
      <c r="C93" s="4">
        <v>85.788810729980398</v>
      </c>
      <c r="D93" t="str">
        <f>IF(experiment__2[[#This Row],[Prediction]]&lt;C92,"Sell","Buy")</f>
        <v>Sell</v>
      </c>
      <c r="E93" s="3">
        <f t="shared" si="3"/>
        <v>1094744.21</v>
      </c>
      <c r="F93" s="3">
        <f>F92*experiment__2[[#This Row],[Actual]]/C92</f>
        <v>1361655.0113656798</v>
      </c>
      <c r="G93" s="3">
        <f>G92*experiment__2[[#This Row],[Actual]]/C92</f>
        <v>980451.92908491252</v>
      </c>
    </row>
    <row r="94" spans="1:7" x14ac:dyDescent="0.35">
      <c r="A94" s="1">
        <v>45415</v>
      </c>
      <c r="B94" s="4">
        <v>83.11936</v>
      </c>
      <c r="C94" s="4">
        <v>88.759834289550696</v>
      </c>
      <c r="D94" t="str">
        <f>IF(experiment__2[[#This Row],[Prediction]]&lt;C93,"Sell","Buy")</f>
        <v>Sell</v>
      </c>
      <c r="E94" s="3">
        <f t="shared" si="3"/>
        <v>1094744.21</v>
      </c>
      <c r="F94" s="3">
        <f>F93*experiment__2[[#This Row],[Actual]]/C93</f>
        <v>1408811.6170389722</v>
      </c>
      <c r="G94" s="3">
        <f>G93*experiment__2[[#This Row],[Actual]]/C93</f>
        <v>1014406.7741929289</v>
      </c>
    </row>
    <row r="95" spans="1:7" x14ac:dyDescent="0.35">
      <c r="A95" s="1">
        <v>45416</v>
      </c>
      <c r="B95" s="4">
        <v>86.635099999999994</v>
      </c>
      <c r="C95" s="4">
        <v>92.109725952148395</v>
      </c>
      <c r="D95" t="str">
        <f>IF(experiment__2[[#This Row],[Prediction]]&lt;C94,"Sell","Buy")</f>
        <v>Sell</v>
      </c>
      <c r="E95" s="3">
        <f t="shared" si="3"/>
        <v>1094744.21</v>
      </c>
      <c r="F95" s="3">
        <f>F94*experiment__2[[#This Row],[Actual]]/C94</f>
        <v>1461981.6835207797</v>
      </c>
      <c r="G95" s="3">
        <f>G94*experiment__2[[#This Row],[Actual]]/C94</f>
        <v>1052691.5774775557</v>
      </c>
    </row>
    <row r="96" spans="1:7" x14ac:dyDescent="0.35">
      <c r="A96" s="1">
        <v>45417</v>
      </c>
      <c r="B96" s="4">
        <v>89.888120000000001</v>
      </c>
      <c r="C96" s="4">
        <v>92.109725952148395</v>
      </c>
      <c r="D96" t="str">
        <f>IF(experiment__2[[#This Row],[Prediction]]&lt;C95,"Sell","Buy")</f>
        <v>Sell</v>
      </c>
      <c r="E96" s="3">
        <f t="shared" si="3"/>
        <v>1094744.21</v>
      </c>
      <c r="F96" s="3">
        <f>F95*experiment__2[[#This Row],[Actual]]/C95</f>
        <v>1461981.6835207795</v>
      </c>
      <c r="G96" s="3">
        <f>G95*experiment__2[[#This Row],[Actual]]/C95</f>
        <v>1052691.5774775557</v>
      </c>
    </row>
    <row r="97" spans="1:7" x14ac:dyDescent="0.35">
      <c r="A97" s="1">
        <v>45418</v>
      </c>
      <c r="B97" s="4">
        <v>90.294449999999998</v>
      </c>
      <c r="C97" s="4">
        <v>92.109725952148395</v>
      </c>
      <c r="D97" t="str">
        <f>IF(experiment__2[[#This Row],[Prediction]]&lt;C96,"Sell","Buy")</f>
        <v>Sell</v>
      </c>
      <c r="E97" s="3">
        <f t="shared" si="3"/>
        <v>1094744.21</v>
      </c>
      <c r="F97" s="3">
        <f>F96*experiment__2[[#This Row],[Actual]]/C96</f>
        <v>1461981.6835207795</v>
      </c>
      <c r="G97" s="3">
        <f>G96*experiment__2[[#This Row],[Actual]]/C96</f>
        <v>1052691.5774775557</v>
      </c>
    </row>
    <row r="98" spans="1:7" x14ac:dyDescent="0.35">
      <c r="A98" s="1">
        <v>45419</v>
      </c>
      <c r="B98" s="4">
        <v>89.900289999999998</v>
      </c>
      <c r="C98" s="4">
        <v>90.524246215820298</v>
      </c>
      <c r="D98" t="str">
        <f>IF(experiment__2[[#This Row],[Prediction]]&lt;C97,"Sell","Buy")</f>
        <v>Sell</v>
      </c>
      <c r="E98" s="3">
        <f t="shared" si="3"/>
        <v>1094744.21</v>
      </c>
      <c r="F98" s="3">
        <f>F97*experiment__2[[#This Row],[Actual]]/C97</f>
        <v>1436816.6717899963</v>
      </c>
      <c r="G98" s="3">
        <f>G97*experiment__2[[#This Row],[Actual]]/C97</f>
        <v>1034571.6542290489</v>
      </c>
    </row>
    <row r="99" spans="1:7" x14ac:dyDescent="0.35">
      <c r="A99" s="1">
        <v>45420</v>
      </c>
      <c r="B99" s="4">
        <v>89.111564999999999</v>
      </c>
      <c r="C99" s="4">
        <v>90.382308959960895</v>
      </c>
      <c r="D99" t="str">
        <f>IF(experiment__2[[#This Row],[Prediction]]&lt;C98,"Sell","Buy")</f>
        <v>Sell</v>
      </c>
      <c r="E99" s="3">
        <f t="shared" si="3"/>
        <v>1094744.21</v>
      </c>
      <c r="F99" s="3">
        <f>F98*experiment__2[[#This Row],[Actual]]/C98</f>
        <v>1434563.8188352122</v>
      </c>
      <c r="G99" s="3">
        <f>G98*experiment__2[[#This Row],[Actual]]/C98</f>
        <v>1032949.5003009057</v>
      </c>
    </row>
    <row r="100" spans="1:7" x14ac:dyDescent="0.35">
      <c r="A100" s="1">
        <v>45421</v>
      </c>
      <c r="B100" s="4">
        <v>88.426150000000007</v>
      </c>
      <c r="C100" s="4">
        <v>88.717849731445298</v>
      </c>
      <c r="D100" t="str">
        <f>IF(experiment__2[[#This Row],[Prediction]]&lt;C99,"Sell","Buy")</f>
        <v>Sell</v>
      </c>
      <c r="E100" s="3">
        <f t="shared" si="3"/>
        <v>1094744.21</v>
      </c>
      <c r="F100" s="3">
        <f>F99*experiment__2[[#This Row],[Actual]]/C99</f>
        <v>1408145.2307881573</v>
      </c>
      <c r="G100" s="3">
        <f>G99*experiment__2[[#This Row],[Actual]]/C99</f>
        <v>1013926.9465716347</v>
      </c>
    </row>
    <row r="101" spans="1:7" x14ac:dyDescent="0.35">
      <c r="A101" s="1">
        <v>45422</v>
      </c>
      <c r="B101" s="4">
        <v>87.656970000000001</v>
      </c>
      <c r="C101" s="4">
        <v>89.848472595214801</v>
      </c>
      <c r="D101" t="str">
        <f>IF(experiment__2[[#This Row],[Prediction]]&lt;C100,"Sell","Buy")</f>
        <v>Sell</v>
      </c>
      <c r="E101" s="3">
        <f t="shared" si="3"/>
        <v>1094744.21</v>
      </c>
      <c r="F101" s="3">
        <f>F100*experiment__2[[#This Row],[Actual]]/C100</f>
        <v>1426090.6746673363</v>
      </c>
      <c r="G101" s="3">
        <f>G100*experiment__2[[#This Row],[Actual]]/C100</f>
        <v>1026848.461142333</v>
      </c>
    </row>
    <row r="102" spans="1:7" x14ac:dyDescent="0.35">
      <c r="A102" s="1">
        <v>45423</v>
      </c>
      <c r="B102" s="4">
        <v>88.050849999999997</v>
      </c>
      <c r="C102" s="4">
        <v>90.369308471679602</v>
      </c>
      <c r="D102" t="str">
        <f>IF(experiment__2[[#This Row],[Prediction]]&lt;C101,"Sell","Buy")</f>
        <v>Sell</v>
      </c>
      <c r="E102" s="3">
        <f t="shared" si="3"/>
        <v>1094744.21</v>
      </c>
      <c r="F102" s="3">
        <f>F101*experiment__2[[#This Row],[Actual]]/C101</f>
        <v>1434357.4728109722</v>
      </c>
      <c r="G102" s="3">
        <f>G101*experiment__2[[#This Row],[Actual]]/C101</f>
        <v>1032800.9220223868</v>
      </c>
    </row>
    <row r="103" spans="1:7" x14ac:dyDescent="0.35">
      <c r="A103" s="1">
        <v>45424</v>
      </c>
      <c r="B103" s="4">
        <v>88.772049999999993</v>
      </c>
      <c r="C103" s="4">
        <v>90.369308471679602</v>
      </c>
      <c r="D103" t="str">
        <f>IF(experiment__2[[#This Row],[Prediction]]&lt;C102,"Sell","Buy")</f>
        <v>Sell</v>
      </c>
      <c r="E103" s="3">
        <f t="shared" si="3"/>
        <v>1094744.21</v>
      </c>
      <c r="F103" s="3">
        <f>F102*experiment__2[[#This Row],[Actual]]/C102</f>
        <v>1434357.4728109722</v>
      </c>
      <c r="G103" s="3">
        <f>G102*experiment__2[[#This Row],[Actual]]/C102</f>
        <v>1032800.9220223867</v>
      </c>
    </row>
    <row r="104" spans="1:7" x14ac:dyDescent="0.35">
      <c r="A104" s="1">
        <v>45425</v>
      </c>
      <c r="B104" s="4">
        <v>88.931309999999996</v>
      </c>
      <c r="C104" s="4">
        <v>90.369308471679602</v>
      </c>
      <c r="D104" t="str">
        <f>IF(experiment__2[[#This Row],[Prediction]]&lt;C103,"Sell","Buy")</f>
        <v>Sell</v>
      </c>
      <c r="E104" s="3">
        <f t="shared" si="3"/>
        <v>1094744.21</v>
      </c>
      <c r="F104" s="3">
        <f>F103*experiment__2[[#This Row],[Actual]]/C103</f>
        <v>1434357.4728109722</v>
      </c>
      <c r="G104" s="3">
        <f>G103*experiment__2[[#This Row],[Actual]]/C103</f>
        <v>1032800.9220223867</v>
      </c>
    </row>
    <row r="105" spans="1:7" x14ac:dyDescent="0.35">
      <c r="A105" s="1">
        <v>45426</v>
      </c>
      <c r="B105" s="4">
        <v>88.855519999999999</v>
      </c>
      <c r="C105" s="4">
        <v>91.325996398925696</v>
      </c>
      <c r="D105" t="str">
        <f>IF(experiment__2[[#This Row],[Prediction]]&lt;C104,"Sell","Buy")</f>
        <v>Sell</v>
      </c>
      <c r="E105" s="3">
        <f t="shared" si="3"/>
        <v>1094744.21</v>
      </c>
      <c r="F105" s="3">
        <f>F104*experiment__2[[#This Row],[Actual]]/C104</f>
        <v>1449542.190950356</v>
      </c>
      <c r="G105" s="3">
        <f>G104*experiment__2[[#This Row],[Actual]]/C104</f>
        <v>1043734.5917611243</v>
      </c>
    </row>
    <row r="106" spans="1:7" x14ac:dyDescent="0.35">
      <c r="A106" s="1">
        <v>45427</v>
      </c>
      <c r="B106" s="4">
        <v>89.324849999999998</v>
      </c>
      <c r="C106" s="4">
        <v>94.598907470703097</v>
      </c>
      <c r="D106" t="str">
        <f>IF(experiment__2[[#This Row],[Prediction]]&lt;C105,"Sell","Buy")</f>
        <v>Sell</v>
      </c>
      <c r="E106" s="3">
        <f t="shared" si="3"/>
        <v>1094744.21</v>
      </c>
      <c r="F106" s="3">
        <f>F105*experiment__2[[#This Row],[Actual]]/C105</f>
        <v>1501490.4080280697</v>
      </c>
      <c r="G106" s="3">
        <f>G105*experiment__2[[#This Row],[Actual]]/C105</f>
        <v>1081139.6093472475</v>
      </c>
    </row>
    <row r="107" spans="1:7" x14ac:dyDescent="0.35">
      <c r="A107" s="1">
        <v>45428</v>
      </c>
      <c r="B107" s="4">
        <v>92.242369999999994</v>
      </c>
      <c r="C107" s="4">
        <v>94.3280029296875</v>
      </c>
      <c r="D107" t="str">
        <f>IF(experiment__2[[#This Row],[Prediction]]&lt;C106,"Sell","Buy")</f>
        <v>Sell</v>
      </c>
      <c r="E107" s="3">
        <f t="shared" si="3"/>
        <v>1094744.21</v>
      </c>
      <c r="F107" s="3">
        <f>F106*experiment__2[[#This Row],[Actual]]/C106</f>
        <v>1497190.5637624036</v>
      </c>
      <c r="G107" s="3">
        <f>G106*experiment__2[[#This Row],[Actual]]/C106</f>
        <v>1078043.5309941787</v>
      </c>
    </row>
    <row r="108" spans="1:7" x14ac:dyDescent="0.35">
      <c r="A108" s="1">
        <v>45429</v>
      </c>
      <c r="B108" s="4">
        <v>93.305750000000003</v>
      </c>
      <c r="C108" s="4">
        <v>92.4486083984375</v>
      </c>
      <c r="D108" t="str">
        <f>IF(experiment__2[[#This Row],[Prediction]]&lt;C107,"Sell","Buy")</f>
        <v>Sell</v>
      </c>
      <c r="E108" s="3">
        <f t="shared" si="3"/>
        <v>1094744.21</v>
      </c>
      <c r="F108" s="3">
        <f>F107*experiment__2[[#This Row],[Actual]]/C107</f>
        <v>1467360.4849906564</v>
      </c>
      <c r="G108" s="3">
        <f>G107*experiment__2[[#This Row],[Actual]]/C107</f>
        <v>1056564.5528151311</v>
      </c>
    </row>
    <row r="109" spans="1:7" x14ac:dyDescent="0.35">
      <c r="A109" s="1">
        <v>45430</v>
      </c>
      <c r="B109" s="4">
        <v>91.752480000000006</v>
      </c>
      <c r="C109" s="4">
        <v>94.748863220214801</v>
      </c>
      <c r="D109" t="str">
        <f>IF(experiment__2[[#This Row],[Prediction]]&lt;C108,"Sell","Buy")</f>
        <v>Sell</v>
      </c>
      <c r="E109" s="3">
        <f t="shared" si="3"/>
        <v>1094744.21</v>
      </c>
      <c r="F109" s="3">
        <f>F108*experiment__2[[#This Row],[Actual]]/C108</f>
        <v>1503870.5319168174</v>
      </c>
      <c r="G109" s="3">
        <f>G108*experiment__2[[#This Row],[Actual]]/C108</f>
        <v>1082853.4039859083</v>
      </c>
    </row>
    <row r="110" spans="1:7" x14ac:dyDescent="0.35">
      <c r="A110" s="1">
        <v>45431</v>
      </c>
      <c r="B110" s="4">
        <v>92.44744</v>
      </c>
      <c r="C110" s="4">
        <v>94.748863220214801</v>
      </c>
      <c r="D110" t="str">
        <f>IF(experiment__2[[#This Row],[Prediction]]&lt;C109,"Sell","Buy")</f>
        <v>Sell</v>
      </c>
      <c r="E110" s="3">
        <f t="shared" si="3"/>
        <v>1094744.21</v>
      </c>
      <c r="F110" s="3">
        <f>F109*experiment__2[[#This Row],[Actual]]/C109</f>
        <v>1503870.5319168174</v>
      </c>
      <c r="G110" s="3">
        <f>G109*experiment__2[[#This Row],[Actual]]/C109</f>
        <v>1082853.4039859083</v>
      </c>
    </row>
    <row r="111" spans="1:7" x14ac:dyDescent="0.35">
      <c r="A111" s="1">
        <v>45432</v>
      </c>
      <c r="B111" s="4">
        <v>93.026849999999996</v>
      </c>
      <c r="C111" s="4">
        <v>94.748863220214801</v>
      </c>
      <c r="D111" t="str">
        <f>IF(experiment__2[[#This Row],[Prediction]]&lt;C110,"Sell","Buy")</f>
        <v>Sell</v>
      </c>
      <c r="E111" s="3">
        <f t="shared" si="3"/>
        <v>1094744.21</v>
      </c>
      <c r="F111" s="3">
        <f>F110*experiment__2[[#This Row],[Actual]]/C110</f>
        <v>1503870.5319168174</v>
      </c>
      <c r="G111" s="3">
        <f>G110*experiment__2[[#This Row],[Actual]]/C110</f>
        <v>1082853.4039859083</v>
      </c>
    </row>
    <row r="112" spans="1:7" x14ac:dyDescent="0.35">
      <c r="A112" s="1">
        <v>45433</v>
      </c>
      <c r="B112" s="4">
        <v>93.025695999999996</v>
      </c>
      <c r="C112" s="4">
        <v>95.354667663574205</v>
      </c>
      <c r="D112" t="str">
        <f>IF(experiment__2[[#This Row],[Prediction]]&lt;C111,"Sell","Buy")</f>
        <v>Sell</v>
      </c>
      <c r="E112" s="3">
        <f t="shared" si="3"/>
        <v>1094744.21</v>
      </c>
      <c r="F112" s="3">
        <f>F111*experiment__2[[#This Row],[Actual]]/C111</f>
        <v>1513485.9660181745</v>
      </c>
      <c r="G112" s="3">
        <f>G111*experiment__2[[#This Row],[Actual]]/C111</f>
        <v>1089776.9424996828</v>
      </c>
    </row>
    <row r="113" spans="1:7" x14ac:dyDescent="0.35">
      <c r="A113" s="1">
        <v>45434</v>
      </c>
      <c r="B113" s="4">
        <v>93.31653</v>
      </c>
      <c r="C113" s="4">
        <v>94.918807983398395</v>
      </c>
      <c r="D113" t="str">
        <f>IF(experiment__2[[#This Row],[Prediction]]&lt;C112,"Sell","Buy")</f>
        <v>Sell</v>
      </c>
      <c r="E113" s="3">
        <f t="shared" si="3"/>
        <v>1094744.21</v>
      </c>
      <c r="F113" s="3">
        <f>F112*experiment__2[[#This Row],[Actual]]/C112</f>
        <v>1506567.9249273422</v>
      </c>
      <c r="G113" s="3">
        <f>G112*experiment__2[[#This Row],[Actual]]/C112</f>
        <v>1084795.6464471736</v>
      </c>
    </row>
    <row r="114" spans="1:7" x14ac:dyDescent="0.35">
      <c r="A114" s="1">
        <v>45435</v>
      </c>
      <c r="B114" s="4">
        <v>93.582099999999997</v>
      </c>
      <c r="C114" s="4">
        <v>103.764915466308</v>
      </c>
      <c r="D114" t="str">
        <f>IF(experiment__2[[#This Row],[Prediction]]&lt;C113,"Sell","Buy")</f>
        <v>Sell</v>
      </c>
      <c r="E114" s="3">
        <f t="shared" si="3"/>
        <v>1094744.21</v>
      </c>
      <c r="F114" s="3">
        <f>F113*experiment__2[[#This Row],[Actual]]/C113</f>
        <v>1646974.8903892592</v>
      </c>
      <c r="G114" s="3">
        <f>G113*experiment__2[[#This Row],[Actual]]/C113</f>
        <v>1185894.8815654919</v>
      </c>
    </row>
    <row r="115" spans="1:7" x14ac:dyDescent="0.35">
      <c r="A115" s="1">
        <v>45436</v>
      </c>
      <c r="B115" s="4">
        <v>100.28264</v>
      </c>
      <c r="C115" s="4">
        <v>106.434036254882</v>
      </c>
      <c r="D115" t="str">
        <f>IF(experiment__2[[#This Row],[Prediction]]&lt;C114,"Sell","Buy")</f>
        <v>Sell</v>
      </c>
      <c r="E115" s="3">
        <f t="shared" si="3"/>
        <v>1094744.21</v>
      </c>
      <c r="F115" s="3">
        <f>F114*experiment__2[[#This Row],[Actual]]/C114</f>
        <v>1689339.6424679589</v>
      </c>
      <c r="G115" s="3">
        <f>G114*experiment__2[[#This Row],[Actual]]/C114</f>
        <v>1216399.3798077493</v>
      </c>
    </row>
    <row r="116" spans="1:7" x14ac:dyDescent="0.35">
      <c r="A116" s="1">
        <v>45437</v>
      </c>
      <c r="B116" s="4">
        <v>104.48003</v>
      </c>
      <c r="C116" s="4">
        <v>113.86358642578099</v>
      </c>
      <c r="D116" t="str">
        <f>IF(experiment__2[[#This Row],[Prediction]]&lt;C115,"Sell","Buy")</f>
        <v>Sell</v>
      </c>
      <c r="E116" s="3">
        <f t="shared" si="3"/>
        <v>1094744.21</v>
      </c>
      <c r="F116" s="3">
        <f>F115*experiment__2[[#This Row],[Actual]]/C115</f>
        <v>1807262.7624682921</v>
      </c>
      <c r="G116" s="3">
        <f>G115*experiment__2[[#This Row],[Actual]]/C115</f>
        <v>1301309.2501662322</v>
      </c>
    </row>
    <row r="117" spans="1:7" x14ac:dyDescent="0.35">
      <c r="A117" s="1">
        <v>45438</v>
      </c>
      <c r="B117" s="4">
        <v>110.43422</v>
      </c>
      <c r="C117" s="4">
        <v>113.86358642578099</v>
      </c>
      <c r="D117" t="str">
        <f>IF(experiment__2[[#This Row],[Prediction]]&lt;C116,"Sell","Buy")</f>
        <v>Sell</v>
      </c>
      <c r="E117" s="3">
        <f t="shared" si="3"/>
        <v>1094744.21</v>
      </c>
      <c r="F117" s="3">
        <f>F116*experiment__2[[#This Row],[Actual]]/C116</f>
        <v>1807262.7624682921</v>
      </c>
      <c r="G117" s="3">
        <f>G116*experiment__2[[#This Row],[Actual]]/C116</f>
        <v>1301309.2501662322</v>
      </c>
    </row>
    <row r="118" spans="1:7" x14ac:dyDescent="0.35">
      <c r="A118" s="1">
        <v>45439</v>
      </c>
      <c r="B118" s="4">
        <v>111.31129</v>
      </c>
      <c r="C118" s="4">
        <v>113.86358642578099</v>
      </c>
      <c r="D118" t="str">
        <f>IF(experiment__2[[#This Row],[Prediction]]&lt;C117,"Sell","Buy")</f>
        <v>Sell</v>
      </c>
      <c r="E118" s="3">
        <f t="shared" si="3"/>
        <v>1094744.21</v>
      </c>
      <c r="F118" s="3">
        <f>F117*experiment__2[[#This Row],[Actual]]/C117</f>
        <v>1807262.7624682921</v>
      </c>
      <c r="G118" s="3">
        <f>G117*experiment__2[[#This Row],[Actual]]/C117</f>
        <v>1301309.2501662322</v>
      </c>
    </row>
    <row r="119" spans="1:7" x14ac:dyDescent="0.35">
      <c r="A119" s="1">
        <v>45440</v>
      </c>
      <c r="B119" s="4">
        <v>110.62121</v>
      </c>
      <c r="C119" s="4">
        <v>113.86358642578099</v>
      </c>
      <c r="D119" t="str">
        <f>IF(experiment__2[[#This Row],[Prediction]]&lt;C118,"Sell","Buy")</f>
        <v>Sell</v>
      </c>
      <c r="E119" s="3">
        <f t="shared" si="3"/>
        <v>1094744.21</v>
      </c>
      <c r="F119" s="3">
        <f>F118*experiment__2[[#This Row],[Actual]]/C118</f>
        <v>1807262.7624682921</v>
      </c>
      <c r="G119" s="3">
        <f>G118*experiment__2[[#This Row],[Actual]]/C118</f>
        <v>1301309.2501662322</v>
      </c>
    </row>
    <row r="120" spans="1:7" x14ac:dyDescent="0.35">
      <c r="A120" s="1">
        <v>45441</v>
      </c>
      <c r="B120" s="4">
        <v>110.12804</v>
      </c>
      <c r="C120" s="4">
        <v>114.78727722167901</v>
      </c>
      <c r="D120" t="str">
        <f>IF(experiment__2[[#This Row],[Prediction]]&lt;C119,"Sell","Buy")</f>
        <v>Sell</v>
      </c>
      <c r="E120" s="3">
        <f t="shared" si="3"/>
        <v>1094744.21</v>
      </c>
      <c r="F120" s="3">
        <f>F119*experiment__2[[#This Row],[Actual]]/C119</f>
        <v>1821923.7443665683</v>
      </c>
      <c r="G120" s="3">
        <f>G119*experiment__2[[#This Row],[Actual]]/C119</f>
        <v>1311865.8066100169</v>
      </c>
    </row>
    <row r="121" spans="1:7" x14ac:dyDescent="0.35">
      <c r="A121" s="1">
        <v>45442</v>
      </c>
      <c r="B121" s="4">
        <v>111.46940600000001</v>
      </c>
      <c r="C121" s="4">
        <v>110.46369934082</v>
      </c>
      <c r="D121" t="str">
        <f>IF(experiment__2[[#This Row],[Prediction]]&lt;C120,"Sell","Buy")</f>
        <v>Sell</v>
      </c>
      <c r="E121" s="3">
        <f t="shared" si="3"/>
        <v>1094744.21</v>
      </c>
      <c r="F121" s="3">
        <f>F120*experiment__2[[#This Row],[Actual]]/C120</f>
        <v>1753299.1598967887</v>
      </c>
      <c r="G121" s="3">
        <f>G120*experiment__2[[#This Row],[Actual]]/C120</f>
        <v>1262453.0657436179</v>
      </c>
    </row>
    <row r="122" spans="1:7" x14ac:dyDescent="0.35">
      <c r="A122" s="1">
        <v>45443</v>
      </c>
      <c r="B122" s="4">
        <v>109.55347</v>
      </c>
      <c r="C122" s="4">
        <v>109.59698486328099</v>
      </c>
      <c r="D122" t="str">
        <f>IF(experiment__2[[#This Row],[Prediction]]&lt;C121,"Sell","Buy")</f>
        <v>Sell</v>
      </c>
      <c r="E122" s="3">
        <f t="shared" si="3"/>
        <v>1094744.21</v>
      </c>
      <c r="F122" s="3">
        <f>F121*experiment__2[[#This Row],[Actual]]/C121</f>
        <v>1739542.5160906548</v>
      </c>
      <c r="G122" s="3">
        <f>G121*experiment__2[[#This Row],[Actual]]/C121</f>
        <v>1252547.6727880775</v>
      </c>
    </row>
    <row r="123" spans="1:7" x14ac:dyDescent="0.35">
      <c r="A123" s="1">
        <v>45444</v>
      </c>
      <c r="B123" s="4">
        <v>107.73218</v>
      </c>
      <c r="C123" s="4">
        <v>114.962226867675</v>
      </c>
      <c r="D123" t="str">
        <f>IF(experiment__2[[#This Row],[Prediction]]&lt;C122,"Sell","Buy")</f>
        <v>Sell</v>
      </c>
      <c r="E123" s="3">
        <f t="shared" si="3"/>
        <v>1094744.21</v>
      </c>
      <c r="F123" s="3">
        <f>F122*experiment__2[[#This Row],[Actual]]/C122</f>
        <v>1824700.5757526204</v>
      </c>
      <c r="G123" s="3">
        <f>G122*experiment__2[[#This Row],[Actual]]/C122</f>
        <v>1313865.2482207578</v>
      </c>
    </row>
    <row r="125" spans="1:7" x14ac:dyDescent="0.35">
      <c r="E125" s="3">
        <f>E123-1000000</f>
        <v>94744.209999999963</v>
      </c>
      <c r="F125" s="3">
        <f t="shared" ref="F125:G125" si="4">F123-1000000</f>
        <v>824700.57575262035</v>
      </c>
      <c r="G125" s="3">
        <f t="shared" si="4"/>
        <v>313865.24822075781</v>
      </c>
    </row>
    <row r="126" spans="1:7" x14ac:dyDescent="0.35">
      <c r="E126" s="5">
        <f>E125/1000000</f>
        <v>9.4744209999999968E-2</v>
      </c>
      <c r="F126" s="5">
        <f t="shared" ref="F126:G126" si="5">F125/1000000</f>
        <v>0.82470057575262035</v>
      </c>
      <c r="G126" s="5">
        <f t="shared" si="5"/>
        <v>0.31386524822075779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6979-ACC0-485E-87B0-14CBFE25C3B2}">
  <dimension ref="A1"/>
  <sheetViews>
    <sheetView workbookViewId="0">
      <selection activeCell="D1" sqref="D1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C X z M W n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C X z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8 z F q x c b n O R A E A A B M H A A A T A B w A R m 9 y b X V s Y X M v U 2 V j d G l v b j E u b S C i G A A o o B Q A A A A A A A A A A A A A A A A A A A A A A A A A A A D t k 8 F r w j A Y x e + F / g 8 h X l o I Z Y r b Y a M H a T e 2 y 3 D U m 4 6 R p Z 8 a l i a S f B V F / N 8 X r V I H H k U Y 2 E u S 9 8 L L S 3 / E g U B p N C m a s f s U B m H g 5 t x C S Z B b O Z 0 6 k h I F G A b E f 4 W p r Q C v Z G 6 Z 5 E b U F W i M X q S C J D M a / c J F N H + c F G j E z 9 f Q p 8 h 9 7 u S Q l Q i 3 p D E b 5 6 B k J R F s S h l l J D O q r r R L + 4 w 8 a 2 F K q W d p t 3 d / x 8 h H b R A K X C t I 2 2 n y b j R 8 x q z p 1 K F D a y r v l e Q V e A n W U V 9 w x L / 9 x o N z 0 K O m P i P j g z 5 Q q h B c c e t S t P V p Z D b n e u Y T R + s F t H E j y 7 W b G l s 1 h X e m i 8 6 c z z Y b 6 q / 1 p v G h n + x 2 b R n Z 0 J w j e B X 9 m p R + v h f b f 3 S 0 E F a 4 t w Y C a 6 7 + y N s 4 D K Q + W / K U X I c e 2 U W 9 m N 4 A / j u A s F q A l T s 2 F 4 H X x t 3 4 X e k B n h C 8 2 B u 8 Y b w G x l 9 Q S w E C L Q A U A A I A C A A J f M x a e H T + O q Q A A A D 2 A A A A E g A A A A A A A A A A A A A A A A A A A A A A Q 2 9 u Z m l n L 1 B h Y 2 t h Z 2 U u e G 1 s U E s B A i 0 A F A A C A A g A C X z M W g / K 6 a u k A A A A 6 Q A A A B M A A A A A A A A A A A A A A A A A 8 A A A A F t D b 2 5 0 Z W 5 0 X 1 R 5 c G V z X S 5 4 b W x Q S w E C L Q A U A A I A C A A J f M x a s X G 5 z k Q B A A A T B w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J Q A A A A A A A D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a W Z m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5 Y j c 1 N m J j L T E 2 Y z I t N D A 0 M y 1 h Y W U w L T J i N j M 1 Z D d h M T E 4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J p Z m Z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M T o 0 N D o w N S 4 x N D Y y O T c y W i I g L z 4 8 R W 5 0 c n k g V H l w Z T 0 i R m l s b E N v b H V t b l R 5 c G V z I i B W Y W x 1 Z T 0 i c 0 F 3 a 0 d C Z z 0 9 I i A v P j x F b n R y e S B U e X B l P S J G a W x s Q 2 9 s d W 1 u T m F t Z X M i I F Z h b H V l P S J z W y Z x d W 9 0 O 0 N v b H V t b j E m c X V v d D s s J n F 1 b 3 Q 7 R G F 0 Z S Z x d W 9 0 O y w m c X V v d D t Q c m V k a W N 0 a W 9 u J n F 1 b 3 Q 7 L C Z x d W 9 0 O 0 F j d H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m l m Z n M v Q X V 0 b 1 J l b W 9 2 Z W R D b 2 x 1 b W 5 z M S 5 7 Q 2 9 s d W 1 u M S w w f S Z x d W 9 0 O y w m c X V v d D t T Z W N 0 a W 9 u M S 9 0 Y X J p Z m Z z L 0 F 1 d G 9 S Z W 1 v d m V k Q 2 9 s d W 1 u c z E u e 0 R h d G U s M X 0 m c X V v d D s s J n F 1 b 3 Q 7 U 2 V j d G l v b j E v d G F y a W Z m c y 9 B d X R v U m V t b 3 Z l Z E N v b H V t b n M x L n t Q c m V k a W N 0 a W 9 u L D J 9 J n F 1 b 3 Q 7 L C Z x d W 9 0 O 1 N l Y 3 R p b 2 4 x L 3 R h c m l m Z n M v Q X V 0 b 1 J l b W 9 2 Z W R D b 2 x 1 b W 5 z M S 5 7 Q W N 0 d W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h c m l m Z n M v Q X V 0 b 1 J l b W 9 2 Z W R D b 2 x 1 b W 5 z M S 5 7 Q 2 9 s d W 1 u M S w w f S Z x d W 9 0 O y w m c X V v d D t T Z W N 0 a W 9 u M S 9 0 Y X J p Z m Z z L 0 F 1 d G 9 S Z W 1 v d m V k Q 2 9 s d W 1 u c z E u e 0 R h d G U s M X 0 m c X V v d D s s J n F 1 b 3 Q 7 U 2 V j d G l v b j E v d G F y a W Z m c y 9 B d X R v U m V t b 3 Z l Z E N v b H V t b n M x L n t Q c m V k a W N 0 a W 9 u L D J 9 J n F 1 b 3 Q 7 L C Z x d W 9 0 O 1 N l Y 3 R p b 2 4 x L 3 R h c m l m Z n M v Q X V 0 b 1 J l b W 9 2 Z W R D b 2 x 1 b W 5 z M S 5 7 Q W N 0 d W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J p Z m Z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l m Z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a W Z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l m Z n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N j M j J i N S 0 0 O D I 4 L T Q y Y W U t O W N l Z i 1 l N T A 1 O D g y N G R k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M T o 0 N D o w N S 4 x N D Y y O T c y W i I g L z 4 8 R W 5 0 c n k g V H l w Z T 0 i R m l s b E N v b H V t b l R 5 c G V z I i B W Y W x 1 Z T 0 i c 0 F 3 a 0 d C Z z 0 9 I i A v P j x F b n R y e S B U e X B l P S J G a W x s Q 2 9 s d W 1 u T m F t Z X M i I F Z h b H V l P S J z W y Z x d W 9 0 O 0 N v b H V t b j E m c X V v d D s s J n F 1 b 3 Q 7 R G F 0 Z S Z x d W 9 0 O y w m c X V v d D t Q c m V k a W N 0 a W 9 u J n F 1 b 3 Q 7 L C Z x d W 9 0 O 0 F j d H V h b C Z x d W 9 0 O 1 0 i I C 8 + P E V u d H J 5 I F R 5 c G U 9 I k Z p b G x T d G F 0 d X M i I F Z h b H V l P S J z Q 2 9 t c G x l d G U i I C 8 + P E V u d H J 5 I F R 5 c G U 9 I k Z p b G x D b 3 V u d C I g V m F s d W U 9 I m w x M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m l m Z n M v Q X V 0 b 1 J l b W 9 2 Z W R D b 2 x 1 b W 5 z M S 5 7 Q 2 9 s d W 1 u M S w w f S Z x d W 9 0 O y w m c X V v d D t T Z W N 0 a W 9 u M S 9 0 Y X J p Z m Z z L 0 F 1 d G 9 S Z W 1 v d m V k Q 2 9 s d W 1 u c z E u e 0 R h d G U s M X 0 m c X V v d D s s J n F 1 b 3 Q 7 U 2 V j d G l v b j E v d G F y a W Z m c y 9 B d X R v U m V t b 3 Z l Z E N v b H V t b n M x L n t Q c m V k a W N 0 a W 9 u L D J 9 J n F 1 b 3 Q 7 L C Z x d W 9 0 O 1 N l Y 3 R p b 2 4 x L 3 R h c m l m Z n M v Q X V 0 b 1 J l b W 9 2 Z W R D b 2 x 1 b W 5 z M S 5 7 Q W N 0 d W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h c m l m Z n M v Q X V 0 b 1 J l b W 9 2 Z W R D b 2 x 1 b W 5 z M S 5 7 Q 2 9 s d W 1 u M S w w f S Z x d W 9 0 O y w m c X V v d D t T Z W N 0 a W 9 u M S 9 0 Y X J p Z m Z z L 0 F 1 d G 9 S Z W 1 v d m V k Q 2 9 s d W 1 u c z E u e 0 R h d G U s M X 0 m c X V v d D s s J n F 1 b 3 Q 7 U 2 V j d G l v b j E v d G F y a W Z m c y 9 B d X R v U m V t b 3 Z l Z E N v b H V t b n M x L n t Q c m V k a W N 0 a W 9 u L D J 9 J n F 1 b 3 Q 7 L C Z x d W 9 0 O 1 N l Y 3 R p b 2 4 x L 3 R h c m l m Z n M v Q X V 0 b 1 J l b W 9 2 Z W R D b 2 x 1 b W 5 z M S 5 7 Q W N 0 d W F s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X J p Z m Z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l m Z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a W Z m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z U y O G N i N S 0 x N z A y L T Q 5 N z c t O D Y w Z S 0 x M G F l N j l h Y m Y z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E z O j M x O j Q w L j U 0 M j k y O D F a I i A v P j x F b n R y e S B U e X B l P S J G a W x s Q 2 9 s d W 1 u V H l w Z X M i I F Z h b H V l P S J z Q X d r R 0 J n P T 0 i I C 8 + P E V u d H J 5 I F R 5 c G U 9 I k Z p b G x D b 2 x 1 b W 5 O Y W 1 l c y I g V m F s d W U 9 I n N b J n F 1 b 3 Q 7 Q 2 9 s d W 1 u M S Z x d W 9 0 O y w m c X V v d D t E Y X R l J n F 1 b 3 Q 7 L C Z x d W 9 0 O 1 B y Z W R p Y 3 R p b 2 4 m c X V v d D s s J n F 1 b 3 Q 7 Q W N 0 d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Z X J p b W V u d C 9 B d X R v U m V t b 3 Z l Z E N v b H V t b n M x L n t D b 2 x 1 b W 4 x L D B 9 J n F 1 b 3 Q 7 L C Z x d W 9 0 O 1 N l Y 3 R p b 2 4 x L 2 V 4 c G V y a W 1 l b n Q v Q X V 0 b 1 J l b W 9 2 Z W R D b 2 x 1 b W 5 z M S 5 7 R G F 0 Z S w x f S Z x d W 9 0 O y w m c X V v d D t T Z W N 0 a W 9 u M S 9 l e H B l c m l t Z W 5 0 L 0 F 1 d G 9 S Z W 1 v d m V k Q 2 9 s d W 1 u c z E u e 1 B y Z W R p Y 3 R p b 2 4 s M n 0 m c X V v d D s s J n F 1 b 3 Q 7 U 2 V j d G l v b j E v Z X h w Z X J p b W V u d C 9 B d X R v U m V t b 3 Z l Z E N v b H V t b n M x L n t B Y 3 R 1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w Z X J p b W V u d C 9 B d X R v U m V t b 3 Z l Z E N v b H V t b n M x L n t D b 2 x 1 b W 4 x L D B 9 J n F 1 b 3 Q 7 L C Z x d W 9 0 O 1 N l Y 3 R p b 2 4 x L 2 V 4 c G V y a W 1 l b n Q v Q X V 0 b 1 J l b W 9 2 Z W R D b 2 x 1 b W 5 z M S 5 7 R G F 0 Z S w x f S Z x d W 9 0 O y w m c X V v d D t T Z W N 0 a W 9 u M S 9 l e H B l c m l t Z W 5 0 L 0 F 1 d G 9 S Z W 1 v d m V k Q 2 9 s d W 1 u c z E u e 1 B y Z W R p Y 3 R p b 2 4 s M n 0 m c X V v d D s s J n F 1 b 3 Q 7 U 2 V j d G l v b j E v Z X h w Z X J p b W V u d C 9 B d X R v U m V t b 3 Z l Z E N v b H V t b n M x L n t B Y 3 R 1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V y a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Z W U 2 N T I 2 L W Z m N T g t N D Q y Z S 1 h Y j Q x L W U 5 N z Q 1 M z A 2 Z W F m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c m l t Z W 5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M z o z M j o x O C 4 w M T Y x N T c z W i I g L z 4 8 R W 5 0 c n k g V H l w Z T 0 i R m l s b E N v b H V t b l R 5 c G V z I i B W Y W x 1 Z T 0 i c 0 F 3 a 0 d C Z z 0 9 I i A v P j x F b n R y e S B U e X B l P S J G a W x s Q 2 9 s d W 1 u T m F t Z X M i I F Z h b H V l P S J z W y Z x d W 9 0 O 0 N v b H V t b j E m c X V v d D s s J n F 1 b 3 Q 7 R G F 0 Z S Z x d W 9 0 O y w m c X V v d D t Q c m V k a W N 0 a W 9 u J n F 1 b 3 Q 7 L C Z x d W 9 0 O 0 F j d H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V y a W 1 l b n Q g K D I p L 0 F 1 d G 9 S Z W 1 v d m V k Q 2 9 s d W 1 u c z E u e 0 N v b H V t b j E s M H 0 m c X V v d D s s J n F 1 b 3 Q 7 U 2 V j d G l v b j E v Z X h w Z X J p b W V u d C A o M i k v Q X V 0 b 1 J l b W 9 2 Z W R D b 2 x 1 b W 5 z M S 5 7 R G F 0 Z S w x f S Z x d W 9 0 O y w m c X V v d D t T Z W N 0 a W 9 u M S 9 l e H B l c m l t Z W 5 0 I C g y K S 9 B d X R v U m V t b 3 Z l Z E N v b H V t b n M x L n t Q c m V k a W N 0 a W 9 u L D J 9 J n F 1 b 3 Q 7 L C Z x d W 9 0 O 1 N l Y 3 R p b 2 4 x L 2 V 4 c G V y a W 1 l b n Q g K D I p L 0 F 1 d G 9 S Z W 1 v d m V k Q 2 9 s d W 1 u c z E u e 0 F j d H V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l c m l t Z W 5 0 I C g y K S 9 B d X R v U m V t b 3 Z l Z E N v b H V t b n M x L n t D b 2 x 1 b W 4 x L D B 9 J n F 1 b 3 Q 7 L C Z x d W 9 0 O 1 N l Y 3 R p b 2 4 x L 2 V 4 c G V y a W 1 l b n Q g K D I p L 0 F 1 d G 9 S Z W 1 v d m V k Q 2 9 s d W 1 u c z E u e 0 R h d G U s M X 0 m c X V v d D s s J n F 1 b 3 Q 7 U 2 V j d G l v b j E v Z X h w Z X J p b W V u d C A o M i k v Q X V 0 b 1 J l b W 9 2 Z W R D b 2 x 1 b W 5 z M S 5 7 U H J l Z G l j d G l v b i w y f S Z x d W 9 0 O y w m c X V v d D t T Z W N 0 a W 9 u M S 9 l e H B l c m l t Z W 5 0 I C g y K S 9 B d X R v U m V t b 3 Z l Z E N v b H V t b n M x L n t B Y 3 R 1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V y a W 1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c W q D U r 7 I 9 G t 8 / K 4 d 5 + o b Q A A A A A A g A A A A A A E G Y A A A A B A A A g A A A A 2 6 H D j Q d 5 w j 8 G T y x g t A u O f b O E x f 8 i I 9 M j 9 Y G a m d i + 6 9 k A A A A A D o A A A A A C A A A g A A A A x u + q S V K 6 4 1 x i 2 P B u o 7 h 2 m w a y r V e + w w y 8 l i / F B Y 4 w b 8 B Q A A A A t + w x k q O M W Q b 3 d A f G m 6 s 2 r z 5 U J T b 3 h 2 u T j w L K m G 9 w e 0 J x 2 o J h 2 H I 7 Z A v T U J p D U O R 5 u y 2 H 4 u z 5 q Z e h n u J 4 T A p J t I w j F J A o J n P 5 D s r 5 K 1 c c e c h A A A A A 5 m 7 b g i x s x N h s 7 Q 2 x b I L D O v y v I v K S d 8 D 5 b 1 0 z E p p o m D o 4 G X h 1 x o G D 4 A I s g Y G J H g w + W V L p z O u L J y x L E d 9 V k O w 0 x Q = = < / D a t a M a s h u p > 
</file>

<file path=customXml/itemProps1.xml><?xml version="1.0" encoding="utf-8"?>
<ds:datastoreItem xmlns:ds="http://schemas.openxmlformats.org/officeDocument/2006/customXml" ds:itemID="{FC4ED8DD-3791-449E-A71A-23376967A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predicted</vt:lpstr>
      <vt:lpstr>experiment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Maliszewski</dc:creator>
  <cp:lastModifiedBy>Konrad Maliszewski</cp:lastModifiedBy>
  <dcterms:created xsi:type="dcterms:W3CDTF">2025-06-12T11:43:29Z</dcterms:created>
  <dcterms:modified xsi:type="dcterms:W3CDTF">2025-06-12T14:06:25Z</dcterms:modified>
</cp:coreProperties>
</file>