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nehat312/Library/Mobile Documents/com~apple~CloudDocs/_SPORTS/NCAAB/MM-2023/"/>
    </mc:Choice>
  </mc:AlternateContent>
  <xr:revisionPtr revIDLastSave="0" documentId="13_ncr:1_{AF8DB380-F185-FB4E-978A-EAB56DC072B6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TR" sheetId="1" r:id="rId1"/>
    <sheet name="KP" sheetId="2" r:id="rId2"/>
    <sheet name="TEAMS" sheetId="3" r:id="rId3"/>
    <sheet name="KP-IM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59" i="1" l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Q132" i="1"/>
  <c r="AQ126" i="1"/>
  <c r="AQ124" i="1"/>
  <c r="AQ118" i="1"/>
  <c r="AQ116" i="1"/>
  <c r="AQ110" i="1"/>
  <c r="AQ109" i="1"/>
  <c r="AQ108" i="1"/>
  <c r="AQ102" i="1"/>
  <c r="AQ101" i="1"/>
  <c r="AQ100" i="1"/>
  <c r="AQ94" i="1"/>
  <c r="AQ93" i="1"/>
  <c r="AQ92" i="1"/>
  <c r="AQ86" i="1"/>
  <c r="AQ85" i="1"/>
  <c r="AQ84" i="1"/>
  <c r="AQ78" i="1"/>
  <c r="AQ77" i="1"/>
  <c r="AQ76" i="1"/>
  <c r="AQ70" i="1"/>
  <c r="AQ69" i="1"/>
  <c r="AQ68" i="1"/>
  <c r="AQ62" i="1"/>
  <c r="AQ61" i="1"/>
  <c r="AQ60" i="1"/>
  <c r="AQ54" i="1"/>
  <c r="AQ53" i="1"/>
  <c r="AQ52" i="1"/>
  <c r="AQ46" i="1"/>
  <c r="AQ45" i="1"/>
  <c r="AQ44" i="1"/>
  <c r="AQ38" i="1"/>
  <c r="AQ37" i="1"/>
  <c r="AQ36" i="1"/>
  <c r="AQ35" i="1"/>
  <c r="AQ30" i="1"/>
  <c r="AQ29" i="1"/>
  <c r="AQ28" i="1"/>
  <c r="AQ27" i="1"/>
  <c r="AQ22" i="1"/>
  <c r="AQ21" i="1"/>
  <c r="AQ20" i="1"/>
  <c r="AQ19" i="1"/>
  <c r="AQ14" i="1"/>
  <c r="AQ13" i="1"/>
  <c r="AQ12" i="1"/>
  <c r="AQ11" i="1"/>
  <c r="AQ6" i="1"/>
  <c r="AQ5" i="1"/>
  <c r="AQ4" i="1"/>
  <c r="AQ3" i="1"/>
  <c r="AQ2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1" i="1"/>
  <c r="AQ130" i="1"/>
  <c r="AQ129" i="1"/>
  <c r="AQ128" i="1"/>
  <c r="AQ127" i="1"/>
  <c r="AQ125" i="1"/>
  <c r="AQ123" i="1"/>
  <c r="AQ122" i="1"/>
  <c r="AQ121" i="1"/>
  <c r="AQ120" i="1"/>
  <c r="AQ119" i="1"/>
  <c r="AQ117" i="1"/>
  <c r="AQ115" i="1"/>
  <c r="AQ114" i="1"/>
  <c r="AQ113" i="1"/>
  <c r="AQ112" i="1"/>
  <c r="AQ111" i="1"/>
  <c r="AQ107" i="1"/>
  <c r="AQ106" i="1"/>
  <c r="AQ105" i="1"/>
  <c r="AQ104" i="1"/>
  <c r="AQ103" i="1"/>
  <c r="AQ99" i="1"/>
  <c r="AQ98" i="1"/>
  <c r="AQ97" i="1"/>
  <c r="AQ96" i="1"/>
  <c r="AQ95" i="1"/>
  <c r="AQ91" i="1"/>
  <c r="AQ90" i="1"/>
  <c r="AQ89" i="1"/>
  <c r="AQ88" i="1"/>
  <c r="AQ87" i="1"/>
  <c r="AQ83" i="1"/>
  <c r="AQ82" i="1"/>
  <c r="AQ81" i="1"/>
  <c r="AQ80" i="1"/>
  <c r="AQ79" i="1"/>
  <c r="AQ75" i="1"/>
  <c r="AQ74" i="1"/>
  <c r="AQ73" i="1"/>
  <c r="AQ72" i="1"/>
  <c r="AQ71" i="1"/>
  <c r="AQ67" i="1"/>
  <c r="AQ66" i="1"/>
  <c r="AQ65" i="1"/>
  <c r="AQ64" i="1"/>
  <c r="AQ63" i="1"/>
  <c r="AQ59" i="1"/>
  <c r="AQ58" i="1"/>
  <c r="AQ57" i="1"/>
  <c r="AQ56" i="1"/>
  <c r="AQ55" i="1"/>
  <c r="AQ51" i="1"/>
  <c r="AQ50" i="1"/>
  <c r="AQ49" i="1"/>
  <c r="AQ48" i="1"/>
  <c r="AQ47" i="1"/>
  <c r="AQ43" i="1"/>
  <c r="AQ42" i="1"/>
  <c r="AQ41" i="1"/>
  <c r="AQ40" i="1"/>
  <c r="AQ39" i="1"/>
  <c r="AQ34" i="1"/>
  <c r="AQ33" i="1"/>
  <c r="AQ32" i="1"/>
  <c r="AQ31" i="1"/>
  <c r="AQ26" i="1"/>
  <c r="AQ25" i="1"/>
  <c r="AQ24" i="1"/>
  <c r="AQ23" i="1"/>
  <c r="AQ18" i="1"/>
  <c r="AQ17" i="1"/>
  <c r="AQ16" i="1"/>
  <c r="AQ15" i="1"/>
  <c r="AQ10" i="1"/>
  <c r="AQ9" i="1"/>
  <c r="AQ8" i="1"/>
  <c r="AQ7" i="1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D16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354" i="1" l="1"/>
  <c r="B358" i="1"/>
  <c r="C5" i="1"/>
  <c r="C9" i="1"/>
  <c r="C13" i="1"/>
  <c r="C17" i="1"/>
  <c r="C22" i="1"/>
  <c r="C27" i="1"/>
  <c r="B34" i="1"/>
  <c r="C39" i="1"/>
  <c r="C46" i="1"/>
  <c r="C53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2" i="1"/>
  <c r="B6" i="1"/>
  <c r="B10" i="1"/>
  <c r="B14" i="1"/>
  <c r="B18" i="1"/>
  <c r="B23" i="1"/>
  <c r="B28" i="1"/>
  <c r="C34" i="1"/>
  <c r="C41" i="1"/>
  <c r="B47" i="1"/>
  <c r="B54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2" i="1"/>
  <c r="C6" i="1"/>
  <c r="C10" i="1"/>
  <c r="C14" i="1"/>
  <c r="C18" i="1"/>
  <c r="C23" i="1"/>
  <c r="C29" i="1"/>
  <c r="B35" i="1"/>
  <c r="B42" i="1"/>
  <c r="C47" i="1"/>
  <c r="C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" i="1"/>
  <c r="B7" i="1"/>
  <c r="B11" i="1"/>
  <c r="B15" i="1"/>
  <c r="B19" i="1"/>
  <c r="B24" i="1"/>
  <c r="B30" i="1"/>
  <c r="C35" i="1"/>
  <c r="C42" i="1"/>
  <c r="C49" i="1"/>
  <c r="B55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" i="1"/>
  <c r="C7" i="1"/>
  <c r="C11" i="1"/>
  <c r="C15" i="1"/>
  <c r="C19" i="1"/>
  <c r="C25" i="1"/>
  <c r="C30" i="1"/>
  <c r="C37" i="1"/>
  <c r="B43" i="1"/>
  <c r="B50" i="1"/>
  <c r="C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4" i="1"/>
  <c r="B8" i="1"/>
  <c r="B12" i="1"/>
  <c r="B16" i="1"/>
  <c r="B20" i="1"/>
  <c r="B26" i="1"/>
  <c r="B31" i="1"/>
  <c r="B38" i="1"/>
  <c r="C43" i="1"/>
  <c r="C50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4" i="1"/>
  <c r="C8" i="1"/>
  <c r="C12" i="1"/>
  <c r="C16" i="1"/>
  <c r="C21" i="1"/>
  <c r="C26" i="1"/>
  <c r="C31" i="1"/>
  <c r="C38" i="1"/>
  <c r="C45" i="1"/>
  <c r="B51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7" i="1"/>
  <c r="B353" i="1"/>
  <c r="B349" i="1"/>
  <c r="B345" i="1"/>
  <c r="B341" i="1"/>
  <c r="B337" i="1"/>
  <c r="B333" i="1"/>
  <c r="B329" i="1"/>
  <c r="B325" i="1"/>
  <c r="B321" i="1"/>
  <c r="B317" i="1"/>
  <c r="B313" i="1"/>
  <c r="B309" i="1"/>
  <c r="B305" i="1"/>
  <c r="B301" i="1"/>
  <c r="B297" i="1"/>
  <c r="B293" i="1"/>
  <c r="B289" i="1"/>
  <c r="B285" i="1"/>
  <c r="B281" i="1"/>
  <c r="B277" i="1"/>
  <c r="B273" i="1"/>
  <c r="B269" i="1"/>
  <c r="B265" i="1"/>
  <c r="B261" i="1"/>
  <c r="B257" i="1"/>
  <c r="B253" i="1"/>
  <c r="B249" i="1"/>
  <c r="B245" i="1"/>
  <c r="B241" i="1"/>
  <c r="B237" i="1"/>
  <c r="B233" i="1"/>
  <c r="B229" i="1"/>
  <c r="B225" i="1"/>
  <c r="B221" i="1"/>
  <c r="B217" i="1"/>
  <c r="B213" i="1"/>
  <c r="B209" i="1"/>
  <c r="B205" i="1"/>
  <c r="B201" i="1"/>
  <c r="B197" i="1"/>
  <c r="B193" i="1"/>
  <c r="B189" i="1"/>
  <c r="B185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B356" i="1"/>
  <c r="B352" i="1"/>
  <c r="B348" i="1"/>
  <c r="B344" i="1"/>
  <c r="B340" i="1"/>
  <c r="B336" i="1"/>
  <c r="B332" i="1"/>
  <c r="B328" i="1"/>
  <c r="B324" i="1"/>
  <c r="B320" i="1"/>
  <c r="B316" i="1"/>
  <c r="B312" i="1"/>
  <c r="B308" i="1"/>
  <c r="B304" i="1"/>
  <c r="B300" i="1"/>
  <c r="B296" i="1"/>
  <c r="B292" i="1"/>
  <c r="B288" i="1"/>
  <c r="B284" i="1"/>
  <c r="B280" i="1"/>
  <c r="B276" i="1"/>
  <c r="B272" i="1"/>
  <c r="B268" i="1"/>
  <c r="B264" i="1"/>
  <c r="B260" i="1"/>
  <c r="B256" i="1"/>
  <c r="B252" i="1"/>
  <c r="B248" i="1"/>
  <c r="B244" i="1"/>
  <c r="B240" i="1"/>
  <c r="B236" i="1"/>
  <c r="B232" i="1"/>
  <c r="B228" i="1"/>
  <c r="B224" i="1"/>
  <c r="B220" i="1"/>
  <c r="B216" i="1"/>
  <c r="B212" i="1"/>
  <c r="B208" i="1"/>
  <c r="B204" i="1"/>
  <c r="B200" i="1"/>
  <c r="B196" i="1"/>
  <c r="B192" i="1"/>
  <c r="B188" i="1"/>
  <c r="B184" i="1"/>
  <c r="B180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B5" i="1"/>
  <c r="B9" i="1"/>
  <c r="B13" i="1"/>
  <c r="B17" i="1"/>
  <c r="B22" i="1"/>
  <c r="B27" i="1"/>
  <c r="C33" i="1"/>
  <c r="B39" i="1"/>
  <c r="B46" i="1"/>
  <c r="C51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</calcChain>
</file>

<file path=xl/sharedStrings.xml><?xml version="1.0" encoding="utf-8"?>
<sst xmlns="http://schemas.openxmlformats.org/spreadsheetml/2006/main" count="3358" uniqueCount="759">
  <si>
    <t>points-per-game</t>
  </si>
  <si>
    <t>average-scoring-margin</t>
  </si>
  <si>
    <t>field-goals-made-per-game</t>
  </si>
  <si>
    <t>field-goals-attempted-per-game</t>
  </si>
  <si>
    <t>offensive-efficiency</t>
  </si>
  <si>
    <t>defensive-efficiency</t>
  </si>
  <si>
    <t>effective-field-goal-pct</t>
  </si>
  <si>
    <t>true-shooting-percentage</t>
  </si>
  <si>
    <t>three-point-pct</t>
  </si>
  <si>
    <t>two-point-pct</t>
  </si>
  <si>
    <t>free-throw-pct</t>
  </si>
  <si>
    <t>three-pointers-made-per-game</t>
  </si>
  <si>
    <t>three-pointers-attempted-per-game</t>
  </si>
  <si>
    <t>offensive-rebounds-per-game</t>
  </si>
  <si>
    <t>defensive-rebounds-per-game</t>
  </si>
  <si>
    <t>total-rebounds-per-game</t>
  </si>
  <si>
    <t>offensive-rebounding-pct</t>
  </si>
  <si>
    <t>defensive-rebounding-pct</t>
  </si>
  <si>
    <t>total-rebounding-percentage</t>
  </si>
  <si>
    <t>blocks-per-game</t>
  </si>
  <si>
    <t>steals-per-game</t>
  </si>
  <si>
    <t>assists-per-game</t>
  </si>
  <si>
    <t>turnovers-per-game</t>
  </si>
  <si>
    <t>assist--per--turnover-ratio</t>
  </si>
  <si>
    <t>win-pct-all-games</t>
  </si>
  <si>
    <t>win-pct-close-games</t>
  </si>
  <si>
    <t>possessions-per-game</t>
  </si>
  <si>
    <t>personal-fouls-per-game</t>
  </si>
  <si>
    <t>opponent-points-per-game</t>
  </si>
  <si>
    <t>opponent-average-scoring-margin</t>
  </si>
  <si>
    <t>opponent-shooting-pct</t>
  </si>
  <si>
    <t>opponent-effective-field-goal-pct</t>
  </si>
  <si>
    <t>opponent-three-point-pct</t>
  </si>
  <si>
    <t>opponent-two-point-pct</t>
  </si>
  <si>
    <t>opponent-free-throw-pct</t>
  </si>
  <si>
    <t>opponent-true-shooting-percentage</t>
  </si>
  <si>
    <t>opponent-assists-per-game</t>
  </si>
  <si>
    <t>opponent-turnovers-per-game</t>
  </si>
  <si>
    <t>opponent-assist--per--turnover-ratio</t>
  </si>
  <si>
    <t>Gonzaga</t>
  </si>
  <si>
    <t>S Dakota St</t>
  </si>
  <si>
    <t>Arizona</t>
  </si>
  <si>
    <t>Iowa</t>
  </si>
  <si>
    <t>Oral Roberts</t>
  </si>
  <si>
    <t>Duke</t>
  </si>
  <si>
    <t>Alabama</t>
  </si>
  <si>
    <t>Toledo</t>
  </si>
  <si>
    <t>Purdue</t>
  </si>
  <si>
    <t>St Johns</t>
  </si>
  <si>
    <t>Wake Forest</t>
  </si>
  <si>
    <t>Kentucky</t>
  </si>
  <si>
    <t>UAB</t>
  </si>
  <si>
    <t>Auburn</t>
  </si>
  <si>
    <t>Buffalo</t>
  </si>
  <si>
    <t>Princeton</t>
  </si>
  <si>
    <t>Kansas</t>
  </si>
  <si>
    <t>Col Charlestn</t>
  </si>
  <si>
    <t>Santa Clara</t>
  </si>
  <si>
    <t>Bowling Grn</t>
  </si>
  <si>
    <t>W Illinois</t>
  </si>
  <si>
    <t>N Carolina</t>
  </si>
  <si>
    <t>Syracuse</t>
  </si>
  <si>
    <t>N Colorado</t>
  </si>
  <si>
    <t>Belmont</t>
  </si>
  <si>
    <t>VA Military</t>
  </si>
  <si>
    <t>Arkansas</t>
  </si>
  <si>
    <t>Hofstra</t>
  </si>
  <si>
    <t>Missouri St</t>
  </si>
  <si>
    <t>Baylor</t>
  </si>
  <si>
    <t>Bryant</t>
  </si>
  <si>
    <t>Furman</t>
  </si>
  <si>
    <t>UCLA</t>
  </si>
  <si>
    <t>S Utah</t>
  </si>
  <si>
    <t>Nicholls St</t>
  </si>
  <si>
    <t>Murray St</t>
  </si>
  <si>
    <t>Cornell</t>
  </si>
  <si>
    <t>Fla Gulf Cst</t>
  </si>
  <si>
    <t>SE Louisiana</t>
  </si>
  <si>
    <t>New Orleans</t>
  </si>
  <si>
    <t>San Francisco</t>
  </si>
  <si>
    <t>Houston</t>
  </si>
  <si>
    <t>Illinois</t>
  </si>
  <si>
    <t>SE Missouri</t>
  </si>
  <si>
    <t>U Mass</t>
  </si>
  <si>
    <t>Colgate</t>
  </si>
  <si>
    <t>Memphis</t>
  </si>
  <si>
    <t>Montana St</t>
  </si>
  <si>
    <t>E Kentucky</t>
  </si>
  <si>
    <t>E Washingtn</t>
  </si>
  <si>
    <t>Iona</t>
  </si>
  <si>
    <t>Weber State</t>
  </si>
  <si>
    <t>Connecticut</t>
  </si>
  <si>
    <t>Wright State</t>
  </si>
  <si>
    <t>Cleveland St</t>
  </si>
  <si>
    <t>Saint Louis</t>
  </si>
  <si>
    <t>Miami (FL)</t>
  </si>
  <si>
    <t>Vermont</t>
  </si>
  <si>
    <t>Davidson</t>
  </si>
  <si>
    <t>Marquette</t>
  </si>
  <si>
    <t>S Methodist</t>
  </si>
  <si>
    <t>Ball State</t>
  </si>
  <si>
    <t>W Kentucky</t>
  </si>
  <si>
    <t>Xavier</t>
  </si>
  <si>
    <t>Citadel</t>
  </si>
  <si>
    <t>Ohio State</t>
  </si>
  <si>
    <t>TX A&amp;M-CC</t>
  </si>
  <si>
    <t>Miami (OH)</t>
  </si>
  <si>
    <t>LIU</t>
  </si>
  <si>
    <t>Illinois St</t>
  </si>
  <si>
    <t>N Iowa</t>
  </si>
  <si>
    <t>South Dakota</t>
  </si>
  <si>
    <t>Longwood</t>
  </si>
  <si>
    <t>LA Tech</t>
  </si>
  <si>
    <t>New Mexico</t>
  </si>
  <si>
    <t>Winthrop</t>
  </si>
  <si>
    <t>Howard</t>
  </si>
  <si>
    <t>Fla Atlantic</t>
  </si>
  <si>
    <t>Seattle</t>
  </si>
  <si>
    <t>Ohio</t>
  </si>
  <si>
    <t>McNeese St</t>
  </si>
  <si>
    <t>Loyola-Chi</t>
  </si>
  <si>
    <t>Maryland BC</t>
  </si>
  <si>
    <t>Wagner</t>
  </si>
  <si>
    <t>DePaul</t>
  </si>
  <si>
    <t>Nebraska</t>
  </si>
  <si>
    <t>Colorado St</t>
  </si>
  <si>
    <t>BYU</t>
  </si>
  <si>
    <t>Tennessee</t>
  </si>
  <si>
    <t>Samford</t>
  </si>
  <si>
    <t>Abl Christian</t>
  </si>
  <si>
    <t>Delaware</t>
  </si>
  <si>
    <t>Towson</t>
  </si>
  <si>
    <t>Tulane</t>
  </si>
  <si>
    <t>N Dakota St</t>
  </si>
  <si>
    <t>LSU</t>
  </si>
  <si>
    <t>Chattanooga</t>
  </si>
  <si>
    <t>Michigan</t>
  </si>
  <si>
    <t>NC State</t>
  </si>
  <si>
    <t>Middle Tenn</t>
  </si>
  <si>
    <t>Marshall</t>
  </si>
  <si>
    <t>Ste F Austin</t>
  </si>
  <si>
    <t>Norfolk St</t>
  </si>
  <si>
    <t>Utah State</t>
  </si>
  <si>
    <t>Rice</t>
  </si>
  <si>
    <t>Drake</t>
  </si>
  <si>
    <t>St. Thomas (MN)</t>
  </si>
  <si>
    <t>Villanova</t>
  </si>
  <si>
    <t>USC</t>
  </si>
  <si>
    <t>Stony Brook</t>
  </si>
  <si>
    <t>Lg Beach St</t>
  </si>
  <si>
    <t>Northwestern</t>
  </si>
  <si>
    <t>Oregon</t>
  </si>
  <si>
    <t>Oakland</t>
  </si>
  <si>
    <t>James Mad</t>
  </si>
  <si>
    <t>Michigan St</t>
  </si>
  <si>
    <t>U Penn</t>
  </si>
  <si>
    <t>Texas A&amp;M</t>
  </si>
  <si>
    <t>Notre Dame</t>
  </si>
  <si>
    <t>Portland</t>
  </si>
  <si>
    <t>Wash State</t>
  </si>
  <si>
    <t>Wyoming</t>
  </si>
  <si>
    <t>Idaho</t>
  </si>
  <si>
    <t>IPFW</t>
  </si>
  <si>
    <t>Providence</t>
  </si>
  <si>
    <t>Yale</t>
  </si>
  <si>
    <t>Lipscomb</t>
  </si>
  <si>
    <t>Drexel</t>
  </si>
  <si>
    <t>Clemson</t>
  </si>
  <si>
    <t>Richmond</t>
  </si>
  <si>
    <t>Texas Tech</t>
  </si>
  <si>
    <t>Nevada</t>
  </si>
  <si>
    <t>NW State</t>
  </si>
  <si>
    <t>Liberty</t>
  </si>
  <si>
    <t>Youngs St</t>
  </si>
  <si>
    <t>Houston Bap</t>
  </si>
  <si>
    <t>Kennesaw St</t>
  </si>
  <si>
    <t>Portland St</t>
  </si>
  <si>
    <t>Seton Hall</t>
  </si>
  <si>
    <t>N Mex State</t>
  </si>
  <si>
    <t>UCSB</t>
  </si>
  <si>
    <t>Indiana</t>
  </si>
  <si>
    <t>Sacred Hrt</t>
  </si>
  <si>
    <t>IL-Chicago</t>
  </si>
  <si>
    <t>NC-Asheville</t>
  </si>
  <si>
    <t>Bucknell</t>
  </si>
  <si>
    <t>Colorado</t>
  </si>
  <si>
    <t>Central Ark</t>
  </si>
  <si>
    <t>Jksnville St</t>
  </si>
  <si>
    <t>Florida St</t>
  </si>
  <si>
    <t>Maryland</t>
  </si>
  <si>
    <t>Miss State</t>
  </si>
  <si>
    <t>Boston U</t>
  </si>
  <si>
    <t>E Tenn St</t>
  </si>
  <si>
    <t>TX-Pan Am</t>
  </si>
  <si>
    <t>Florida</t>
  </si>
  <si>
    <t>Quinnipiac</t>
  </si>
  <si>
    <t>VA Tech</t>
  </si>
  <si>
    <t>Geo Mason</t>
  </si>
  <si>
    <t>Wisconsin</t>
  </si>
  <si>
    <t>Georgetown</t>
  </si>
  <si>
    <t>UMKC</t>
  </si>
  <si>
    <t>Washington</t>
  </si>
  <si>
    <t>Denver</t>
  </si>
  <si>
    <t>Vanderbilt</t>
  </si>
  <si>
    <t>Grd Canyon</t>
  </si>
  <si>
    <t>LA Lafayette</t>
  </si>
  <si>
    <t>Wofford</t>
  </si>
  <si>
    <t>Morgan St</t>
  </si>
  <si>
    <t>St Bonavent</t>
  </si>
  <si>
    <t>Southern</t>
  </si>
  <si>
    <t>TN Tech</t>
  </si>
  <si>
    <t>Charlotte</t>
  </si>
  <si>
    <t>Manhattan</t>
  </si>
  <si>
    <t>Central FL</t>
  </si>
  <si>
    <t>Georgia</t>
  </si>
  <si>
    <t>Hartford</t>
  </si>
  <si>
    <t>SC Upstate</t>
  </si>
  <si>
    <t>Bradley</t>
  </si>
  <si>
    <t>S Car State</t>
  </si>
  <si>
    <t>Utah</t>
  </si>
  <si>
    <t>Neb Omaha</t>
  </si>
  <si>
    <t>Utah Val St</t>
  </si>
  <si>
    <t>S Carolina</t>
  </si>
  <si>
    <t>Mercer</t>
  </si>
  <si>
    <t>W Carolina</t>
  </si>
  <si>
    <t>NC-Wilmgton</t>
  </si>
  <si>
    <t>Harvard</t>
  </si>
  <si>
    <t>St Marys</t>
  </si>
  <si>
    <t>Detroit</t>
  </si>
  <si>
    <t>Prairie View</t>
  </si>
  <si>
    <t>Kent State</t>
  </si>
  <si>
    <t>Montana</t>
  </si>
  <si>
    <t>Cincinnati</t>
  </si>
  <si>
    <t>Brown</t>
  </si>
  <si>
    <t>Akron</t>
  </si>
  <si>
    <t>LA Monroe</t>
  </si>
  <si>
    <t>TX Southern</t>
  </si>
  <si>
    <t>Cal Baptist</t>
  </si>
  <si>
    <t>TN State</t>
  </si>
  <si>
    <t>Loyola Mymt</t>
  </si>
  <si>
    <t>Dayton</t>
  </si>
  <si>
    <t>Arkansas St</t>
  </si>
  <si>
    <t>S Alabama</t>
  </si>
  <si>
    <t>Army</t>
  </si>
  <si>
    <t>Creighton</t>
  </si>
  <si>
    <t>Kansas St</t>
  </si>
  <si>
    <t>Alabama St</t>
  </si>
  <si>
    <t>CS Fullerton</t>
  </si>
  <si>
    <t>Coastal Car</t>
  </si>
  <si>
    <t>UNLV</t>
  </si>
  <si>
    <t>North Dakota</t>
  </si>
  <si>
    <t>N Kentucky</t>
  </si>
  <si>
    <t>E Michigan</t>
  </si>
  <si>
    <t>Marist</t>
  </si>
  <si>
    <t>E Carolina</t>
  </si>
  <si>
    <t>Monmouth</t>
  </si>
  <si>
    <t>Florida Intl</t>
  </si>
  <si>
    <t>Morehead St</t>
  </si>
  <si>
    <t>Valparaiso</t>
  </si>
  <si>
    <t>Oklahoma</t>
  </si>
  <si>
    <t>Texas State</t>
  </si>
  <si>
    <t>Wichita St</t>
  </si>
  <si>
    <t>W Virginia</t>
  </si>
  <si>
    <t>Rob Morris</t>
  </si>
  <si>
    <t>Lehigh</t>
  </si>
  <si>
    <t>UC San Diego</t>
  </si>
  <si>
    <t>Geo Wshgtn</t>
  </si>
  <si>
    <t>Oklahoma St</t>
  </si>
  <si>
    <t>Texas</t>
  </si>
  <si>
    <t>Georgia St</t>
  </si>
  <si>
    <t>Oregon St</t>
  </si>
  <si>
    <t>Indiana St</t>
  </si>
  <si>
    <t>Mississippi</t>
  </si>
  <si>
    <t>Boise State</t>
  </si>
  <si>
    <t>TX Christian</t>
  </si>
  <si>
    <t>Dixie State</t>
  </si>
  <si>
    <t>Bellarmine</t>
  </si>
  <si>
    <t>Rutgers</t>
  </si>
  <si>
    <t>NC Central</t>
  </si>
  <si>
    <t>High Point</t>
  </si>
  <si>
    <t>TX El Paso</t>
  </si>
  <si>
    <t>St Josephs</t>
  </si>
  <si>
    <t>UC Davis</t>
  </si>
  <si>
    <t>St Fran (PA)</t>
  </si>
  <si>
    <t>Mass Lowell</t>
  </si>
  <si>
    <t>La Salle</t>
  </si>
  <si>
    <t>GA Tech</t>
  </si>
  <si>
    <t>Tulsa</t>
  </si>
  <si>
    <t>Rider</t>
  </si>
  <si>
    <t>Pepperdine</t>
  </si>
  <si>
    <t>Gard-Webb</t>
  </si>
  <si>
    <t>Louisville</t>
  </si>
  <si>
    <t>Canisius</t>
  </si>
  <si>
    <t>F Dickinson</t>
  </si>
  <si>
    <t>Miss Val St</t>
  </si>
  <si>
    <t>Lafayette</t>
  </si>
  <si>
    <t>Hawaii</t>
  </si>
  <si>
    <t>Rhode Island</t>
  </si>
  <si>
    <t>Minnesota</t>
  </si>
  <si>
    <t>Troy</t>
  </si>
  <si>
    <t>Boston Col</t>
  </si>
  <si>
    <t>Coppin State</t>
  </si>
  <si>
    <t>Stetson</t>
  </si>
  <si>
    <t>TN Martin</t>
  </si>
  <si>
    <t>Temple</t>
  </si>
  <si>
    <t>SIU Edward</t>
  </si>
  <si>
    <t>N Hampshire</t>
  </si>
  <si>
    <t>Alcorn State</t>
  </si>
  <si>
    <t>Columbia</t>
  </si>
  <si>
    <t>Fairfield</t>
  </si>
  <si>
    <t>Iowa State</t>
  </si>
  <si>
    <t>Dartmouth</t>
  </si>
  <si>
    <t>Stanford</t>
  </si>
  <si>
    <t>Siena</t>
  </si>
  <si>
    <t>St Peters</t>
  </si>
  <si>
    <t>Fordham</t>
  </si>
  <si>
    <t>VCU</t>
  </si>
  <si>
    <t>Loyola-MD</t>
  </si>
  <si>
    <t>Old Dominion</t>
  </si>
  <si>
    <t>Central Mich</t>
  </si>
  <si>
    <t>Niagara</t>
  </si>
  <si>
    <t>NC A&amp;T</t>
  </si>
  <si>
    <t>Binghamton</t>
  </si>
  <si>
    <t>St Fran (NY)</t>
  </si>
  <si>
    <t>Sam Hous St</t>
  </si>
  <si>
    <t>N Arizona</t>
  </si>
  <si>
    <t>Arizona St</t>
  </si>
  <si>
    <t>UC Riverside</t>
  </si>
  <si>
    <t>San Diego St</t>
  </si>
  <si>
    <t>Pacific</t>
  </si>
  <si>
    <t>N Florida</t>
  </si>
  <si>
    <t>Presbyterian</t>
  </si>
  <si>
    <t>Duquesne</t>
  </si>
  <si>
    <t>W Michigan</t>
  </si>
  <si>
    <t>Elon</t>
  </si>
  <si>
    <t>Grambling St</t>
  </si>
  <si>
    <t>App State</t>
  </si>
  <si>
    <t>Incar Word</t>
  </si>
  <si>
    <t>Ark Pine Bl</t>
  </si>
  <si>
    <t>TX-San Ant</t>
  </si>
  <si>
    <t>TX-Arlington</t>
  </si>
  <si>
    <t>Missouri</t>
  </si>
  <si>
    <t>Penn State</t>
  </si>
  <si>
    <t>Sac State</t>
  </si>
  <si>
    <t>Campbell</t>
  </si>
  <si>
    <t>NC-Grnsboro</t>
  </si>
  <si>
    <t>WI-Milwkee</t>
  </si>
  <si>
    <t>Mt St Marys</t>
  </si>
  <si>
    <t>Fresno St</t>
  </si>
  <si>
    <t>Northeastrn</t>
  </si>
  <si>
    <t>Jacksonville</t>
  </si>
  <si>
    <t>Navy</t>
  </si>
  <si>
    <t>N Alabama</t>
  </si>
  <si>
    <t>N Illinois</t>
  </si>
  <si>
    <t>AR Lit Rock</t>
  </si>
  <si>
    <t>San Diego</t>
  </si>
  <si>
    <t>North Texas</t>
  </si>
  <si>
    <t>UC Irvine</t>
  </si>
  <si>
    <t>Charl South</t>
  </si>
  <si>
    <t>S Illinois</t>
  </si>
  <si>
    <t>Maryland ES</t>
  </si>
  <si>
    <t>GA Southern</t>
  </si>
  <si>
    <t>Florida A&amp;M</t>
  </si>
  <si>
    <t>American</t>
  </si>
  <si>
    <t>Hampton</t>
  </si>
  <si>
    <t>Tarleton State</t>
  </si>
  <si>
    <t>Wm &amp; Mary</t>
  </si>
  <si>
    <t>Holy Cross</t>
  </si>
  <si>
    <t>Butler</t>
  </si>
  <si>
    <t>California</t>
  </si>
  <si>
    <t>S Mississippi</t>
  </si>
  <si>
    <t>Austin Peay</t>
  </si>
  <si>
    <t>Virginia</t>
  </si>
  <si>
    <t>Beth-Cook</t>
  </si>
  <si>
    <t>San Jose St</t>
  </si>
  <si>
    <t>NJIT</t>
  </si>
  <si>
    <t>Idaho State</t>
  </si>
  <si>
    <t>Chicago St</t>
  </si>
  <si>
    <t>Albany</t>
  </si>
  <si>
    <t>Radford</t>
  </si>
  <si>
    <t>CS Bakersfld</t>
  </si>
  <si>
    <t>Central Conn</t>
  </si>
  <si>
    <t>Pittsburgh</t>
  </si>
  <si>
    <t>Alab A&amp;M</t>
  </si>
  <si>
    <t>WI-Grn Bay</t>
  </si>
  <si>
    <t>Jackson St</t>
  </si>
  <si>
    <t>Merrimack</t>
  </si>
  <si>
    <t>Lamar</t>
  </si>
  <si>
    <t>Maine</t>
  </si>
  <si>
    <t>Delaware St</t>
  </si>
  <si>
    <t>Cal St Nrdge</t>
  </si>
  <si>
    <t>Cal Poly</t>
  </si>
  <si>
    <t>Air Force</t>
  </si>
  <si>
    <t>Evansville</t>
  </si>
  <si>
    <t>S Florida</t>
  </si>
  <si>
    <t>E Illinois</t>
  </si>
  <si>
    <t>IUPUI</t>
  </si>
  <si>
    <t>Year</t>
  </si>
  <si>
    <t>Rank</t>
  </si>
  <si>
    <t>Conference</t>
  </si>
  <si>
    <t>Win</t>
  </si>
  <si>
    <t>Loss</t>
  </si>
  <si>
    <t>Seed</t>
  </si>
  <si>
    <t>Adj EM</t>
  </si>
  <si>
    <t>AdjO</t>
  </si>
  <si>
    <t>AdjO Rank</t>
  </si>
  <si>
    <t>AdjD</t>
  </si>
  <si>
    <t>AdjD Rank</t>
  </si>
  <si>
    <t>AdjT</t>
  </si>
  <si>
    <t>AdjT Rank</t>
  </si>
  <si>
    <t>Luck</t>
  </si>
  <si>
    <t>Luck Rank</t>
  </si>
  <si>
    <t>SOS Adj EM</t>
  </si>
  <si>
    <t>SOS Adj EM Rank</t>
  </si>
  <si>
    <t>SOS OppO</t>
  </si>
  <si>
    <t>SOS OppO Rank</t>
  </si>
  <si>
    <t>SOS OppD</t>
  </si>
  <si>
    <t>SOS OppD Rank</t>
  </si>
  <si>
    <t>NCSOS Adj EM</t>
  </si>
  <si>
    <t>NCSOS Adj EM Rank</t>
  </si>
  <si>
    <t>WCC</t>
  </si>
  <si>
    <t>P12</t>
  </si>
  <si>
    <t>SEC</t>
  </si>
  <si>
    <t>Amer</t>
  </si>
  <si>
    <t>B12</t>
  </si>
  <si>
    <t>BE</t>
  </si>
  <si>
    <t>ACC</t>
  </si>
  <si>
    <t>B10</t>
  </si>
  <si>
    <t>Saint Mary's</t>
  </si>
  <si>
    <t xml:space="preserve">San Francisco </t>
  </si>
  <si>
    <t>San Diego St.</t>
  </si>
  <si>
    <t>MWC</t>
  </si>
  <si>
    <t xml:space="preserve">Virginia Tech </t>
  </si>
  <si>
    <t xml:space="preserve">Loyola Chicago </t>
  </si>
  <si>
    <t>MVC</t>
  </si>
  <si>
    <t>Boise St.</t>
  </si>
  <si>
    <t>Murray St.</t>
  </si>
  <si>
    <t>OVC</t>
  </si>
  <si>
    <t>North Carolina</t>
  </si>
  <si>
    <t>Colorado St.</t>
  </si>
  <si>
    <t>Ohio St.</t>
  </si>
  <si>
    <t xml:space="preserve">Michigan </t>
  </si>
  <si>
    <t xml:space="preserve">Indiana </t>
  </si>
  <si>
    <t>TCU</t>
  </si>
  <si>
    <t>Oklahoma St.</t>
  </si>
  <si>
    <t>Michigan St.</t>
  </si>
  <si>
    <t xml:space="preserve">Davidson </t>
  </si>
  <si>
    <t>A10</t>
  </si>
  <si>
    <t>Utah St.</t>
  </si>
  <si>
    <t>Mississippi St.</t>
  </si>
  <si>
    <t xml:space="preserve">UAB </t>
  </si>
  <si>
    <t>CUSA</t>
  </si>
  <si>
    <t xml:space="preserve">Iowa St. </t>
  </si>
  <si>
    <t xml:space="preserve">Notre Dame </t>
  </si>
  <si>
    <t>SMU</t>
  </si>
  <si>
    <t>Washington St.</t>
  </si>
  <si>
    <t xml:space="preserve">Wyoming </t>
  </si>
  <si>
    <t xml:space="preserve">Vermont </t>
  </si>
  <si>
    <t>AE</t>
  </si>
  <si>
    <t>St. John's</t>
  </si>
  <si>
    <t xml:space="preserve">Miami FL </t>
  </si>
  <si>
    <t>Missouri St.</t>
  </si>
  <si>
    <t>Kansas St.</t>
  </si>
  <si>
    <t>Fresno St.</t>
  </si>
  <si>
    <t xml:space="preserve">South Dakota St. </t>
  </si>
  <si>
    <t>Sum</t>
  </si>
  <si>
    <t xml:space="preserve">Chattanooga </t>
  </si>
  <si>
    <t>SC</t>
  </si>
  <si>
    <t>West Virginia</t>
  </si>
  <si>
    <t xml:space="preserve">Rutgers </t>
  </si>
  <si>
    <t>CAA</t>
  </si>
  <si>
    <t xml:space="preserve">New Mexico St. </t>
  </si>
  <si>
    <t>WAC</t>
  </si>
  <si>
    <t xml:space="preserve">Richmond </t>
  </si>
  <si>
    <t>St. Bonaventure</t>
  </si>
  <si>
    <t>Penn St.</t>
  </si>
  <si>
    <t>MAC</t>
  </si>
  <si>
    <t>Northern Iowa</t>
  </si>
  <si>
    <t>Grand Canyon</t>
  </si>
  <si>
    <t>MAAC</t>
  </si>
  <si>
    <t>Arizona St.</t>
  </si>
  <si>
    <t>Wichita St.</t>
  </si>
  <si>
    <t>South Carolina</t>
  </si>
  <si>
    <t>Louisiana Tech</t>
  </si>
  <si>
    <t>Middle Tennessee</t>
  </si>
  <si>
    <t>Ivy</t>
  </si>
  <si>
    <t>UCF</t>
  </si>
  <si>
    <t>Florida St.</t>
  </si>
  <si>
    <t>Stephen F. Austin</t>
  </si>
  <si>
    <t>Western Kentucky</t>
  </si>
  <si>
    <t>Morehead St.</t>
  </si>
  <si>
    <t>George Mason</t>
  </si>
  <si>
    <t>Utah Valley</t>
  </si>
  <si>
    <t xml:space="preserve">Saint Peter's </t>
  </si>
  <si>
    <t xml:space="preserve">Colgate </t>
  </si>
  <si>
    <t>Pat</t>
  </si>
  <si>
    <t>Southern Illinois</t>
  </si>
  <si>
    <t>Florida Atlantic</t>
  </si>
  <si>
    <t>ASun</t>
  </si>
  <si>
    <t xml:space="preserve">Montana St. </t>
  </si>
  <si>
    <t>BSky</t>
  </si>
  <si>
    <t>BW</t>
  </si>
  <si>
    <t>Abilene Christian</t>
  </si>
  <si>
    <t>UC Santa Barbara</t>
  </si>
  <si>
    <t xml:space="preserve">Akron </t>
  </si>
  <si>
    <t>Boston College</t>
  </si>
  <si>
    <t>Texas St.</t>
  </si>
  <si>
    <t>SB</t>
  </si>
  <si>
    <t>South Alabama</t>
  </si>
  <si>
    <t>Sam Houston St.</t>
  </si>
  <si>
    <t>N.C. State</t>
  </si>
  <si>
    <t xml:space="preserve">Longwood </t>
  </si>
  <si>
    <t>BSth</t>
  </si>
  <si>
    <t xml:space="preserve">Delaware </t>
  </si>
  <si>
    <t xml:space="preserve">Jacksonville St. </t>
  </si>
  <si>
    <t xml:space="preserve">Yale </t>
  </si>
  <si>
    <t>North Dakota St.</t>
  </si>
  <si>
    <t xml:space="preserve">Cal St. Fullerton </t>
  </si>
  <si>
    <t>Kent St.</t>
  </si>
  <si>
    <t xml:space="preserve">Georgia St. </t>
  </si>
  <si>
    <t>NEC</t>
  </si>
  <si>
    <t>Long Beach St.</t>
  </si>
  <si>
    <t>Charleston</t>
  </si>
  <si>
    <t>Appalachian St.</t>
  </si>
  <si>
    <t>Coastal Carolina</t>
  </si>
  <si>
    <t>VMI</t>
  </si>
  <si>
    <t>Saint Joseph's</t>
  </si>
  <si>
    <t>UTEP</t>
  </si>
  <si>
    <t>Georgia Tech</t>
  </si>
  <si>
    <t xml:space="preserve">Norfolk St. </t>
  </si>
  <si>
    <t>MEAC</t>
  </si>
  <si>
    <t>Southern Utah</t>
  </si>
  <si>
    <t>Gardner Webb</t>
  </si>
  <si>
    <t>Weber St.</t>
  </si>
  <si>
    <t>UNC Greensboro</t>
  </si>
  <si>
    <t>UNC Wilmington</t>
  </si>
  <si>
    <t>Arkansas St.</t>
  </si>
  <si>
    <t>Louisiana</t>
  </si>
  <si>
    <t xml:space="preserve">Wright St. </t>
  </si>
  <si>
    <t>Horz</t>
  </si>
  <si>
    <t xml:space="preserve">Bryant </t>
  </si>
  <si>
    <t>East Carolina</t>
  </si>
  <si>
    <t>Illinois St.</t>
  </si>
  <si>
    <t>East Tennessee St.</t>
  </si>
  <si>
    <t xml:space="preserve">Texas Southern </t>
  </si>
  <si>
    <t>SWAC</t>
  </si>
  <si>
    <t>Massachusetts</t>
  </si>
  <si>
    <t>Northern Kentucky</t>
  </si>
  <si>
    <t>Loyola Marymount</t>
  </si>
  <si>
    <t>Cleveland St.</t>
  </si>
  <si>
    <t>Nicholls St.</t>
  </si>
  <si>
    <t>Slnd</t>
  </si>
  <si>
    <t>Tarleton St.</t>
  </si>
  <si>
    <t>Florida Gulf Coast</t>
  </si>
  <si>
    <t>Boston University</t>
  </si>
  <si>
    <t>Penn</t>
  </si>
  <si>
    <t>Northern Colorado</t>
  </si>
  <si>
    <t>UT Arlington</t>
  </si>
  <si>
    <t>Eastern Washington</t>
  </si>
  <si>
    <t>UNC Asheville</t>
  </si>
  <si>
    <t>Kennesaw St.</t>
  </si>
  <si>
    <t>Indiana St.</t>
  </si>
  <si>
    <t>George Washington</t>
  </si>
  <si>
    <t>Detroit Mercy</t>
  </si>
  <si>
    <t>Purdue Fort Wayne</t>
  </si>
  <si>
    <t>James Madison</t>
  </si>
  <si>
    <t>Oregon St.</t>
  </si>
  <si>
    <t>Western Illinois</t>
  </si>
  <si>
    <t>Southeast Missouri St.</t>
  </si>
  <si>
    <t>The Citadel</t>
  </si>
  <si>
    <t>UMBC</t>
  </si>
  <si>
    <t xml:space="preserve">Texas A&amp;M Corpus Chris </t>
  </si>
  <si>
    <t>New Hampshire</t>
  </si>
  <si>
    <t>Mount St. Mary's</t>
  </si>
  <si>
    <t>UMass Lowell</t>
  </si>
  <si>
    <t>South Florida</t>
  </si>
  <si>
    <t>Georgia Southern</t>
  </si>
  <si>
    <t>Portland St.</t>
  </si>
  <si>
    <t>Tennessee Tech</t>
  </si>
  <si>
    <t>Miami OH</t>
  </si>
  <si>
    <t>Youngstown St.</t>
  </si>
  <si>
    <t>Eastern Kentucky</t>
  </si>
  <si>
    <t>Louisiana Monroe</t>
  </si>
  <si>
    <t>Ball St.</t>
  </si>
  <si>
    <t>Northeastern</t>
  </si>
  <si>
    <t>Tennessee St.</t>
  </si>
  <si>
    <t>Alcorn St.</t>
  </si>
  <si>
    <t>Cal St. Bakersfield</t>
  </si>
  <si>
    <t>North Florida</t>
  </si>
  <si>
    <t>Loyola MD</t>
  </si>
  <si>
    <t>FIU</t>
  </si>
  <si>
    <t>Dixie St.</t>
  </si>
  <si>
    <t>Southeastern Louisiana</t>
  </si>
  <si>
    <t>Jackson St.</t>
  </si>
  <si>
    <t>USC Upstate</t>
  </si>
  <si>
    <t>San Jose St.</t>
  </si>
  <si>
    <t>Bowling Green</t>
  </si>
  <si>
    <t>Prairie View A&amp;M</t>
  </si>
  <si>
    <t>North Carolina Central</t>
  </si>
  <si>
    <t>Illinois Chicago</t>
  </si>
  <si>
    <t>Morgan St.</t>
  </si>
  <si>
    <t>Northern Illinois</t>
  </si>
  <si>
    <t>North Carolina A&amp;T</t>
  </si>
  <si>
    <t>SIU Edwardsville</t>
  </si>
  <si>
    <t>Western Carolina</t>
  </si>
  <si>
    <t>UT Rio Grande Valley</t>
  </si>
  <si>
    <t>Coppin St.</t>
  </si>
  <si>
    <t>St. Thomas</t>
  </si>
  <si>
    <t>Grambling St.</t>
  </si>
  <si>
    <t>Tennessee Martin</t>
  </si>
  <si>
    <t>South Carolina St.</t>
  </si>
  <si>
    <t>Maryland Eastern Shore</t>
  </si>
  <si>
    <t>McNeese St.</t>
  </si>
  <si>
    <t>UTSA</t>
  </si>
  <si>
    <t>Alabama St.</t>
  </si>
  <si>
    <t>Eastern Michigan</t>
  </si>
  <si>
    <t>Central Michigan</t>
  </si>
  <si>
    <t>Sacramento St.</t>
  </si>
  <si>
    <t>Alabama A&amp;M</t>
  </si>
  <si>
    <t>North Alabama</t>
  </si>
  <si>
    <t>Central Arkansas</t>
  </si>
  <si>
    <t>Sacred Heart</t>
  </si>
  <si>
    <t>St. Francis NY</t>
  </si>
  <si>
    <t>St. Francis PA</t>
  </si>
  <si>
    <t>Little Rock</t>
  </si>
  <si>
    <t>Western Michigan</t>
  </si>
  <si>
    <t>Robert Morris</t>
  </si>
  <si>
    <t>Northwestern St.</t>
  </si>
  <si>
    <t>Cal St. Northridge</t>
  </si>
  <si>
    <t>Northern Arizona</t>
  </si>
  <si>
    <t>Bethune Cookman</t>
  </si>
  <si>
    <t>Milwaukee</t>
  </si>
  <si>
    <t>Houston Baptist</t>
  </si>
  <si>
    <t>Idaho St.</t>
  </si>
  <si>
    <t>Chicago St.</t>
  </si>
  <si>
    <t>Southern Miss</t>
  </si>
  <si>
    <t>William &amp; Mary</t>
  </si>
  <si>
    <t>Nebraska Omaha</t>
  </si>
  <si>
    <t>Green Bay</t>
  </si>
  <si>
    <t>Central Connecticut</t>
  </si>
  <si>
    <t>Fairleigh Dickinson</t>
  </si>
  <si>
    <t>Charleston Southern</t>
  </si>
  <si>
    <t>Arkansas Pine Bluff</t>
  </si>
  <si>
    <t>Incarnate Word</t>
  </si>
  <si>
    <t>Mississippi Valley St.</t>
  </si>
  <si>
    <t>Delaware St.</t>
  </si>
  <si>
    <t>Eastern Illinois</t>
  </si>
  <si>
    <t>KP</t>
  </si>
  <si>
    <t>TR</t>
  </si>
  <si>
    <t>MODEL</t>
  </si>
  <si>
    <t>KP_Rank</t>
  </si>
  <si>
    <t>MM 2022</t>
  </si>
  <si>
    <t>Iowa St.</t>
  </si>
  <si>
    <t>Miami FL</t>
  </si>
  <si>
    <t>Virginia Tech</t>
  </si>
  <si>
    <t>Montana St.</t>
  </si>
  <si>
    <t>Cal St. Fullerton</t>
  </si>
  <si>
    <t>Norfolk St.</t>
  </si>
  <si>
    <t>South Dakota St.</t>
  </si>
  <si>
    <t>Texas A&amp;M Corpus Chris</t>
  </si>
  <si>
    <t>New Mexico St.</t>
  </si>
  <si>
    <t>Wright St.</t>
  </si>
  <si>
    <t>Utah Tech</t>
  </si>
  <si>
    <t>Queens</t>
  </si>
  <si>
    <t>Loyola Chicago</t>
  </si>
  <si>
    <t>Georgia St.</t>
  </si>
  <si>
    <t>Jacksonville St.</t>
  </si>
  <si>
    <t>Southern Indiana</t>
  </si>
  <si>
    <t>ind</t>
  </si>
  <si>
    <t>Texas Southern</t>
  </si>
  <si>
    <t>Texas A&amp;M Commerce</t>
  </si>
  <si>
    <t>Saint Peter's</t>
  </si>
  <si>
    <t>Stonehill</t>
  </si>
  <si>
    <t>Lindenwood</t>
  </si>
  <si>
    <t>Houston Christian</t>
  </si>
  <si>
    <t>TEAM_KP</t>
  </si>
  <si>
    <t>TEAM_TR</t>
  </si>
  <si>
    <t>NET AST/TOV RATIO</t>
  </si>
  <si>
    <t/>
  </si>
  <si>
    <t>Rk</t>
  </si>
  <si>
    <t>Team</t>
  </si>
  <si>
    <t>Conf</t>
  </si>
  <si>
    <t>W-L</t>
  </si>
  <si>
    <t>31-3</t>
  </si>
  <si>
    <t>29-5</t>
  </si>
  <si>
    <t>25-8</t>
  </si>
  <si>
    <t>23-10</t>
  </si>
  <si>
    <t>26-8</t>
  </si>
  <si>
    <t>28-5</t>
  </si>
  <si>
    <t>27-7</t>
  </si>
  <si>
    <t>28-6</t>
  </si>
  <si>
    <t>26-7</t>
  </si>
  <si>
    <t>21-12</t>
  </si>
  <si>
    <t>27-6</t>
  </si>
  <si>
    <t>22-10</t>
  </si>
  <si>
    <t>25-9</t>
  </si>
  <si>
    <t>19-14</t>
  </si>
  <si>
    <t>20-13</t>
  </si>
  <si>
    <t>19-13</t>
  </si>
  <si>
    <t>23-9</t>
  </si>
  <si>
    <t>21-11</t>
  </si>
  <si>
    <t>20-12</t>
  </si>
  <si>
    <t>22-11</t>
  </si>
  <si>
    <t>24-9</t>
  </si>
  <si>
    <t>19-12</t>
  </si>
  <si>
    <t>25-7</t>
  </si>
  <si>
    <t>18-15</t>
  </si>
  <si>
    <t>22-13</t>
  </si>
  <si>
    <t>17-15</t>
  </si>
  <si>
    <t>16-19</t>
  </si>
  <si>
    <t>15-17</t>
  </si>
  <si>
    <t>30-4</t>
  </si>
  <si>
    <t>17-16</t>
  </si>
  <si>
    <t>16-16</t>
  </si>
  <si>
    <t>18-14</t>
  </si>
  <si>
    <t>21-8</t>
  </si>
  <si>
    <t>22-12</t>
  </si>
  <si>
    <t>19-15</t>
  </si>
  <si>
    <t>17-14</t>
  </si>
  <si>
    <t>20-14</t>
  </si>
  <si>
    <t>14-19</t>
  </si>
  <si>
    <t>24-8</t>
  </si>
  <si>
    <t>19-16</t>
  </si>
  <si>
    <t>23-11</t>
  </si>
  <si>
    <t>15-18</t>
  </si>
  <si>
    <t>20-11</t>
  </si>
  <si>
    <t>24-11</t>
  </si>
  <si>
    <t>14-18</t>
  </si>
  <si>
    <t>17-13</t>
  </si>
  <si>
    <t>17-11</t>
  </si>
  <si>
    <t>24-10</t>
  </si>
  <si>
    <t>14-14</t>
  </si>
  <si>
    <t>16-17</t>
  </si>
  <si>
    <t>21-13</t>
  </si>
  <si>
    <t>18-13</t>
  </si>
  <si>
    <t>14-13</t>
  </si>
  <si>
    <t>18-17</t>
  </si>
  <si>
    <t>18-12</t>
  </si>
  <si>
    <t>13-17</t>
  </si>
  <si>
    <t>15-16</t>
  </si>
  <si>
    <t>16-14</t>
  </si>
  <si>
    <t>15-19</t>
  </si>
  <si>
    <t>16-18</t>
  </si>
  <si>
    <t>14-17</t>
  </si>
  <si>
    <t>13-18</t>
  </si>
  <si>
    <t>13-16</t>
  </si>
  <si>
    <t>13-19</t>
  </si>
  <si>
    <t>16-15</t>
  </si>
  <si>
    <t>13-20</t>
  </si>
  <si>
    <t>14-20</t>
  </si>
  <si>
    <t>15-15</t>
  </si>
  <si>
    <t>18-16</t>
  </si>
  <si>
    <t>15-13</t>
  </si>
  <si>
    <t>14-16</t>
  </si>
  <si>
    <t>W</t>
  </si>
  <si>
    <t>L</t>
  </si>
  <si>
    <t>W-L CLEAN</t>
  </si>
  <si>
    <t>STOCKS-per-game</t>
  </si>
  <si>
    <t>STOCKS-TOV-per-game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</si>
</sst>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 vertical="top"/>
    </xf>
    <xf numFmtId="16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0" fillId="0" borderId="0" xfId="0" applyNumberFormat="1"/>
    <xf numFmtId="0" fontId="7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F35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8.83203125" defaultRowHeight="15" x14ac:dyDescent="0.2"/>
  <cols>
    <col min="43" max="43" width="13.6640625" bestFit="1" customWidth="1"/>
    <col min="44" max="45" width="13.33203125" bestFit="1" customWidth="1"/>
  </cols>
  <sheetData>
    <row r="1" spans="1:58" x14ac:dyDescent="0.2">
      <c r="A1" s="8" t="s">
        <v>676</v>
      </c>
      <c r="B1" s="8" t="s">
        <v>675</v>
      </c>
      <c r="C1" s="8" t="s">
        <v>399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8" t="s">
        <v>677</v>
      </c>
      <c r="AR1" s="15" t="s">
        <v>757</v>
      </c>
      <c r="AS1" s="15" t="s">
        <v>758</v>
      </c>
      <c r="AT1" s="8" t="s">
        <v>650</v>
      </c>
      <c r="AU1" s="1" t="s">
        <v>400</v>
      </c>
      <c r="AV1" s="1" t="s">
        <v>401</v>
      </c>
      <c r="AW1" s="1" t="s">
        <v>402</v>
      </c>
      <c r="AX1" s="1" t="s">
        <v>403</v>
      </c>
      <c r="AY1" s="1" t="s">
        <v>404</v>
      </c>
      <c r="AZ1" s="1" t="s">
        <v>406</v>
      </c>
      <c r="BA1" s="1" t="s">
        <v>408</v>
      </c>
      <c r="BB1" s="1" t="s">
        <v>410</v>
      </c>
      <c r="BC1" s="1" t="s">
        <v>412</v>
      </c>
      <c r="BD1" s="1" t="s">
        <v>414</v>
      </c>
      <c r="BE1" s="1" t="s">
        <v>416</v>
      </c>
      <c r="BF1" s="1" t="s">
        <v>418</v>
      </c>
    </row>
    <row r="2" spans="1:58" x14ac:dyDescent="0.2">
      <c r="A2" s="1" t="s">
        <v>39</v>
      </c>
      <c r="B2" s="11" t="str">
        <f>_xlfn.XLOOKUP($A2,KP!$D$1:$D$364,KP!$C$1:$C$364,"",0)</f>
        <v>Gonzaga</v>
      </c>
      <c r="C2" s="11" t="str">
        <f>_xlfn.XLOOKUP($A2,KP!$D$1:$D$364,KP!$E$1:$E$364,"",0)</f>
        <v>WCC</v>
      </c>
      <c r="D2">
        <v>86.5</v>
      </c>
      <c r="E2">
        <v>12.6</v>
      </c>
      <c r="F2">
        <v>32</v>
      </c>
      <c r="G2">
        <v>61.3</v>
      </c>
      <c r="H2">
        <v>1.18</v>
      </c>
      <c r="I2">
        <v>1.008</v>
      </c>
      <c r="J2">
        <v>58.5</v>
      </c>
      <c r="K2">
        <v>121.3</v>
      </c>
      <c r="L2">
        <v>38.4</v>
      </c>
      <c r="M2">
        <v>58.9</v>
      </c>
      <c r="N2">
        <v>70.2</v>
      </c>
      <c r="O2">
        <v>7.7</v>
      </c>
      <c r="P2">
        <v>20.100000000000001</v>
      </c>
      <c r="Q2">
        <v>8.9</v>
      </c>
      <c r="R2">
        <v>24.3</v>
      </c>
      <c r="S2">
        <v>36.299999999999997</v>
      </c>
      <c r="T2">
        <v>29.5</v>
      </c>
      <c r="U2">
        <v>76.599999999999994</v>
      </c>
      <c r="V2">
        <v>53.2</v>
      </c>
      <c r="W2">
        <v>3.3</v>
      </c>
      <c r="X2">
        <v>7.3</v>
      </c>
      <c r="Y2">
        <v>16.3</v>
      </c>
      <c r="Z2">
        <v>10.5</v>
      </c>
      <c r="AA2">
        <v>1.548</v>
      </c>
      <c r="AB2">
        <v>0.84399999999999997</v>
      </c>
      <c r="AC2">
        <v>0.71399999999999997</v>
      </c>
      <c r="AD2">
        <v>73.3</v>
      </c>
      <c r="AE2">
        <v>16.8</v>
      </c>
      <c r="AF2">
        <v>73.900000000000006</v>
      </c>
      <c r="AG2">
        <v>-12.6</v>
      </c>
      <c r="AH2">
        <v>44.8</v>
      </c>
      <c r="AI2">
        <v>51.7</v>
      </c>
      <c r="AJ2">
        <v>35</v>
      </c>
      <c r="AK2">
        <v>51.2</v>
      </c>
      <c r="AL2">
        <v>73.5</v>
      </c>
      <c r="AM2">
        <v>109.2</v>
      </c>
      <c r="AN2">
        <v>12.2</v>
      </c>
      <c r="AO2">
        <v>13.5</v>
      </c>
      <c r="AP2">
        <v>0.90500000000000003</v>
      </c>
      <c r="AQ2">
        <f>AA2-AP2</f>
        <v>0.64300000000000002</v>
      </c>
      <c r="AR2">
        <f>(W2+X2)</f>
        <v>10.6</v>
      </c>
      <c r="AS2">
        <f>AR2-Z2</f>
        <v>9.9999999999999645E-2</v>
      </c>
      <c r="AT2">
        <f>_xlfn.XLOOKUP(_xlfn.XLOOKUP($A2,TEAMS!$E$3:$E$361,TEAMS!$D$3:$D$361,"",0),KP!$C$1:$C$370,KP!B$1:B$370,"",0)</f>
        <v>8</v>
      </c>
      <c r="AU2">
        <f>_xlfn.XLOOKUP(_xlfn.XLOOKUP($A2,TEAMS!$E$3:$E$361,TEAMS!$D$3:$D$361,"",0),KP!$C$1:$C$370,KP!F$1:F$370,"",0)</f>
        <v>28</v>
      </c>
      <c r="AV2">
        <f>_xlfn.XLOOKUP(_xlfn.XLOOKUP($A2,TEAMS!$E$3:$E$361,TEAMS!$D$3:$D$361,"",0),KP!$C$1:$C$370,KP!G$1:G$370,"",0)</f>
        <v>5</v>
      </c>
      <c r="AW2">
        <f>_xlfn.XLOOKUP(_xlfn.XLOOKUP($A2,TEAMS!$E$3:$E$361,TEAMS!$D$3:$D$361,"",0),KP!$C$1:$C$370,KP!H$1:H$370,"",0)</f>
        <v>3</v>
      </c>
      <c r="AX2">
        <f>_xlfn.XLOOKUP(_xlfn.XLOOKUP($A2,TEAMS!$E$3:$E$361,TEAMS!$D$3:$D$361,"",0),KP!$C$1:$C$370,KP!I$1:I$370,"",0)</f>
        <v>24.31</v>
      </c>
      <c r="AY2">
        <f>_xlfn.XLOOKUP(_xlfn.XLOOKUP($A2,TEAMS!$E$3:$E$361,TEAMS!$D$3:$D$361,"",0),KP!$C$1:$C$370,KP!J$1:J$370,"",0)</f>
        <v>124</v>
      </c>
      <c r="AZ2">
        <f>_xlfn.XLOOKUP(_xlfn.XLOOKUP($A2,TEAMS!$E$3:$E$361,TEAMS!$D$3:$D$361,"",0),KP!$C$1:$C$370,KP!L$1:L$370,"",0)</f>
        <v>99.7</v>
      </c>
      <c r="BA2">
        <f>_xlfn.XLOOKUP(_xlfn.XLOOKUP($A2,TEAMS!$E$3:$E$361,TEAMS!$D$3:$D$361,"",0),KP!$C$1:$C$370,KP!N$1:N$370,"",0)</f>
        <v>70.099999999999994</v>
      </c>
      <c r="BB2">
        <f>_xlfn.XLOOKUP(_xlfn.XLOOKUP($A2,TEAMS!$E$3:$E$361,TEAMS!$D$3:$D$361,"",0),KP!$C$1:$C$370,KP!P$1:P$370,"",0)</f>
        <v>4.7E-2</v>
      </c>
      <c r="BC2">
        <f>_xlfn.XLOOKUP(_xlfn.XLOOKUP($A2,TEAMS!$E$3:$E$361,TEAMS!$D$3:$D$361,"",0),KP!$C$1:$C$370,KP!R$1:R$370,"",0)</f>
        <v>7.49</v>
      </c>
      <c r="BD2">
        <f>_xlfn.XLOOKUP(_xlfn.XLOOKUP($A2,TEAMS!$E$3:$E$361,TEAMS!$D$3:$D$361,"",0),KP!$C$1:$C$370,KP!T$1:T$370,"",0)</f>
        <v>110.2</v>
      </c>
      <c r="BE2">
        <f>_xlfn.XLOOKUP(_xlfn.XLOOKUP($A2,TEAMS!$E$3:$E$361,TEAMS!$D$3:$D$361,"",0),KP!$C$1:$C$370,KP!V$1:V$370,"",0)</f>
        <v>102.7</v>
      </c>
      <c r="BF2">
        <f>_xlfn.XLOOKUP(_xlfn.XLOOKUP($A2,TEAMS!$E$3:$E$361,TEAMS!$D$3:$D$361,"",0),KP!$C$1:$C$370,KP!X$1:X$370,"",0)</f>
        <v>8.31</v>
      </c>
    </row>
    <row r="3" spans="1:58" x14ac:dyDescent="0.2">
      <c r="A3" s="1" t="s">
        <v>40</v>
      </c>
      <c r="B3" s="11" t="str">
        <f>_xlfn.XLOOKUP($A3,KP!$D$1:$D$364,KP!$C$1:$C$364,"",0)</f>
        <v>South Dakota St.</v>
      </c>
      <c r="C3" s="11" t="str">
        <f>_xlfn.XLOOKUP($A3,KP!$D$1:$D$364,KP!$E$1:$E$364,"",0)</f>
        <v>Sum</v>
      </c>
      <c r="D3">
        <v>70.5</v>
      </c>
      <c r="E3">
        <v>0.3</v>
      </c>
      <c r="F3">
        <v>25.2</v>
      </c>
      <c r="G3">
        <v>56</v>
      </c>
      <c r="H3">
        <v>1.0129999999999999</v>
      </c>
      <c r="I3">
        <v>1.01</v>
      </c>
      <c r="J3">
        <v>51.7</v>
      </c>
      <c r="K3">
        <v>111</v>
      </c>
      <c r="L3">
        <v>35.1</v>
      </c>
      <c r="M3">
        <v>51.2</v>
      </c>
      <c r="N3">
        <v>79.5</v>
      </c>
      <c r="O3">
        <v>7.5</v>
      </c>
      <c r="P3">
        <v>21.4</v>
      </c>
      <c r="Q3">
        <v>5.6</v>
      </c>
      <c r="R3">
        <v>23.7</v>
      </c>
      <c r="S3">
        <v>32.1</v>
      </c>
      <c r="T3">
        <v>18.899999999999999</v>
      </c>
      <c r="U3">
        <v>76</v>
      </c>
      <c r="V3">
        <v>48.5</v>
      </c>
      <c r="W3">
        <v>2.9</v>
      </c>
      <c r="X3">
        <v>5.3</v>
      </c>
      <c r="Y3">
        <v>10.5</v>
      </c>
      <c r="Z3">
        <v>11.7</v>
      </c>
      <c r="AA3">
        <v>0.90300000000000002</v>
      </c>
      <c r="AB3">
        <v>0.58099999999999996</v>
      </c>
      <c r="AC3">
        <v>0.8</v>
      </c>
      <c r="AD3">
        <v>69.599999999999994</v>
      </c>
      <c r="AE3">
        <v>14.4</v>
      </c>
      <c r="AF3">
        <v>70.2</v>
      </c>
      <c r="AG3">
        <v>-0.3</v>
      </c>
      <c r="AH3">
        <v>44.2</v>
      </c>
      <c r="AI3">
        <v>50.9</v>
      </c>
      <c r="AJ3">
        <v>33.200000000000003</v>
      </c>
      <c r="AK3">
        <v>51.7</v>
      </c>
      <c r="AL3">
        <v>76.099999999999994</v>
      </c>
      <c r="AM3">
        <v>107.6</v>
      </c>
      <c r="AN3">
        <v>12.7</v>
      </c>
      <c r="AO3">
        <v>11.8</v>
      </c>
      <c r="AP3">
        <v>1.0820000000000001</v>
      </c>
      <c r="AQ3">
        <f t="shared" ref="AQ3:AQ66" si="0">AA3-AP3</f>
        <v>-0.17900000000000005</v>
      </c>
      <c r="AR3">
        <f t="shared" ref="AR3:AR66" si="1">(W3+X3)</f>
        <v>8.1999999999999993</v>
      </c>
      <c r="AS3">
        <f t="shared" ref="AS3:AS66" si="2">AR3-Z3</f>
        <v>-3.5</v>
      </c>
      <c r="AT3">
        <f>_xlfn.XLOOKUP(_xlfn.XLOOKUP($A3,TEAMS!$E$3:$E$361,TEAMS!$D$3:$D$361,"",0),KP!$C$1:$C$370,KP!B$1:B$370,"",0)</f>
        <v>166</v>
      </c>
      <c r="AU3">
        <f>_xlfn.XLOOKUP(_xlfn.XLOOKUP($A3,TEAMS!$E$3:$E$361,TEAMS!$D$3:$D$361,"",0),KP!$C$1:$C$370,KP!F$1:F$370,"",0)</f>
        <v>19</v>
      </c>
      <c r="AV3">
        <f>_xlfn.XLOOKUP(_xlfn.XLOOKUP($A3,TEAMS!$E$3:$E$361,TEAMS!$D$3:$D$361,"",0),KP!$C$1:$C$370,KP!G$1:G$370,"",0)</f>
        <v>13</v>
      </c>
      <c r="AW3">
        <f>_xlfn.XLOOKUP(_xlfn.XLOOKUP($A3,TEAMS!$E$3:$E$361,TEAMS!$D$3:$D$361,"",0),KP!$C$1:$C$370,KP!H$1:H$370,"",0)</f>
        <v>0</v>
      </c>
      <c r="AX3">
        <f>_xlfn.XLOOKUP(_xlfn.XLOOKUP($A3,TEAMS!$E$3:$E$361,TEAMS!$D$3:$D$361,"",0),KP!$C$1:$C$370,KP!I$1:I$370,"",0)</f>
        <v>0.18</v>
      </c>
      <c r="AY3">
        <f>_xlfn.XLOOKUP(_xlfn.XLOOKUP($A3,TEAMS!$E$3:$E$361,TEAMS!$D$3:$D$361,"",0),KP!$C$1:$C$370,KP!J$1:J$370,"",0)</f>
        <v>105.2</v>
      </c>
      <c r="AZ3">
        <f>_xlfn.XLOOKUP(_xlfn.XLOOKUP($A3,TEAMS!$E$3:$E$361,TEAMS!$D$3:$D$361,"",0),KP!$C$1:$C$370,KP!L$1:L$370,"",0)</f>
        <v>105</v>
      </c>
      <c r="BA3">
        <f>_xlfn.XLOOKUP(_xlfn.XLOOKUP($A3,TEAMS!$E$3:$E$361,TEAMS!$D$3:$D$361,"",0),KP!$C$1:$C$370,KP!N$1:N$370,"",0)</f>
        <v>66.599999999999994</v>
      </c>
      <c r="BB3">
        <f>_xlfn.XLOOKUP(_xlfn.XLOOKUP($A3,TEAMS!$E$3:$E$361,TEAMS!$D$3:$D$361,"",0),KP!$C$1:$C$370,KP!P$1:P$370,"",0)</f>
        <v>6.6000000000000003E-2</v>
      </c>
      <c r="BC3">
        <f>_xlfn.XLOOKUP(_xlfn.XLOOKUP($A3,TEAMS!$E$3:$E$361,TEAMS!$D$3:$D$361,"",0),KP!$C$1:$C$370,KP!R$1:R$370,"",0)</f>
        <v>-1.74</v>
      </c>
      <c r="BD3">
        <f>_xlfn.XLOOKUP(_xlfn.XLOOKUP($A3,TEAMS!$E$3:$E$361,TEAMS!$D$3:$D$361,"",0),KP!$C$1:$C$370,KP!T$1:T$370,"",0)</f>
        <v>105.1</v>
      </c>
      <c r="BE3">
        <f>_xlfn.XLOOKUP(_xlfn.XLOOKUP($A3,TEAMS!$E$3:$E$361,TEAMS!$D$3:$D$361,"",0),KP!$C$1:$C$370,KP!V$1:V$370,"",0)</f>
        <v>106.8</v>
      </c>
      <c r="BF3">
        <f>_xlfn.XLOOKUP(_xlfn.XLOOKUP($A3,TEAMS!$E$3:$E$361,TEAMS!$D$3:$D$361,"",0),KP!$C$1:$C$370,KP!X$1:X$370,"",0)</f>
        <v>8.66</v>
      </c>
    </row>
    <row r="4" spans="1:58" x14ac:dyDescent="0.2">
      <c r="A4" s="1" t="s">
        <v>41</v>
      </c>
      <c r="B4" s="11" t="str">
        <f>_xlfn.XLOOKUP($A4,KP!$D$1:$D$364,KP!$C$1:$C$364,"",0)</f>
        <v>Arizona</v>
      </c>
      <c r="C4" s="11" t="str">
        <f>_xlfn.XLOOKUP($A4,KP!$D$1:$D$364,KP!$E$1:$E$364,"",0)</f>
        <v>P12</v>
      </c>
      <c r="D4">
        <v>82.7</v>
      </c>
      <c r="E4">
        <v>11.2</v>
      </c>
      <c r="F4">
        <v>29.4</v>
      </c>
      <c r="G4">
        <v>59.3</v>
      </c>
      <c r="H4">
        <v>1.111</v>
      </c>
      <c r="I4">
        <v>0.96099999999999997</v>
      </c>
      <c r="J4">
        <v>56.8</v>
      </c>
      <c r="K4">
        <v>118.9</v>
      </c>
      <c r="L4">
        <v>38.200000000000003</v>
      </c>
      <c r="M4">
        <v>56.6</v>
      </c>
      <c r="N4">
        <v>70.900000000000006</v>
      </c>
      <c r="O4">
        <v>8.6</v>
      </c>
      <c r="P4">
        <v>22.5</v>
      </c>
      <c r="Q4">
        <v>8.8000000000000007</v>
      </c>
      <c r="R4">
        <v>27.3</v>
      </c>
      <c r="S4">
        <v>39.4</v>
      </c>
      <c r="T4">
        <v>29</v>
      </c>
      <c r="U4">
        <v>75.7</v>
      </c>
      <c r="V4">
        <v>54.3</v>
      </c>
      <c r="W4">
        <v>3.2</v>
      </c>
      <c r="X4">
        <v>6.1</v>
      </c>
      <c r="Y4">
        <v>19.2</v>
      </c>
      <c r="Z4">
        <v>13.4</v>
      </c>
      <c r="AA4">
        <v>1.4330000000000001</v>
      </c>
      <c r="AB4">
        <v>0.82399999999999995</v>
      </c>
      <c r="AC4">
        <v>0.83299999999999996</v>
      </c>
      <c r="AD4">
        <v>74.400000000000006</v>
      </c>
      <c r="AE4">
        <v>17</v>
      </c>
      <c r="AF4">
        <v>71.5</v>
      </c>
      <c r="AG4">
        <v>-11.2</v>
      </c>
      <c r="AH4">
        <v>40.799999999999997</v>
      </c>
      <c r="AI4">
        <v>47.2</v>
      </c>
      <c r="AJ4">
        <v>32.799999999999997</v>
      </c>
      <c r="AK4">
        <v>45.9</v>
      </c>
      <c r="AL4">
        <v>71.400000000000006</v>
      </c>
      <c r="AM4">
        <v>100.5</v>
      </c>
      <c r="AN4">
        <v>12.8</v>
      </c>
      <c r="AO4">
        <v>12.4</v>
      </c>
      <c r="AP4">
        <v>1.0329999999999999</v>
      </c>
      <c r="AQ4">
        <f t="shared" si="0"/>
        <v>0.40000000000000013</v>
      </c>
      <c r="AR4">
        <f t="shared" si="1"/>
        <v>9.3000000000000007</v>
      </c>
      <c r="AS4">
        <f t="shared" si="2"/>
        <v>-4.0999999999999996</v>
      </c>
      <c r="AT4">
        <f>_xlfn.XLOOKUP(_xlfn.XLOOKUP($A4,TEAMS!$E$3:$E$361,TEAMS!$D$3:$D$361,"",0),KP!$C$1:$C$370,KP!B$1:B$370,"",0)</f>
        <v>10</v>
      </c>
      <c r="AU4">
        <f>_xlfn.XLOOKUP(_xlfn.XLOOKUP($A4,TEAMS!$E$3:$E$361,TEAMS!$D$3:$D$361,"",0),KP!$C$1:$C$370,KP!F$1:F$370,"",0)</f>
        <v>28</v>
      </c>
      <c r="AV4">
        <f>_xlfn.XLOOKUP(_xlfn.XLOOKUP($A4,TEAMS!$E$3:$E$361,TEAMS!$D$3:$D$361,"",0),KP!$C$1:$C$370,KP!G$1:G$370,"",0)</f>
        <v>6</v>
      </c>
      <c r="AW4">
        <f>_xlfn.XLOOKUP(_xlfn.XLOOKUP($A4,TEAMS!$E$3:$E$361,TEAMS!$D$3:$D$361,"",0),KP!$C$1:$C$370,KP!H$1:H$370,"",0)</f>
        <v>2</v>
      </c>
      <c r="AX4">
        <f>_xlfn.XLOOKUP(_xlfn.XLOOKUP($A4,TEAMS!$E$3:$E$361,TEAMS!$D$3:$D$361,"",0),KP!$C$1:$C$370,KP!I$1:I$370,"",0)</f>
        <v>22.86</v>
      </c>
      <c r="AY4">
        <f>_xlfn.XLOOKUP(_xlfn.XLOOKUP($A4,TEAMS!$E$3:$E$361,TEAMS!$D$3:$D$361,"",0),KP!$C$1:$C$370,KP!J$1:J$370,"",0)</f>
        <v>120</v>
      </c>
      <c r="AZ4">
        <f>_xlfn.XLOOKUP(_xlfn.XLOOKUP($A4,TEAMS!$E$3:$E$361,TEAMS!$D$3:$D$361,"",0),KP!$C$1:$C$370,KP!L$1:L$370,"",0)</f>
        <v>97.1</v>
      </c>
      <c r="BA4">
        <f>_xlfn.XLOOKUP(_xlfn.XLOOKUP($A4,TEAMS!$E$3:$E$361,TEAMS!$D$3:$D$361,"",0),KP!$C$1:$C$370,KP!N$1:N$370,"",0)</f>
        <v>72.3</v>
      </c>
      <c r="BB4">
        <f>_xlfn.XLOOKUP(_xlfn.XLOOKUP($A4,TEAMS!$E$3:$E$361,TEAMS!$D$3:$D$361,"",0),KP!$C$1:$C$370,KP!P$1:P$370,"",0)</f>
        <v>4.1000000000000002E-2</v>
      </c>
      <c r="BC4">
        <f>_xlfn.XLOOKUP(_xlfn.XLOOKUP($A4,TEAMS!$E$3:$E$361,TEAMS!$D$3:$D$361,"",0),KP!$C$1:$C$370,KP!R$1:R$370,"",0)</f>
        <v>8.83</v>
      </c>
      <c r="BD4">
        <f>_xlfn.XLOOKUP(_xlfn.XLOOKUP($A4,TEAMS!$E$3:$E$361,TEAMS!$D$3:$D$361,"",0),KP!$C$1:$C$370,KP!T$1:T$370,"",0)</f>
        <v>107.9</v>
      </c>
      <c r="BE4">
        <f>_xlfn.XLOOKUP(_xlfn.XLOOKUP($A4,TEAMS!$E$3:$E$361,TEAMS!$D$3:$D$361,"",0),KP!$C$1:$C$370,KP!V$1:V$370,"",0)</f>
        <v>99.1</v>
      </c>
      <c r="BF4">
        <f>_xlfn.XLOOKUP(_xlfn.XLOOKUP($A4,TEAMS!$E$3:$E$361,TEAMS!$D$3:$D$361,"",0),KP!$C$1:$C$370,KP!X$1:X$370,"",0)</f>
        <v>3.47</v>
      </c>
    </row>
    <row r="5" spans="1:58" x14ac:dyDescent="0.2">
      <c r="A5" s="1" t="s">
        <v>42</v>
      </c>
      <c r="B5" s="11" t="str">
        <f>_xlfn.XLOOKUP($A5,KP!$D$1:$D$364,KP!$C$1:$C$364,"",0)</f>
        <v>Iowa</v>
      </c>
      <c r="C5" s="11" t="str">
        <f>_xlfn.XLOOKUP($A5,KP!$D$1:$D$364,KP!$E$1:$E$364,"",0)</f>
        <v>B10</v>
      </c>
      <c r="D5">
        <v>80.2</v>
      </c>
      <c r="E5">
        <v>5.8</v>
      </c>
      <c r="F5">
        <v>28.5</v>
      </c>
      <c r="G5">
        <v>62.8</v>
      </c>
      <c r="H5">
        <v>1.1180000000000001</v>
      </c>
      <c r="I5">
        <v>1.0369999999999999</v>
      </c>
      <c r="J5">
        <v>51.9</v>
      </c>
      <c r="K5">
        <v>110.7</v>
      </c>
      <c r="L5">
        <v>34.4</v>
      </c>
      <c r="M5">
        <v>52.1</v>
      </c>
      <c r="N5">
        <v>73.900000000000006</v>
      </c>
      <c r="O5">
        <v>8.1</v>
      </c>
      <c r="P5">
        <v>23.5</v>
      </c>
      <c r="Q5">
        <v>10.4</v>
      </c>
      <c r="R5">
        <v>23.2</v>
      </c>
      <c r="S5">
        <v>36.299999999999997</v>
      </c>
      <c r="T5">
        <v>30.3</v>
      </c>
      <c r="U5">
        <v>74.099999999999994</v>
      </c>
      <c r="V5">
        <v>51.2</v>
      </c>
      <c r="W5">
        <v>3.4</v>
      </c>
      <c r="X5">
        <v>6.6</v>
      </c>
      <c r="Y5">
        <v>16.600000000000001</v>
      </c>
      <c r="Z5">
        <v>9.9</v>
      </c>
      <c r="AA5">
        <v>1.6719999999999999</v>
      </c>
      <c r="AB5">
        <v>0.59399999999999997</v>
      </c>
      <c r="AC5">
        <v>0.375</v>
      </c>
      <c r="AD5">
        <v>71.8</v>
      </c>
      <c r="AE5">
        <v>14.7</v>
      </c>
      <c r="AF5">
        <v>74.400000000000006</v>
      </c>
      <c r="AG5">
        <v>-5.8</v>
      </c>
      <c r="AH5">
        <v>47.4</v>
      </c>
      <c r="AI5">
        <v>53.3</v>
      </c>
      <c r="AJ5">
        <v>36.6</v>
      </c>
      <c r="AK5">
        <v>52.6</v>
      </c>
      <c r="AL5">
        <v>74.400000000000006</v>
      </c>
      <c r="AM5">
        <v>111.6</v>
      </c>
      <c r="AN5">
        <v>14.5</v>
      </c>
      <c r="AO5">
        <v>13</v>
      </c>
      <c r="AP5">
        <v>1.113</v>
      </c>
      <c r="AQ5">
        <f t="shared" si="0"/>
        <v>0.55899999999999994</v>
      </c>
      <c r="AR5">
        <f t="shared" si="1"/>
        <v>10</v>
      </c>
      <c r="AS5">
        <f t="shared" si="2"/>
        <v>9.9999999999999645E-2</v>
      </c>
      <c r="AT5">
        <f>_xlfn.XLOOKUP(_xlfn.XLOOKUP($A5,TEAMS!$E$3:$E$361,TEAMS!$D$3:$D$361,"",0),KP!$C$1:$C$370,KP!B$1:B$370,"",0)</f>
        <v>37</v>
      </c>
      <c r="AU5">
        <f>_xlfn.XLOOKUP(_xlfn.XLOOKUP($A5,TEAMS!$E$3:$E$361,TEAMS!$D$3:$D$361,"",0),KP!$C$1:$C$370,KP!F$1:F$370,"",0)</f>
        <v>19</v>
      </c>
      <c r="AV5">
        <f>_xlfn.XLOOKUP(_xlfn.XLOOKUP($A5,TEAMS!$E$3:$E$361,TEAMS!$D$3:$D$361,"",0),KP!$C$1:$C$370,KP!G$1:G$370,"",0)</f>
        <v>13</v>
      </c>
      <c r="AW5">
        <f>_xlfn.XLOOKUP(_xlfn.XLOOKUP($A5,TEAMS!$E$3:$E$361,TEAMS!$D$3:$D$361,"",0),KP!$C$1:$C$370,KP!H$1:H$370,"",0)</f>
        <v>8</v>
      </c>
      <c r="AX5">
        <f>_xlfn.XLOOKUP(_xlfn.XLOOKUP($A5,TEAMS!$E$3:$E$361,TEAMS!$D$3:$D$361,"",0),KP!$C$1:$C$370,KP!I$1:I$370,"",0)</f>
        <v>15.6</v>
      </c>
      <c r="AY5">
        <f>_xlfn.XLOOKUP(_xlfn.XLOOKUP($A5,TEAMS!$E$3:$E$361,TEAMS!$D$3:$D$361,"",0),KP!$C$1:$C$370,KP!J$1:J$370,"",0)</f>
        <v>120.5</v>
      </c>
      <c r="AZ5">
        <f>_xlfn.XLOOKUP(_xlfn.XLOOKUP($A5,TEAMS!$E$3:$E$361,TEAMS!$D$3:$D$361,"",0),KP!$C$1:$C$370,KP!L$1:L$370,"",0)</f>
        <v>104.9</v>
      </c>
      <c r="BA5">
        <f>_xlfn.XLOOKUP(_xlfn.XLOOKUP($A5,TEAMS!$E$3:$E$361,TEAMS!$D$3:$D$361,"",0),KP!$C$1:$C$370,KP!N$1:N$370,"",0)</f>
        <v>69.5</v>
      </c>
      <c r="BB5">
        <f>_xlfn.XLOOKUP(_xlfn.XLOOKUP($A5,TEAMS!$E$3:$E$361,TEAMS!$D$3:$D$361,"",0),KP!$C$1:$C$370,KP!P$1:P$370,"",0)</f>
        <v>-4.2000000000000003E-2</v>
      </c>
      <c r="BC5">
        <f>_xlfn.XLOOKUP(_xlfn.XLOOKUP($A5,TEAMS!$E$3:$E$361,TEAMS!$D$3:$D$361,"",0),KP!$C$1:$C$370,KP!R$1:R$370,"",0)</f>
        <v>9.61</v>
      </c>
      <c r="BD5">
        <f>_xlfn.XLOOKUP(_xlfn.XLOOKUP($A5,TEAMS!$E$3:$E$361,TEAMS!$D$3:$D$361,"",0),KP!$C$1:$C$370,KP!T$1:T$370,"",0)</f>
        <v>108.9</v>
      </c>
      <c r="BE5">
        <f>_xlfn.XLOOKUP(_xlfn.XLOOKUP($A5,TEAMS!$E$3:$E$361,TEAMS!$D$3:$D$361,"",0),KP!$C$1:$C$370,KP!V$1:V$370,"",0)</f>
        <v>99.3</v>
      </c>
      <c r="BF5">
        <f>_xlfn.XLOOKUP(_xlfn.XLOOKUP($A5,TEAMS!$E$3:$E$361,TEAMS!$D$3:$D$361,"",0),KP!$C$1:$C$370,KP!X$1:X$370,"",0)</f>
        <v>-2.09</v>
      </c>
    </row>
    <row r="6" spans="1:58" x14ac:dyDescent="0.2">
      <c r="A6" s="1" t="s">
        <v>43</v>
      </c>
      <c r="B6" s="11" t="str">
        <f>_xlfn.XLOOKUP($A6,KP!$D$1:$D$364,KP!$C$1:$C$364,"",0)</f>
        <v>Oral Roberts</v>
      </c>
      <c r="C6" s="11" t="str">
        <f>_xlfn.XLOOKUP($A6,KP!$D$1:$D$364,KP!$E$1:$E$364,"",0)</f>
        <v>Sum</v>
      </c>
      <c r="D6">
        <v>82.5</v>
      </c>
      <c r="E6">
        <v>12.5</v>
      </c>
      <c r="F6">
        <v>29.9</v>
      </c>
      <c r="G6">
        <v>62.7</v>
      </c>
      <c r="H6">
        <v>1.143</v>
      </c>
      <c r="I6">
        <v>0.96899999999999997</v>
      </c>
      <c r="J6">
        <v>56.1</v>
      </c>
      <c r="K6">
        <v>117.7</v>
      </c>
      <c r="L6">
        <v>37</v>
      </c>
      <c r="M6">
        <v>56.6</v>
      </c>
      <c r="N6">
        <v>78.400000000000006</v>
      </c>
      <c r="O6">
        <v>10.6</v>
      </c>
      <c r="P6">
        <v>28.7</v>
      </c>
      <c r="Q6">
        <v>7.2</v>
      </c>
      <c r="R6">
        <v>26.1</v>
      </c>
      <c r="S6">
        <v>36</v>
      </c>
      <c r="T6">
        <v>22.6</v>
      </c>
      <c r="U6">
        <v>75</v>
      </c>
      <c r="V6">
        <v>49.7</v>
      </c>
      <c r="W6">
        <v>5.0999999999999996</v>
      </c>
      <c r="X6">
        <v>6.8</v>
      </c>
      <c r="Y6">
        <v>14.3</v>
      </c>
      <c r="Z6">
        <v>9.3000000000000007</v>
      </c>
      <c r="AA6">
        <v>1.536</v>
      </c>
      <c r="AB6">
        <v>0.86699999999999999</v>
      </c>
      <c r="AC6">
        <v>1</v>
      </c>
      <c r="AD6">
        <v>72.2</v>
      </c>
      <c r="AE6">
        <v>13.7</v>
      </c>
      <c r="AF6">
        <v>69.900000000000006</v>
      </c>
      <c r="AG6">
        <v>-12.5</v>
      </c>
      <c r="AH6">
        <v>41.6</v>
      </c>
      <c r="AI6">
        <v>48.5</v>
      </c>
      <c r="AJ6">
        <v>34.200000000000003</v>
      </c>
      <c r="AK6">
        <v>46.6</v>
      </c>
      <c r="AL6">
        <v>71.900000000000006</v>
      </c>
      <c r="AM6">
        <v>102.1</v>
      </c>
      <c r="AN6">
        <v>11.9</v>
      </c>
      <c r="AO6">
        <v>12.4</v>
      </c>
      <c r="AP6">
        <v>0.96199999999999997</v>
      </c>
      <c r="AQ6">
        <f t="shared" si="0"/>
        <v>0.57400000000000007</v>
      </c>
      <c r="AR6">
        <f t="shared" si="1"/>
        <v>11.899999999999999</v>
      </c>
      <c r="AS6">
        <f t="shared" si="2"/>
        <v>2.5999999999999979</v>
      </c>
      <c r="AT6">
        <f>_xlfn.XLOOKUP(_xlfn.XLOOKUP($A6,TEAMS!$E$3:$E$361,TEAMS!$D$3:$D$361,"",0),KP!$C$1:$C$370,KP!B$1:B$370,"",0)</f>
        <v>56</v>
      </c>
      <c r="AU6">
        <f>_xlfn.XLOOKUP(_xlfn.XLOOKUP($A6,TEAMS!$E$3:$E$361,TEAMS!$D$3:$D$361,"",0),KP!$C$1:$C$370,KP!F$1:F$370,"",0)</f>
        <v>30</v>
      </c>
      <c r="AV6">
        <f>_xlfn.XLOOKUP(_xlfn.XLOOKUP($A6,TEAMS!$E$3:$E$361,TEAMS!$D$3:$D$361,"",0),KP!$C$1:$C$370,KP!G$1:G$370,"",0)</f>
        <v>4</v>
      </c>
      <c r="AW6">
        <f>_xlfn.XLOOKUP(_xlfn.XLOOKUP($A6,TEAMS!$E$3:$E$361,TEAMS!$D$3:$D$361,"",0),KP!$C$1:$C$370,KP!H$1:H$370,"",0)</f>
        <v>12</v>
      </c>
      <c r="AX6">
        <f>_xlfn.XLOOKUP(_xlfn.XLOOKUP($A6,TEAMS!$E$3:$E$361,TEAMS!$D$3:$D$361,"",0),KP!$C$1:$C$370,KP!I$1:I$370,"",0)</f>
        <v>13.25</v>
      </c>
      <c r="AY6">
        <f>_xlfn.XLOOKUP(_xlfn.XLOOKUP($A6,TEAMS!$E$3:$E$361,TEAMS!$D$3:$D$361,"",0),KP!$C$1:$C$370,KP!J$1:J$370,"",0)</f>
        <v>115.3</v>
      </c>
      <c r="AZ6">
        <f>_xlfn.XLOOKUP(_xlfn.XLOOKUP($A6,TEAMS!$E$3:$E$361,TEAMS!$D$3:$D$361,"",0),KP!$C$1:$C$370,KP!L$1:L$370,"",0)</f>
        <v>102</v>
      </c>
      <c r="BA6">
        <f>_xlfn.XLOOKUP(_xlfn.XLOOKUP($A6,TEAMS!$E$3:$E$361,TEAMS!$D$3:$D$361,"",0),KP!$C$1:$C$370,KP!N$1:N$370,"",0)</f>
        <v>70.5</v>
      </c>
      <c r="BB6">
        <f>_xlfn.XLOOKUP(_xlfn.XLOOKUP($A6,TEAMS!$E$3:$E$361,TEAMS!$D$3:$D$361,"",0),KP!$C$1:$C$370,KP!P$1:P$370,"",0)</f>
        <v>0.10299999999999999</v>
      </c>
      <c r="BC6">
        <f>_xlfn.XLOOKUP(_xlfn.XLOOKUP($A6,TEAMS!$E$3:$E$361,TEAMS!$D$3:$D$361,"",0),KP!$C$1:$C$370,KP!R$1:R$370,"",0)</f>
        <v>-3.96</v>
      </c>
      <c r="BD6">
        <f>_xlfn.XLOOKUP(_xlfn.XLOOKUP($A6,TEAMS!$E$3:$E$361,TEAMS!$D$3:$D$361,"",0),KP!$C$1:$C$370,KP!T$1:T$370,"",0)</f>
        <v>104.2</v>
      </c>
      <c r="BE6">
        <f>_xlfn.XLOOKUP(_xlfn.XLOOKUP($A6,TEAMS!$E$3:$E$361,TEAMS!$D$3:$D$361,"",0),KP!$C$1:$C$370,KP!V$1:V$370,"",0)</f>
        <v>108.1</v>
      </c>
      <c r="BF6">
        <f>_xlfn.XLOOKUP(_xlfn.XLOOKUP($A6,TEAMS!$E$3:$E$361,TEAMS!$D$3:$D$361,"",0),KP!$C$1:$C$370,KP!X$1:X$370,"",0)</f>
        <v>8.1</v>
      </c>
    </row>
    <row r="7" spans="1:58" x14ac:dyDescent="0.2">
      <c r="A7" s="1" t="s">
        <v>44</v>
      </c>
      <c r="B7" s="11" t="str">
        <f>_xlfn.XLOOKUP($A7,KP!$D$1:$D$364,KP!$C$1:$C$364,"",0)</f>
        <v>Duke</v>
      </c>
      <c r="C7" s="11" t="str">
        <f>_xlfn.XLOOKUP($A7,KP!$D$1:$D$364,KP!$E$1:$E$364,"",0)</f>
        <v>ACC</v>
      </c>
      <c r="D7">
        <v>72.5</v>
      </c>
      <c r="E7">
        <v>8.6</v>
      </c>
      <c r="F7">
        <v>26</v>
      </c>
      <c r="G7">
        <v>57.6</v>
      </c>
      <c r="H7">
        <v>1.0780000000000001</v>
      </c>
      <c r="I7">
        <v>0.95</v>
      </c>
      <c r="J7">
        <v>51.1</v>
      </c>
      <c r="K7">
        <v>109.8</v>
      </c>
      <c r="L7">
        <v>33.6</v>
      </c>
      <c r="M7">
        <v>51.4</v>
      </c>
      <c r="N7">
        <v>77</v>
      </c>
      <c r="O7">
        <v>6.9</v>
      </c>
      <c r="P7">
        <v>20.399999999999999</v>
      </c>
      <c r="Q7">
        <v>10.9</v>
      </c>
      <c r="R7">
        <v>24.9</v>
      </c>
      <c r="S7">
        <v>38.700000000000003</v>
      </c>
      <c r="T7">
        <v>35.299999999999997</v>
      </c>
      <c r="U7">
        <v>76.400000000000006</v>
      </c>
      <c r="V7">
        <v>55.9</v>
      </c>
      <c r="W7">
        <v>4.5</v>
      </c>
      <c r="X7">
        <v>5.7</v>
      </c>
      <c r="Y7">
        <v>14.8</v>
      </c>
      <c r="Z7">
        <v>12</v>
      </c>
      <c r="AA7">
        <v>1.23</v>
      </c>
      <c r="AB7">
        <v>0.76500000000000001</v>
      </c>
      <c r="AC7">
        <v>0.77800000000000002</v>
      </c>
      <c r="AD7">
        <v>67.3</v>
      </c>
      <c r="AE7">
        <v>15.1</v>
      </c>
      <c r="AF7">
        <v>63.9</v>
      </c>
      <c r="AG7">
        <v>-8.6</v>
      </c>
      <c r="AH7">
        <v>41</v>
      </c>
      <c r="AI7">
        <v>46.4</v>
      </c>
      <c r="AJ7">
        <v>30.6</v>
      </c>
      <c r="AK7">
        <v>46.7</v>
      </c>
      <c r="AL7">
        <v>76.5</v>
      </c>
      <c r="AM7">
        <v>99.8</v>
      </c>
      <c r="AN7">
        <v>11.1</v>
      </c>
      <c r="AO7">
        <v>11</v>
      </c>
      <c r="AP7">
        <v>1.008</v>
      </c>
      <c r="AQ7">
        <f t="shared" si="0"/>
        <v>0.22199999999999998</v>
      </c>
      <c r="AR7">
        <f t="shared" si="1"/>
        <v>10.199999999999999</v>
      </c>
      <c r="AS7">
        <f t="shared" si="2"/>
        <v>-1.8000000000000007</v>
      </c>
      <c r="AT7">
        <f>_xlfn.XLOOKUP(_xlfn.XLOOKUP($A7,TEAMS!$E$3:$E$361,TEAMS!$D$3:$D$361,"",0),KP!$C$1:$C$370,KP!B$1:B$370,"",0)</f>
        <v>21</v>
      </c>
      <c r="AU7">
        <f>_xlfn.XLOOKUP(_xlfn.XLOOKUP($A7,TEAMS!$E$3:$E$361,TEAMS!$D$3:$D$361,"",0),KP!$C$1:$C$370,KP!F$1:F$370,"",0)</f>
        <v>26</v>
      </c>
      <c r="AV7">
        <f>_xlfn.XLOOKUP(_xlfn.XLOOKUP($A7,TEAMS!$E$3:$E$361,TEAMS!$D$3:$D$361,"",0),KP!$C$1:$C$370,KP!G$1:G$370,"",0)</f>
        <v>8</v>
      </c>
      <c r="AW7">
        <f>_xlfn.XLOOKUP(_xlfn.XLOOKUP($A7,TEAMS!$E$3:$E$361,TEAMS!$D$3:$D$361,"",0),KP!$C$1:$C$370,KP!H$1:H$370,"",0)</f>
        <v>5</v>
      </c>
      <c r="AX7">
        <f>_xlfn.XLOOKUP(_xlfn.XLOOKUP($A7,TEAMS!$E$3:$E$361,TEAMS!$D$3:$D$361,"",0),KP!$C$1:$C$370,KP!I$1:I$370,"",0)</f>
        <v>18.489999999999998</v>
      </c>
      <c r="AY7">
        <f>_xlfn.XLOOKUP(_xlfn.XLOOKUP($A7,TEAMS!$E$3:$E$361,TEAMS!$D$3:$D$361,"",0),KP!$C$1:$C$370,KP!J$1:J$370,"",0)</f>
        <v>113.2</v>
      </c>
      <c r="AZ7">
        <f>_xlfn.XLOOKUP(_xlfn.XLOOKUP($A7,TEAMS!$E$3:$E$361,TEAMS!$D$3:$D$361,"",0),KP!$C$1:$C$370,KP!L$1:L$370,"",0)</f>
        <v>94.8</v>
      </c>
      <c r="BA7">
        <f>_xlfn.XLOOKUP(_xlfn.XLOOKUP($A7,TEAMS!$E$3:$E$361,TEAMS!$D$3:$D$361,"",0),KP!$C$1:$C$370,KP!N$1:N$370,"",0)</f>
        <v>65.3</v>
      </c>
      <c r="BB7">
        <f>_xlfn.XLOOKUP(_xlfn.XLOOKUP($A7,TEAMS!$E$3:$E$361,TEAMS!$D$3:$D$361,"",0),KP!$C$1:$C$370,KP!P$1:P$370,"",0)</f>
        <v>5.8999999999999997E-2</v>
      </c>
      <c r="BC7">
        <f>_xlfn.XLOOKUP(_xlfn.XLOOKUP($A7,TEAMS!$E$3:$E$361,TEAMS!$D$3:$D$361,"",0),KP!$C$1:$C$370,KP!R$1:R$370,"",0)</f>
        <v>6.78</v>
      </c>
      <c r="BD7">
        <f>_xlfn.XLOOKUP(_xlfn.XLOOKUP($A7,TEAMS!$E$3:$E$361,TEAMS!$D$3:$D$361,"",0),KP!$C$1:$C$370,KP!T$1:T$370,"",0)</f>
        <v>109.8</v>
      </c>
      <c r="BE7">
        <f>_xlfn.XLOOKUP(_xlfn.XLOOKUP($A7,TEAMS!$E$3:$E$361,TEAMS!$D$3:$D$361,"",0),KP!$C$1:$C$370,KP!V$1:V$370,"",0)</f>
        <v>103</v>
      </c>
      <c r="BF7">
        <f>_xlfn.XLOOKUP(_xlfn.XLOOKUP($A7,TEAMS!$E$3:$E$361,TEAMS!$D$3:$D$361,"",0),KP!$C$1:$C$370,KP!X$1:X$370,"",0)</f>
        <v>2.0699999999999998</v>
      </c>
    </row>
    <row r="8" spans="1:58" x14ac:dyDescent="0.2">
      <c r="A8" s="1" t="s">
        <v>45</v>
      </c>
      <c r="B8" s="11" t="str">
        <f>_xlfn.XLOOKUP($A8,KP!$D$1:$D$364,KP!$C$1:$C$364,"",0)</f>
        <v>Alabama</v>
      </c>
      <c r="C8" s="11" t="str">
        <f>_xlfn.XLOOKUP($A8,KP!$D$1:$D$364,KP!$E$1:$E$364,"",0)</f>
        <v>SEC</v>
      </c>
      <c r="D8">
        <v>82.2</v>
      </c>
      <c r="E8">
        <v>13.5</v>
      </c>
      <c r="F8">
        <v>27.8</v>
      </c>
      <c r="G8">
        <v>62.1</v>
      </c>
      <c r="H8">
        <v>1.0740000000000001</v>
      </c>
      <c r="I8">
        <v>0.89700000000000002</v>
      </c>
      <c r="J8">
        <v>52.8</v>
      </c>
      <c r="K8">
        <v>112.6</v>
      </c>
      <c r="L8">
        <v>33.799999999999997</v>
      </c>
      <c r="M8">
        <v>54.7</v>
      </c>
      <c r="N8">
        <v>72.599999999999994</v>
      </c>
      <c r="O8">
        <v>10</v>
      </c>
      <c r="P8">
        <v>29.6</v>
      </c>
      <c r="Q8">
        <v>11</v>
      </c>
      <c r="R8">
        <v>29.6</v>
      </c>
      <c r="S8">
        <v>44.2</v>
      </c>
      <c r="T8">
        <v>31.8</v>
      </c>
      <c r="U8">
        <v>76.2</v>
      </c>
      <c r="V8">
        <v>54.4</v>
      </c>
      <c r="W8">
        <v>5</v>
      </c>
      <c r="X8">
        <v>6.1</v>
      </c>
      <c r="Y8">
        <v>15.2</v>
      </c>
      <c r="Z8">
        <v>14.2</v>
      </c>
      <c r="AA8">
        <v>1.073</v>
      </c>
      <c r="AB8">
        <v>0.84899999999999998</v>
      </c>
      <c r="AC8">
        <v>1</v>
      </c>
      <c r="AD8">
        <v>76.5</v>
      </c>
      <c r="AE8">
        <v>18.600000000000001</v>
      </c>
      <c r="AF8">
        <v>68.7</v>
      </c>
      <c r="AG8">
        <v>-13.5</v>
      </c>
      <c r="AH8">
        <v>37.4</v>
      </c>
      <c r="AI8">
        <v>41.7</v>
      </c>
      <c r="AJ8">
        <v>27.9</v>
      </c>
      <c r="AK8">
        <v>41.6</v>
      </c>
      <c r="AL8">
        <v>71</v>
      </c>
      <c r="AM8">
        <v>92.3</v>
      </c>
      <c r="AN8">
        <v>10.1</v>
      </c>
      <c r="AO8">
        <v>11.8</v>
      </c>
      <c r="AP8">
        <v>0.85599999999999998</v>
      </c>
      <c r="AQ8">
        <f t="shared" si="0"/>
        <v>0.21699999999999997</v>
      </c>
      <c r="AR8">
        <f t="shared" si="1"/>
        <v>11.1</v>
      </c>
      <c r="AS8">
        <f t="shared" si="2"/>
        <v>-3.0999999999999996</v>
      </c>
      <c r="AT8">
        <f>_xlfn.XLOOKUP(_xlfn.XLOOKUP($A8,TEAMS!$E$3:$E$361,TEAMS!$D$3:$D$361,"",0),KP!$C$1:$C$370,KP!B$1:B$370,"",0)</f>
        <v>3</v>
      </c>
      <c r="AU8">
        <f>_xlfn.XLOOKUP(_xlfn.XLOOKUP($A8,TEAMS!$E$3:$E$361,TEAMS!$D$3:$D$361,"",0),KP!$C$1:$C$370,KP!F$1:F$370,"",0)</f>
        <v>29</v>
      </c>
      <c r="AV8">
        <f>_xlfn.XLOOKUP(_xlfn.XLOOKUP($A8,TEAMS!$E$3:$E$361,TEAMS!$D$3:$D$361,"",0),KP!$C$1:$C$370,KP!G$1:G$370,"",0)</f>
        <v>5</v>
      </c>
      <c r="AW8">
        <f>_xlfn.XLOOKUP(_xlfn.XLOOKUP($A8,TEAMS!$E$3:$E$361,TEAMS!$D$3:$D$361,"",0),KP!$C$1:$C$370,KP!H$1:H$370,"",0)</f>
        <v>1</v>
      </c>
      <c r="AX8">
        <f>_xlfn.XLOOKUP(_xlfn.XLOOKUP($A8,TEAMS!$E$3:$E$361,TEAMS!$D$3:$D$361,"",0),KP!$C$1:$C$370,KP!I$1:I$370,"",0)</f>
        <v>27.54</v>
      </c>
      <c r="AY8">
        <f>_xlfn.XLOOKUP(_xlfn.XLOOKUP($A8,TEAMS!$E$3:$E$361,TEAMS!$D$3:$D$361,"",0),KP!$C$1:$C$370,KP!J$1:J$370,"",0)</f>
        <v>116.1</v>
      </c>
      <c r="AZ8">
        <f>_xlfn.XLOOKUP(_xlfn.XLOOKUP($A8,TEAMS!$E$3:$E$361,TEAMS!$D$3:$D$361,"",0),KP!$C$1:$C$370,KP!L$1:L$370,"",0)</f>
        <v>88.6</v>
      </c>
      <c r="BA8">
        <f>_xlfn.XLOOKUP(_xlfn.XLOOKUP($A8,TEAMS!$E$3:$E$361,TEAMS!$D$3:$D$361,"",0),KP!$C$1:$C$370,KP!N$1:N$370,"",0)</f>
        <v>72.7</v>
      </c>
      <c r="BB8">
        <f>_xlfn.XLOOKUP(_xlfn.XLOOKUP($A8,TEAMS!$E$3:$E$361,TEAMS!$D$3:$D$361,"",0),KP!$C$1:$C$370,KP!P$1:P$370,"",0)</f>
        <v>7.3999999999999996E-2</v>
      </c>
      <c r="BC8">
        <f>_xlfn.XLOOKUP(_xlfn.XLOOKUP($A8,TEAMS!$E$3:$E$361,TEAMS!$D$3:$D$361,"",0),KP!$C$1:$C$370,KP!R$1:R$370,"",0)</f>
        <v>11.66</v>
      </c>
      <c r="BD8">
        <f>_xlfn.XLOOKUP(_xlfn.XLOOKUP($A8,TEAMS!$E$3:$E$361,TEAMS!$D$3:$D$361,"",0),KP!$C$1:$C$370,KP!T$1:T$370,"",0)</f>
        <v>110.9</v>
      </c>
      <c r="BE8">
        <f>_xlfn.XLOOKUP(_xlfn.XLOOKUP($A8,TEAMS!$E$3:$E$361,TEAMS!$D$3:$D$361,"",0),KP!$C$1:$C$370,KP!V$1:V$370,"",0)</f>
        <v>99.2</v>
      </c>
      <c r="BF8">
        <f>_xlfn.XLOOKUP(_xlfn.XLOOKUP($A8,TEAMS!$E$3:$E$361,TEAMS!$D$3:$D$361,"",0),KP!$C$1:$C$370,KP!X$1:X$370,"",0)</f>
        <v>10.56</v>
      </c>
    </row>
    <row r="9" spans="1:58" x14ac:dyDescent="0.2">
      <c r="A9" s="1" t="s">
        <v>46</v>
      </c>
      <c r="B9" s="11" t="str">
        <f>_xlfn.XLOOKUP($A9,KP!$D$1:$D$364,KP!$C$1:$C$364,"",0)</f>
        <v>Toledo</v>
      </c>
      <c r="C9" s="11" t="str">
        <f>_xlfn.XLOOKUP($A9,KP!$D$1:$D$364,KP!$E$1:$E$364,"",0)</f>
        <v>MAC</v>
      </c>
      <c r="D9">
        <v>85</v>
      </c>
      <c r="E9">
        <v>8.9</v>
      </c>
      <c r="F9">
        <v>30</v>
      </c>
      <c r="G9">
        <v>60.6</v>
      </c>
      <c r="H9">
        <v>1.1779999999999999</v>
      </c>
      <c r="I9">
        <v>1.0549999999999999</v>
      </c>
      <c r="J9">
        <v>56.6</v>
      </c>
      <c r="K9">
        <v>120.2</v>
      </c>
      <c r="L9">
        <v>39.9</v>
      </c>
      <c r="M9">
        <v>54.7</v>
      </c>
      <c r="N9">
        <v>77.3</v>
      </c>
      <c r="O9">
        <v>8.6</v>
      </c>
      <c r="P9">
        <v>21.5</v>
      </c>
      <c r="Q9">
        <v>8</v>
      </c>
      <c r="R9">
        <v>22.7</v>
      </c>
      <c r="S9">
        <v>34</v>
      </c>
      <c r="T9">
        <v>26.9</v>
      </c>
      <c r="U9">
        <v>69.900000000000006</v>
      </c>
      <c r="V9">
        <v>50</v>
      </c>
      <c r="W9">
        <v>2.9</v>
      </c>
      <c r="X9">
        <v>6.9</v>
      </c>
      <c r="Y9">
        <v>14.7</v>
      </c>
      <c r="Z9">
        <v>9.8000000000000007</v>
      </c>
      <c r="AA9">
        <v>1.5089999999999999</v>
      </c>
      <c r="AB9">
        <v>0.78800000000000003</v>
      </c>
      <c r="AC9">
        <v>1</v>
      </c>
      <c r="AD9">
        <v>72.2</v>
      </c>
      <c r="AE9">
        <v>16.3</v>
      </c>
      <c r="AF9">
        <v>76.2</v>
      </c>
      <c r="AG9">
        <v>-8.9</v>
      </c>
      <c r="AH9">
        <v>45.7</v>
      </c>
      <c r="AI9">
        <v>52.4</v>
      </c>
      <c r="AJ9">
        <v>35.4</v>
      </c>
      <c r="AK9">
        <v>51.9</v>
      </c>
      <c r="AL9">
        <v>74.400000000000006</v>
      </c>
      <c r="AM9">
        <v>110.7</v>
      </c>
      <c r="AN9">
        <v>13.4</v>
      </c>
      <c r="AO9">
        <v>13</v>
      </c>
      <c r="AP9">
        <v>1.0329999999999999</v>
      </c>
      <c r="AQ9">
        <f t="shared" si="0"/>
        <v>0.47599999999999998</v>
      </c>
      <c r="AR9">
        <f t="shared" si="1"/>
        <v>9.8000000000000007</v>
      </c>
      <c r="AS9">
        <f t="shared" si="2"/>
        <v>0</v>
      </c>
      <c r="AT9">
        <f>_xlfn.XLOOKUP(_xlfn.XLOOKUP($A9,TEAMS!$E$3:$E$361,TEAMS!$D$3:$D$361,"",0),KP!$C$1:$C$370,KP!B$1:B$370,"",0)</f>
        <v>87</v>
      </c>
      <c r="AU9">
        <f>_xlfn.XLOOKUP(_xlfn.XLOOKUP($A9,TEAMS!$E$3:$E$361,TEAMS!$D$3:$D$361,"",0),KP!$C$1:$C$370,KP!F$1:F$370,"",0)</f>
        <v>27</v>
      </c>
      <c r="AV9">
        <f>_xlfn.XLOOKUP(_xlfn.XLOOKUP($A9,TEAMS!$E$3:$E$361,TEAMS!$D$3:$D$361,"",0),KP!$C$1:$C$370,KP!G$1:G$370,"",0)</f>
        <v>7</v>
      </c>
      <c r="AW9">
        <f>_xlfn.XLOOKUP(_xlfn.XLOOKUP($A9,TEAMS!$E$3:$E$361,TEAMS!$D$3:$D$361,"",0),KP!$C$1:$C$370,KP!H$1:H$370,"",0)</f>
        <v>0</v>
      </c>
      <c r="AX9">
        <f>_xlfn.XLOOKUP(_xlfn.XLOOKUP($A9,TEAMS!$E$3:$E$361,TEAMS!$D$3:$D$361,"",0),KP!$C$1:$C$370,KP!I$1:I$370,"",0)</f>
        <v>9.1199999999999992</v>
      </c>
      <c r="AY9">
        <f>_xlfn.XLOOKUP(_xlfn.XLOOKUP($A9,TEAMS!$E$3:$E$361,TEAMS!$D$3:$D$361,"",0),KP!$C$1:$C$370,KP!J$1:J$370,"",0)</f>
        <v>119.6</v>
      </c>
      <c r="AZ9">
        <f>_xlfn.XLOOKUP(_xlfn.XLOOKUP($A9,TEAMS!$E$3:$E$361,TEAMS!$D$3:$D$361,"",0),KP!$C$1:$C$370,KP!L$1:L$370,"",0)</f>
        <v>110.5</v>
      </c>
      <c r="BA9">
        <f>_xlfn.XLOOKUP(_xlfn.XLOOKUP($A9,TEAMS!$E$3:$E$361,TEAMS!$D$3:$D$361,"",0),KP!$C$1:$C$370,KP!N$1:N$370,"",0)</f>
        <v>69.599999999999994</v>
      </c>
      <c r="BB9">
        <f>_xlfn.XLOOKUP(_xlfn.XLOOKUP($A9,TEAMS!$E$3:$E$361,TEAMS!$D$3:$D$361,"",0),KP!$C$1:$C$370,KP!P$1:P$370,"",0)</f>
        <v>4.2000000000000003E-2</v>
      </c>
      <c r="BC9">
        <f>_xlfn.XLOOKUP(_xlfn.XLOOKUP($A9,TEAMS!$E$3:$E$361,TEAMS!$D$3:$D$361,"",0),KP!$C$1:$C$370,KP!R$1:R$370,"",0)</f>
        <v>-3.25</v>
      </c>
      <c r="BD9">
        <f>_xlfn.XLOOKUP(_xlfn.XLOOKUP($A9,TEAMS!$E$3:$E$361,TEAMS!$D$3:$D$361,"",0),KP!$C$1:$C$370,KP!T$1:T$370,"",0)</f>
        <v>104.1</v>
      </c>
      <c r="BE9">
        <f>_xlfn.XLOOKUP(_xlfn.XLOOKUP($A9,TEAMS!$E$3:$E$361,TEAMS!$D$3:$D$361,"",0),KP!$C$1:$C$370,KP!V$1:V$370,"",0)</f>
        <v>107.4</v>
      </c>
      <c r="BF9">
        <f>_xlfn.XLOOKUP(_xlfn.XLOOKUP($A9,TEAMS!$E$3:$E$361,TEAMS!$D$3:$D$361,"",0),KP!$C$1:$C$370,KP!X$1:X$370,"",0)</f>
        <v>-1.18</v>
      </c>
    </row>
    <row r="10" spans="1:58" x14ac:dyDescent="0.2">
      <c r="A10" s="1" t="s">
        <v>47</v>
      </c>
      <c r="B10" s="11" t="str">
        <f>_xlfn.XLOOKUP($A10,KP!$D$1:$D$364,KP!$C$1:$C$364,"",0)</f>
        <v>Purdue</v>
      </c>
      <c r="C10" s="11" t="str">
        <f>_xlfn.XLOOKUP($A10,KP!$D$1:$D$364,KP!$E$1:$E$364,"",0)</f>
        <v>B10</v>
      </c>
      <c r="D10">
        <v>73.3</v>
      </c>
      <c r="E10">
        <v>10.6</v>
      </c>
      <c r="F10">
        <v>25.5</v>
      </c>
      <c r="G10">
        <v>55.2</v>
      </c>
      <c r="H10">
        <v>1.1120000000000001</v>
      </c>
      <c r="I10">
        <v>0.95099999999999996</v>
      </c>
      <c r="J10">
        <v>52.4</v>
      </c>
      <c r="K10">
        <v>112.8</v>
      </c>
      <c r="L10">
        <v>33.1</v>
      </c>
      <c r="M10">
        <v>54.2</v>
      </c>
      <c r="N10">
        <v>74.599999999999994</v>
      </c>
      <c r="O10">
        <v>6.9</v>
      </c>
      <c r="P10">
        <v>20.9</v>
      </c>
      <c r="Q10">
        <v>11</v>
      </c>
      <c r="R10">
        <v>25.2</v>
      </c>
      <c r="S10">
        <v>38.6</v>
      </c>
      <c r="T10">
        <v>38</v>
      </c>
      <c r="U10">
        <v>79.8</v>
      </c>
      <c r="V10">
        <v>58.3</v>
      </c>
      <c r="W10">
        <v>3.7</v>
      </c>
      <c r="X10">
        <v>4.8</v>
      </c>
      <c r="Y10">
        <v>15.5</v>
      </c>
      <c r="Z10">
        <v>11.1</v>
      </c>
      <c r="AA10">
        <v>1.397</v>
      </c>
      <c r="AB10">
        <v>0.84899999999999998</v>
      </c>
      <c r="AC10">
        <v>0.81799999999999995</v>
      </c>
      <c r="AD10">
        <v>65.900000000000006</v>
      </c>
      <c r="AE10">
        <v>13.7</v>
      </c>
      <c r="AF10">
        <v>62.7</v>
      </c>
      <c r="AG10">
        <v>-10.6</v>
      </c>
      <c r="AH10">
        <v>41.7</v>
      </c>
      <c r="AI10">
        <v>47.2</v>
      </c>
      <c r="AJ10">
        <v>31.4</v>
      </c>
      <c r="AK10">
        <v>47.2</v>
      </c>
      <c r="AL10">
        <v>72.8</v>
      </c>
      <c r="AM10">
        <v>99.2</v>
      </c>
      <c r="AN10">
        <v>12.3</v>
      </c>
      <c r="AO10">
        <v>9.9</v>
      </c>
      <c r="AP10">
        <v>1.2410000000000001</v>
      </c>
      <c r="AQ10">
        <f t="shared" si="0"/>
        <v>0.15599999999999992</v>
      </c>
      <c r="AR10">
        <f t="shared" si="1"/>
        <v>8.5</v>
      </c>
      <c r="AS10">
        <f t="shared" si="2"/>
        <v>-2.5999999999999996</v>
      </c>
      <c r="AT10">
        <f>_xlfn.XLOOKUP(_xlfn.XLOOKUP($A10,TEAMS!$E$3:$E$361,TEAMS!$D$3:$D$361,"",0),KP!$C$1:$C$370,KP!B$1:B$370,"",0)</f>
        <v>7</v>
      </c>
      <c r="AU10">
        <f>_xlfn.XLOOKUP(_xlfn.XLOOKUP($A10,TEAMS!$E$3:$E$361,TEAMS!$D$3:$D$361,"",0),KP!$C$1:$C$370,KP!F$1:F$370,"",0)</f>
        <v>29</v>
      </c>
      <c r="AV10">
        <f>_xlfn.XLOOKUP(_xlfn.XLOOKUP($A10,TEAMS!$E$3:$E$361,TEAMS!$D$3:$D$361,"",0),KP!$C$1:$C$370,KP!G$1:G$370,"",0)</f>
        <v>5</v>
      </c>
      <c r="AW10">
        <f>_xlfn.XLOOKUP(_xlfn.XLOOKUP($A10,TEAMS!$E$3:$E$361,TEAMS!$D$3:$D$361,"",0),KP!$C$1:$C$370,KP!H$1:H$370,"",0)</f>
        <v>1</v>
      </c>
      <c r="AX10">
        <f>_xlfn.XLOOKUP(_xlfn.XLOOKUP($A10,TEAMS!$E$3:$E$361,TEAMS!$D$3:$D$361,"",0),KP!$C$1:$C$370,KP!I$1:I$370,"",0)</f>
        <v>24.55</v>
      </c>
      <c r="AY10">
        <f>_xlfn.XLOOKUP(_xlfn.XLOOKUP($A10,TEAMS!$E$3:$E$361,TEAMS!$D$3:$D$361,"",0),KP!$C$1:$C$370,KP!J$1:J$370,"",0)</f>
        <v>119.4</v>
      </c>
      <c r="AZ10">
        <f>_xlfn.XLOOKUP(_xlfn.XLOOKUP($A10,TEAMS!$E$3:$E$361,TEAMS!$D$3:$D$361,"",0),KP!$C$1:$C$370,KP!L$1:L$370,"",0)</f>
        <v>94.8</v>
      </c>
      <c r="BA10">
        <f>_xlfn.XLOOKUP(_xlfn.XLOOKUP($A10,TEAMS!$E$3:$E$361,TEAMS!$D$3:$D$361,"",0),KP!$C$1:$C$370,KP!N$1:N$370,"",0)</f>
        <v>64.400000000000006</v>
      </c>
      <c r="BB10">
        <f>_xlfn.XLOOKUP(_xlfn.XLOOKUP($A10,TEAMS!$E$3:$E$361,TEAMS!$D$3:$D$361,"",0),KP!$C$1:$C$370,KP!P$1:P$370,"",0)</f>
        <v>3.2000000000000001E-2</v>
      </c>
      <c r="BC10">
        <f>_xlfn.XLOOKUP(_xlfn.XLOOKUP($A10,TEAMS!$E$3:$E$361,TEAMS!$D$3:$D$361,"",0),KP!$C$1:$C$370,KP!R$1:R$370,"",0)</f>
        <v>9.84</v>
      </c>
      <c r="BD10">
        <f>_xlfn.XLOOKUP(_xlfn.XLOOKUP($A10,TEAMS!$E$3:$E$361,TEAMS!$D$3:$D$361,"",0),KP!$C$1:$C$370,KP!T$1:T$370,"",0)</f>
        <v>110.4</v>
      </c>
      <c r="BE10">
        <f>_xlfn.XLOOKUP(_xlfn.XLOOKUP($A10,TEAMS!$E$3:$E$361,TEAMS!$D$3:$D$361,"",0),KP!$C$1:$C$370,KP!V$1:V$370,"",0)</f>
        <v>100.6</v>
      </c>
      <c r="BF10">
        <f>_xlfn.XLOOKUP(_xlfn.XLOOKUP($A10,TEAMS!$E$3:$E$361,TEAMS!$D$3:$D$361,"",0),KP!$C$1:$C$370,KP!X$1:X$370,"",0)</f>
        <v>0.95</v>
      </c>
    </row>
    <row r="11" spans="1:58" x14ac:dyDescent="0.2">
      <c r="A11" s="1" t="s">
        <v>48</v>
      </c>
      <c r="B11" s="11" t="str">
        <f>_xlfn.XLOOKUP($A11,KP!$D$1:$D$364,KP!$C$1:$C$364,"",0)</f>
        <v>St. John's</v>
      </c>
      <c r="C11" s="11" t="str">
        <f>_xlfn.XLOOKUP($A11,KP!$D$1:$D$364,KP!$E$1:$E$364,"",0)</f>
        <v>BE</v>
      </c>
      <c r="D11">
        <v>77.3</v>
      </c>
      <c r="E11">
        <v>2.2000000000000002</v>
      </c>
      <c r="F11">
        <v>29.4</v>
      </c>
      <c r="G11">
        <v>65.400000000000006</v>
      </c>
      <c r="H11">
        <v>1.0129999999999999</v>
      </c>
      <c r="I11">
        <v>0.98499999999999999</v>
      </c>
      <c r="J11">
        <v>49.4</v>
      </c>
      <c r="K11">
        <v>104.4</v>
      </c>
      <c r="L11">
        <v>33.1</v>
      </c>
      <c r="M11">
        <v>49.3</v>
      </c>
      <c r="N11">
        <v>69.900000000000006</v>
      </c>
      <c r="O11">
        <v>5.8</v>
      </c>
      <c r="P11">
        <v>17.7</v>
      </c>
      <c r="Q11">
        <v>11.6</v>
      </c>
      <c r="R11">
        <v>25.6</v>
      </c>
      <c r="S11">
        <v>40.1</v>
      </c>
      <c r="T11">
        <v>33</v>
      </c>
      <c r="U11">
        <v>74.2</v>
      </c>
      <c r="V11">
        <v>52.9</v>
      </c>
      <c r="W11">
        <v>3.7</v>
      </c>
      <c r="X11">
        <v>8.1999999999999993</v>
      </c>
      <c r="Y11">
        <v>15.2</v>
      </c>
      <c r="Z11">
        <v>14</v>
      </c>
      <c r="AA11">
        <v>1.0820000000000001</v>
      </c>
      <c r="AB11">
        <v>0.54600000000000004</v>
      </c>
      <c r="AC11">
        <v>0.28599999999999998</v>
      </c>
      <c r="AD11">
        <v>76.3</v>
      </c>
      <c r="AE11">
        <v>16.2</v>
      </c>
      <c r="AF11">
        <v>75.2</v>
      </c>
      <c r="AG11">
        <v>-2.2000000000000002</v>
      </c>
      <c r="AH11">
        <v>43.4</v>
      </c>
      <c r="AI11">
        <v>50.2</v>
      </c>
      <c r="AJ11">
        <v>34.5</v>
      </c>
      <c r="AK11">
        <v>49.2</v>
      </c>
      <c r="AL11">
        <v>72</v>
      </c>
      <c r="AM11">
        <v>106.8</v>
      </c>
      <c r="AN11">
        <v>15.4</v>
      </c>
      <c r="AO11">
        <v>14.7</v>
      </c>
      <c r="AP11">
        <v>1.0469999999999999</v>
      </c>
      <c r="AQ11">
        <f t="shared" si="0"/>
        <v>3.5000000000000142E-2</v>
      </c>
      <c r="AR11">
        <f t="shared" si="1"/>
        <v>11.899999999999999</v>
      </c>
      <c r="AS11">
        <f t="shared" si="2"/>
        <v>-2.1000000000000014</v>
      </c>
      <c r="AT11">
        <f>_xlfn.XLOOKUP(_xlfn.XLOOKUP($A11,TEAMS!$E$3:$E$361,TEAMS!$D$3:$D$361,"",0),KP!$C$1:$C$370,KP!B$1:B$370,"",0)</f>
        <v>85</v>
      </c>
      <c r="AU11">
        <f>_xlfn.XLOOKUP(_xlfn.XLOOKUP($A11,TEAMS!$E$3:$E$361,TEAMS!$D$3:$D$361,"",0),KP!$C$1:$C$370,KP!F$1:F$370,"",0)</f>
        <v>18</v>
      </c>
      <c r="AV11">
        <f>_xlfn.XLOOKUP(_xlfn.XLOOKUP($A11,TEAMS!$E$3:$E$361,TEAMS!$D$3:$D$361,"",0),KP!$C$1:$C$370,KP!G$1:G$370,"",0)</f>
        <v>15</v>
      </c>
      <c r="AW11">
        <f>_xlfn.XLOOKUP(_xlfn.XLOOKUP($A11,TEAMS!$E$3:$E$361,TEAMS!$D$3:$D$361,"",0),KP!$C$1:$C$370,KP!H$1:H$370,"",0)</f>
        <v>0</v>
      </c>
      <c r="AX11">
        <f>_xlfn.XLOOKUP(_xlfn.XLOOKUP($A11,TEAMS!$E$3:$E$361,TEAMS!$D$3:$D$361,"",0),KP!$C$1:$C$370,KP!I$1:I$370,"",0)</f>
        <v>9.4600000000000009</v>
      </c>
      <c r="AY11">
        <f>_xlfn.XLOOKUP(_xlfn.XLOOKUP($A11,TEAMS!$E$3:$E$361,TEAMS!$D$3:$D$361,"",0),KP!$C$1:$C$370,KP!J$1:J$370,"",0)</f>
        <v>107.9</v>
      </c>
      <c r="AZ11">
        <f>_xlfn.XLOOKUP(_xlfn.XLOOKUP($A11,TEAMS!$E$3:$E$361,TEAMS!$D$3:$D$361,"",0),KP!$C$1:$C$370,KP!L$1:L$370,"",0)</f>
        <v>98.5</v>
      </c>
      <c r="BA11">
        <f>_xlfn.XLOOKUP(_xlfn.XLOOKUP($A11,TEAMS!$E$3:$E$361,TEAMS!$D$3:$D$361,"",0),KP!$C$1:$C$370,KP!N$1:N$370,"",0)</f>
        <v>73.5</v>
      </c>
      <c r="BB11">
        <f>_xlfn.XLOOKUP(_xlfn.XLOOKUP($A11,TEAMS!$E$3:$E$361,TEAMS!$D$3:$D$361,"",0),KP!$C$1:$C$370,KP!P$1:P$370,"",0)</f>
        <v>-1.2999999999999999E-2</v>
      </c>
      <c r="BC11">
        <f>_xlfn.XLOOKUP(_xlfn.XLOOKUP($A11,TEAMS!$E$3:$E$361,TEAMS!$D$3:$D$361,"",0),KP!$C$1:$C$370,KP!R$1:R$370,"",0)</f>
        <v>6.76</v>
      </c>
      <c r="BD11">
        <f>_xlfn.XLOOKUP(_xlfn.XLOOKUP($A11,TEAMS!$E$3:$E$361,TEAMS!$D$3:$D$361,"",0),KP!$C$1:$C$370,KP!T$1:T$370,"",0)</f>
        <v>108.3</v>
      </c>
      <c r="BE11">
        <f>_xlfn.XLOOKUP(_xlfn.XLOOKUP($A11,TEAMS!$E$3:$E$361,TEAMS!$D$3:$D$361,"",0),KP!$C$1:$C$370,KP!V$1:V$370,"",0)</f>
        <v>101.5</v>
      </c>
      <c r="BF11">
        <f>_xlfn.XLOOKUP(_xlfn.XLOOKUP($A11,TEAMS!$E$3:$E$361,TEAMS!$D$3:$D$361,"",0),KP!$C$1:$C$370,KP!X$1:X$370,"",0)</f>
        <v>-7.72</v>
      </c>
    </row>
    <row r="12" spans="1:58" x14ac:dyDescent="0.2">
      <c r="A12" s="1" t="s">
        <v>49</v>
      </c>
      <c r="B12" s="11" t="str">
        <f>_xlfn.XLOOKUP($A12,KP!$D$1:$D$364,KP!$C$1:$C$364,"",0)</f>
        <v>Wake Forest</v>
      </c>
      <c r="C12" s="11" t="str">
        <f>_xlfn.XLOOKUP($A12,KP!$D$1:$D$364,KP!$E$1:$E$364,"",0)</f>
        <v>ACC</v>
      </c>
      <c r="D12">
        <v>76.599999999999994</v>
      </c>
      <c r="E12">
        <v>2.8</v>
      </c>
      <c r="F12">
        <v>26.6</v>
      </c>
      <c r="G12">
        <v>57.8</v>
      </c>
      <c r="H12">
        <v>1.0649999999999999</v>
      </c>
      <c r="I12">
        <v>1.0249999999999999</v>
      </c>
      <c r="J12">
        <v>54.2</v>
      </c>
      <c r="K12">
        <v>114.9</v>
      </c>
      <c r="L12">
        <v>36.4</v>
      </c>
      <c r="M12">
        <v>54</v>
      </c>
      <c r="N12">
        <v>74.599999999999994</v>
      </c>
      <c r="O12">
        <v>9.5</v>
      </c>
      <c r="P12">
        <v>26.2</v>
      </c>
      <c r="Q12">
        <v>6.7</v>
      </c>
      <c r="R12">
        <v>24.3</v>
      </c>
      <c r="S12">
        <v>34.200000000000003</v>
      </c>
      <c r="T12">
        <v>21.8</v>
      </c>
      <c r="U12">
        <v>74.599999999999994</v>
      </c>
      <c r="V12">
        <v>49.4</v>
      </c>
      <c r="W12">
        <v>2.7</v>
      </c>
      <c r="X12">
        <v>6</v>
      </c>
      <c r="Y12">
        <v>13.5</v>
      </c>
      <c r="Z12">
        <v>12.1</v>
      </c>
      <c r="AA12">
        <v>1.113</v>
      </c>
      <c r="AB12">
        <v>0.57599999999999996</v>
      </c>
      <c r="AC12">
        <v>0.46200000000000002</v>
      </c>
      <c r="AD12">
        <v>72</v>
      </c>
      <c r="AE12">
        <v>16</v>
      </c>
      <c r="AF12">
        <v>73.8</v>
      </c>
      <c r="AG12">
        <v>-2.8</v>
      </c>
      <c r="AH12">
        <v>44.8</v>
      </c>
      <c r="AI12">
        <v>51.6</v>
      </c>
      <c r="AJ12">
        <v>35</v>
      </c>
      <c r="AK12">
        <v>51</v>
      </c>
      <c r="AL12">
        <v>71.900000000000006</v>
      </c>
      <c r="AM12">
        <v>108.6</v>
      </c>
      <c r="AN12">
        <v>12.5</v>
      </c>
      <c r="AO12">
        <v>12.2</v>
      </c>
      <c r="AP12">
        <v>1.022</v>
      </c>
      <c r="AQ12">
        <f t="shared" si="0"/>
        <v>9.099999999999997E-2</v>
      </c>
      <c r="AR12">
        <f t="shared" si="1"/>
        <v>8.6999999999999993</v>
      </c>
      <c r="AS12">
        <f t="shared" si="2"/>
        <v>-3.4000000000000004</v>
      </c>
      <c r="AT12">
        <f>_xlfn.XLOOKUP(_xlfn.XLOOKUP($A12,TEAMS!$E$3:$E$361,TEAMS!$D$3:$D$361,"",0),KP!$C$1:$C$370,KP!B$1:B$370,"",0)</f>
        <v>88</v>
      </c>
      <c r="AU12">
        <f>_xlfn.XLOOKUP(_xlfn.XLOOKUP($A12,TEAMS!$E$3:$E$361,TEAMS!$D$3:$D$361,"",0),KP!$C$1:$C$370,KP!F$1:F$370,"",0)</f>
        <v>19</v>
      </c>
      <c r="AV12">
        <f>_xlfn.XLOOKUP(_xlfn.XLOOKUP($A12,TEAMS!$E$3:$E$361,TEAMS!$D$3:$D$361,"",0),KP!$C$1:$C$370,KP!G$1:G$370,"",0)</f>
        <v>14</v>
      </c>
      <c r="AW12">
        <f>_xlfn.XLOOKUP(_xlfn.XLOOKUP($A12,TEAMS!$E$3:$E$361,TEAMS!$D$3:$D$361,"",0),KP!$C$1:$C$370,KP!H$1:H$370,"",0)</f>
        <v>0</v>
      </c>
      <c r="AX12">
        <f>_xlfn.XLOOKUP(_xlfn.XLOOKUP($A12,TEAMS!$E$3:$E$361,TEAMS!$D$3:$D$361,"",0),KP!$C$1:$C$370,KP!I$1:I$370,"",0)</f>
        <v>8.57</v>
      </c>
      <c r="AY12">
        <f>_xlfn.XLOOKUP(_xlfn.XLOOKUP($A12,TEAMS!$E$3:$E$361,TEAMS!$D$3:$D$361,"",0),KP!$C$1:$C$370,KP!J$1:J$370,"",0)</f>
        <v>112.1</v>
      </c>
      <c r="AZ12">
        <f>_xlfn.XLOOKUP(_xlfn.XLOOKUP($A12,TEAMS!$E$3:$E$361,TEAMS!$D$3:$D$361,"",0),KP!$C$1:$C$370,KP!L$1:L$370,"",0)</f>
        <v>103.5</v>
      </c>
      <c r="BA12">
        <f>_xlfn.XLOOKUP(_xlfn.XLOOKUP($A12,TEAMS!$E$3:$E$361,TEAMS!$D$3:$D$361,"",0),KP!$C$1:$C$370,KP!N$1:N$370,"",0)</f>
        <v>69.599999999999994</v>
      </c>
      <c r="BB12">
        <f>_xlfn.XLOOKUP(_xlfn.XLOOKUP($A12,TEAMS!$E$3:$E$361,TEAMS!$D$3:$D$361,"",0),KP!$C$1:$C$370,KP!P$1:P$370,"",0)</f>
        <v>-1.2E-2</v>
      </c>
      <c r="BC12">
        <f>_xlfn.XLOOKUP(_xlfn.XLOOKUP($A12,TEAMS!$E$3:$E$361,TEAMS!$D$3:$D$361,"",0),KP!$C$1:$C$370,KP!R$1:R$370,"",0)</f>
        <v>4.9400000000000004</v>
      </c>
      <c r="BD12">
        <f>_xlfn.XLOOKUP(_xlfn.XLOOKUP($A12,TEAMS!$E$3:$E$361,TEAMS!$D$3:$D$361,"",0),KP!$C$1:$C$370,KP!T$1:T$370,"",0)</f>
        <v>108</v>
      </c>
      <c r="BE12">
        <f>_xlfn.XLOOKUP(_xlfn.XLOOKUP($A12,TEAMS!$E$3:$E$361,TEAMS!$D$3:$D$361,"",0),KP!$C$1:$C$370,KP!V$1:V$370,"",0)</f>
        <v>103.1</v>
      </c>
      <c r="BF12">
        <f>_xlfn.XLOOKUP(_xlfn.XLOOKUP($A12,TEAMS!$E$3:$E$361,TEAMS!$D$3:$D$361,"",0),KP!$C$1:$C$370,KP!X$1:X$370,"",0)</f>
        <v>-2.2000000000000002</v>
      </c>
    </row>
    <row r="13" spans="1:58" x14ac:dyDescent="0.2">
      <c r="A13" s="1" t="s">
        <v>50</v>
      </c>
      <c r="B13" s="11" t="str">
        <f>_xlfn.XLOOKUP($A13,KP!$D$1:$D$364,KP!$C$1:$C$364,"",0)</f>
        <v>Kentucky</v>
      </c>
      <c r="C13" s="11" t="str">
        <f>_xlfn.XLOOKUP($A13,KP!$D$1:$D$364,KP!$E$1:$E$364,"",0)</f>
        <v>SEC</v>
      </c>
      <c r="D13">
        <v>75.099999999999994</v>
      </c>
      <c r="E13">
        <v>7</v>
      </c>
      <c r="F13">
        <v>27.5</v>
      </c>
      <c r="G13">
        <v>60</v>
      </c>
      <c r="H13">
        <v>1.0860000000000001</v>
      </c>
      <c r="I13">
        <v>0.98399999999999999</v>
      </c>
      <c r="J13">
        <v>51.2</v>
      </c>
      <c r="K13">
        <v>108.4</v>
      </c>
      <c r="L13">
        <v>35.4</v>
      </c>
      <c r="M13">
        <v>50.4</v>
      </c>
      <c r="N13">
        <v>70.3</v>
      </c>
      <c r="O13">
        <v>6.4</v>
      </c>
      <c r="P13">
        <v>18</v>
      </c>
      <c r="Q13">
        <v>11.8</v>
      </c>
      <c r="R13">
        <v>24.4</v>
      </c>
      <c r="S13">
        <v>39</v>
      </c>
      <c r="T13">
        <v>37.200000000000003</v>
      </c>
      <c r="U13">
        <v>77.8</v>
      </c>
      <c r="V13">
        <v>56.3</v>
      </c>
      <c r="W13">
        <v>3.8</v>
      </c>
      <c r="X13">
        <v>6.5</v>
      </c>
      <c r="Y13">
        <v>15.3</v>
      </c>
      <c r="Z13">
        <v>11.7</v>
      </c>
      <c r="AA13">
        <v>1.3140000000000001</v>
      </c>
      <c r="AB13">
        <v>0.65600000000000003</v>
      </c>
      <c r="AC13">
        <v>0.66700000000000004</v>
      </c>
      <c r="AD13">
        <v>69.099999999999994</v>
      </c>
      <c r="AE13">
        <v>16.100000000000001</v>
      </c>
      <c r="AF13">
        <v>68</v>
      </c>
      <c r="AG13">
        <v>-7</v>
      </c>
      <c r="AH13">
        <v>42.9</v>
      </c>
      <c r="AI13">
        <v>48.8</v>
      </c>
      <c r="AJ13">
        <v>33.1</v>
      </c>
      <c r="AK13">
        <v>48.3</v>
      </c>
      <c r="AL13">
        <v>74.400000000000006</v>
      </c>
      <c r="AM13">
        <v>104.9</v>
      </c>
      <c r="AN13">
        <v>11.7</v>
      </c>
      <c r="AO13">
        <v>11.3</v>
      </c>
      <c r="AP13">
        <v>1.036</v>
      </c>
      <c r="AQ13">
        <f t="shared" si="0"/>
        <v>0.27800000000000002</v>
      </c>
      <c r="AR13">
        <f t="shared" si="1"/>
        <v>10.3</v>
      </c>
      <c r="AS13">
        <f t="shared" si="2"/>
        <v>-1.3999999999999986</v>
      </c>
      <c r="AT13">
        <f>_xlfn.XLOOKUP(_xlfn.XLOOKUP($A13,TEAMS!$E$3:$E$361,TEAMS!$D$3:$D$361,"",0),KP!$C$1:$C$370,KP!B$1:B$370,"",0)</f>
        <v>28</v>
      </c>
      <c r="AU13">
        <f>_xlfn.XLOOKUP(_xlfn.XLOOKUP($A13,TEAMS!$E$3:$E$361,TEAMS!$D$3:$D$361,"",0),KP!$C$1:$C$370,KP!F$1:F$370,"",0)</f>
        <v>21</v>
      </c>
      <c r="AV13">
        <f>_xlfn.XLOOKUP(_xlfn.XLOOKUP($A13,TEAMS!$E$3:$E$361,TEAMS!$D$3:$D$361,"",0),KP!$C$1:$C$370,KP!G$1:G$370,"",0)</f>
        <v>11</v>
      </c>
      <c r="AW13">
        <f>_xlfn.XLOOKUP(_xlfn.XLOOKUP($A13,TEAMS!$E$3:$E$361,TEAMS!$D$3:$D$361,"",0),KP!$C$1:$C$370,KP!H$1:H$370,"",0)</f>
        <v>6</v>
      </c>
      <c r="AX13">
        <f>_xlfn.XLOOKUP(_xlfn.XLOOKUP($A13,TEAMS!$E$3:$E$361,TEAMS!$D$3:$D$361,"",0),KP!$C$1:$C$370,KP!I$1:I$370,"",0)</f>
        <v>17.8</v>
      </c>
      <c r="AY13">
        <f>_xlfn.XLOOKUP(_xlfn.XLOOKUP($A13,TEAMS!$E$3:$E$361,TEAMS!$D$3:$D$361,"",0),KP!$C$1:$C$370,KP!J$1:J$370,"",0)</f>
        <v>117.4</v>
      </c>
      <c r="AZ13">
        <f>_xlfn.XLOOKUP(_xlfn.XLOOKUP($A13,TEAMS!$E$3:$E$361,TEAMS!$D$3:$D$361,"",0),KP!$C$1:$C$370,KP!L$1:L$370,"",0)</f>
        <v>99.6</v>
      </c>
      <c r="BA13">
        <f>_xlfn.XLOOKUP(_xlfn.XLOOKUP($A13,TEAMS!$E$3:$E$361,TEAMS!$D$3:$D$361,"",0),KP!$C$1:$C$370,KP!N$1:N$370,"",0)</f>
        <v>66</v>
      </c>
      <c r="BB13">
        <f>_xlfn.XLOOKUP(_xlfn.XLOOKUP($A13,TEAMS!$E$3:$E$361,TEAMS!$D$3:$D$361,"",0),KP!$C$1:$C$370,KP!P$1:P$370,"",0)</f>
        <v>-1.4E-2</v>
      </c>
      <c r="BC13">
        <f>_xlfn.XLOOKUP(_xlfn.XLOOKUP($A13,TEAMS!$E$3:$E$361,TEAMS!$D$3:$D$361,"",0),KP!$C$1:$C$370,KP!R$1:R$370,"",0)</f>
        <v>8.65</v>
      </c>
      <c r="BD13">
        <f>_xlfn.XLOOKUP(_xlfn.XLOOKUP($A13,TEAMS!$E$3:$E$361,TEAMS!$D$3:$D$361,"",0),KP!$C$1:$C$370,KP!T$1:T$370,"",0)</f>
        <v>109.4</v>
      </c>
      <c r="BE13">
        <f>_xlfn.XLOOKUP(_xlfn.XLOOKUP($A13,TEAMS!$E$3:$E$361,TEAMS!$D$3:$D$361,"",0),KP!$C$1:$C$370,KP!V$1:V$370,"",0)</f>
        <v>100.7</v>
      </c>
      <c r="BF13">
        <f>_xlfn.XLOOKUP(_xlfn.XLOOKUP($A13,TEAMS!$E$3:$E$361,TEAMS!$D$3:$D$361,"",0),KP!$C$1:$C$370,KP!X$1:X$370,"",0)</f>
        <v>0.8</v>
      </c>
    </row>
    <row r="14" spans="1:58" x14ac:dyDescent="0.2">
      <c r="A14" s="1" t="s">
        <v>51</v>
      </c>
      <c r="B14" s="11" t="str">
        <f>_xlfn.XLOOKUP($A14,KP!$D$1:$D$364,KP!$C$1:$C$364,"",0)</f>
        <v>UAB</v>
      </c>
      <c r="C14" s="11" t="str">
        <f>_xlfn.XLOOKUP($A14,KP!$D$1:$D$364,KP!$E$1:$E$364,"",0)</f>
        <v>CUSA</v>
      </c>
      <c r="D14">
        <v>80.5</v>
      </c>
      <c r="E14">
        <v>9.1999999999999993</v>
      </c>
      <c r="F14">
        <v>28.2</v>
      </c>
      <c r="G14">
        <v>62.7</v>
      </c>
      <c r="H14">
        <v>1.0780000000000001</v>
      </c>
      <c r="I14">
        <v>0.95499999999999996</v>
      </c>
      <c r="J14">
        <v>50.8</v>
      </c>
      <c r="K14">
        <v>109.4</v>
      </c>
      <c r="L14">
        <v>36.5</v>
      </c>
      <c r="M14">
        <v>49</v>
      </c>
      <c r="N14">
        <v>73.2</v>
      </c>
      <c r="O14">
        <v>7.4</v>
      </c>
      <c r="P14">
        <v>20.2</v>
      </c>
      <c r="Q14">
        <v>11.7</v>
      </c>
      <c r="R14">
        <v>25.6</v>
      </c>
      <c r="S14">
        <v>40.5</v>
      </c>
      <c r="T14">
        <v>34.6</v>
      </c>
      <c r="U14">
        <v>74.900000000000006</v>
      </c>
      <c r="V14">
        <v>53.5</v>
      </c>
      <c r="W14">
        <v>4.3</v>
      </c>
      <c r="X14">
        <v>8</v>
      </c>
      <c r="Y14">
        <v>14</v>
      </c>
      <c r="Z14">
        <v>12.7</v>
      </c>
      <c r="AA14">
        <v>1.105</v>
      </c>
      <c r="AB14">
        <v>0.72699999999999998</v>
      </c>
      <c r="AC14">
        <v>0.375</v>
      </c>
      <c r="AD14">
        <v>74.7</v>
      </c>
      <c r="AE14">
        <v>17.600000000000001</v>
      </c>
      <c r="AF14">
        <v>71.400000000000006</v>
      </c>
      <c r="AG14">
        <v>-9.1999999999999993</v>
      </c>
      <c r="AH14">
        <v>41.7</v>
      </c>
      <c r="AI14">
        <v>47.9</v>
      </c>
      <c r="AJ14">
        <v>32.9</v>
      </c>
      <c r="AK14">
        <v>47</v>
      </c>
      <c r="AL14">
        <v>72.3</v>
      </c>
      <c r="AM14">
        <v>103</v>
      </c>
      <c r="AN14">
        <v>12.2</v>
      </c>
      <c r="AO14">
        <v>14.2</v>
      </c>
      <c r="AP14">
        <v>0.86099999999999999</v>
      </c>
      <c r="AQ14">
        <f t="shared" si="0"/>
        <v>0.24399999999999999</v>
      </c>
      <c r="AR14">
        <f t="shared" si="1"/>
        <v>12.3</v>
      </c>
      <c r="AS14">
        <f t="shared" si="2"/>
        <v>-0.39999999999999858</v>
      </c>
      <c r="AT14">
        <f>_xlfn.XLOOKUP(_xlfn.XLOOKUP($A14,TEAMS!$E$3:$E$361,TEAMS!$D$3:$D$361,"",0),KP!$C$1:$C$370,KP!B$1:B$370,"",0)</f>
        <v>62</v>
      </c>
      <c r="AU14">
        <f>_xlfn.XLOOKUP(_xlfn.XLOOKUP($A14,TEAMS!$E$3:$E$361,TEAMS!$D$3:$D$361,"",0),KP!$C$1:$C$370,KP!F$1:F$370,"",0)</f>
        <v>25</v>
      </c>
      <c r="AV14">
        <f>_xlfn.XLOOKUP(_xlfn.XLOOKUP($A14,TEAMS!$E$3:$E$361,TEAMS!$D$3:$D$361,"",0),KP!$C$1:$C$370,KP!G$1:G$370,"",0)</f>
        <v>9</v>
      </c>
      <c r="AW14">
        <f>_xlfn.XLOOKUP(_xlfn.XLOOKUP($A14,TEAMS!$E$3:$E$361,TEAMS!$D$3:$D$361,"",0),KP!$C$1:$C$370,KP!H$1:H$370,"",0)</f>
        <v>0</v>
      </c>
      <c r="AX14">
        <f>_xlfn.XLOOKUP(_xlfn.XLOOKUP($A14,TEAMS!$E$3:$E$361,TEAMS!$D$3:$D$361,"",0),KP!$C$1:$C$370,KP!I$1:I$370,"",0)</f>
        <v>12.86</v>
      </c>
      <c r="AY14">
        <f>_xlfn.XLOOKUP(_xlfn.XLOOKUP($A14,TEAMS!$E$3:$E$361,TEAMS!$D$3:$D$361,"",0),KP!$C$1:$C$370,KP!J$1:J$370,"",0)</f>
        <v>112.7</v>
      </c>
      <c r="AZ14">
        <f>_xlfn.XLOOKUP(_xlfn.XLOOKUP($A14,TEAMS!$E$3:$E$361,TEAMS!$D$3:$D$361,"",0),KP!$C$1:$C$370,KP!L$1:L$370,"",0)</f>
        <v>99.9</v>
      </c>
      <c r="BA14">
        <f>_xlfn.XLOOKUP(_xlfn.XLOOKUP($A14,TEAMS!$E$3:$E$361,TEAMS!$D$3:$D$361,"",0),KP!$C$1:$C$370,KP!N$1:N$370,"",0)</f>
        <v>70.599999999999994</v>
      </c>
      <c r="BB14">
        <f>_xlfn.XLOOKUP(_xlfn.XLOOKUP($A14,TEAMS!$E$3:$E$361,TEAMS!$D$3:$D$361,"",0),KP!$C$1:$C$370,KP!P$1:P$370,"",0)</f>
        <v>-2.7E-2</v>
      </c>
      <c r="BC14">
        <f>_xlfn.XLOOKUP(_xlfn.XLOOKUP($A14,TEAMS!$E$3:$E$361,TEAMS!$D$3:$D$361,"",0),KP!$C$1:$C$370,KP!R$1:R$370,"",0)</f>
        <v>0.49</v>
      </c>
      <c r="BD14">
        <f>_xlfn.XLOOKUP(_xlfn.XLOOKUP($A14,TEAMS!$E$3:$E$361,TEAMS!$D$3:$D$361,"",0),KP!$C$1:$C$370,KP!T$1:T$370,"",0)</f>
        <v>105.3</v>
      </c>
      <c r="BE14">
        <f>_xlfn.XLOOKUP(_xlfn.XLOOKUP($A14,TEAMS!$E$3:$E$361,TEAMS!$D$3:$D$361,"",0),KP!$C$1:$C$370,KP!V$1:V$370,"",0)</f>
        <v>104.8</v>
      </c>
      <c r="BF14">
        <f>_xlfn.XLOOKUP(_xlfn.XLOOKUP($A14,TEAMS!$E$3:$E$361,TEAMS!$D$3:$D$361,"",0),KP!$C$1:$C$370,KP!X$1:X$370,"",0)</f>
        <v>-4.4400000000000004</v>
      </c>
    </row>
    <row r="15" spans="1:58" x14ac:dyDescent="0.2">
      <c r="A15" s="1" t="s">
        <v>52</v>
      </c>
      <c r="B15" s="11" t="str">
        <f>_xlfn.XLOOKUP($A15,KP!$D$1:$D$364,KP!$C$1:$C$364,"",0)</f>
        <v>Auburn</v>
      </c>
      <c r="C15" s="11" t="str">
        <f>_xlfn.XLOOKUP($A15,KP!$D$1:$D$364,KP!$E$1:$E$364,"",0)</f>
        <v>SEC</v>
      </c>
      <c r="D15">
        <v>72.7</v>
      </c>
      <c r="E15">
        <v>5.7</v>
      </c>
      <c r="F15">
        <v>25.8</v>
      </c>
      <c r="G15">
        <v>58.6</v>
      </c>
      <c r="H15">
        <v>1.03</v>
      </c>
      <c r="I15">
        <v>0.95</v>
      </c>
      <c r="J15">
        <v>49.6</v>
      </c>
      <c r="K15">
        <v>106.2</v>
      </c>
      <c r="L15">
        <v>31.4</v>
      </c>
      <c r="M15">
        <v>51</v>
      </c>
      <c r="N15">
        <v>70.2</v>
      </c>
      <c r="O15">
        <v>6.5</v>
      </c>
      <c r="P15">
        <v>20.7</v>
      </c>
      <c r="Q15">
        <v>9.8000000000000007</v>
      </c>
      <c r="R15">
        <v>23</v>
      </c>
      <c r="S15">
        <v>36.200000000000003</v>
      </c>
      <c r="T15">
        <v>31.3</v>
      </c>
      <c r="U15">
        <v>69.3</v>
      </c>
      <c r="V15">
        <v>50.8</v>
      </c>
      <c r="W15">
        <v>5.0999999999999996</v>
      </c>
      <c r="X15">
        <v>8</v>
      </c>
      <c r="Y15">
        <v>14.2</v>
      </c>
      <c r="Z15">
        <v>12.5</v>
      </c>
      <c r="AA15">
        <v>1.1379999999999999</v>
      </c>
      <c r="AB15">
        <v>0.625</v>
      </c>
      <c r="AC15">
        <v>0.36399999999999999</v>
      </c>
      <c r="AD15">
        <v>70.599999999999994</v>
      </c>
      <c r="AE15">
        <v>19.2</v>
      </c>
      <c r="AF15">
        <v>67.099999999999994</v>
      </c>
      <c r="AG15">
        <v>-5.7</v>
      </c>
      <c r="AH15">
        <v>40.700000000000003</v>
      </c>
      <c r="AI15">
        <v>45.6</v>
      </c>
      <c r="AJ15">
        <v>28.8</v>
      </c>
      <c r="AK15">
        <v>46.9</v>
      </c>
      <c r="AL15">
        <v>70.5</v>
      </c>
      <c r="AM15">
        <v>100.2</v>
      </c>
      <c r="AN15">
        <v>11.2</v>
      </c>
      <c r="AO15">
        <v>13.3</v>
      </c>
      <c r="AP15">
        <v>0.83799999999999997</v>
      </c>
      <c r="AQ15">
        <f t="shared" si="0"/>
        <v>0.29999999999999993</v>
      </c>
      <c r="AR15">
        <f t="shared" si="1"/>
        <v>13.1</v>
      </c>
      <c r="AS15">
        <f t="shared" si="2"/>
        <v>0.59999999999999964</v>
      </c>
      <c r="AT15">
        <f>_xlfn.XLOOKUP(_xlfn.XLOOKUP($A15,TEAMS!$E$3:$E$361,TEAMS!$D$3:$D$361,"",0),KP!$C$1:$C$370,KP!B$1:B$370,"",0)</f>
        <v>29</v>
      </c>
      <c r="AU15">
        <f>_xlfn.XLOOKUP(_xlfn.XLOOKUP($A15,TEAMS!$E$3:$E$361,TEAMS!$D$3:$D$361,"",0),KP!$C$1:$C$370,KP!F$1:F$370,"",0)</f>
        <v>20</v>
      </c>
      <c r="AV15">
        <f>_xlfn.XLOOKUP(_xlfn.XLOOKUP($A15,TEAMS!$E$3:$E$361,TEAMS!$D$3:$D$361,"",0),KP!$C$1:$C$370,KP!G$1:G$370,"",0)</f>
        <v>12</v>
      </c>
      <c r="AW15">
        <f>_xlfn.XLOOKUP(_xlfn.XLOOKUP($A15,TEAMS!$E$3:$E$361,TEAMS!$D$3:$D$361,"",0),KP!$C$1:$C$370,KP!H$1:H$370,"",0)</f>
        <v>9</v>
      </c>
      <c r="AX15">
        <f>_xlfn.XLOOKUP(_xlfn.XLOOKUP($A15,TEAMS!$E$3:$E$361,TEAMS!$D$3:$D$361,"",0),KP!$C$1:$C$370,KP!I$1:I$370,"",0)</f>
        <v>17.45</v>
      </c>
      <c r="AY15">
        <f>_xlfn.XLOOKUP(_xlfn.XLOOKUP($A15,TEAMS!$E$3:$E$361,TEAMS!$D$3:$D$361,"",0),KP!$C$1:$C$370,KP!J$1:J$370,"",0)</f>
        <v>112.7</v>
      </c>
      <c r="AZ15">
        <f>_xlfn.XLOOKUP(_xlfn.XLOOKUP($A15,TEAMS!$E$3:$E$361,TEAMS!$D$3:$D$361,"",0),KP!$C$1:$C$370,KP!L$1:L$370,"",0)</f>
        <v>95.2</v>
      </c>
      <c r="BA15">
        <f>_xlfn.XLOOKUP(_xlfn.XLOOKUP($A15,TEAMS!$E$3:$E$361,TEAMS!$D$3:$D$361,"",0),KP!$C$1:$C$370,KP!N$1:N$370,"",0)</f>
        <v>67.599999999999994</v>
      </c>
      <c r="BB15">
        <f>_xlfn.XLOOKUP(_xlfn.XLOOKUP($A15,TEAMS!$E$3:$E$361,TEAMS!$D$3:$D$361,"",0),KP!$C$1:$C$370,KP!P$1:P$370,"",0)</f>
        <v>-2.9000000000000001E-2</v>
      </c>
      <c r="BC15">
        <f>_xlfn.XLOOKUP(_xlfn.XLOOKUP($A15,TEAMS!$E$3:$E$361,TEAMS!$D$3:$D$361,"",0),KP!$C$1:$C$370,KP!R$1:R$370,"",0)</f>
        <v>9.73</v>
      </c>
      <c r="BD15">
        <f>_xlfn.XLOOKUP(_xlfn.XLOOKUP($A15,TEAMS!$E$3:$E$361,TEAMS!$D$3:$D$361,"",0),KP!$C$1:$C$370,KP!T$1:T$370,"",0)</f>
        <v>109.5</v>
      </c>
      <c r="BE15">
        <f>_xlfn.XLOOKUP(_xlfn.XLOOKUP($A15,TEAMS!$E$3:$E$361,TEAMS!$D$3:$D$361,"",0),KP!$C$1:$C$370,KP!V$1:V$370,"",0)</f>
        <v>99.7</v>
      </c>
      <c r="BF15">
        <f>_xlfn.XLOOKUP(_xlfn.XLOOKUP($A15,TEAMS!$E$3:$E$361,TEAMS!$D$3:$D$361,"",0),KP!$C$1:$C$370,KP!X$1:X$370,"",0)</f>
        <v>3.89</v>
      </c>
    </row>
    <row r="16" spans="1:58" x14ac:dyDescent="0.2">
      <c r="A16" s="1" t="s">
        <v>53</v>
      </c>
      <c r="B16" s="11" t="str">
        <f>_xlfn.XLOOKUP($A16,KP!$D$1:$D$364,KP!$C$1:$C$364,"",0)</f>
        <v>Buffalo</v>
      </c>
      <c r="C16" s="11" t="str">
        <f>_xlfn.XLOOKUP($A16,KP!$D$1:$D$364,KP!$E$1:$E$364,"",0)</f>
        <v>MAC</v>
      </c>
      <c r="D16">
        <v>75.400000000000006</v>
      </c>
      <c r="E16">
        <v>-3.6</v>
      </c>
      <c r="F16">
        <v>27.4</v>
      </c>
      <c r="G16">
        <v>62</v>
      </c>
      <c r="H16">
        <v>0.996</v>
      </c>
      <c r="I16">
        <v>1.044</v>
      </c>
      <c r="J16">
        <v>49.5</v>
      </c>
      <c r="K16">
        <v>105.6</v>
      </c>
      <c r="L16">
        <v>31.3</v>
      </c>
      <c r="M16">
        <v>50.9</v>
      </c>
      <c r="N16">
        <v>70.5</v>
      </c>
      <c r="O16">
        <v>6.6</v>
      </c>
      <c r="P16">
        <v>21.1</v>
      </c>
      <c r="Q16">
        <v>10</v>
      </c>
      <c r="R16">
        <v>23.9</v>
      </c>
      <c r="S16">
        <v>37.200000000000003</v>
      </c>
      <c r="T16">
        <v>30</v>
      </c>
      <c r="U16">
        <v>73.599999999999994</v>
      </c>
      <c r="V16">
        <v>51.4</v>
      </c>
      <c r="W16">
        <v>3.1</v>
      </c>
      <c r="X16">
        <v>7.5</v>
      </c>
      <c r="Y16">
        <v>13.8</v>
      </c>
      <c r="Z16">
        <v>14.2</v>
      </c>
      <c r="AA16">
        <v>0.97</v>
      </c>
      <c r="AB16">
        <v>0.433</v>
      </c>
      <c r="AC16">
        <v>0.8</v>
      </c>
      <c r="AD16">
        <v>75.7</v>
      </c>
      <c r="AE16">
        <v>19.3</v>
      </c>
      <c r="AF16">
        <v>79</v>
      </c>
      <c r="AG16">
        <v>3.6</v>
      </c>
      <c r="AH16">
        <v>46.3</v>
      </c>
      <c r="AI16">
        <v>52.5</v>
      </c>
      <c r="AJ16">
        <v>35.299999999999997</v>
      </c>
      <c r="AK16">
        <v>52.3</v>
      </c>
      <c r="AL16">
        <v>70.7</v>
      </c>
      <c r="AM16">
        <v>111.5</v>
      </c>
      <c r="AN16">
        <v>14.6</v>
      </c>
      <c r="AO16">
        <v>13.5</v>
      </c>
      <c r="AP16">
        <v>1.0760000000000001</v>
      </c>
      <c r="AQ16">
        <f t="shared" si="0"/>
        <v>-0.10600000000000009</v>
      </c>
      <c r="AR16">
        <f t="shared" si="1"/>
        <v>10.6</v>
      </c>
      <c r="AS16">
        <f t="shared" si="2"/>
        <v>-3.5999999999999996</v>
      </c>
      <c r="AT16">
        <f>_xlfn.XLOOKUP(_xlfn.XLOOKUP($A16,TEAMS!$E$3:$E$361,TEAMS!$D$3:$D$361,"",0),KP!$C$1:$C$370,KP!B$1:B$370,"",0)</f>
        <v>205</v>
      </c>
      <c r="AU16">
        <f>_xlfn.XLOOKUP(_xlfn.XLOOKUP($A16,TEAMS!$E$3:$E$361,TEAMS!$D$3:$D$361,"",0),KP!$C$1:$C$370,KP!F$1:F$370,"",0)</f>
        <v>15</v>
      </c>
      <c r="AV16">
        <f>_xlfn.XLOOKUP(_xlfn.XLOOKUP($A16,TEAMS!$E$3:$E$361,TEAMS!$D$3:$D$361,"",0),KP!$C$1:$C$370,KP!G$1:G$370,"",0)</f>
        <v>17</v>
      </c>
      <c r="AW16">
        <f>_xlfn.XLOOKUP(_xlfn.XLOOKUP($A16,TEAMS!$E$3:$E$361,TEAMS!$D$3:$D$361,"",0),KP!$C$1:$C$370,KP!H$1:H$370,"",0)</f>
        <v>0</v>
      </c>
      <c r="AX16">
        <f>_xlfn.XLOOKUP(_xlfn.XLOOKUP($A16,TEAMS!$E$3:$E$361,TEAMS!$D$3:$D$361,"",0),KP!$C$1:$C$370,KP!I$1:I$370,"",0)</f>
        <v>-2.6</v>
      </c>
      <c r="AY16">
        <f>_xlfn.XLOOKUP(_xlfn.XLOOKUP($A16,TEAMS!$E$3:$E$361,TEAMS!$D$3:$D$361,"",0),KP!$C$1:$C$370,KP!J$1:J$370,"",0)</f>
        <v>104.2</v>
      </c>
      <c r="AZ16">
        <f>_xlfn.XLOOKUP(_xlfn.XLOOKUP($A16,TEAMS!$E$3:$E$361,TEAMS!$D$3:$D$361,"",0),KP!$C$1:$C$370,KP!L$1:L$370,"",0)</f>
        <v>106.8</v>
      </c>
      <c r="BA16">
        <f>_xlfn.XLOOKUP(_xlfn.XLOOKUP($A16,TEAMS!$E$3:$E$361,TEAMS!$D$3:$D$361,"",0),KP!$C$1:$C$370,KP!N$1:N$370,"",0)</f>
        <v>72.2</v>
      </c>
      <c r="BB16">
        <f>_xlfn.XLOOKUP(_xlfn.XLOOKUP($A16,TEAMS!$E$3:$E$361,TEAMS!$D$3:$D$361,"",0),KP!$C$1:$C$370,KP!P$1:P$370,"",0)</f>
        <v>4.0000000000000001E-3</v>
      </c>
      <c r="BC16">
        <f>_xlfn.XLOOKUP(_xlfn.XLOOKUP($A16,TEAMS!$E$3:$E$361,TEAMS!$D$3:$D$361,"",0),KP!$C$1:$C$370,KP!R$1:R$370,"",0)</f>
        <v>1.02</v>
      </c>
      <c r="BD16">
        <f>_xlfn.XLOOKUP(_xlfn.XLOOKUP($A16,TEAMS!$E$3:$E$361,TEAMS!$D$3:$D$361,"",0),KP!$C$1:$C$370,KP!T$1:T$370,"",0)</f>
        <v>106.9</v>
      </c>
      <c r="BE16">
        <f>_xlfn.XLOOKUP(_xlfn.XLOOKUP($A16,TEAMS!$E$3:$E$361,TEAMS!$D$3:$D$361,"",0),KP!$C$1:$C$370,KP!V$1:V$370,"",0)</f>
        <v>105.9</v>
      </c>
      <c r="BF16">
        <f>_xlfn.XLOOKUP(_xlfn.XLOOKUP($A16,TEAMS!$E$3:$E$361,TEAMS!$D$3:$D$361,"",0),KP!$C$1:$C$370,KP!X$1:X$370,"",0)</f>
        <v>6.01</v>
      </c>
    </row>
    <row r="17" spans="1:58" x14ac:dyDescent="0.2">
      <c r="A17" s="1" t="s">
        <v>54</v>
      </c>
      <c r="B17" s="11" t="str">
        <f>_xlfn.XLOOKUP($A17,KP!$D$1:$D$364,KP!$C$1:$C$364,"",0)</f>
        <v>Princeton</v>
      </c>
      <c r="C17" s="11" t="str">
        <f>_xlfn.XLOOKUP($A17,KP!$D$1:$D$364,KP!$E$1:$E$364,"",0)</f>
        <v>Ivy</v>
      </c>
      <c r="D17">
        <v>75</v>
      </c>
      <c r="E17">
        <v>6</v>
      </c>
      <c r="F17">
        <v>26.8</v>
      </c>
      <c r="G17">
        <v>58.7</v>
      </c>
      <c r="H17">
        <v>1.0589999999999999</v>
      </c>
      <c r="I17">
        <v>0.97399999999999998</v>
      </c>
      <c r="J17">
        <v>52.6</v>
      </c>
      <c r="K17">
        <v>111</v>
      </c>
      <c r="L17">
        <v>33.799999999999997</v>
      </c>
      <c r="M17">
        <v>54</v>
      </c>
      <c r="N17">
        <v>70.900000000000006</v>
      </c>
      <c r="O17">
        <v>8.1</v>
      </c>
      <c r="P17">
        <v>23.9</v>
      </c>
      <c r="Q17">
        <v>8.1999999999999993</v>
      </c>
      <c r="R17">
        <v>26.8</v>
      </c>
      <c r="S17">
        <v>38.4</v>
      </c>
      <c r="T17">
        <v>26.3</v>
      </c>
      <c r="U17">
        <v>78.2</v>
      </c>
      <c r="V17">
        <v>53.6</v>
      </c>
      <c r="W17">
        <v>3.3</v>
      </c>
      <c r="X17">
        <v>4.7</v>
      </c>
      <c r="Y17">
        <v>13</v>
      </c>
      <c r="Z17">
        <v>12</v>
      </c>
      <c r="AA17">
        <v>1.0900000000000001</v>
      </c>
      <c r="AB17">
        <v>0.69199999999999995</v>
      </c>
      <c r="AC17">
        <v>0.66700000000000004</v>
      </c>
      <c r="AD17">
        <v>70.8</v>
      </c>
      <c r="AE17">
        <v>16</v>
      </c>
      <c r="AF17">
        <v>69</v>
      </c>
      <c r="AG17">
        <v>-6</v>
      </c>
      <c r="AH17">
        <v>42.6</v>
      </c>
      <c r="AI17">
        <v>47.9</v>
      </c>
      <c r="AJ17">
        <v>33</v>
      </c>
      <c r="AK17">
        <v>47.1</v>
      </c>
      <c r="AL17">
        <v>68.900000000000006</v>
      </c>
      <c r="AM17">
        <v>101.7</v>
      </c>
      <c r="AN17">
        <v>11</v>
      </c>
      <c r="AO17">
        <v>10</v>
      </c>
      <c r="AP17">
        <v>1.0960000000000001</v>
      </c>
      <c r="AQ17">
        <f t="shared" si="0"/>
        <v>-6.0000000000000053E-3</v>
      </c>
      <c r="AR17">
        <f t="shared" si="1"/>
        <v>8</v>
      </c>
      <c r="AS17">
        <f t="shared" si="2"/>
        <v>-4</v>
      </c>
      <c r="AT17">
        <f>_xlfn.XLOOKUP(_xlfn.XLOOKUP($A17,TEAMS!$E$3:$E$361,TEAMS!$D$3:$D$361,"",0),KP!$C$1:$C$370,KP!B$1:B$370,"",0)</f>
        <v>112</v>
      </c>
      <c r="AU17">
        <f>_xlfn.XLOOKUP(_xlfn.XLOOKUP($A17,TEAMS!$E$3:$E$361,TEAMS!$D$3:$D$361,"",0),KP!$C$1:$C$370,KP!F$1:F$370,"",0)</f>
        <v>21</v>
      </c>
      <c r="AV17">
        <f>_xlfn.XLOOKUP(_xlfn.XLOOKUP($A17,TEAMS!$E$3:$E$361,TEAMS!$D$3:$D$361,"",0),KP!$C$1:$C$370,KP!G$1:G$370,"",0)</f>
        <v>8</v>
      </c>
      <c r="AW17">
        <f>_xlfn.XLOOKUP(_xlfn.XLOOKUP($A17,TEAMS!$E$3:$E$361,TEAMS!$D$3:$D$361,"",0),KP!$C$1:$C$370,KP!H$1:H$370,"",0)</f>
        <v>15</v>
      </c>
      <c r="AX17">
        <f>_xlfn.XLOOKUP(_xlfn.XLOOKUP($A17,TEAMS!$E$3:$E$361,TEAMS!$D$3:$D$361,"",0),KP!$C$1:$C$370,KP!I$1:I$370,"",0)</f>
        <v>5.57</v>
      </c>
      <c r="AY17">
        <f>_xlfn.XLOOKUP(_xlfn.XLOOKUP($A17,TEAMS!$E$3:$E$361,TEAMS!$D$3:$D$361,"",0),KP!$C$1:$C$370,KP!J$1:J$370,"",0)</f>
        <v>109.1</v>
      </c>
      <c r="AZ17">
        <f>_xlfn.XLOOKUP(_xlfn.XLOOKUP($A17,TEAMS!$E$3:$E$361,TEAMS!$D$3:$D$361,"",0),KP!$C$1:$C$370,KP!L$1:L$370,"",0)</f>
        <v>103.5</v>
      </c>
      <c r="BA17">
        <f>_xlfn.XLOOKUP(_xlfn.XLOOKUP($A17,TEAMS!$E$3:$E$361,TEAMS!$D$3:$D$361,"",0),KP!$C$1:$C$370,KP!N$1:N$370,"",0)</f>
        <v>67.5</v>
      </c>
      <c r="BB17">
        <f>_xlfn.XLOOKUP(_xlfn.XLOOKUP($A17,TEAMS!$E$3:$E$361,TEAMS!$D$3:$D$361,"",0),KP!$C$1:$C$370,KP!P$1:P$370,"",0)</f>
        <v>2.4E-2</v>
      </c>
      <c r="BC17">
        <f>_xlfn.XLOOKUP(_xlfn.XLOOKUP($A17,TEAMS!$E$3:$E$361,TEAMS!$D$3:$D$361,"",0),KP!$C$1:$C$370,KP!R$1:R$370,"",0)</f>
        <v>-2.5499999999999998</v>
      </c>
      <c r="BD17">
        <f>_xlfn.XLOOKUP(_xlfn.XLOOKUP($A17,TEAMS!$E$3:$E$361,TEAMS!$D$3:$D$361,"",0),KP!$C$1:$C$370,KP!T$1:T$370,"",0)</f>
        <v>103.4</v>
      </c>
      <c r="BE17">
        <f>_xlfn.XLOOKUP(_xlfn.XLOOKUP($A17,TEAMS!$E$3:$E$361,TEAMS!$D$3:$D$361,"",0),KP!$C$1:$C$370,KP!V$1:V$370,"",0)</f>
        <v>105.9</v>
      </c>
      <c r="BF17">
        <f>_xlfn.XLOOKUP(_xlfn.XLOOKUP($A17,TEAMS!$E$3:$E$361,TEAMS!$D$3:$D$361,"",0),KP!$C$1:$C$370,KP!X$1:X$370,"",0)</f>
        <v>-4.83</v>
      </c>
    </row>
    <row r="18" spans="1:58" x14ac:dyDescent="0.2">
      <c r="A18" s="1" t="s">
        <v>55</v>
      </c>
      <c r="B18" s="11" t="str">
        <f>_xlfn.XLOOKUP($A18,KP!$D$1:$D$364,KP!$C$1:$C$364,"",0)</f>
        <v>Kansas</v>
      </c>
      <c r="C18" s="11" t="str">
        <f>_xlfn.XLOOKUP($A18,KP!$D$1:$D$364,KP!$E$1:$E$364,"",0)</f>
        <v>B12</v>
      </c>
      <c r="D18">
        <v>74.900000000000006</v>
      </c>
      <c r="E18">
        <v>7</v>
      </c>
      <c r="F18">
        <v>27.6</v>
      </c>
      <c r="G18">
        <v>59.4</v>
      </c>
      <c r="H18">
        <v>1.0409999999999999</v>
      </c>
      <c r="I18">
        <v>0.94299999999999995</v>
      </c>
      <c r="J18">
        <v>52.4</v>
      </c>
      <c r="K18">
        <v>110.6</v>
      </c>
      <c r="L18">
        <v>34.4</v>
      </c>
      <c r="M18">
        <v>52.9</v>
      </c>
      <c r="N18">
        <v>71.7</v>
      </c>
      <c r="O18">
        <v>7</v>
      </c>
      <c r="P18">
        <v>20.3</v>
      </c>
      <c r="Q18">
        <v>8.5</v>
      </c>
      <c r="R18">
        <v>24.8</v>
      </c>
      <c r="S18">
        <v>35.9</v>
      </c>
      <c r="T18">
        <v>26.7</v>
      </c>
      <c r="U18">
        <v>73.900000000000006</v>
      </c>
      <c r="V18">
        <v>50.7</v>
      </c>
      <c r="W18">
        <v>3.8</v>
      </c>
      <c r="X18">
        <v>8.8000000000000007</v>
      </c>
      <c r="Y18">
        <v>16.399999999999999</v>
      </c>
      <c r="Z18">
        <v>12.4</v>
      </c>
      <c r="AA18">
        <v>1.331</v>
      </c>
      <c r="AB18">
        <v>0.79400000000000004</v>
      </c>
      <c r="AC18">
        <v>0.9</v>
      </c>
      <c r="AD18">
        <v>72</v>
      </c>
      <c r="AE18">
        <v>16.600000000000001</v>
      </c>
      <c r="AF18">
        <v>67.900000000000006</v>
      </c>
      <c r="AG18">
        <v>-7</v>
      </c>
      <c r="AH18">
        <v>41.6</v>
      </c>
      <c r="AI18">
        <v>47.1</v>
      </c>
      <c r="AJ18">
        <v>31.2</v>
      </c>
      <c r="AK18">
        <v>47.2</v>
      </c>
      <c r="AL18">
        <v>72.3</v>
      </c>
      <c r="AM18">
        <v>101.7</v>
      </c>
      <c r="AN18">
        <v>11.2</v>
      </c>
      <c r="AO18">
        <v>14.3</v>
      </c>
      <c r="AP18">
        <v>0.78200000000000003</v>
      </c>
      <c r="AQ18">
        <f t="shared" si="0"/>
        <v>0.54899999999999993</v>
      </c>
      <c r="AR18">
        <f t="shared" si="1"/>
        <v>12.600000000000001</v>
      </c>
      <c r="AS18">
        <f t="shared" si="2"/>
        <v>0.20000000000000107</v>
      </c>
      <c r="AT18">
        <f>_xlfn.XLOOKUP(_xlfn.XLOOKUP($A18,TEAMS!$E$3:$E$361,TEAMS!$D$3:$D$361,"",0),KP!$C$1:$C$370,KP!B$1:B$370,"",0)</f>
        <v>9</v>
      </c>
      <c r="AU18">
        <f>_xlfn.XLOOKUP(_xlfn.XLOOKUP($A18,TEAMS!$E$3:$E$361,TEAMS!$D$3:$D$361,"",0),KP!$C$1:$C$370,KP!F$1:F$370,"",0)</f>
        <v>27</v>
      </c>
      <c r="AV18">
        <f>_xlfn.XLOOKUP(_xlfn.XLOOKUP($A18,TEAMS!$E$3:$E$361,TEAMS!$D$3:$D$361,"",0),KP!$C$1:$C$370,KP!G$1:G$370,"",0)</f>
        <v>7</v>
      </c>
      <c r="AW18">
        <f>_xlfn.XLOOKUP(_xlfn.XLOOKUP($A18,TEAMS!$E$3:$E$361,TEAMS!$D$3:$D$361,"",0),KP!$C$1:$C$370,KP!H$1:H$370,"",0)</f>
        <v>1</v>
      </c>
      <c r="AX18">
        <f>_xlfn.XLOOKUP(_xlfn.XLOOKUP($A18,TEAMS!$E$3:$E$361,TEAMS!$D$3:$D$361,"",0),KP!$C$1:$C$370,KP!I$1:I$370,"",0)</f>
        <v>23.14</v>
      </c>
      <c r="AY18">
        <f>_xlfn.XLOOKUP(_xlfn.XLOOKUP($A18,TEAMS!$E$3:$E$361,TEAMS!$D$3:$D$361,"",0),KP!$C$1:$C$370,KP!J$1:J$370,"",0)</f>
        <v>114.6</v>
      </c>
      <c r="AZ18">
        <f>_xlfn.XLOOKUP(_xlfn.XLOOKUP($A18,TEAMS!$E$3:$E$361,TEAMS!$D$3:$D$361,"",0),KP!$C$1:$C$370,KP!L$1:L$370,"",0)</f>
        <v>91.5</v>
      </c>
      <c r="BA18">
        <f>_xlfn.XLOOKUP(_xlfn.XLOOKUP($A18,TEAMS!$E$3:$E$361,TEAMS!$D$3:$D$361,"",0),KP!$C$1:$C$370,KP!N$1:N$370,"",0)</f>
        <v>69.3</v>
      </c>
      <c r="BB18">
        <f>_xlfn.XLOOKUP(_xlfn.XLOOKUP($A18,TEAMS!$E$3:$E$361,TEAMS!$D$3:$D$361,"",0),KP!$C$1:$C$370,KP!P$1:P$370,"",0)</f>
        <v>0.106</v>
      </c>
      <c r="BC18">
        <f>_xlfn.XLOOKUP(_xlfn.XLOOKUP($A18,TEAMS!$E$3:$E$361,TEAMS!$D$3:$D$361,"",0),KP!$C$1:$C$370,KP!R$1:R$370,"",0)</f>
        <v>14.26</v>
      </c>
      <c r="BD18">
        <f>_xlfn.XLOOKUP(_xlfn.XLOOKUP($A18,TEAMS!$E$3:$E$361,TEAMS!$D$3:$D$361,"",0),KP!$C$1:$C$370,KP!T$1:T$370,"",0)</f>
        <v>111.7</v>
      </c>
      <c r="BE18">
        <f>_xlfn.XLOOKUP(_xlfn.XLOOKUP($A18,TEAMS!$E$3:$E$361,TEAMS!$D$3:$D$361,"",0),KP!$C$1:$C$370,KP!V$1:V$370,"",0)</f>
        <v>97.5</v>
      </c>
      <c r="BF18">
        <f>_xlfn.XLOOKUP(_xlfn.XLOOKUP($A18,TEAMS!$E$3:$E$361,TEAMS!$D$3:$D$361,"",0),KP!$C$1:$C$370,KP!X$1:X$370,"",0)</f>
        <v>6.82</v>
      </c>
    </row>
    <row r="19" spans="1:58" x14ac:dyDescent="0.2">
      <c r="A19" s="1" t="s">
        <v>56</v>
      </c>
      <c r="B19" s="11" t="str">
        <f>_xlfn.XLOOKUP($A19,KP!$D$1:$D$364,KP!$C$1:$C$364,"",0)</f>
        <v>Charleston</v>
      </c>
      <c r="C19" s="11" t="str">
        <f>_xlfn.XLOOKUP($A19,KP!$D$1:$D$364,KP!$E$1:$E$364,"",0)</f>
        <v>CAA</v>
      </c>
      <c r="D19">
        <v>80.3</v>
      </c>
      <c r="E19">
        <v>13</v>
      </c>
      <c r="F19">
        <v>27.5</v>
      </c>
      <c r="G19">
        <v>63.1</v>
      </c>
      <c r="H19">
        <v>1.101</v>
      </c>
      <c r="I19">
        <v>0.92300000000000004</v>
      </c>
      <c r="J19">
        <v>51.5</v>
      </c>
      <c r="K19">
        <v>110.2</v>
      </c>
      <c r="L19">
        <v>33.299999999999997</v>
      </c>
      <c r="M19">
        <v>52.9</v>
      </c>
      <c r="N19">
        <v>74.3</v>
      </c>
      <c r="O19">
        <v>10</v>
      </c>
      <c r="P19">
        <v>29.9</v>
      </c>
      <c r="Q19">
        <v>11.8</v>
      </c>
      <c r="R19">
        <v>25.5</v>
      </c>
      <c r="S19">
        <v>40.4</v>
      </c>
      <c r="T19">
        <v>34.4</v>
      </c>
      <c r="U19">
        <v>76.8</v>
      </c>
      <c r="V19">
        <v>54.2</v>
      </c>
      <c r="W19">
        <v>3.2</v>
      </c>
      <c r="X19">
        <v>7.4</v>
      </c>
      <c r="Y19">
        <v>13.5</v>
      </c>
      <c r="Z19">
        <v>11.9</v>
      </c>
      <c r="AA19">
        <v>1.1319999999999999</v>
      </c>
      <c r="AB19">
        <v>0.90900000000000003</v>
      </c>
      <c r="AC19">
        <v>0.81799999999999995</v>
      </c>
      <c r="AD19">
        <v>73</v>
      </c>
      <c r="AE19">
        <v>16.899999999999999</v>
      </c>
      <c r="AF19">
        <v>67.400000000000006</v>
      </c>
      <c r="AG19">
        <v>-13</v>
      </c>
      <c r="AH19">
        <v>43.1</v>
      </c>
      <c r="AI19">
        <v>47.9</v>
      </c>
      <c r="AJ19">
        <v>30.3</v>
      </c>
      <c r="AK19">
        <v>49.1</v>
      </c>
      <c r="AL19">
        <v>68</v>
      </c>
      <c r="AM19">
        <v>100.8</v>
      </c>
      <c r="AN19">
        <v>11.5</v>
      </c>
      <c r="AO19">
        <v>13.8</v>
      </c>
      <c r="AP19">
        <v>0.83899999999999997</v>
      </c>
      <c r="AQ19">
        <f t="shared" si="0"/>
        <v>0.29299999999999993</v>
      </c>
      <c r="AR19">
        <f t="shared" si="1"/>
        <v>10.600000000000001</v>
      </c>
      <c r="AS19">
        <f t="shared" si="2"/>
        <v>-1.2999999999999989</v>
      </c>
      <c r="AT19">
        <f>_xlfn.XLOOKUP(_xlfn.XLOOKUP($A19,TEAMS!$E$3:$E$361,TEAMS!$D$3:$D$361,"",0),KP!$C$1:$C$370,KP!B$1:B$370,"",0)</f>
        <v>73</v>
      </c>
      <c r="AU19">
        <f>_xlfn.XLOOKUP(_xlfn.XLOOKUP($A19,TEAMS!$E$3:$E$361,TEAMS!$D$3:$D$361,"",0),KP!$C$1:$C$370,KP!F$1:F$370,"",0)</f>
        <v>31</v>
      </c>
      <c r="AV19">
        <f>_xlfn.XLOOKUP(_xlfn.XLOOKUP($A19,TEAMS!$E$3:$E$361,TEAMS!$D$3:$D$361,"",0),KP!$C$1:$C$370,KP!G$1:G$370,"",0)</f>
        <v>3</v>
      </c>
      <c r="AW19">
        <f>_xlfn.XLOOKUP(_xlfn.XLOOKUP($A19,TEAMS!$E$3:$E$361,TEAMS!$D$3:$D$361,"",0),KP!$C$1:$C$370,KP!H$1:H$370,"",0)</f>
        <v>12</v>
      </c>
      <c r="AX19">
        <f>_xlfn.XLOOKUP(_xlfn.XLOOKUP($A19,TEAMS!$E$3:$E$361,TEAMS!$D$3:$D$361,"",0),KP!$C$1:$C$370,KP!I$1:I$370,"",0)</f>
        <v>11.76</v>
      </c>
      <c r="AY19">
        <f>_xlfn.XLOOKUP(_xlfn.XLOOKUP($A19,TEAMS!$E$3:$E$361,TEAMS!$D$3:$D$361,"",0),KP!$C$1:$C$370,KP!J$1:J$370,"",0)</f>
        <v>111.4</v>
      </c>
      <c r="AZ19">
        <f>_xlfn.XLOOKUP(_xlfn.XLOOKUP($A19,TEAMS!$E$3:$E$361,TEAMS!$D$3:$D$361,"",0),KP!$C$1:$C$370,KP!L$1:L$370,"",0)</f>
        <v>99.6</v>
      </c>
      <c r="BA19">
        <f>_xlfn.XLOOKUP(_xlfn.XLOOKUP($A19,TEAMS!$E$3:$E$361,TEAMS!$D$3:$D$361,"",0),KP!$C$1:$C$370,KP!N$1:N$370,"",0)</f>
        <v>71</v>
      </c>
      <c r="BB19">
        <f>_xlfn.XLOOKUP(_xlfn.XLOOKUP($A19,TEAMS!$E$3:$E$361,TEAMS!$D$3:$D$361,"",0),KP!$C$1:$C$370,KP!P$1:P$370,"",0)</f>
        <v>5.1999999999999998E-2</v>
      </c>
      <c r="BC19">
        <f>_xlfn.XLOOKUP(_xlfn.XLOOKUP($A19,TEAMS!$E$3:$E$361,TEAMS!$D$3:$D$361,"",0),KP!$C$1:$C$370,KP!R$1:R$370,"",0)</f>
        <v>-5.71</v>
      </c>
      <c r="BD19">
        <f>_xlfn.XLOOKUP(_xlfn.XLOOKUP($A19,TEAMS!$E$3:$E$361,TEAMS!$D$3:$D$361,"",0),KP!$C$1:$C$370,KP!T$1:T$370,"",0)</f>
        <v>102.3</v>
      </c>
      <c r="BE19">
        <f>_xlfn.XLOOKUP(_xlfn.XLOOKUP($A19,TEAMS!$E$3:$E$361,TEAMS!$D$3:$D$361,"",0),KP!$C$1:$C$370,KP!V$1:V$370,"",0)</f>
        <v>108</v>
      </c>
      <c r="BF19">
        <f>_xlfn.XLOOKUP(_xlfn.XLOOKUP($A19,TEAMS!$E$3:$E$361,TEAMS!$D$3:$D$361,"",0),KP!$C$1:$C$370,KP!X$1:X$370,"",0)</f>
        <v>-1.96</v>
      </c>
    </row>
    <row r="20" spans="1:58" x14ac:dyDescent="0.2">
      <c r="A20" s="1" t="s">
        <v>57</v>
      </c>
      <c r="B20" s="11" t="str">
        <f>_xlfn.XLOOKUP($A20,KP!$D$1:$D$364,KP!$C$1:$C$364,"",0)</f>
        <v>Santa Clara</v>
      </c>
      <c r="C20" s="11" t="str">
        <f>_xlfn.XLOOKUP($A20,KP!$D$1:$D$364,KP!$E$1:$E$364,"",0)</f>
        <v>WCC</v>
      </c>
      <c r="D20">
        <v>78</v>
      </c>
      <c r="E20">
        <v>3.7</v>
      </c>
      <c r="F20">
        <v>28.1</v>
      </c>
      <c r="G20">
        <v>61.5</v>
      </c>
      <c r="H20">
        <v>1.0580000000000001</v>
      </c>
      <c r="I20">
        <v>1.0089999999999999</v>
      </c>
      <c r="J20">
        <v>52.6</v>
      </c>
      <c r="K20">
        <v>110.6</v>
      </c>
      <c r="L20">
        <v>37.5</v>
      </c>
      <c r="M20">
        <v>50.5</v>
      </c>
      <c r="N20">
        <v>70.3</v>
      </c>
      <c r="O20">
        <v>8.4</v>
      </c>
      <c r="P20">
        <v>22.4</v>
      </c>
      <c r="Q20">
        <v>9.1999999999999993</v>
      </c>
      <c r="R20">
        <v>25.5</v>
      </c>
      <c r="S20">
        <v>38</v>
      </c>
      <c r="T20">
        <v>28.3</v>
      </c>
      <c r="U20">
        <v>77.2</v>
      </c>
      <c r="V20">
        <v>53.1</v>
      </c>
      <c r="W20">
        <v>3.7</v>
      </c>
      <c r="X20">
        <v>6</v>
      </c>
      <c r="Y20">
        <v>13.8</v>
      </c>
      <c r="Z20">
        <v>12.4</v>
      </c>
      <c r="AA20">
        <v>1.115</v>
      </c>
      <c r="AB20">
        <v>0.71</v>
      </c>
      <c r="AC20">
        <v>0.71399999999999997</v>
      </c>
      <c r="AD20">
        <v>73.7</v>
      </c>
      <c r="AE20">
        <v>16.100000000000001</v>
      </c>
      <c r="AF20">
        <v>74.3</v>
      </c>
      <c r="AG20">
        <v>-3.7</v>
      </c>
      <c r="AH20">
        <v>43.8</v>
      </c>
      <c r="AI20">
        <v>50.8</v>
      </c>
      <c r="AJ20">
        <v>36.200000000000003</v>
      </c>
      <c r="AK20">
        <v>48.6</v>
      </c>
      <c r="AL20">
        <v>73</v>
      </c>
      <c r="AM20">
        <v>107.3</v>
      </c>
      <c r="AN20">
        <v>13.8</v>
      </c>
      <c r="AO20">
        <v>11.9</v>
      </c>
      <c r="AP20">
        <v>1.1539999999999999</v>
      </c>
      <c r="AQ20">
        <f t="shared" si="0"/>
        <v>-3.8999999999999924E-2</v>
      </c>
      <c r="AR20">
        <f t="shared" si="1"/>
        <v>9.6999999999999993</v>
      </c>
      <c r="AS20">
        <f t="shared" si="2"/>
        <v>-2.7000000000000011</v>
      </c>
      <c r="AT20">
        <f>_xlfn.XLOOKUP(_xlfn.XLOOKUP($A20,TEAMS!$E$3:$E$361,TEAMS!$D$3:$D$361,"",0),KP!$C$1:$C$370,KP!B$1:B$370,"",0)</f>
        <v>82</v>
      </c>
      <c r="AU20">
        <f>_xlfn.XLOOKUP(_xlfn.XLOOKUP($A20,TEAMS!$E$3:$E$361,TEAMS!$D$3:$D$361,"",0),KP!$C$1:$C$370,KP!F$1:F$370,"",0)</f>
        <v>23</v>
      </c>
      <c r="AV20">
        <f>_xlfn.XLOOKUP(_xlfn.XLOOKUP($A20,TEAMS!$E$3:$E$361,TEAMS!$D$3:$D$361,"",0),KP!$C$1:$C$370,KP!G$1:G$370,"",0)</f>
        <v>9</v>
      </c>
      <c r="AW20">
        <f>_xlfn.XLOOKUP(_xlfn.XLOOKUP($A20,TEAMS!$E$3:$E$361,TEAMS!$D$3:$D$361,"",0),KP!$C$1:$C$370,KP!H$1:H$370,"",0)</f>
        <v>0</v>
      </c>
      <c r="AX20">
        <f>_xlfn.XLOOKUP(_xlfn.XLOOKUP($A20,TEAMS!$E$3:$E$361,TEAMS!$D$3:$D$361,"",0),KP!$C$1:$C$370,KP!I$1:I$370,"",0)</f>
        <v>10.130000000000001</v>
      </c>
      <c r="AY20">
        <f>_xlfn.XLOOKUP(_xlfn.XLOOKUP($A20,TEAMS!$E$3:$E$361,TEAMS!$D$3:$D$361,"",0),KP!$C$1:$C$370,KP!J$1:J$370,"",0)</f>
        <v>111.3</v>
      </c>
      <c r="AZ20">
        <f>_xlfn.XLOOKUP(_xlfn.XLOOKUP($A20,TEAMS!$E$3:$E$361,TEAMS!$D$3:$D$361,"",0),KP!$C$1:$C$370,KP!L$1:L$370,"",0)</f>
        <v>101.2</v>
      </c>
      <c r="BA20">
        <f>_xlfn.XLOOKUP(_xlfn.XLOOKUP($A20,TEAMS!$E$3:$E$361,TEAMS!$D$3:$D$361,"",0),KP!$C$1:$C$370,KP!N$1:N$370,"",0)</f>
        <v>70.099999999999994</v>
      </c>
      <c r="BB20">
        <f>_xlfn.XLOOKUP(_xlfn.XLOOKUP($A20,TEAMS!$E$3:$E$361,TEAMS!$D$3:$D$361,"",0),KP!$C$1:$C$370,KP!P$1:P$370,"",0)</f>
        <v>0.09</v>
      </c>
      <c r="BC20">
        <f>_xlfn.XLOOKUP(_xlfn.XLOOKUP($A20,TEAMS!$E$3:$E$361,TEAMS!$D$3:$D$361,"",0),KP!$C$1:$C$370,KP!R$1:R$370,"",0)</f>
        <v>4.3</v>
      </c>
      <c r="BD20">
        <f>_xlfn.XLOOKUP(_xlfn.XLOOKUP($A20,TEAMS!$E$3:$E$361,TEAMS!$D$3:$D$361,"",0),KP!$C$1:$C$370,KP!T$1:T$370,"",0)</f>
        <v>108.7</v>
      </c>
      <c r="BE20">
        <f>_xlfn.XLOOKUP(_xlfn.XLOOKUP($A20,TEAMS!$E$3:$E$361,TEAMS!$D$3:$D$361,"",0),KP!$C$1:$C$370,KP!V$1:V$370,"",0)</f>
        <v>104.4</v>
      </c>
      <c r="BF20">
        <f>_xlfn.XLOOKUP(_xlfn.XLOOKUP($A20,TEAMS!$E$3:$E$361,TEAMS!$D$3:$D$361,"",0),KP!$C$1:$C$370,KP!X$1:X$370,"",0)</f>
        <v>1.05</v>
      </c>
    </row>
    <row r="21" spans="1:58" x14ac:dyDescent="0.2">
      <c r="A21" s="1" t="s">
        <v>58</v>
      </c>
      <c r="B21" s="11" t="str">
        <f>_xlfn.XLOOKUP($A21,KP!$D$1:$D$364,KP!$C$1:$C$364,"",0)</f>
        <v>Bowling Green</v>
      </c>
      <c r="C21" s="11" t="str">
        <f>_xlfn.XLOOKUP($A21,KP!$D$1:$D$364,KP!$E$1:$E$364,"",0)</f>
        <v>MAC</v>
      </c>
      <c r="D21">
        <v>74.5</v>
      </c>
      <c r="E21">
        <v>-4.7</v>
      </c>
      <c r="F21">
        <v>26.7</v>
      </c>
      <c r="G21">
        <v>60.1</v>
      </c>
      <c r="H21">
        <v>1.024</v>
      </c>
      <c r="I21">
        <v>1.0880000000000001</v>
      </c>
      <c r="J21">
        <v>50.5</v>
      </c>
      <c r="K21">
        <v>107.4</v>
      </c>
      <c r="L21">
        <v>33.799999999999997</v>
      </c>
      <c r="M21">
        <v>50.4</v>
      </c>
      <c r="N21">
        <v>70.8</v>
      </c>
      <c r="O21">
        <v>7.2</v>
      </c>
      <c r="P21">
        <v>21.3</v>
      </c>
      <c r="Q21">
        <v>8.9</v>
      </c>
      <c r="R21">
        <v>23.2</v>
      </c>
      <c r="S21">
        <v>35.5</v>
      </c>
      <c r="T21">
        <v>27.2</v>
      </c>
      <c r="U21">
        <v>73.900000000000006</v>
      </c>
      <c r="V21">
        <v>50.3</v>
      </c>
      <c r="W21">
        <v>3</v>
      </c>
      <c r="X21">
        <v>6.2</v>
      </c>
      <c r="Y21">
        <v>13.2</v>
      </c>
      <c r="Z21">
        <v>12.5</v>
      </c>
      <c r="AA21">
        <v>1.0580000000000001</v>
      </c>
      <c r="AB21">
        <v>0.31</v>
      </c>
      <c r="AC21">
        <v>0.4</v>
      </c>
      <c r="AD21">
        <v>72.8</v>
      </c>
      <c r="AE21">
        <v>18.100000000000001</v>
      </c>
      <c r="AF21">
        <v>79.099999999999994</v>
      </c>
      <c r="AG21">
        <v>4.7</v>
      </c>
      <c r="AH21">
        <v>47.3</v>
      </c>
      <c r="AI21">
        <v>54.1</v>
      </c>
      <c r="AJ21">
        <v>36.4</v>
      </c>
      <c r="AK21">
        <v>53.8</v>
      </c>
      <c r="AL21">
        <v>73</v>
      </c>
      <c r="AM21">
        <v>114.4</v>
      </c>
      <c r="AN21">
        <v>14.5</v>
      </c>
      <c r="AO21">
        <v>11.6</v>
      </c>
      <c r="AP21">
        <v>1.2490000000000001</v>
      </c>
      <c r="AQ21">
        <f t="shared" si="0"/>
        <v>-0.19100000000000006</v>
      </c>
      <c r="AR21">
        <f t="shared" si="1"/>
        <v>9.1999999999999993</v>
      </c>
      <c r="AS21">
        <f t="shared" si="2"/>
        <v>-3.3000000000000007</v>
      </c>
      <c r="AT21">
        <f>_xlfn.XLOOKUP(_xlfn.XLOOKUP($A21,TEAMS!$E$3:$E$361,TEAMS!$D$3:$D$361,"",0),KP!$C$1:$C$370,KP!B$1:B$370,"",0)</f>
        <v>281</v>
      </c>
      <c r="AU21">
        <f>_xlfn.XLOOKUP(_xlfn.XLOOKUP($A21,TEAMS!$E$3:$E$361,TEAMS!$D$3:$D$361,"",0),KP!$C$1:$C$370,KP!F$1:F$370,"",0)</f>
        <v>0</v>
      </c>
      <c r="AV21">
        <f>_xlfn.XLOOKUP(_xlfn.XLOOKUP($A21,TEAMS!$E$3:$E$361,TEAMS!$D$3:$D$361,"",0),KP!$C$1:$C$370,KP!G$1:G$370,"",0)</f>
        <v>0</v>
      </c>
      <c r="AW21">
        <f>_xlfn.XLOOKUP(_xlfn.XLOOKUP($A21,TEAMS!$E$3:$E$361,TEAMS!$D$3:$D$361,"",0),KP!$C$1:$C$370,KP!H$1:H$370,"",0)</f>
        <v>0</v>
      </c>
      <c r="AX21">
        <f>_xlfn.XLOOKUP(_xlfn.XLOOKUP($A21,TEAMS!$E$3:$E$361,TEAMS!$D$3:$D$361,"",0),KP!$C$1:$C$370,KP!I$1:I$370,"",0)</f>
        <v>-9.34</v>
      </c>
      <c r="AY21">
        <f>_xlfn.XLOOKUP(_xlfn.XLOOKUP($A21,TEAMS!$E$3:$E$361,TEAMS!$D$3:$D$361,"",0),KP!$C$1:$C$370,KP!J$1:J$370,"",0)</f>
        <v>103.7</v>
      </c>
      <c r="AZ21">
        <f>_xlfn.XLOOKUP(_xlfn.XLOOKUP($A21,TEAMS!$E$3:$E$361,TEAMS!$D$3:$D$361,"",0),KP!$C$1:$C$370,KP!L$1:L$370,"",0)</f>
        <v>113</v>
      </c>
      <c r="BA21">
        <f>_xlfn.XLOOKUP(_xlfn.XLOOKUP($A21,TEAMS!$E$3:$E$361,TEAMS!$D$3:$D$361,"",0),KP!$C$1:$C$370,KP!N$1:N$370,"",0)</f>
        <v>69.7</v>
      </c>
      <c r="BB21">
        <f>_xlfn.XLOOKUP(_xlfn.XLOOKUP($A21,TEAMS!$E$3:$E$361,TEAMS!$D$3:$D$361,"",0),KP!$C$1:$C$370,KP!P$1:P$370,"",0)</f>
        <v>-6.6000000000000003E-2</v>
      </c>
      <c r="BC21">
        <f>_xlfn.XLOOKUP(_xlfn.XLOOKUP($A21,TEAMS!$E$3:$E$361,TEAMS!$D$3:$D$361,"",0),KP!$C$1:$C$370,KP!R$1:R$370,"",0)</f>
        <v>-3.81</v>
      </c>
      <c r="BD21">
        <f>_xlfn.XLOOKUP(_xlfn.XLOOKUP($A21,TEAMS!$E$3:$E$361,TEAMS!$D$3:$D$361,"",0),KP!$C$1:$C$370,KP!T$1:T$370,"",0)</f>
        <v>104.8</v>
      </c>
      <c r="BE21">
        <f>_xlfn.XLOOKUP(_xlfn.XLOOKUP($A21,TEAMS!$E$3:$E$361,TEAMS!$D$3:$D$361,"",0),KP!$C$1:$C$370,KP!V$1:V$370,"",0)</f>
        <v>108.7</v>
      </c>
      <c r="BF21">
        <f>_xlfn.XLOOKUP(_xlfn.XLOOKUP($A21,TEAMS!$E$3:$E$361,TEAMS!$D$3:$D$361,"",0),KP!$C$1:$C$370,KP!X$1:X$370,"",0)</f>
        <v>-5.73</v>
      </c>
    </row>
    <row r="22" spans="1:58" x14ac:dyDescent="0.2">
      <c r="A22" s="1" t="s">
        <v>59</v>
      </c>
      <c r="B22" s="11" t="str">
        <f>_xlfn.XLOOKUP($A22,KP!$D$1:$D$364,KP!$C$1:$C$364,"",0)</f>
        <v>Western Illinois</v>
      </c>
      <c r="C22" s="11" t="str">
        <f>_xlfn.XLOOKUP($A22,KP!$D$1:$D$364,KP!$E$1:$E$364,"",0)</f>
        <v>Sum</v>
      </c>
      <c r="D22">
        <v>70.900000000000006</v>
      </c>
      <c r="E22">
        <v>-2.9</v>
      </c>
      <c r="F22">
        <v>25.7</v>
      </c>
      <c r="G22">
        <v>58.1</v>
      </c>
      <c r="H22">
        <v>1.022</v>
      </c>
      <c r="I22">
        <v>1.0629999999999999</v>
      </c>
      <c r="J22">
        <v>50.1</v>
      </c>
      <c r="K22">
        <v>106.3</v>
      </c>
      <c r="L22">
        <v>31.5</v>
      </c>
      <c r="M22">
        <v>51.8</v>
      </c>
      <c r="N22">
        <v>69.900000000000006</v>
      </c>
      <c r="O22">
        <v>6.9</v>
      </c>
      <c r="P22">
        <v>21.8</v>
      </c>
      <c r="Q22">
        <v>8.1</v>
      </c>
      <c r="R22">
        <v>21.3</v>
      </c>
      <c r="S22">
        <v>33.1</v>
      </c>
      <c r="T22">
        <v>25.3</v>
      </c>
      <c r="U22">
        <v>74.599999999999994</v>
      </c>
      <c r="V22">
        <v>49.1</v>
      </c>
      <c r="W22">
        <v>3.4</v>
      </c>
      <c r="X22">
        <v>5.5</v>
      </c>
      <c r="Y22">
        <v>13.3</v>
      </c>
      <c r="Z22">
        <v>10.3</v>
      </c>
      <c r="AA22">
        <v>1.2949999999999999</v>
      </c>
      <c r="AB22">
        <v>0.48199999999999998</v>
      </c>
      <c r="AC22">
        <v>0.625</v>
      </c>
      <c r="AD22">
        <v>69.400000000000006</v>
      </c>
      <c r="AE22">
        <v>15</v>
      </c>
      <c r="AF22">
        <v>73.8</v>
      </c>
      <c r="AG22">
        <v>2.9</v>
      </c>
      <c r="AH22">
        <v>47.9</v>
      </c>
      <c r="AI22">
        <v>53.4</v>
      </c>
      <c r="AJ22">
        <v>33.9</v>
      </c>
      <c r="AK22">
        <v>54.6</v>
      </c>
      <c r="AL22">
        <v>71.8</v>
      </c>
      <c r="AM22">
        <v>111.9</v>
      </c>
      <c r="AN22">
        <v>10.9</v>
      </c>
      <c r="AO22">
        <v>11.2</v>
      </c>
      <c r="AP22">
        <v>0.97699999999999998</v>
      </c>
      <c r="AQ22">
        <f t="shared" si="0"/>
        <v>0.31799999999999995</v>
      </c>
      <c r="AR22">
        <f t="shared" si="1"/>
        <v>8.9</v>
      </c>
      <c r="AS22">
        <f t="shared" si="2"/>
        <v>-1.4000000000000004</v>
      </c>
      <c r="AT22">
        <f>_xlfn.XLOOKUP(_xlfn.XLOOKUP($A22,TEAMS!$E$3:$E$361,TEAMS!$D$3:$D$361,"",0),KP!$C$1:$C$370,KP!B$1:B$370,"",0)</f>
        <v>263</v>
      </c>
      <c r="AU22">
        <f>_xlfn.XLOOKUP(_xlfn.XLOOKUP($A22,TEAMS!$E$3:$E$361,TEAMS!$D$3:$D$361,"",0),KP!$C$1:$C$370,KP!F$1:F$370,"",0)</f>
        <v>16</v>
      </c>
      <c r="AV22">
        <f>_xlfn.XLOOKUP(_xlfn.XLOOKUP($A22,TEAMS!$E$3:$E$361,TEAMS!$D$3:$D$361,"",0),KP!$C$1:$C$370,KP!G$1:G$370,"",0)</f>
        <v>14</v>
      </c>
      <c r="AW22">
        <f>_xlfn.XLOOKUP(_xlfn.XLOOKUP($A22,TEAMS!$E$3:$E$361,TEAMS!$D$3:$D$361,"",0),KP!$C$1:$C$370,KP!H$1:H$370,"",0)</f>
        <v>0</v>
      </c>
      <c r="AX22">
        <f>_xlfn.XLOOKUP(_xlfn.XLOOKUP($A22,TEAMS!$E$3:$E$361,TEAMS!$D$3:$D$361,"",0),KP!$C$1:$C$370,KP!I$1:I$370,"",0)</f>
        <v>-8.08</v>
      </c>
      <c r="AY22">
        <f>_xlfn.XLOOKUP(_xlfn.XLOOKUP($A22,TEAMS!$E$3:$E$361,TEAMS!$D$3:$D$361,"",0),KP!$C$1:$C$370,KP!J$1:J$370,"",0)</f>
        <v>103.1</v>
      </c>
      <c r="AZ22">
        <f>_xlfn.XLOOKUP(_xlfn.XLOOKUP($A22,TEAMS!$E$3:$E$361,TEAMS!$D$3:$D$361,"",0),KP!$C$1:$C$370,KP!L$1:L$370,"",0)</f>
        <v>111.2</v>
      </c>
      <c r="BA22">
        <f>_xlfn.XLOOKUP(_xlfn.XLOOKUP($A22,TEAMS!$E$3:$E$361,TEAMS!$D$3:$D$361,"",0),KP!$C$1:$C$370,KP!N$1:N$370,"",0)</f>
        <v>66.7</v>
      </c>
      <c r="BB22">
        <f>_xlfn.XLOOKUP(_xlfn.XLOOKUP($A22,TEAMS!$E$3:$E$361,TEAMS!$D$3:$D$361,"",0),KP!$C$1:$C$370,KP!P$1:P$370,"",0)</f>
        <v>6.8000000000000005E-2</v>
      </c>
      <c r="BC22">
        <f>_xlfn.XLOOKUP(_xlfn.XLOOKUP($A22,TEAMS!$E$3:$E$361,TEAMS!$D$3:$D$361,"",0),KP!$C$1:$C$370,KP!R$1:R$370,"",0)</f>
        <v>-4.74</v>
      </c>
      <c r="BD22">
        <f>_xlfn.XLOOKUP(_xlfn.XLOOKUP($A22,TEAMS!$E$3:$E$361,TEAMS!$D$3:$D$361,"",0),KP!$C$1:$C$370,KP!T$1:T$370,"",0)</f>
        <v>104.3</v>
      </c>
      <c r="BE22">
        <f>_xlfn.XLOOKUP(_xlfn.XLOOKUP($A22,TEAMS!$E$3:$E$361,TEAMS!$D$3:$D$361,"",0),KP!$C$1:$C$370,KP!V$1:V$370,"",0)</f>
        <v>109</v>
      </c>
      <c r="BF22">
        <f>_xlfn.XLOOKUP(_xlfn.XLOOKUP($A22,TEAMS!$E$3:$E$361,TEAMS!$D$3:$D$361,"",0),KP!$C$1:$C$370,KP!X$1:X$370,"",0)</f>
        <v>-3.36</v>
      </c>
    </row>
    <row r="23" spans="1:58" x14ac:dyDescent="0.2">
      <c r="A23" s="1" t="s">
        <v>60</v>
      </c>
      <c r="B23" s="11" t="str">
        <f>_xlfn.XLOOKUP($A23,KP!$D$1:$D$364,KP!$C$1:$C$364,"",0)</f>
        <v>North Carolina</v>
      </c>
      <c r="C23" s="11" t="str">
        <f>_xlfn.XLOOKUP($A23,KP!$D$1:$D$364,KP!$E$1:$E$364,"",0)</f>
        <v>ACC</v>
      </c>
      <c r="D23">
        <v>76.2</v>
      </c>
      <c r="E23">
        <v>5.3</v>
      </c>
      <c r="F23">
        <v>26.2</v>
      </c>
      <c r="G23">
        <v>60.4</v>
      </c>
      <c r="H23">
        <v>1.0549999999999999</v>
      </c>
      <c r="I23">
        <v>0.98199999999999998</v>
      </c>
      <c r="J23">
        <v>49.3</v>
      </c>
      <c r="K23">
        <v>107.3</v>
      </c>
      <c r="L23">
        <v>31.3</v>
      </c>
      <c r="M23">
        <v>50.7</v>
      </c>
      <c r="N23">
        <v>74.2</v>
      </c>
      <c r="O23">
        <v>7.1</v>
      </c>
      <c r="P23">
        <v>22.6</v>
      </c>
      <c r="Q23">
        <v>9.5</v>
      </c>
      <c r="R23">
        <v>26.9</v>
      </c>
      <c r="S23">
        <v>39.5</v>
      </c>
      <c r="T23">
        <v>28.1</v>
      </c>
      <c r="U23">
        <v>79</v>
      </c>
      <c r="V23">
        <v>53.6</v>
      </c>
      <c r="W23">
        <v>3.8</v>
      </c>
      <c r="X23">
        <v>5.3</v>
      </c>
      <c r="Y23">
        <v>11.7</v>
      </c>
      <c r="Z23">
        <v>10.8</v>
      </c>
      <c r="AA23">
        <v>1.0900000000000001</v>
      </c>
      <c r="AB23">
        <v>0.60599999999999998</v>
      </c>
      <c r="AC23">
        <v>0.44400000000000001</v>
      </c>
      <c r="AD23">
        <v>72.2</v>
      </c>
      <c r="AE23">
        <v>16.399999999999999</v>
      </c>
      <c r="AF23">
        <v>70.900000000000006</v>
      </c>
      <c r="AG23">
        <v>-5.3</v>
      </c>
      <c r="AH23">
        <v>43.4</v>
      </c>
      <c r="AI23">
        <v>48.7</v>
      </c>
      <c r="AJ23">
        <v>33</v>
      </c>
      <c r="AK23">
        <v>48.4</v>
      </c>
      <c r="AL23">
        <v>70.8</v>
      </c>
      <c r="AM23">
        <v>103.1</v>
      </c>
      <c r="AN23">
        <v>11.2</v>
      </c>
      <c r="AO23">
        <v>10.5</v>
      </c>
      <c r="AP23">
        <v>1.0640000000000001</v>
      </c>
      <c r="AQ23">
        <f t="shared" si="0"/>
        <v>2.6000000000000023E-2</v>
      </c>
      <c r="AR23">
        <f t="shared" si="1"/>
        <v>9.1</v>
      </c>
      <c r="AS23">
        <f t="shared" si="2"/>
        <v>-1.7000000000000011</v>
      </c>
      <c r="AT23">
        <f>_xlfn.XLOOKUP(_xlfn.XLOOKUP($A23,TEAMS!$E$3:$E$361,TEAMS!$D$3:$D$361,"",0),KP!$C$1:$C$370,KP!B$1:B$370,"",0)</f>
        <v>47</v>
      </c>
      <c r="AU23">
        <f>_xlfn.XLOOKUP(_xlfn.XLOOKUP($A23,TEAMS!$E$3:$E$361,TEAMS!$D$3:$D$361,"",0),KP!$C$1:$C$370,KP!F$1:F$370,"",0)</f>
        <v>20</v>
      </c>
      <c r="AV23">
        <f>_xlfn.XLOOKUP(_xlfn.XLOOKUP($A23,TEAMS!$E$3:$E$361,TEAMS!$D$3:$D$361,"",0),KP!$C$1:$C$370,KP!G$1:G$370,"",0)</f>
        <v>13</v>
      </c>
      <c r="AW23">
        <f>_xlfn.XLOOKUP(_xlfn.XLOOKUP($A23,TEAMS!$E$3:$E$361,TEAMS!$D$3:$D$361,"",0),KP!$C$1:$C$370,KP!H$1:H$370,"",0)</f>
        <v>0</v>
      </c>
      <c r="AX23">
        <f>_xlfn.XLOOKUP(_xlfn.XLOOKUP($A23,TEAMS!$E$3:$E$361,TEAMS!$D$3:$D$361,"",0),KP!$C$1:$C$370,KP!I$1:I$370,"",0)</f>
        <v>14.66</v>
      </c>
      <c r="AY23">
        <f>_xlfn.XLOOKUP(_xlfn.XLOOKUP($A23,TEAMS!$E$3:$E$361,TEAMS!$D$3:$D$361,"",0),KP!$C$1:$C$370,KP!J$1:J$370,"",0)</f>
        <v>112.1</v>
      </c>
      <c r="AZ23">
        <f>_xlfn.XLOOKUP(_xlfn.XLOOKUP($A23,TEAMS!$E$3:$E$361,TEAMS!$D$3:$D$361,"",0),KP!$C$1:$C$370,KP!L$1:L$370,"",0)</f>
        <v>97.5</v>
      </c>
      <c r="BA23">
        <f>_xlfn.XLOOKUP(_xlfn.XLOOKUP($A23,TEAMS!$E$3:$E$361,TEAMS!$D$3:$D$361,"",0),KP!$C$1:$C$370,KP!N$1:N$370,"",0)</f>
        <v>69</v>
      </c>
      <c r="BB23">
        <f>_xlfn.XLOOKUP(_xlfn.XLOOKUP($A23,TEAMS!$E$3:$E$361,TEAMS!$D$3:$D$361,"",0),KP!$C$1:$C$370,KP!P$1:P$370,"",0)</f>
        <v>-7.1999999999999995E-2</v>
      </c>
      <c r="BC23">
        <f>_xlfn.XLOOKUP(_xlfn.XLOOKUP($A23,TEAMS!$E$3:$E$361,TEAMS!$D$3:$D$361,"",0),KP!$C$1:$C$370,KP!R$1:R$370,"",0)</f>
        <v>7.59</v>
      </c>
      <c r="BD23">
        <f>_xlfn.XLOOKUP(_xlfn.XLOOKUP($A23,TEAMS!$E$3:$E$361,TEAMS!$D$3:$D$361,"",0),KP!$C$1:$C$370,KP!T$1:T$370,"",0)</f>
        <v>109.5</v>
      </c>
      <c r="BE23">
        <f>_xlfn.XLOOKUP(_xlfn.XLOOKUP($A23,TEAMS!$E$3:$E$361,TEAMS!$D$3:$D$361,"",0),KP!$C$1:$C$370,KP!V$1:V$370,"",0)</f>
        <v>101.9</v>
      </c>
      <c r="BF23">
        <f>_xlfn.XLOOKUP(_xlfn.XLOOKUP($A23,TEAMS!$E$3:$E$361,TEAMS!$D$3:$D$361,"",0),KP!$C$1:$C$370,KP!X$1:X$370,"",0)</f>
        <v>7.02</v>
      </c>
    </row>
    <row r="24" spans="1:58" x14ac:dyDescent="0.2">
      <c r="A24" s="1" t="s">
        <v>61</v>
      </c>
      <c r="B24" s="11" t="str">
        <f>_xlfn.XLOOKUP($A24,KP!$D$1:$D$364,KP!$C$1:$C$364,"",0)</f>
        <v>Syracuse</v>
      </c>
      <c r="C24" s="11" t="str">
        <f>_xlfn.XLOOKUP($A24,KP!$D$1:$D$364,KP!$E$1:$E$364,"",0)</f>
        <v>ACC</v>
      </c>
      <c r="D24">
        <v>74.099999999999994</v>
      </c>
      <c r="E24">
        <v>1.2</v>
      </c>
      <c r="F24">
        <v>27.2</v>
      </c>
      <c r="G24">
        <v>58.8</v>
      </c>
      <c r="H24">
        <v>1.0469999999999999</v>
      </c>
      <c r="I24">
        <v>1.03</v>
      </c>
      <c r="J24">
        <v>51.5</v>
      </c>
      <c r="K24">
        <v>110</v>
      </c>
      <c r="L24">
        <v>36.200000000000003</v>
      </c>
      <c r="M24">
        <v>50.4</v>
      </c>
      <c r="N24">
        <v>74.900000000000006</v>
      </c>
      <c r="O24">
        <v>6.2</v>
      </c>
      <c r="P24">
        <v>17.100000000000001</v>
      </c>
      <c r="Q24">
        <v>8.5</v>
      </c>
      <c r="R24">
        <v>23</v>
      </c>
      <c r="S24">
        <v>34.799999999999997</v>
      </c>
      <c r="T24">
        <v>27.8</v>
      </c>
      <c r="U24">
        <v>69.3</v>
      </c>
      <c r="V24">
        <v>49.1</v>
      </c>
      <c r="W24">
        <v>5</v>
      </c>
      <c r="X24">
        <v>7.5</v>
      </c>
      <c r="Y24">
        <v>14.3</v>
      </c>
      <c r="Z24">
        <v>11.7</v>
      </c>
      <c r="AA24">
        <v>1.2250000000000001</v>
      </c>
      <c r="AB24">
        <v>0.53100000000000003</v>
      </c>
      <c r="AC24">
        <v>0.45500000000000002</v>
      </c>
      <c r="AD24">
        <v>70.8</v>
      </c>
      <c r="AE24">
        <v>13.3</v>
      </c>
      <c r="AF24">
        <v>72.900000000000006</v>
      </c>
      <c r="AG24">
        <v>-1.2</v>
      </c>
      <c r="AH24">
        <v>42.9</v>
      </c>
      <c r="AI24">
        <v>51.2</v>
      </c>
      <c r="AJ24">
        <v>34.299999999999997</v>
      </c>
      <c r="AK24">
        <v>50.9</v>
      </c>
      <c r="AL24">
        <v>70.2</v>
      </c>
      <c r="AM24">
        <v>106.6</v>
      </c>
      <c r="AN24">
        <v>19.3</v>
      </c>
      <c r="AO24">
        <v>12.8</v>
      </c>
      <c r="AP24">
        <v>1.51</v>
      </c>
      <c r="AQ24">
        <f t="shared" si="0"/>
        <v>-0.28499999999999992</v>
      </c>
      <c r="AR24">
        <f t="shared" si="1"/>
        <v>12.5</v>
      </c>
      <c r="AS24">
        <f t="shared" si="2"/>
        <v>0.80000000000000071</v>
      </c>
      <c r="AT24">
        <f>_xlfn.XLOOKUP(_xlfn.XLOOKUP($A24,TEAMS!$E$3:$E$361,TEAMS!$D$3:$D$361,"",0),KP!$C$1:$C$370,KP!B$1:B$370,"",0)</f>
        <v>120</v>
      </c>
      <c r="AU24">
        <f>_xlfn.XLOOKUP(_xlfn.XLOOKUP($A24,TEAMS!$E$3:$E$361,TEAMS!$D$3:$D$361,"",0),KP!$C$1:$C$370,KP!F$1:F$370,"",0)</f>
        <v>17</v>
      </c>
      <c r="AV24">
        <f>_xlfn.XLOOKUP(_xlfn.XLOOKUP($A24,TEAMS!$E$3:$E$361,TEAMS!$D$3:$D$361,"",0),KP!$C$1:$C$370,KP!G$1:G$370,"",0)</f>
        <v>15</v>
      </c>
      <c r="AW24">
        <f>_xlfn.XLOOKUP(_xlfn.XLOOKUP($A24,TEAMS!$E$3:$E$361,TEAMS!$D$3:$D$361,"",0),KP!$C$1:$C$370,KP!H$1:H$370,"",0)</f>
        <v>0</v>
      </c>
      <c r="AX24">
        <f>_xlfn.XLOOKUP(_xlfn.XLOOKUP($A24,TEAMS!$E$3:$E$361,TEAMS!$D$3:$D$361,"",0),KP!$C$1:$C$370,KP!I$1:I$370,"",0)</f>
        <v>4.46</v>
      </c>
      <c r="AY24">
        <f>_xlfn.XLOOKUP(_xlfn.XLOOKUP($A24,TEAMS!$E$3:$E$361,TEAMS!$D$3:$D$361,"",0),KP!$C$1:$C$370,KP!J$1:J$370,"",0)</f>
        <v>110.4</v>
      </c>
      <c r="AZ24">
        <f>_xlfn.XLOOKUP(_xlfn.XLOOKUP($A24,TEAMS!$E$3:$E$361,TEAMS!$D$3:$D$361,"",0),KP!$C$1:$C$370,KP!L$1:L$370,"",0)</f>
        <v>105.9</v>
      </c>
      <c r="BA24">
        <f>_xlfn.XLOOKUP(_xlfn.XLOOKUP($A24,TEAMS!$E$3:$E$361,TEAMS!$D$3:$D$361,"",0),KP!$C$1:$C$370,KP!N$1:N$370,"",0)</f>
        <v>67.5</v>
      </c>
      <c r="BB24">
        <f>_xlfn.XLOOKUP(_xlfn.XLOOKUP($A24,TEAMS!$E$3:$E$361,TEAMS!$D$3:$D$361,"",0),KP!$C$1:$C$370,KP!P$1:P$370,"",0)</f>
        <v>2E-3</v>
      </c>
      <c r="BC24">
        <f>_xlfn.XLOOKUP(_xlfn.XLOOKUP($A24,TEAMS!$E$3:$E$361,TEAMS!$D$3:$D$361,"",0),KP!$C$1:$C$370,KP!R$1:R$370,"",0)</f>
        <v>2.88</v>
      </c>
      <c r="BD24">
        <f>_xlfn.XLOOKUP(_xlfn.XLOOKUP($A24,TEAMS!$E$3:$E$361,TEAMS!$D$3:$D$361,"",0),KP!$C$1:$C$370,KP!T$1:T$370,"",0)</f>
        <v>107.5</v>
      </c>
      <c r="BE24">
        <f>_xlfn.XLOOKUP(_xlfn.XLOOKUP($A24,TEAMS!$E$3:$E$361,TEAMS!$D$3:$D$361,"",0),KP!$C$1:$C$370,KP!V$1:V$370,"",0)</f>
        <v>104.6</v>
      </c>
      <c r="BF24">
        <f>_xlfn.XLOOKUP(_xlfn.XLOOKUP($A24,TEAMS!$E$3:$E$361,TEAMS!$D$3:$D$361,"",0),KP!$C$1:$C$370,KP!X$1:X$370,"",0)</f>
        <v>-5.81</v>
      </c>
    </row>
    <row r="25" spans="1:58" x14ac:dyDescent="0.2">
      <c r="A25" s="1" t="s">
        <v>62</v>
      </c>
      <c r="B25" s="11" t="str">
        <f>_xlfn.XLOOKUP($A25,KP!$D$1:$D$364,KP!$C$1:$C$364,"",0)</f>
        <v>Northern Colorado</v>
      </c>
      <c r="C25" s="11" t="str">
        <f>_xlfn.XLOOKUP($A25,KP!$D$1:$D$364,KP!$E$1:$E$364,"",0)</f>
        <v>BSky</v>
      </c>
      <c r="D25">
        <v>73.7</v>
      </c>
      <c r="E25">
        <v>-4</v>
      </c>
      <c r="F25">
        <v>26</v>
      </c>
      <c r="G25">
        <v>57.5</v>
      </c>
      <c r="H25">
        <v>1.0329999999999999</v>
      </c>
      <c r="I25">
        <v>1.089</v>
      </c>
      <c r="J25">
        <v>52.4</v>
      </c>
      <c r="K25">
        <v>111.7</v>
      </c>
      <c r="L25">
        <v>36.4</v>
      </c>
      <c r="M25">
        <v>51</v>
      </c>
      <c r="N25">
        <v>74.8</v>
      </c>
      <c r="O25">
        <v>8.3000000000000007</v>
      </c>
      <c r="P25">
        <v>22.8</v>
      </c>
      <c r="Q25">
        <v>6.4</v>
      </c>
      <c r="R25">
        <v>23.7</v>
      </c>
      <c r="S25">
        <v>33.200000000000003</v>
      </c>
      <c r="T25">
        <v>21.1</v>
      </c>
      <c r="U25">
        <v>74.3</v>
      </c>
      <c r="V25">
        <v>48.9</v>
      </c>
      <c r="W25">
        <v>1.7</v>
      </c>
      <c r="X25">
        <v>4.5999999999999996</v>
      </c>
      <c r="Y25">
        <v>11.5</v>
      </c>
      <c r="Z25">
        <v>12.2</v>
      </c>
      <c r="AA25">
        <v>0.93899999999999995</v>
      </c>
      <c r="AB25">
        <v>0.38700000000000001</v>
      </c>
      <c r="AC25">
        <v>0.5</v>
      </c>
      <c r="AD25">
        <v>71.400000000000006</v>
      </c>
      <c r="AE25">
        <v>18.7</v>
      </c>
      <c r="AF25">
        <v>77.7</v>
      </c>
      <c r="AG25">
        <v>4</v>
      </c>
      <c r="AH25">
        <v>47.5</v>
      </c>
      <c r="AI25">
        <v>53.1</v>
      </c>
      <c r="AJ25">
        <v>33.4</v>
      </c>
      <c r="AK25">
        <v>54.5</v>
      </c>
      <c r="AL25">
        <v>72.5</v>
      </c>
      <c r="AM25">
        <v>112.2</v>
      </c>
      <c r="AN25">
        <v>13.9</v>
      </c>
      <c r="AO25">
        <v>9.8000000000000007</v>
      </c>
      <c r="AP25">
        <v>1.4139999999999999</v>
      </c>
      <c r="AQ25">
        <f t="shared" si="0"/>
        <v>-0.47499999999999998</v>
      </c>
      <c r="AR25">
        <f t="shared" si="1"/>
        <v>6.3</v>
      </c>
      <c r="AS25">
        <f t="shared" si="2"/>
        <v>-5.8999999999999995</v>
      </c>
      <c r="AT25">
        <f>_xlfn.XLOOKUP(_xlfn.XLOOKUP($A25,TEAMS!$E$3:$E$361,TEAMS!$D$3:$D$361,"",0),KP!$C$1:$C$370,KP!B$1:B$370,"",0)</f>
        <v>221</v>
      </c>
      <c r="AU25">
        <f>_xlfn.XLOOKUP(_xlfn.XLOOKUP($A25,TEAMS!$E$3:$E$361,TEAMS!$D$3:$D$361,"",0),KP!$C$1:$C$370,KP!F$1:F$370,"",0)</f>
        <v>0</v>
      </c>
      <c r="AV25">
        <f>_xlfn.XLOOKUP(_xlfn.XLOOKUP($A25,TEAMS!$E$3:$E$361,TEAMS!$D$3:$D$361,"",0),KP!$C$1:$C$370,KP!G$1:G$370,"",0)</f>
        <v>0</v>
      </c>
      <c r="AW25">
        <f>_xlfn.XLOOKUP(_xlfn.XLOOKUP($A25,TEAMS!$E$3:$E$361,TEAMS!$D$3:$D$361,"",0),KP!$C$1:$C$370,KP!H$1:H$370,"",0)</f>
        <v>0</v>
      </c>
      <c r="AX25">
        <f>_xlfn.XLOOKUP(_xlfn.XLOOKUP($A25,TEAMS!$E$3:$E$361,TEAMS!$D$3:$D$361,"",0),KP!$C$1:$C$370,KP!I$1:I$370,"",0)</f>
        <v>-3.53</v>
      </c>
      <c r="AY25">
        <f>_xlfn.XLOOKUP(_xlfn.XLOOKUP($A25,TEAMS!$E$3:$E$361,TEAMS!$D$3:$D$361,"",0),KP!$C$1:$C$370,KP!J$1:J$370,"",0)</f>
        <v>107.7</v>
      </c>
      <c r="AZ25">
        <f>_xlfn.XLOOKUP(_xlfn.XLOOKUP($A25,TEAMS!$E$3:$E$361,TEAMS!$D$3:$D$361,"",0),KP!$C$1:$C$370,KP!L$1:L$370,"",0)</f>
        <v>111.2</v>
      </c>
      <c r="BA25">
        <f>_xlfn.XLOOKUP(_xlfn.XLOOKUP($A25,TEAMS!$E$3:$E$361,TEAMS!$D$3:$D$361,"",0),KP!$C$1:$C$370,KP!N$1:N$370,"",0)</f>
        <v>69.599999999999994</v>
      </c>
      <c r="BB25">
        <f>_xlfn.XLOOKUP(_xlfn.XLOOKUP($A25,TEAMS!$E$3:$E$361,TEAMS!$D$3:$D$361,"",0),KP!$C$1:$C$370,KP!P$1:P$370,"",0)</f>
        <v>-0.01</v>
      </c>
      <c r="BC25">
        <f>_xlfn.XLOOKUP(_xlfn.XLOOKUP($A25,TEAMS!$E$3:$E$361,TEAMS!$D$3:$D$361,"",0),KP!$C$1:$C$370,KP!R$1:R$370,"",0)</f>
        <v>-0.12</v>
      </c>
      <c r="BD25">
        <f>_xlfn.XLOOKUP(_xlfn.XLOOKUP($A25,TEAMS!$E$3:$E$361,TEAMS!$D$3:$D$361,"",0),KP!$C$1:$C$370,KP!T$1:T$370,"",0)</f>
        <v>106.1</v>
      </c>
      <c r="BE25">
        <f>_xlfn.XLOOKUP(_xlfn.XLOOKUP($A25,TEAMS!$E$3:$E$361,TEAMS!$D$3:$D$361,"",0),KP!$C$1:$C$370,KP!V$1:V$370,"",0)</f>
        <v>106.2</v>
      </c>
      <c r="BF25">
        <f>_xlfn.XLOOKUP(_xlfn.XLOOKUP($A25,TEAMS!$E$3:$E$361,TEAMS!$D$3:$D$361,"",0),KP!$C$1:$C$370,KP!X$1:X$370,"",0)</f>
        <v>5.82</v>
      </c>
    </row>
    <row r="26" spans="1:58" x14ac:dyDescent="0.2">
      <c r="A26" s="1" t="s">
        <v>63</v>
      </c>
      <c r="B26" s="11" t="str">
        <f>_xlfn.XLOOKUP($A26,KP!$D$1:$D$364,KP!$C$1:$C$364,"",0)</f>
        <v>Belmont</v>
      </c>
      <c r="C26" s="11" t="str">
        <f>_xlfn.XLOOKUP($A26,KP!$D$1:$D$364,KP!$E$1:$E$364,"",0)</f>
        <v>MVC</v>
      </c>
      <c r="D26">
        <v>76.3</v>
      </c>
      <c r="E26">
        <v>3.8</v>
      </c>
      <c r="F26">
        <v>28.1</v>
      </c>
      <c r="G26">
        <v>59.5</v>
      </c>
      <c r="H26">
        <v>1.071</v>
      </c>
      <c r="I26">
        <v>1.0169999999999999</v>
      </c>
      <c r="J26">
        <v>55.3</v>
      </c>
      <c r="K26">
        <v>115</v>
      </c>
      <c r="L26">
        <v>38.9</v>
      </c>
      <c r="M26">
        <v>53.2</v>
      </c>
      <c r="N26">
        <v>72.5</v>
      </c>
      <c r="O26">
        <v>9.6</v>
      </c>
      <c r="P26">
        <v>24.6</v>
      </c>
      <c r="Q26">
        <v>7</v>
      </c>
      <c r="R26">
        <v>23.3</v>
      </c>
      <c r="S26">
        <v>33</v>
      </c>
      <c r="T26">
        <v>23</v>
      </c>
      <c r="U26">
        <v>72.8</v>
      </c>
      <c r="V26">
        <v>48.5</v>
      </c>
      <c r="W26">
        <v>3.1</v>
      </c>
      <c r="X26">
        <v>6.9</v>
      </c>
      <c r="Y26">
        <v>15.2</v>
      </c>
      <c r="Z26">
        <v>11.6</v>
      </c>
      <c r="AA26">
        <v>1.3069999999999999</v>
      </c>
      <c r="AB26">
        <v>0.64500000000000002</v>
      </c>
      <c r="AC26">
        <v>0.66700000000000004</v>
      </c>
      <c r="AD26">
        <v>71.2</v>
      </c>
      <c r="AE26">
        <v>15.8</v>
      </c>
      <c r="AF26">
        <v>72.5</v>
      </c>
      <c r="AG26">
        <v>-3.8</v>
      </c>
      <c r="AH26">
        <v>45.1</v>
      </c>
      <c r="AI26">
        <v>51.1</v>
      </c>
      <c r="AJ26">
        <v>35.6</v>
      </c>
      <c r="AK26">
        <v>49.8</v>
      </c>
      <c r="AL26">
        <v>66.5</v>
      </c>
      <c r="AM26">
        <v>106.7</v>
      </c>
      <c r="AN26">
        <v>13.2</v>
      </c>
      <c r="AO26">
        <v>12.3</v>
      </c>
      <c r="AP26">
        <v>1.071</v>
      </c>
      <c r="AQ26">
        <f t="shared" si="0"/>
        <v>0.23599999999999999</v>
      </c>
      <c r="AR26">
        <f t="shared" si="1"/>
        <v>10</v>
      </c>
      <c r="AS26">
        <f t="shared" si="2"/>
        <v>-1.5999999999999996</v>
      </c>
      <c r="AT26">
        <f>_xlfn.XLOOKUP(_xlfn.XLOOKUP($A26,TEAMS!$E$3:$E$361,TEAMS!$D$3:$D$361,"",0),KP!$C$1:$C$370,KP!B$1:B$370,"",0)</f>
        <v>123</v>
      </c>
      <c r="AU26">
        <f>_xlfn.XLOOKUP(_xlfn.XLOOKUP($A26,TEAMS!$E$3:$E$361,TEAMS!$D$3:$D$361,"",0),KP!$C$1:$C$370,KP!F$1:F$370,"",0)</f>
        <v>21</v>
      </c>
      <c r="AV26">
        <f>_xlfn.XLOOKUP(_xlfn.XLOOKUP($A26,TEAMS!$E$3:$E$361,TEAMS!$D$3:$D$361,"",0),KP!$C$1:$C$370,KP!G$1:G$370,"",0)</f>
        <v>11</v>
      </c>
      <c r="AW26">
        <f>_xlfn.XLOOKUP(_xlfn.XLOOKUP($A26,TEAMS!$E$3:$E$361,TEAMS!$D$3:$D$361,"",0),KP!$C$1:$C$370,KP!H$1:H$370,"",0)</f>
        <v>0</v>
      </c>
      <c r="AX26">
        <f>_xlfn.XLOOKUP(_xlfn.XLOOKUP($A26,TEAMS!$E$3:$E$361,TEAMS!$D$3:$D$361,"",0),KP!$C$1:$C$370,KP!I$1:I$370,"",0)</f>
        <v>4.08</v>
      </c>
      <c r="AY26">
        <f>_xlfn.XLOOKUP(_xlfn.XLOOKUP($A26,TEAMS!$E$3:$E$361,TEAMS!$D$3:$D$361,"",0),KP!$C$1:$C$370,KP!J$1:J$370,"",0)</f>
        <v>111.5</v>
      </c>
      <c r="AZ26">
        <f>_xlfn.XLOOKUP(_xlfn.XLOOKUP($A26,TEAMS!$E$3:$E$361,TEAMS!$D$3:$D$361,"",0),KP!$C$1:$C$370,KP!L$1:L$370,"",0)</f>
        <v>107.5</v>
      </c>
      <c r="BA26">
        <f>_xlfn.XLOOKUP(_xlfn.XLOOKUP($A26,TEAMS!$E$3:$E$361,TEAMS!$D$3:$D$361,"",0),KP!$C$1:$C$370,KP!N$1:N$370,"",0)</f>
        <v>68.400000000000006</v>
      </c>
      <c r="BB26">
        <f>_xlfn.XLOOKUP(_xlfn.XLOOKUP($A26,TEAMS!$E$3:$E$361,TEAMS!$D$3:$D$361,"",0),KP!$C$1:$C$370,KP!P$1:P$370,"",0)</f>
        <v>2.5000000000000001E-2</v>
      </c>
      <c r="BC26">
        <f>_xlfn.XLOOKUP(_xlfn.XLOOKUP($A26,TEAMS!$E$3:$E$361,TEAMS!$D$3:$D$361,"",0),KP!$C$1:$C$370,KP!R$1:R$370,"",0)</f>
        <v>-1.47</v>
      </c>
      <c r="BD26">
        <f>_xlfn.XLOOKUP(_xlfn.XLOOKUP($A26,TEAMS!$E$3:$E$361,TEAMS!$D$3:$D$361,"",0),KP!$C$1:$C$370,KP!T$1:T$370,"",0)</f>
        <v>103.9</v>
      </c>
      <c r="BE26">
        <f>_xlfn.XLOOKUP(_xlfn.XLOOKUP($A26,TEAMS!$E$3:$E$361,TEAMS!$D$3:$D$361,"",0),KP!$C$1:$C$370,KP!V$1:V$370,"",0)</f>
        <v>105.3</v>
      </c>
      <c r="BF26">
        <f>_xlfn.XLOOKUP(_xlfn.XLOOKUP($A26,TEAMS!$E$3:$E$361,TEAMS!$D$3:$D$361,"",0),KP!$C$1:$C$370,KP!X$1:X$370,"",0)</f>
        <v>0.85</v>
      </c>
    </row>
    <row r="27" spans="1:58" x14ac:dyDescent="0.2">
      <c r="A27" s="1" t="s">
        <v>64</v>
      </c>
      <c r="B27" s="11" t="str">
        <f>_xlfn.XLOOKUP($A27,KP!$D$1:$D$364,KP!$C$1:$C$364,"",0)</f>
        <v>VMI</v>
      </c>
      <c r="C27" s="11" t="str">
        <f>_xlfn.XLOOKUP($A27,KP!$D$1:$D$364,KP!$E$1:$E$364,"",0)</f>
        <v>SC</v>
      </c>
      <c r="D27">
        <v>65.7</v>
      </c>
      <c r="E27">
        <v>-12.7</v>
      </c>
      <c r="F27">
        <v>23.7</v>
      </c>
      <c r="G27">
        <v>59</v>
      </c>
      <c r="H27">
        <v>0.95699999999999996</v>
      </c>
      <c r="I27">
        <v>1.1419999999999999</v>
      </c>
      <c r="J27">
        <v>47.8</v>
      </c>
      <c r="K27">
        <v>101.4</v>
      </c>
      <c r="L27">
        <v>34.200000000000003</v>
      </c>
      <c r="M27">
        <v>45</v>
      </c>
      <c r="N27">
        <v>75.8</v>
      </c>
      <c r="O27">
        <v>8.9</v>
      </c>
      <c r="P27">
        <v>26</v>
      </c>
      <c r="Q27">
        <v>8.9</v>
      </c>
      <c r="R27">
        <v>22.4</v>
      </c>
      <c r="S27">
        <v>34.200000000000003</v>
      </c>
      <c r="T27">
        <v>26.6</v>
      </c>
      <c r="U27">
        <v>73.7</v>
      </c>
      <c r="V27">
        <v>49.7</v>
      </c>
      <c r="W27">
        <v>1.2</v>
      </c>
      <c r="X27">
        <v>5</v>
      </c>
      <c r="Y27">
        <v>10.4</v>
      </c>
      <c r="Z27">
        <v>13</v>
      </c>
      <c r="AA27">
        <v>0.79900000000000004</v>
      </c>
      <c r="AB27">
        <v>0.13800000000000001</v>
      </c>
      <c r="AC27">
        <v>0.33300000000000002</v>
      </c>
      <c r="AD27">
        <v>68.7</v>
      </c>
      <c r="AE27">
        <v>15.2</v>
      </c>
      <c r="AF27">
        <v>78.400000000000006</v>
      </c>
      <c r="AG27">
        <v>12.7</v>
      </c>
      <c r="AH27">
        <v>47.5</v>
      </c>
      <c r="AI27">
        <v>56.9</v>
      </c>
      <c r="AJ27">
        <v>37.4</v>
      </c>
      <c r="AK27">
        <v>57.7</v>
      </c>
      <c r="AL27">
        <v>71.3</v>
      </c>
      <c r="AM27">
        <v>118</v>
      </c>
      <c r="AN27">
        <v>16.8</v>
      </c>
      <c r="AO27">
        <v>9.9</v>
      </c>
      <c r="AP27">
        <v>1.706</v>
      </c>
      <c r="AQ27">
        <f t="shared" si="0"/>
        <v>-0.90699999999999992</v>
      </c>
      <c r="AR27">
        <f t="shared" si="1"/>
        <v>6.2</v>
      </c>
      <c r="AS27">
        <f t="shared" si="2"/>
        <v>-6.8</v>
      </c>
      <c r="AT27">
        <f>_xlfn.XLOOKUP(_xlfn.XLOOKUP($A27,TEAMS!$E$3:$E$361,TEAMS!$D$3:$D$361,"",0),KP!$C$1:$C$370,KP!B$1:B$370,"",0)</f>
        <v>354</v>
      </c>
      <c r="AU27">
        <f>_xlfn.XLOOKUP(_xlfn.XLOOKUP($A27,TEAMS!$E$3:$E$361,TEAMS!$D$3:$D$361,"",0),KP!$C$1:$C$370,KP!F$1:F$370,"",0)</f>
        <v>0</v>
      </c>
      <c r="AV27">
        <f>_xlfn.XLOOKUP(_xlfn.XLOOKUP($A27,TEAMS!$E$3:$E$361,TEAMS!$D$3:$D$361,"",0),KP!$C$1:$C$370,KP!G$1:G$370,"",0)</f>
        <v>0</v>
      </c>
      <c r="AW27">
        <f>_xlfn.XLOOKUP(_xlfn.XLOOKUP($A27,TEAMS!$E$3:$E$361,TEAMS!$D$3:$D$361,"",0),KP!$C$1:$C$370,KP!H$1:H$370,"",0)</f>
        <v>0</v>
      </c>
      <c r="AX27">
        <f>_xlfn.XLOOKUP(_xlfn.XLOOKUP($A27,TEAMS!$E$3:$E$361,TEAMS!$D$3:$D$361,"",0),KP!$C$1:$C$370,KP!I$1:I$370,"",0)</f>
        <v>-19.71</v>
      </c>
      <c r="AY27">
        <f>_xlfn.XLOOKUP(_xlfn.XLOOKUP($A27,TEAMS!$E$3:$E$361,TEAMS!$D$3:$D$361,"",0),KP!$C$1:$C$370,KP!J$1:J$370,"",0)</f>
        <v>98.4</v>
      </c>
      <c r="AZ27">
        <f>_xlfn.XLOOKUP(_xlfn.XLOOKUP($A27,TEAMS!$E$3:$E$361,TEAMS!$D$3:$D$361,"",0),KP!$C$1:$C$370,KP!L$1:L$370,"",0)</f>
        <v>118.1</v>
      </c>
      <c r="BA27">
        <f>_xlfn.XLOOKUP(_xlfn.XLOOKUP($A27,TEAMS!$E$3:$E$361,TEAMS!$D$3:$D$361,"",0),KP!$C$1:$C$370,KP!N$1:N$370,"",0)</f>
        <v>66.7</v>
      </c>
      <c r="BB27">
        <f>_xlfn.XLOOKUP(_xlfn.XLOOKUP($A27,TEAMS!$E$3:$E$361,TEAMS!$D$3:$D$361,"",0),KP!$C$1:$C$370,KP!P$1:P$370,"",0)</f>
        <v>5.0000000000000001E-3</v>
      </c>
      <c r="BC27">
        <f>_xlfn.XLOOKUP(_xlfn.XLOOKUP($A27,TEAMS!$E$3:$E$361,TEAMS!$D$3:$D$361,"",0),KP!$C$1:$C$370,KP!R$1:R$370,"",0)</f>
        <v>-2.5099999999999998</v>
      </c>
      <c r="BD27">
        <f>_xlfn.XLOOKUP(_xlfn.XLOOKUP($A27,TEAMS!$E$3:$E$361,TEAMS!$D$3:$D$361,"",0),KP!$C$1:$C$370,KP!T$1:T$370,"",0)</f>
        <v>104.6</v>
      </c>
      <c r="BE27">
        <f>_xlfn.XLOOKUP(_xlfn.XLOOKUP($A27,TEAMS!$E$3:$E$361,TEAMS!$D$3:$D$361,"",0),KP!$C$1:$C$370,KP!V$1:V$370,"",0)</f>
        <v>107.1</v>
      </c>
      <c r="BF27">
        <f>_xlfn.XLOOKUP(_xlfn.XLOOKUP($A27,TEAMS!$E$3:$E$361,TEAMS!$D$3:$D$361,"",0),KP!$C$1:$C$370,KP!X$1:X$370,"",0)</f>
        <v>-2.5099999999999998</v>
      </c>
    </row>
    <row r="28" spans="1:58" x14ac:dyDescent="0.2">
      <c r="A28" s="1" t="s">
        <v>65</v>
      </c>
      <c r="B28" s="11" t="str">
        <f>_xlfn.XLOOKUP($A28,KP!$D$1:$D$364,KP!$C$1:$C$364,"",0)</f>
        <v>Arkansas</v>
      </c>
      <c r="C28" s="11" t="str">
        <f>_xlfn.XLOOKUP($A28,KP!$D$1:$D$364,KP!$E$1:$E$364,"",0)</f>
        <v>SEC</v>
      </c>
      <c r="D28">
        <v>74.400000000000006</v>
      </c>
      <c r="E28">
        <v>7</v>
      </c>
      <c r="F28">
        <v>27.1</v>
      </c>
      <c r="G28">
        <v>56.9</v>
      </c>
      <c r="H28">
        <v>1.0329999999999999</v>
      </c>
      <c r="I28">
        <v>0.93600000000000005</v>
      </c>
      <c r="J28">
        <v>52</v>
      </c>
      <c r="K28">
        <v>110.4</v>
      </c>
      <c r="L28">
        <v>31.7</v>
      </c>
      <c r="M28">
        <v>53.7</v>
      </c>
      <c r="N28">
        <v>69</v>
      </c>
      <c r="O28">
        <v>5.0999999999999996</v>
      </c>
      <c r="P28">
        <v>16.100000000000001</v>
      </c>
      <c r="Q28">
        <v>8.6999999999999993</v>
      </c>
      <c r="R28">
        <v>23.7</v>
      </c>
      <c r="S28">
        <v>35.200000000000003</v>
      </c>
      <c r="T28">
        <v>28.9</v>
      </c>
      <c r="U28">
        <v>74.7</v>
      </c>
      <c r="V28">
        <v>51.8</v>
      </c>
      <c r="W28">
        <v>5.2</v>
      </c>
      <c r="X28">
        <v>8.4</v>
      </c>
      <c r="Y28">
        <v>13.4</v>
      </c>
      <c r="Z28">
        <v>12.9</v>
      </c>
      <c r="AA28">
        <v>1.04</v>
      </c>
      <c r="AB28">
        <v>0.60599999999999998</v>
      </c>
      <c r="AC28">
        <v>0.375</v>
      </c>
      <c r="AD28">
        <v>72</v>
      </c>
      <c r="AE28">
        <v>19.100000000000001</v>
      </c>
      <c r="AF28">
        <v>67.400000000000006</v>
      </c>
      <c r="AG28">
        <v>-7</v>
      </c>
      <c r="AH28">
        <v>42</v>
      </c>
      <c r="AI28">
        <v>46.5</v>
      </c>
      <c r="AJ28">
        <v>30.6</v>
      </c>
      <c r="AK28">
        <v>46.9</v>
      </c>
      <c r="AL28">
        <v>71.400000000000006</v>
      </c>
      <c r="AM28">
        <v>102</v>
      </c>
      <c r="AN28">
        <v>10.3</v>
      </c>
      <c r="AO28">
        <v>14.3</v>
      </c>
      <c r="AP28">
        <v>0.72099999999999997</v>
      </c>
      <c r="AQ28">
        <f t="shared" si="0"/>
        <v>0.31900000000000006</v>
      </c>
      <c r="AR28">
        <f t="shared" si="1"/>
        <v>13.600000000000001</v>
      </c>
      <c r="AS28">
        <f t="shared" si="2"/>
        <v>0.70000000000000107</v>
      </c>
      <c r="AT28">
        <f>_xlfn.XLOOKUP(_xlfn.XLOOKUP($A28,TEAMS!$E$3:$E$361,TEAMS!$D$3:$D$361,"",0),KP!$C$1:$C$370,KP!B$1:B$370,"",0)</f>
        <v>20</v>
      </c>
      <c r="AU28">
        <f>_xlfn.XLOOKUP(_xlfn.XLOOKUP($A28,TEAMS!$E$3:$E$361,TEAMS!$D$3:$D$361,"",0),KP!$C$1:$C$370,KP!F$1:F$370,"",0)</f>
        <v>20</v>
      </c>
      <c r="AV28">
        <f>_xlfn.XLOOKUP(_xlfn.XLOOKUP($A28,TEAMS!$E$3:$E$361,TEAMS!$D$3:$D$361,"",0),KP!$C$1:$C$370,KP!G$1:G$370,"",0)</f>
        <v>13</v>
      </c>
      <c r="AW28">
        <f>_xlfn.XLOOKUP(_xlfn.XLOOKUP($A28,TEAMS!$E$3:$E$361,TEAMS!$D$3:$D$361,"",0),KP!$C$1:$C$370,KP!H$1:H$370,"",0)</f>
        <v>8</v>
      </c>
      <c r="AX28">
        <f>_xlfn.XLOOKUP(_xlfn.XLOOKUP($A28,TEAMS!$E$3:$E$361,TEAMS!$D$3:$D$361,"",0),KP!$C$1:$C$370,KP!I$1:I$370,"",0)</f>
        <v>18.63</v>
      </c>
      <c r="AY28">
        <f>_xlfn.XLOOKUP(_xlfn.XLOOKUP($A28,TEAMS!$E$3:$E$361,TEAMS!$D$3:$D$361,"",0),KP!$C$1:$C$370,KP!J$1:J$370,"",0)</f>
        <v>112.6</v>
      </c>
      <c r="AZ28">
        <f>_xlfn.XLOOKUP(_xlfn.XLOOKUP($A28,TEAMS!$E$3:$E$361,TEAMS!$D$3:$D$361,"",0),KP!$C$1:$C$370,KP!L$1:L$370,"",0)</f>
        <v>94</v>
      </c>
      <c r="BA28">
        <f>_xlfn.XLOOKUP(_xlfn.XLOOKUP($A28,TEAMS!$E$3:$E$361,TEAMS!$D$3:$D$361,"",0),KP!$C$1:$C$370,KP!N$1:N$370,"",0)</f>
        <v>69.7</v>
      </c>
      <c r="BB28">
        <f>_xlfn.XLOOKUP(_xlfn.XLOOKUP($A28,TEAMS!$E$3:$E$361,TEAMS!$D$3:$D$361,"",0),KP!$C$1:$C$370,KP!P$1:P$370,"",0)</f>
        <v>-7.1999999999999995E-2</v>
      </c>
      <c r="BC28">
        <f>_xlfn.XLOOKUP(_xlfn.XLOOKUP($A28,TEAMS!$E$3:$E$361,TEAMS!$D$3:$D$361,"",0),KP!$C$1:$C$370,KP!R$1:R$370,"",0)</f>
        <v>9.9</v>
      </c>
      <c r="BD28">
        <f>_xlfn.XLOOKUP(_xlfn.XLOOKUP($A28,TEAMS!$E$3:$E$361,TEAMS!$D$3:$D$361,"",0),KP!$C$1:$C$370,KP!T$1:T$370,"",0)</f>
        <v>109.9</v>
      </c>
      <c r="BE28">
        <f>_xlfn.XLOOKUP(_xlfn.XLOOKUP($A28,TEAMS!$E$3:$E$361,TEAMS!$D$3:$D$361,"",0),KP!$C$1:$C$370,KP!V$1:V$370,"",0)</f>
        <v>100</v>
      </c>
      <c r="BF28">
        <f>_xlfn.XLOOKUP(_xlfn.XLOOKUP($A28,TEAMS!$E$3:$E$361,TEAMS!$D$3:$D$361,"",0),KP!$C$1:$C$370,KP!X$1:X$370,"",0)</f>
        <v>3.73</v>
      </c>
    </row>
    <row r="29" spans="1:58" x14ac:dyDescent="0.2">
      <c r="A29" s="1" t="s">
        <v>66</v>
      </c>
      <c r="B29" s="11" t="str">
        <f>_xlfn.XLOOKUP($A29,KP!$D$1:$D$364,KP!$C$1:$C$364,"",0)</f>
        <v>Hofstra</v>
      </c>
      <c r="C29" s="11" t="str">
        <f>_xlfn.XLOOKUP($A29,KP!$D$1:$D$364,KP!$E$1:$E$364,"",0)</f>
        <v>CAA</v>
      </c>
      <c r="D29">
        <v>74.099999999999994</v>
      </c>
      <c r="E29">
        <v>8.1</v>
      </c>
      <c r="F29">
        <v>28.2</v>
      </c>
      <c r="G29">
        <v>58.7</v>
      </c>
      <c r="H29">
        <v>1.0669999999999999</v>
      </c>
      <c r="I29">
        <v>0.95099999999999996</v>
      </c>
      <c r="J29">
        <v>55.2</v>
      </c>
      <c r="K29">
        <v>114.6</v>
      </c>
      <c r="L29">
        <v>36.799999999999997</v>
      </c>
      <c r="M29">
        <v>55.2</v>
      </c>
      <c r="N29">
        <v>74.099999999999994</v>
      </c>
      <c r="O29">
        <v>8.5</v>
      </c>
      <c r="P29">
        <v>23</v>
      </c>
      <c r="Q29">
        <v>6.3</v>
      </c>
      <c r="R29">
        <v>24.4</v>
      </c>
      <c r="S29">
        <v>33.299999999999997</v>
      </c>
      <c r="T29">
        <v>20.9</v>
      </c>
      <c r="U29">
        <v>70.8</v>
      </c>
      <c r="V29">
        <v>47.7</v>
      </c>
      <c r="W29">
        <v>4.2</v>
      </c>
      <c r="X29">
        <v>6.2</v>
      </c>
      <c r="Y29">
        <v>13.8</v>
      </c>
      <c r="Z29">
        <v>10.7</v>
      </c>
      <c r="AA29">
        <v>1.2949999999999999</v>
      </c>
      <c r="AB29">
        <v>0.71899999999999997</v>
      </c>
      <c r="AC29">
        <v>0.75</v>
      </c>
      <c r="AD29">
        <v>69.400000000000006</v>
      </c>
      <c r="AE29">
        <v>14.6</v>
      </c>
      <c r="AF29">
        <v>66</v>
      </c>
      <c r="AG29">
        <v>-8.1</v>
      </c>
      <c r="AH29">
        <v>40.5</v>
      </c>
      <c r="AI29">
        <v>46.2</v>
      </c>
      <c r="AJ29">
        <v>30.9</v>
      </c>
      <c r="AK29">
        <v>46.1</v>
      </c>
      <c r="AL29">
        <v>69.8</v>
      </c>
      <c r="AM29">
        <v>98.2</v>
      </c>
      <c r="AN29">
        <v>12.4</v>
      </c>
      <c r="AO29">
        <v>12.6</v>
      </c>
      <c r="AP29">
        <v>0.98299999999999998</v>
      </c>
      <c r="AQ29">
        <f t="shared" si="0"/>
        <v>0.31199999999999994</v>
      </c>
      <c r="AR29">
        <f t="shared" si="1"/>
        <v>10.4</v>
      </c>
      <c r="AS29">
        <f t="shared" si="2"/>
        <v>-0.29999999999999893</v>
      </c>
      <c r="AT29">
        <f>_xlfn.XLOOKUP(_xlfn.XLOOKUP($A29,TEAMS!$E$3:$E$361,TEAMS!$D$3:$D$361,"",0),KP!$C$1:$C$370,KP!B$1:B$370,"",0)</f>
        <v>90</v>
      </c>
      <c r="AU29">
        <f>_xlfn.XLOOKUP(_xlfn.XLOOKUP($A29,TEAMS!$E$3:$E$361,TEAMS!$D$3:$D$361,"",0),KP!$C$1:$C$370,KP!F$1:F$370,"",0)</f>
        <v>24</v>
      </c>
      <c r="AV29">
        <f>_xlfn.XLOOKUP(_xlfn.XLOOKUP($A29,TEAMS!$E$3:$E$361,TEAMS!$D$3:$D$361,"",0),KP!$C$1:$C$370,KP!G$1:G$370,"",0)</f>
        <v>9</v>
      </c>
      <c r="AW29">
        <f>_xlfn.XLOOKUP(_xlfn.XLOOKUP($A29,TEAMS!$E$3:$E$361,TEAMS!$D$3:$D$361,"",0),KP!$C$1:$C$370,KP!H$1:H$370,"",0)</f>
        <v>0</v>
      </c>
      <c r="AX29">
        <f>_xlfn.XLOOKUP(_xlfn.XLOOKUP($A29,TEAMS!$E$3:$E$361,TEAMS!$D$3:$D$361,"",0),KP!$C$1:$C$370,KP!I$1:I$370,"",0)</f>
        <v>8.4</v>
      </c>
      <c r="AY29">
        <f>_xlfn.XLOOKUP(_xlfn.XLOOKUP($A29,TEAMS!$E$3:$E$361,TEAMS!$D$3:$D$361,"",0),KP!$C$1:$C$370,KP!J$1:J$370,"",0)</f>
        <v>110.3</v>
      </c>
      <c r="AZ29">
        <f>_xlfn.XLOOKUP(_xlfn.XLOOKUP($A29,TEAMS!$E$3:$E$361,TEAMS!$D$3:$D$361,"",0),KP!$C$1:$C$370,KP!L$1:L$370,"",0)</f>
        <v>101.9</v>
      </c>
      <c r="BA29">
        <f>_xlfn.XLOOKUP(_xlfn.XLOOKUP($A29,TEAMS!$E$3:$E$361,TEAMS!$D$3:$D$361,"",0),KP!$C$1:$C$370,KP!N$1:N$370,"",0)</f>
        <v>67.2</v>
      </c>
      <c r="BB29">
        <f>_xlfn.XLOOKUP(_xlfn.XLOOKUP($A29,TEAMS!$E$3:$E$361,TEAMS!$D$3:$D$361,"",0),KP!$C$1:$C$370,KP!P$1:P$370,"",0)</f>
        <v>3.2000000000000001E-2</v>
      </c>
      <c r="BC29">
        <f>_xlfn.XLOOKUP(_xlfn.XLOOKUP($A29,TEAMS!$E$3:$E$361,TEAMS!$D$3:$D$361,"",0),KP!$C$1:$C$370,KP!R$1:R$370,"",0)</f>
        <v>-3.37</v>
      </c>
      <c r="BD29">
        <f>_xlfn.XLOOKUP(_xlfn.XLOOKUP($A29,TEAMS!$E$3:$E$361,TEAMS!$D$3:$D$361,"",0),KP!$C$1:$C$370,KP!T$1:T$370,"",0)</f>
        <v>102.9</v>
      </c>
      <c r="BE29">
        <f>_xlfn.XLOOKUP(_xlfn.XLOOKUP($A29,TEAMS!$E$3:$E$361,TEAMS!$D$3:$D$361,"",0),KP!$C$1:$C$370,KP!V$1:V$370,"",0)</f>
        <v>106.3</v>
      </c>
      <c r="BF29">
        <f>_xlfn.XLOOKUP(_xlfn.XLOOKUP($A29,TEAMS!$E$3:$E$361,TEAMS!$D$3:$D$361,"",0),KP!$C$1:$C$370,KP!X$1:X$370,"",0)</f>
        <v>6.89</v>
      </c>
    </row>
    <row r="30" spans="1:58" x14ac:dyDescent="0.2">
      <c r="A30" s="1" t="s">
        <v>67</v>
      </c>
      <c r="B30" s="11" t="str">
        <f>_xlfn.XLOOKUP($A30,KP!$D$1:$D$364,KP!$C$1:$C$364,"",0)</f>
        <v>Missouri St.</v>
      </c>
      <c r="C30" s="11" t="str">
        <f>_xlfn.XLOOKUP($A30,KP!$D$1:$D$364,KP!$E$1:$E$364,"",0)</f>
        <v>MVC</v>
      </c>
      <c r="D30">
        <v>65</v>
      </c>
      <c r="E30">
        <v>1.4</v>
      </c>
      <c r="F30">
        <v>23.9</v>
      </c>
      <c r="G30">
        <v>55.4</v>
      </c>
      <c r="H30">
        <v>1</v>
      </c>
      <c r="I30">
        <v>0.97899999999999998</v>
      </c>
      <c r="J30">
        <v>50.1</v>
      </c>
      <c r="K30">
        <v>103.9</v>
      </c>
      <c r="L30">
        <v>32.799999999999997</v>
      </c>
      <c r="M30">
        <v>50.9</v>
      </c>
      <c r="N30">
        <v>62.6</v>
      </c>
      <c r="O30">
        <v>7.8</v>
      </c>
      <c r="P30">
        <v>23.9</v>
      </c>
      <c r="Q30">
        <v>9.9</v>
      </c>
      <c r="R30">
        <v>22.2</v>
      </c>
      <c r="S30">
        <v>34.799999999999997</v>
      </c>
      <c r="T30">
        <v>31.5</v>
      </c>
      <c r="U30">
        <v>75.7</v>
      </c>
      <c r="V30">
        <v>52.5</v>
      </c>
      <c r="W30">
        <v>4.4000000000000004</v>
      </c>
      <c r="X30">
        <v>6.2</v>
      </c>
      <c r="Y30">
        <v>11.6</v>
      </c>
      <c r="Z30">
        <v>12.2</v>
      </c>
      <c r="AA30">
        <v>0.95499999999999996</v>
      </c>
      <c r="AB30">
        <v>0.51600000000000001</v>
      </c>
      <c r="AC30">
        <v>0.42899999999999999</v>
      </c>
      <c r="AD30">
        <v>65</v>
      </c>
      <c r="AE30">
        <v>15.8</v>
      </c>
      <c r="AF30">
        <v>63.7</v>
      </c>
      <c r="AG30">
        <v>-1.4</v>
      </c>
      <c r="AH30">
        <v>42.9</v>
      </c>
      <c r="AI30">
        <v>49.3</v>
      </c>
      <c r="AJ30">
        <v>32.6</v>
      </c>
      <c r="AK30">
        <v>49.5</v>
      </c>
      <c r="AL30">
        <v>72.099999999999994</v>
      </c>
      <c r="AM30">
        <v>105.2</v>
      </c>
      <c r="AN30">
        <v>11</v>
      </c>
      <c r="AO30">
        <v>11.8</v>
      </c>
      <c r="AP30">
        <v>0.93200000000000005</v>
      </c>
      <c r="AQ30">
        <f t="shared" si="0"/>
        <v>2.2999999999999909E-2</v>
      </c>
      <c r="AR30">
        <f t="shared" si="1"/>
        <v>10.600000000000001</v>
      </c>
      <c r="AS30">
        <f t="shared" si="2"/>
        <v>-1.5999999999999979</v>
      </c>
      <c r="AT30">
        <f>_xlfn.XLOOKUP(_xlfn.XLOOKUP($A30,TEAMS!$E$3:$E$361,TEAMS!$D$3:$D$361,"",0),KP!$C$1:$C$370,KP!B$1:B$370,"",0)</f>
        <v>151</v>
      </c>
      <c r="AU30">
        <f>_xlfn.XLOOKUP(_xlfn.XLOOKUP($A30,TEAMS!$E$3:$E$361,TEAMS!$D$3:$D$361,"",0),KP!$C$1:$C$370,KP!F$1:F$370,"",0)</f>
        <v>17</v>
      </c>
      <c r="AV30">
        <f>_xlfn.XLOOKUP(_xlfn.XLOOKUP($A30,TEAMS!$E$3:$E$361,TEAMS!$D$3:$D$361,"",0),KP!$C$1:$C$370,KP!G$1:G$370,"",0)</f>
        <v>15</v>
      </c>
      <c r="AW30">
        <f>_xlfn.XLOOKUP(_xlfn.XLOOKUP($A30,TEAMS!$E$3:$E$361,TEAMS!$D$3:$D$361,"",0),KP!$C$1:$C$370,KP!H$1:H$370,"",0)</f>
        <v>0</v>
      </c>
      <c r="AX30">
        <f>_xlfn.XLOOKUP(_xlfn.XLOOKUP($A30,TEAMS!$E$3:$E$361,TEAMS!$D$3:$D$361,"",0),KP!$C$1:$C$370,KP!I$1:I$370,"",0)</f>
        <v>1.31</v>
      </c>
      <c r="AY30">
        <f>_xlfn.XLOOKUP(_xlfn.XLOOKUP($A30,TEAMS!$E$3:$E$361,TEAMS!$D$3:$D$361,"",0),KP!$C$1:$C$370,KP!J$1:J$370,"",0)</f>
        <v>104.6</v>
      </c>
      <c r="AZ30">
        <f>_xlfn.XLOOKUP(_xlfn.XLOOKUP($A30,TEAMS!$E$3:$E$361,TEAMS!$D$3:$D$361,"",0),KP!$C$1:$C$370,KP!L$1:L$370,"",0)</f>
        <v>103.3</v>
      </c>
      <c r="BA30">
        <f>_xlfn.XLOOKUP(_xlfn.XLOOKUP($A30,TEAMS!$E$3:$E$361,TEAMS!$D$3:$D$361,"",0),KP!$C$1:$C$370,KP!N$1:N$370,"",0)</f>
        <v>62.2</v>
      </c>
      <c r="BB30">
        <f>_xlfn.XLOOKUP(_xlfn.XLOOKUP($A30,TEAMS!$E$3:$E$361,TEAMS!$D$3:$D$361,"",0),KP!$C$1:$C$370,KP!P$1:P$370,"",0)</f>
        <v>-2.1000000000000001E-2</v>
      </c>
      <c r="BC30">
        <f>_xlfn.XLOOKUP(_xlfn.XLOOKUP($A30,TEAMS!$E$3:$E$361,TEAMS!$D$3:$D$361,"",0),KP!$C$1:$C$370,KP!R$1:R$370,"",0)</f>
        <v>-0.81</v>
      </c>
      <c r="BD30">
        <f>_xlfn.XLOOKUP(_xlfn.XLOOKUP($A30,TEAMS!$E$3:$E$361,TEAMS!$D$3:$D$361,"",0),KP!$C$1:$C$370,KP!T$1:T$370,"",0)</f>
        <v>103.9</v>
      </c>
      <c r="BE30">
        <f>_xlfn.XLOOKUP(_xlfn.XLOOKUP($A30,TEAMS!$E$3:$E$361,TEAMS!$D$3:$D$361,"",0),KP!$C$1:$C$370,KP!V$1:V$370,"",0)</f>
        <v>104.7</v>
      </c>
      <c r="BF30">
        <f>_xlfn.XLOOKUP(_xlfn.XLOOKUP($A30,TEAMS!$E$3:$E$361,TEAMS!$D$3:$D$361,"",0),KP!$C$1:$C$370,KP!X$1:X$370,"",0)</f>
        <v>1.65</v>
      </c>
    </row>
    <row r="31" spans="1:58" x14ac:dyDescent="0.2">
      <c r="A31" s="1" t="s">
        <v>68</v>
      </c>
      <c r="B31" s="11" t="str">
        <f>_xlfn.XLOOKUP($A31,KP!$D$1:$D$364,KP!$C$1:$C$364,"",0)</f>
        <v>Baylor</v>
      </c>
      <c r="C31" s="11" t="str">
        <f>_xlfn.XLOOKUP($A31,KP!$D$1:$D$364,KP!$E$1:$E$364,"",0)</f>
        <v>B12</v>
      </c>
      <c r="D31">
        <v>77.2</v>
      </c>
      <c r="E31">
        <v>6.9</v>
      </c>
      <c r="F31">
        <v>25.7</v>
      </c>
      <c r="G31">
        <v>57.6</v>
      </c>
      <c r="H31">
        <v>1.105</v>
      </c>
      <c r="I31">
        <v>1.006</v>
      </c>
      <c r="J31">
        <v>53.1</v>
      </c>
      <c r="K31">
        <v>113.9</v>
      </c>
      <c r="L31">
        <v>37.200000000000003</v>
      </c>
      <c r="M31">
        <v>50.8</v>
      </c>
      <c r="N31">
        <v>74.900000000000006</v>
      </c>
      <c r="O31">
        <v>9.6999999999999993</v>
      </c>
      <c r="P31">
        <v>26.1</v>
      </c>
      <c r="Q31">
        <v>9.8000000000000007</v>
      </c>
      <c r="R31">
        <v>20.5</v>
      </c>
      <c r="S31">
        <v>34.5</v>
      </c>
      <c r="T31">
        <v>32.200000000000003</v>
      </c>
      <c r="U31">
        <v>70.099999999999994</v>
      </c>
      <c r="V31">
        <v>51.7</v>
      </c>
      <c r="W31">
        <v>2.4</v>
      </c>
      <c r="X31">
        <v>6.7</v>
      </c>
      <c r="Y31">
        <v>14.5</v>
      </c>
      <c r="Z31">
        <v>12.3</v>
      </c>
      <c r="AA31">
        <v>1.1779999999999999</v>
      </c>
      <c r="AB31">
        <v>0.68799999999999994</v>
      </c>
      <c r="AC31">
        <v>0.66700000000000004</v>
      </c>
      <c r="AD31">
        <v>69.8</v>
      </c>
      <c r="AE31">
        <v>17.399999999999999</v>
      </c>
      <c r="AF31">
        <v>70.3</v>
      </c>
      <c r="AG31">
        <v>-6.9</v>
      </c>
      <c r="AH31">
        <v>45.3</v>
      </c>
      <c r="AI31">
        <v>51.4</v>
      </c>
      <c r="AJ31">
        <v>32.200000000000003</v>
      </c>
      <c r="AK31">
        <v>53.3</v>
      </c>
      <c r="AL31">
        <v>70.7</v>
      </c>
      <c r="AM31">
        <v>108.8</v>
      </c>
      <c r="AN31">
        <v>15.4</v>
      </c>
      <c r="AO31">
        <v>13.5</v>
      </c>
      <c r="AP31">
        <v>1.1359999999999999</v>
      </c>
      <c r="AQ31">
        <f t="shared" si="0"/>
        <v>4.2000000000000037E-2</v>
      </c>
      <c r="AR31">
        <f t="shared" si="1"/>
        <v>9.1</v>
      </c>
      <c r="AS31">
        <f t="shared" si="2"/>
        <v>-3.2000000000000011</v>
      </c>
      <c r="AT31">
        <f>_xlfn.XLOOKUP(_xlfn.XLOOKUP($A31,TEAMS!$E$3:$E$361,TEAMS!$D$3:$D$361,"",0),KP!$C$1:$C$370,KP!B$1:B$370,"",0)</f>
        <v>15</v>
      </c>
      <c r="AU31">
        <f>_xlfn.XLOOKUP(_xlfn.XLOOKUP($A31,TEAMS!$E$3:$E$361,TEAMS!$D$3:$D$361,"",0),KP!$C$1:$C$370,KP!F$1:F$370,"",0)</f>
        <v>22</v>
      </c>
      <c r="AV31">
        <f>_xlfn.XLOOKUP(_xlfn.XLOOKUP($A31,TEAMS!$E$3:$E$361,TEAMS!$D$3:$D$361,"",0),KP!$C$1:$C$370,KP!G$1:G$370,"",0)</f>
        <v>10</v>
      </c>
      <c r="AW31">
        <f>_xlfn.XLOOKUP(_xlfn.XLOOKUP($A31,TEAMS!$E$3:$E$361,TEAMS!$D$3:$D$361,"",0),KP!$C$1:$C$370,KP!H$1:H$370,"",0)</f>
        <v>3</v>
      </c>
      <c r="AX31">
        <f>_xlfn.XLOOKUP(_xlfn.XLOOKUP($A31,TEAMS!$E$3:$E$361,TEAMS!$D$3:$D$361,"",0),KP!$C$1:$C$370,KP!I$1:I$370,"",0)</f>
        <v>19.98</v>
      </c>
      <c r="AY31">
        <f>_xlfn.XLOOKUP(_xlfn.XLOOKUP($A31,TEAMS!$E$3:$E$361,TEAMS!$D$3:$D$361,"",0),KP!$C$1:$C$370,KP!J$1:J$370,"",0)</f>
        <v>121.9</v>
      </c>
      <c r="AZ31">
        <f>_xlfn.XLOOKUP(_xlfn.XLOOKUP($A31,TEAMS!$E$3:$E$361,TEAMS!$D$3:$D$361,"",0),KP!$C$1:$C$370,KP!L$1:L$370,"",0)</f>
        <v>101.9</v>
      </c>
      <c r="BA31">
        <f>_xlfn.XLOOKUP(_xlfn.XLOOKUP($A31,TEAMS!$E$3:$E$361,TEAMS!$D$3:$D$361,"",0),KP!$C$1:$C$370,KP!N$1:N$370,"",0)</f>
        <v>66.599999999999994</v>
      </c>
      <c r="BB31">
        <f>_xlfn.XLOOKUP(_xlfn.XLOOKUP($A31,TEAMS!$E$3:$E$361,TEAMS!$D$3:$D$361,"",0),KP!$C$1:$C$370,KP!P$1:P$370,"",0)</f>
        <v>3.2000000000000001E-2</v>
      </c>
      <c r="BC31">
        <f>_xlfn.XLOOKUP(_xlfn.XLOOKUP($A31,TEAMS!$E$3:$E$361,TEAMS!$D$3:$D$361,"",0),KP!$C$1:$C$370,KP!R$1:R$370,"",0)</f>
        <v>12.93</v>
      </c>
      <c r="BD31">
        <f>_xlfn.XLOOKUP(_xlfn.XLOOKUP($A31,TEAMS!$E$3:$E$361,TEAMS!$D$3:$D$361,"",0),KP!$C$1:$C$370,KP!T$1:T$370,"",0)</f>
        <v>110.8</v>
      </c>
      <c r="BE31">
        <f>_xlfn.XLOOKUP(_xlfn.XLOOKUP($A31,TEAMS!$E$3:$E$361,TEAMS!$D$3:$D$361,"",0),KP!$C$1:$C$370,KP!V$1:V$370,"",0)</f>
        <v>97.9</v>
      </c>
      <c r="BF31">
        <f>_xlfn.XLOOKUP(_xlfn.XLOOKUP($A31,TEAMS!$E$3:$E$361,TEAMS!$D$3:$D$361,"",0),KP!$C$1:$C$370,KP!X$1:X$370,"",0)</f>
        <v>1.92</v>
      </c>
    </row>
    <row r="32" spans="1:58" x14ac:dyDescent="0.2">
      <c r="A32" s="1" t="s">
        <v>69</v>
      </c>
      <c r="B32" s="11" t="str">
        <f>_xlfn.XLOOKUP($A32,KP!$D$1:$D$364,KP!$C$1:$C$364,"",0)</f>
        <v>Bryant</v>
      </c>
      <c r="C32" s="11" t="str">
        <f>_xlfn.XLOOKUP($A32,KP!$D$1:$D$364,KP!$E$1:$E$364,"",0)</f>
        <v>AE</v>
      </c>
      <c r="D32">
        <v>76.3</v>
      </c>
      <c r="E32">
        <v>0.9</v>
      </c>
      <c r="F32">
        <v>27.1</v>
      </c>
      <c r="G32">
        <v>59.6</v>
      </c>
      <c r="H32">
        <v>1.0289999999999999</v>
      </c>
      <c r="I32">
        <v>1.016</v>
      </c>
      <c r="J32">
        <v>51.9</v>
      </c>
      <c r="K32">
        <v>110.7</v>
      </c>
      <c r="L32">
        <v>33.200000000000003</v>
      </c>
      <c r="M32">
        <v>53.2</v>
      </c>
      <c r="N32">
        <v>73.5</v>
      </c>
      <c r="O32">
        <v>7.8</v>
      </c>
      <c r="P32">
        <v>23.3</v>
      </c>
      <c r="Q32">
        <v>8.6999999999999993</v>
      </c>
      <c r="R32">
        <v>26.3</v>
      </c>
      <c r="S32">
        <v>38.299999999999997</v>
      </c>
      <c r="T32">
        <v>27</v>
      </c>
      <c r="U32">
        <v>77.2</v>
      </c>
      <c r="V32">
        <v>52.7</v>
      </c>
      <c r="W32">
        <v>3.3</v>
      </c>
      <c r="X32">
        <v>5.9</v>
      </c>
      <c r="Y32">
        <v>12.6</v>
      </c>
      <c r="Z32">
        <v>13.5</v>
      </c>
      <c r="AA32">
        <v>0.92900000000000005</v>
      </c>
      <c r="AB32">
        <v>0.53600000000000003</v>
      </c>
      <c r="AC32">
        <v>0.5</v>
      </c>
      <c r="AD32">
        <v>74.099999999999994</v>
      </c>
      <c r="AE32">
        <v>17.5</v>
      </c>
      <c r="AF32">
        <v>75.400000000000006</v>
      </c>
      <c r="AG32">
        <v>-0.9</v>
      </c>
      <c r="AH32">
        <v>43.3</v>
      </c>
      <c r="AI32">
        <v>50</v>
      </c>
      <c r="AJ32">
        <v>34</v>
      </c>
      <c r="AK32">
        <v>49.3</v>
      </c>
      <c r="AL32">
        <v>70.5</v>
      </c>
      <c r="AM32">
        <v>106.3</v>
      </c>
      <c r="AN32">
        <v>14.8</v>
      </c>
      <c r="AO32">
        <v>11.4</v>
      </c>
      <c r="AP32">
        <v>1.2969999999999999</v>
      </c>
      <c r="AQ32">
        <f t="shared" si="0"/>
        <v>-0.36799999999999988</v>
      </c>
      <c r="AR32">
        <f t="shared" si="1"/>
        <v>9.1999999999999993</v>
      </c>
      <c r="AS32">
        <f t="shared" si="2"/>
        <v>-4.3000000000000007</v>
      </c>
      <c r="AT32">
        <f>_xlfn.XLOOKUP(_xlfn.XLOOKUP($A32,TEAMS!$E$3:$E$361,TEAMS!$D$3:$D$361,"",0),KP!$C$1:$C$370,KP!B$1:B$370,"",0)</f>
        <v>209</v>
      </c>
      <c r="AU32">
        <f>_xlfn.XLOOKUP(_xlfn.XLOOKUP($A32,TEAMS!$E$3:$E$361,TEAMS!$D$3:$D$361,"",0),KP!$C$1:$C$370,KP!F$1:F$370,"",0)</f>
        <v>17</v>
      </c>
      <c r="AV32">
        <f>_xlfn.XLOOKUP(_xlfn.XLOOKUP($A32,TEAMS!$E$3:$E$361,TEAMS!$D$3:$D$361,"",0),KP!$C$1:$C$370,KP!G$1:G$370,"",0)</f>
        <v>13</v>
      </c>
      <c r="AW32">
        <f>_xlfn.XLOOKUP(_xlfn.XLOOKUP($A32,TEAMS!$E$3:$E$361,TEAMS!$D$3:$D$361,"",0),KP!$C$1:$C$370,KP!H$1:H$370,"",0)</f>
        <v>0</v>
      </c>
      <c r="AX32">
        <f>_xlfn.XLOOKUP(_xlfn.XLOOKUP($A32,TEAMS!$E$3:$E$361,TEAMS!$D$3:$D$361,"",0),KP!$C$1:$C$370,KP!I$1:I$370,"",0)</f>
        <v>-2.84</v>
      </c>
      <c r="AY32">
        <f>_xlfn.XLOOKUP(_xlfn.XLOOKUP($A32,TEAMS!$E$3:$E$361,TEAMS!$D$3:$D$361,"",0),KP!$C$1:$C$370,KP!J$1:J$370,"",0)</f>
        <v>105</v>
      </c>
      <c r="AZ32">
        <f>_xlfn.XLOOKUP(_xlfn.XLOOKUP($A32,TEAMS!$E$3:$E$361,TEAMS!$D$3:$D$361,"",0),KP!$C$1:$C$370,KP!L$1:L$370,"",0)</f>
        <v>107.8</v>
      </c>
      <c r="BA32">
        <f>_xlfn.XLOOKUP(_xlfn.XLOOKUP($A32,TEAMS!$E$3:$E$361,TEAMS!$D$3:$D$361,"",0),KP!$C$1:$C$370,KP!N$1:N$370,"",0)</f>
        <v>72</v>
      </c>
      <c r="BB32">
        <f>_xlfn.XLOOKUP(_xlfn.XLOOKUP($A32,TEAMS!$E$3:$E$361,TEAMS!$D$3:$D$361,"",0),KP!$C$1:$C$370,KP!P$1:P$370,"",0)</f>
        <v>4.0000000000000001E-3</v>
      </c>
      <c r="BC32">
        <f>_xlfn.XLOOKUP(_xlfn.XLOOKUP($A32,TEAMS!$E$3:$E$361,TEAMS!$D$3:$D$361,"",0),KP!$C$1:$C$370,KP!R$1:R$370,"",0)</f>
        <v>-4.45</v>
      </c>
      <c r="BD32">
        <f>_xlfn.XLOOKUP(_xlfn.XLOOKUP($A32,TEAMS!$E$3:$E$361,TEAMS!$D$3:$D$361,"",0),KP!$C$1:$C$370,KP!T$1:T$370,"",0)</f>
        <v>103.2</v>
      </c>
      <c r="BE32">
        <f>_xlfn.XLOOKUP(_xlfn.XLOOKUP($A32,TEAMS!$E$3:$E$361,TEAMS!$D$3:$D$361,"",0),KP!$C$1:$C$370,KP!V$1:V$370,"",0)</f>
        <v>107.7</v>
      </c>
      <c r="BF32">
        <f>_xlfn.XLOOKUP(_xlfn.XLOOKUP($A32,TEAMS!$E$3:$E$361,TEAMS!$D$3:$D$361,"",0),KP!$C$1:$C$370,KP!X$1:X$370,"",0)</f>
        <v>1.82</v>
      </c>
    </row>
    <row r="33" spans="1:58" x14ac:dyDescent="0.2">
      <c r="A33" s="1" t="s">
        <v>70</v>
      </c>
      <c r="B33" s="11" t="str">
        <f>_xlfn.XLOOKUP($A33,KP!$D$1:$D$364,KP!$C$1:$C$364,"",0)</f>
        <v>Furman</v>
      </c>
      <c r="C33" s="11" t="str">
        <f>_xlfn.XLOOKUP($A33,KP!$D$1:$D$364,KP!$E$1:$E$364,"",0)</f>
        <v>SC</v>
      </c>
      <c r="D33">
        <v>80.400000000000006</v>
      </c>
      <c r="E33">
        <v>9</v>
      </c>
      <c r="F33">
        <v>28</v>
      </c>
      <c r="G33">
        <v>58.8</v>
      </c>
      <c r="H33">
        <v>1.137</v>
      </c>
      <c r="I33">
        <v>1.01</v>
      </c>
      <c r="J33">
        <v>55.6</v>
      </c>
      <c r="K33">
        <v>117.4</v>
      </c>
      <c r="L33">
        <v>34.4</v>
      </c>
      <c r="M33">
        <v>59.1</v>
      </c>
      <c r="N33">
        <v>73.5</v>
      </c>
      <c r="O33">
        <v>9.4</v>
      </c>
      <c r="P33">
        <v>27.3</v>
      </c>
      <c r="Q33">
        <v>8.9</v>
      </c>
      <c r="R33">
        <v>23.8</v>
      </c>
      <c r="S33">
        <v>35.299999999999997</v>
      </c>
      <c r="T33">
        <v>28.7</v>
      </c>
      <c r="U33">
        <v>74.3</v>
      </c>
      <c r="V33">
        <v>51.6</v>
      </c>
      <c r="W33">
        <v>3.1</v>
      </c>
      <c r="X33">
        <v>6.4</v>
      </c>
      <c r="Y33">
        <v>16.399999999999999</v>
      </c>
      <c r="Z33">
        <v>11</v>
      </c>
      <c r="AA33">
        <v>1.49</v>
      </c>
      <c r="AB33">
        <v>0.77400000000000002</v>
      </c>
      <c r="AC33">
        <v>0.55600000000000005</v>
      </c>
      <c r="AD33">
        <v>70.7</v>
      </c>
      <c r="AE33">
        <v>17.3</v>
      </c>
      <c r="AF33">
        <v>71.400000000000006</v>
      </c>
      <c r="AG33">
        <v>-9</v>
      </c>
      <c r="AH33">
        <v>44.8</v>
      </c>
      <c r="AI33">
        <v>50.6</v>
      </c>
      <c r="AJ33">
        <v>33</v>
      </c>
      <c r="AK33">
        <v>51.2</v>
      </c>
      <c r="AL33">
        <v>70.8</v>
      </c>
      <c r="AM33">
        <v>107.5</v>
      </c>
      <c r="AN33">
        <v>11.2</v>
      </c>
      <c r="AO33">
        <v>12.7</v>
      </c>
      <c r="AP33">
        <v>0.876</v>
      </c>
      <c r="AQ33">
        <f t="shared" si="0"/>
        <v>0.61399999999999999</v>
      </c>
      <c r="AR33">
        <f t="shared" si="1"/>
        <v>9.5</v>
      </c>
      <c r="AS33">
        <f t="shared" si="2"/>
        <v>-1.5</v>
      </c>
      <c r="AT33">
        <f>_xlfn.XLOOKUP(_xlfn.XLOOKUP($A33,TEAMS!$E$3:$E$361,TEAMS!$D$3:$D$361,"",0),KP!$C$1:$C$370,KP!B$1:B$370,"",0)</f>
        <v>89</v>
      </c>
      <c r="AU33">
        <f>_xlfn.XLOOKUP(_xlfn.XLOOKUP($A33,TEAMS!$E$3:$E$361,TEAMS!$D$3:$D$361,"",0),KP!$C$1:$C$370,KP!F$1:F$370,"",0)</f>
        <v>27</v>
      </c>
      <c r="AV33">
        <f>_xlfn.XLOOKUP(_xlfn.XLOOKUP($A33,TEAMS!$E$3:$E$361,TEAMS!$D$3:$D$361,"",0),KP!$C$1:$C$370,KP!G$1:G$370,"",0)</f>
        <v>7</v>
      </c>
      <c r="AW33">
        <f>_xlfn.XLOOKUP(_xlfn.XLOOKUP($A33,TEAMS!$E$3:$E$361,TEAMS!$D$3:$D$361,"",0),KP!$C$1:$C$370,KP!H$1:H$370,"",0)</f>
        <v>13</v>
      </c>
      <c r="AX33">
        <f>_xlfn.XLOOKUP(_xlfn.XLOOKUP($A33,TEAMS!$E$3:$E$361,TEAMS!$D$3:$D$361,"",0),KP!$C$1:$C$370,KP!I$1:I$370,"",0)</f>
        <v>8.43</v>
      </c>
      <c r="AY33">
        <f>_xlfn.XLOOKUP(_xlfn.XLOOKUP($A33,TEAMS!$E$3:$E$361,TEAMS!$D$3:$D$361,"",0),KP!$C$1:$C$370,KP!J$1:J$370,"",0)</f>
        <v>114.2</v>
      </c>
      <c r="AZ33">
        <f>_xlfn.XLOOKUP(_xlfn.XLOOKUP($A33,TEAMS!$E$3:$E$361,TEAMS!$D$3:$D$361,"",0),KP!$C$1:$C$370,KP!L$1:L$370,"",0)</f>
        <v>105.8</v>
      </c>
      <c r="BA33">
        <f>_xlfn.XLOOKUP(_xlfn.XLOOKUP($A33,TEAMS!$E$3:$E$361,TEAMS!$D$3:$D$361,"",0),KP!$C$1:$C$370,KP!N$1:N$370,"",0)</f>
        <v>68.5</v>
      </c>
      <c r="BB33">
        <f>_xlfn.XLOOKUP(_xlfn.XLOOKUP($A33,TEAMS!$E$3:$E$361,TEAMS!$D$3:$D$361,"",0),KP!$C$1:$C$370,KP!P$1:P$370,"",0)</f>
        <v>0</v>
      </c>
      <c r="BC33">
        <f>_xlfn.XLOOKUP(_xlfn.XLOOKUP($A33,TEAMS!$E$3:$E$361,TEAMS!$D$3:$D$361,"",0),KP!$C$1:$C$370,KP!R$1:R$370,"",0)</f>
        <v>-4.4000000000000004</v>
      </c>
      <c r="BD33">
        <f>_xlfn.XLOOKUP(_xlfn.XLOOKUP($A33,TEAMS!$E$3:$E$361,TEAMS!$D$3:$D$361,"",0),KP!$C$1:$C$370,KP!T$1:T$370,"",0)</f>
        <v>104</v>
      </c>
      <c r="BE33">
        <f>_xlfn.XLOOKUP(_xlfn.XLOOKUP($A33,TEAMS!$E$3:$E$361,TEAMS!$D$3:$D$361,"",0),KP!$C$1:$C$370,KP!V$1:V$370,"",0)</f>
        <v>108.4</v>
      </c>
      <c r="BF33">
        <f>_xlfn.XLOOKUP(_xlfn.XLOOKUP($A33,TEAMS!$E$3:$E$361,TEAMS!$D$3:$D$361,"",0),KP!$C$1:$C$370,KP!X$1:X$370,"",0)</f>
        <v>-2.0699999999999998</v>
      </c>
    </row>
    <row r="34" spans="1:58" x14ac:dyDescent="0.2">
      <c r="A34" s="1" t="s">
        <v>71</v>
      </c>
      <c r="B34" s="11" t="str">
        <f>_xlfn.XLOOKUP($A34,KP!$D$1:$D$364,KP!$C$1:$C$364,"",0)</f>
        <v>UCLA</v>
      </c>
      <c r="C34" s="11" t="str">
        <f>_xlfn.XLOOKUP($A34,KP!$D$1:$D$364,KP!$E$1:$E$364,"",0)</f>
        <v>P12</v>
      </c>
      <c r="D34">
        <v>73.900000000000006</v>
      </c>
      <c r="E34">
        <v>13.6</v>
      </c>
      <c r="F34">
        <v>27.9</v>
      </c>
      <c r="G34">
        <v>60.9</v>
      </c>
      <c r="H34">
        <v>1.073</v>
      </c>
      <c r="I34">
        <v>0.875</v>
      </c>
      <c r="J34">
        <v>50.9</v>
      </c>
      <c r="K34">
        <v>107.5</v>
      </c>
      <c r="L34">
        <v>34.700000000000003</v>
      </c>
      <c r="M34">
        <v>50.4</v>
      </c>
      <c r="N34">
        <v>72.2</v>
      </c>
      <c r="O34">
        <v>6.1</v>
      </c>
      <c r="P34">
        <v>17.7</v>
      </c>
      <c r="Q34">
        <v>10.199999999999999</v>
      </c>
      <c r="R34">
        <v>22.3</v>
      </c>
      <c r="S34">
        <v>35.799999999999997</v>
      </c>
      <c r="T34">
        <v>32</v>
      </c>
      <c r="U34">
        <v>75.2</v>
      </c>
      <c r="V34">
        <v>52.5</v>
      </c>
      <c r="W34">
        <v>3.9</v>
      </c>
      <c r="X34">
        <v>8.4</v>
      </c>
      <c r="Y34">
        <v>14.2</v>
      </c>
      <c r="Z34">
        <v>10.3</v>
      </c>
      <c r="AA34">
        <v>1.3839999999999999</v>
      </c>
      <c r="AB34">
        <v>0.85299999999999998</v>
      </c>
      <c r="AC34">
        <v>0.6</v>
      </c>
      <c r="AD34">
        <v>68.900000000000006</v>
      </c>
      <c r="AE34">
        <v>15.7</v>
      </c>
      <c r="AF34">
        <v>60.3</v>
      </c>
      <c r="AG34">
        <v>-13.6</v>
      </c>
      <c r="AH34">
        <v>40.6</v>
      </c>
      <c r="AI34">
        <v>46.8</v>
      </c>
      <c r="AJ34">
        <v>31.1</v>
      </c>
      <c r="AK34">
        <v>46.8</v>
      </c>
      <c r="AL34">
        <v>69.7</v>
      </c>
      <c r="AM34">
        <v>99.7</v>
      </c>
      <c r="AN34">
        <v>11.1</v>
      </c>
      <c r="AO34">
        <v>15.9</v>
      </c>
      <c r="AP34">
        <v>0.70199999999999996</v>
      </c>
      <c r="AQ34">
        <f t="shared" si="0"/>
        <v>0.68199999999999994</v>
      </c>
      <c r="AR34">
        <f t="shared" si="1"/>
        <v>12.3</v>
      </c>
      <c r="AS34">
        <f t="shared" si="2"/>
        <v>2</v>
      </c>
      <c r="AT34">
        <f>_xlfn.XLOOKUP(_xlfn.XLOOKUP($A34,TEAMS!$E$3:$E$361,TEAMS!$D$3:$D$361,"",0),KP!$C$1:$C$370,KP!B$1:B$370,"",0)</f>
        <v>2</v>
      </c>
      <c r="AU34">
        <f>_xlfn.XLOOKUP(_xlfn.XLOOKUP($A34,TEAMS!$E$3:$E$361,TEAMS!$D$3:$D$361,"",0),KP!$C$1:$C$370,KP!F$1:F$370,"",0)</f>
        <v>29</v>
      </c>
      <c r="AV34">
        <f>_xlfn.XLOOKUP(_xlfn.XLOOKUP($A34,TEAMS!$E$3:$E$361,TEAMS!$D$3:$D$361,"",0),KP!$C$1:$C$370,KP!G$1:G$370,"",0)</f>
        <v>5</v>
      </c>
      <c r="AW34">
        <f>_xlfn.XLOOKUP(_xlfn.XLOOKUP($A34,TEAMS!$E$3:$E$361,TEAMS!$D$3:$D$361,"",0),KP!$C$1:$C$370,KP!H$1:H$370,"",0)</f>
        <v>2</v>
      </c>
      <c r="AX34">
        <f>_xlfn.XLOOKUP(_xlfn.XLOOKUP($A34,TEAMS!$E$3:$E$361,TEAMS!$D$3:$D$361,"",0),KP!$C$1:$C$370,KP!I$1:I$370,"",0)</f>
        <v>27.63</v>
      </c>
      <c r="AY34">
        <f>_xlfn.XLOOKUP(_xlfn.XLOOKUP($A34,TEAMS!$E$3:$E$361,TEAMS!$D$3:$D$361,"",0),KP!$C$1:$C$370,KP!J$1:J$370,"",0)</f>
        <v>114.9</v>
      </c>
      <c r="AZ34">
        <f>_xlfn.XLOOKUP(_xlfn.XLOOKUP($A34,TEAMS!$E$3:$E$361,TEAMS!$D$3:$D$361,"",0),KP!$C$1:$C$370,KP!L$1:L$370,"",0)</f>
        <v>87.2</v>
      </c>
      <c r="BA34">
        <f>_xlfn.XLOOKUP(_xlfn.XLOOKUP($A34,TEAMS!$E$3:$E$361,TEAMS!$D$3:$D$361,"",0),KP!$C$1:$C$370,KP!N$1:N$370,"",0)</f>
        <v>66.3</v>
      </c>
      <c r="BB34">
        <f>_xlfn.XLOOKUP(_xlfn.XLOOKUP($A34,TEAMS!$E$3:$E$361,TEAMS!$D$3:$D$361,"",0),KP!$C$1:$C$370,KP!P$1:P$370,"",0)</f>
        <v>-1E-3</v>
      </c>
      <c r="BC34">
        <f>_xlfn.XLOOKUP(_xlfn.XLOOKUP($A34,TEAMS!$E$3:$E$361,TEAMS!$D$3:$D$361,"",0),KP!$C$1:$C$370,KP!R$1:R$370,"",0)</f>
        <v>9</v>
      </c>
      <c r="BD34">
        <f>_xlfn.XLOOKUP(_xlfn.XLOOKUP($A34,TEAMS!$E$3:$E$361,TEAMS!$D$3:$D$361,"",0),KP!$C$1:$C$370,KP!T$1:T$370,"",0)</f>
        <v>109.7</v>
      </c>
      <c r="BE34">
        <f>_xlfn.XLOOKUP(_xlfn.XLOOKUP($A34,TEAMS!$E$3:$E$361,TEAMS!$D$3:$D$361,"",0),KP!$C$1:$C$370,KP!V$1:V$370,"",0)</f>
        <v>100.7</v>
      </c>
      <c r="BF34">
        <f>_xlfn.XLOOKUP(_xlfn.XLOOKUP($A34,TEAMS!$E$3:$E$361,TEAMS!$D$3:$D$361,"",0),KP!$C$1:$C$370,KP!X$1:X$370,"",0)</f>
        <v>0.72</v>
      </c>
    </row>
    <row r="35" spans="1:58" x14ac:dyDescent="0.2">
      <c r="A35" s="1" t="s">
        <v>72</v>
      </c>
      <c r="B35" s="11" t="str">
        <f>_xlfn.XLOOKUP($A35,KP!$D$1:$D$364,KP!$C$1:$C$364,"",0)</f>
        <v>Southern Utah</v>
      </c>
      <c r="C35" s="11" t="str">
        <f>_xlfn.XLOOKUP($A35,KP!$D$1:$D$364,KP!$E$1:$E$364,"",0)</f>
        <v>WAC</v>
      </c>
      <c r="D35">
        <v>78.400000000000006</v>
      </c>
      <c r="E35">
        <v>1.4</v>
      </c>
      <c r="F35">
        <v>26.5</v>
      </c>
      <c r="G35">
        <v>58.6</v>
      </c>
      <c r="H35">
        <v>1.0429999999999999</v>
      </c>
      <c r="I35">
        <v>1.024</v>
      </c>
      <c r="J35">
        <v>51.7</v>
      </c>
      <c r="K35">
        <v>111.8</v>
      </c>
      <c r="L35">
        <v>34.700000000000003</v>
      </c>
      <c r="M35">
        <v>51.5</v>
      </c>
      <c r="N35">
        <v>73.400000000000006</v>
      </c>
      <c r="O35">
        <v>7.7</v>
      </c>
      <c r="P35">
        <v>22.1</v>
      </c>
      <c r="Q35">
        <v>8.6</v>
      </c>
      <c r="R35">
        <v>24.8</v>
      </c>
      <c r="S35">
        <v>36.299999999999997</v>
      </c>
      <c r="T35">
        <v>26.5</v>
      </c>
      <c r="U35">
        <v>77.400000000000006</v>
      </c>
      <c r="V35">
        <v>51.4</v>
      </c>
      <c r="W35">
        <v>3.3</v>
      </c>
      <c r="X35">
        <v>6.2</v>
      </c>
      <c r="Y35">
        <v>11.5</v>
      </c>
      <c r="Z35">
        <v>13.7</v>
      </c>
      <c r="AA35">
        <v>0.83699999999999997</v>
      </c>
      <c r="AB35">
        <v>0.6</v>
      </c>
      <c r="AC35">
        <v>0.7</v>
      </c>
      <c r="AD35">
        <v>75.2</v>
      </c>
      <c r="AE35">
        <v>19.399999999999999</v>
      </c>
      <c r="AF35">
        <v>76.900000000000006</v>
      </c>
      <c r="AG35">
        <v>-1.4</v>
      </c>
      <c r="AH35">
        <v>46</v>
      </c>
      <c r="AI35">
        <v>52.5</v>
      </c>
      <c r="AJ35">
        <v>36.6</v>
      </c>
      <c r="AK35">
        <v>51.2</v>
      </c>
      <c r="AL35">
        <v>72</v>
      </c>
      <c r="AM35">
        <v>111.3</v>
      </c>
      <c r="AN35">
        <v>13.7</v>
      </c>
      <c r="AO35">
        <v>13.3</v>
      </c>
      <c r="AP35">
        <v>1.028</v>
      </c>
      <c r="AQ35">
        <f t="shared" si="0"/>
        <v>-0.19100000000000006</v>
      </c>
      <c r="AR35">
        <f t="shared" si="1"/>
        <v>9.5</v>
      </c>
      <c r="AS35">
        <f t="shared" si="2"/>
        <v>-4.1999999999999993</v>
      </c>
      <c r="AT35">
        <f>_xlfn.XLOOKUP(_xlfn.XLOOKUP($A35,TEAMS!$E$3:$E$361,TEAMS!$D$3:$D$361,"",0),KP!$C$1:$C$370,KP!B$1:B$370,"",0)</f>
        <v>111</v>
      </c>
      <c r="AU35">
        <f>_xlfn.XLOOKUP(_xlfn.XLOOKUP($A35,TEAMS!$E$3:$E$361,TEAMS!$D$3:$D$361,"",0),KP!$C$1:$C$370,KP!F$1:F$370,"",0)</f>
        <v>22</v>
      </c>
      <c r="AV35">
        <f>_xlfn.XLOOKUP(_xlfn.XLOOKUP($A35,TEAMS!$E$3:$E$361,TEAMS!$D$3:$D$361,"",0),KP!$C$1:$C$370,KP!G$1:G$370,"",0)</f>
        <v>12</v>
      </c>
      <c r="AW35">
        <f>_xlfn.XLOOKUP(_xlfn.XLOOKUP($A35,TEAMS!$E$3:$E$361,TEAMS!$D$3:$D$361,"",0),KP!$C$1:$C$370,KP!H$1:H$370,"",0)</f>
        <v>0</v>
      </c>
      <c r="AX35">
        <f>_xlfn.XLOOKUP(_xlfn.XLOOKUP($A35,TEAMS!$E$3:$E$361,TEAMS!$D$3:$D$361,"",0),KP!$C$1:$C$370,KP!I$1:I$370,"",0)</f>
        <v>5.64</v>
      </c>
      <c r="AY35">
        <f>_xlfn.XLOOKUP(_xlfn.XLOOKUP($A35,TEAMS!$E$3:$E$361,TEAMS!$D$3:$D$361,"",0),KP!$C$1:$C$370,KP!J$1:J$370,"",0)</f>
        <v>110.2</v>
      </c>
      <c r="AZ35">
        <f>_xlfn.XLOOKUP(_xlfn.XLOOKUP($A35,TEAMS!$E$3:$E$361,TEAMS!$D$3:$D$361,"",0),KP!$C$1:$C$370,KP!L$1:L$370,"",0)</f>
        <v>104.5</v>
      </c>
      <c r="BA35">
        <f>_xlfn.XLOOKUP(_xlfn.XLOOKUP($A35,TEAMS!$E$3:$E$361,TEAMS!$D$3:$D$361,"",0),KP!$C$1:$C$370,KP!N$1:N$370,"",0)</f>
        <v>71.900000000000006</v>
      </c>
      <c r="BB35">
        <f>_xlfn.XLOOKUP(_xlfn.XLOOKUP($A35,TEAMS!$E$3:$E$361,TEAMS!$D$3:$D$361,"",0),KP!$C$1:$C$370,KP!P$1:P$370,"",0)</f>
        <v>4.4999999999999998E-2</v>
      </c>
      <c r="BC35">
        <f>_xlfn.XLOOKUP(_xlfn.XLOOKUP($A35,TEAMS!$E$3:$E$361,TEAMS!$D$3:$D$361,"",0),KP!$C$1:$C$370,KP!R$1:R$370,"",0)</f>
        <v>3.39</v>
      </c>
      <c r="BD35">
        <f>_xlfn.XLOOKUP(_xlfn.XLOOKUP($A35,TEAMS!$E$3:$E$361,TEAMS!$D$3:$D$361,"",0),KP!$C$1:$C$370,KP!T$1:T$370,"",0)</f>
        <v>106.3</v>
      </c>
      <c r="BE35">
        <f>_xlfn.XLOOKUP(_xlfn.XLOOKUP($A35,TEAMS!$E$3:$E$361,TEAMS!$D$3:$D$361,"",0),KP!$C$1:$C$370,KP!V$1:V$370,"",0)</f>
        <v>102.9</v>
      </c>
      <c r="BF35">
        <f>_xlfn.XLOOKUP(_xlfn.XLOOKUP($A35,TEAMS!$E$3:$E$361,TEAMS!$D$3:$D$361,"",0),KP!$C$1:$C$370,KP!X$1:X$370,"",0)</f>
        <v>5.27</v>
      </c>
    </row>
    <row r="36" spans="1:58" x14ac:dyDescent="0.2">
      <c r="A36" s="1" t="s">
        <v>73</v>
      </c>
      <c r="B36" s="11" t="str">
        <f>_xlfn.XLOOKUP($A36,KP!$D$1:$D$364,KP!$C$1:$C$364,"",0)</f>
        <v>Nicholls St.</v>
      </c>
      <c r="C36" s="11" t="str">
        <f>_xlfn.XLOOKUP($A36,KP!$D$1:$D$364,KP!$E$1:$E$364,"",0)</f>
        <v>Slnd</v>
      </c>
      <c r="D36">
        <v>72.5</v>
      </c>
      <c r="E36">
        <v>-3.1</v>
      </c>
      <c r="F36">
        <v>27.1</v>
      </c>
      <c r="G36">
        <v>61.3</v>
      </c>
      <c r="H36">
        <v>0.98099999999999998</v>
      </c>
      <c r="I36">
        <v>1.0229999999999999</v>
      </c>
      <c r="J36">
        <v>50.3</v>
      </c>
      <c r="K36">
        <v>104.6</v>
      </c>
      <c r="L36">
        <v>33.299999999999997</v>
      </c>
      <c r="M36">
        <v>50.5</v>
      </c>
      <c r="N36">
        <v>64.099999999999994</v>
      </c>
      <c r="O36">
        <v>7.3</v>
      </c>
      <c r="P36">
        <v>22</v>
      </c>
      <c r="Q36">
        <v>8.6999999999999993</v>
      </c>
      <c r="R36">
        <v>19.899999999999999</v>
      </c>
      <c r="S36">
        <v>32.6</v>
      </c>
      <c r="T36">
        <v>26.3</v>
      </c>
      <c r="U36">
        <v>68.3</v>
      </c>
      <c r="V36">
        <v>46.6</v>
      </c>
      <c r="W36">
        <v>2.8</v>
      </c>
      <c r="X36">
        <v>9.3000000000000007</v>
      </c>
      <c r="Y36">
        <v>13</v>
      </c>
      <c r="Z36">
        <v>13.3</v>
      </c>
      <c r="AA36">
        <v>0.97499999999999998</v>
      </c>
      <c r="AB36">
        <v>0.44400000000000001</v>
      </c>
      <c r="AC36">
        <v>0.54600000000000004</v>
      </c>
      <c r="AD36">
        <v>73.900000000000006</v>
      </c>
      <c r="AE36">
        <v>21</v>
      </c>
      <c r="AF36">
        <v>75.599999999999994</v>
      </c>
      <c r="AG36">
        <v>3.1</v>
      </c>
      <c r="AH36">
        <v>45.6</v>
      </c>
      <c r="AI36">
        <v>52.5</v>
      </c>
      <c r="AJ36">
        <v>36.200000000000003</v>
      </c>
      <c r="AK36">
        <v>51.4</v>
      </c>
      <c r="AL36">
        <v>74</v>
      </c>
      <c r="AM36">
        <v>114.4</v>
      </c>
      <c r="AN36">
        <v>14.8</v>
      </c>
      <c r="AO36">
        <v>17.100000000000001</v>
      </c>
      <c r="AP36">
        <v>0.86799999999999999</v>
      </c>
      <c r="AQ36">
        <f t="shared" si="0"/>
        <v>0.10699999999999998</v>
      </c>
      <c r="AR36">
        <f t="shared" si="1"/>
        <v>12.100000000000001</v>
      </c>
      <c r="AS36">
        <f t="shared" si="2"/>
        <v>-1.1999999999999993</v>
      </c>
      <c r="AT36">
        <f>_xlfn.XLOOKUP(_xlfn.XLOOKUP($A36,TEAMS!$E$3:$E$361,TEAMS!$D$3:$D$361,"",0),KP!$C$1:$C$370,KP!B$1:B$370,"",0)</f>
        <v>260</v>
      </c>
      <c r="AU36">
        <f>_xlfn.XLOOKUP(_xlfn.XLOOKUP($A36,TEAMS!$E$3:$E$361,TEAMS!$D$3:$D$361,"",0),KP!$C$1:$C$370,KP!F$1:F$370,"",0)</f>
        <v>16</v>
      </c>
      <c r="AV36">
        <f>_xlfn.XLOOKUP(_xlfn.XLOOKUP($A36,TEAMS!$E$3:$E$361,TEAMS!$D$3:$D$361,"",0),KP!$C$1:$C$370,KP!G$1:G$370,"",0)</f>
        <v>15</v>
      </c>
      <c r="AW36">
        <f>_xlfn.XLOOKUP(_xlfn.XLOOKUP($A36,TEAMS!$E$3:$E$361,TEAMS!$D$3:$D$361,"",0),KP!$C$1:$C$370,KP!H$1:H$370,"",0)</f>
        <v>0</v>
      </c>
      <c r="AX36">
        <f>_xlfn.XLOOKUP(_xlfn.XLOOKUP($A36,TEAMS!$E$3:$E$361,TEAMS!$D$3:$D$361,"",0),KP!$C$1:$C$370,KP!I$1:I$370,"",0)</f>
        <v>-7.81</v>
      </c>
      <c r="AY36">
        <f>_xlfn.XLOOKUP(_xlfn.XLOOKUP($A36,TEAMS!$E$3:$E$361,TEAMS!$D$3:$D$361,"",0),KP!$C$1:$C$370,KP!J$1:J$370,"",0)</f>
        <v>99.4</v>
      </c>
      <c r="AZ36">
        <f>_xlfn.XLOOKUP(_xlfn.XLOOKUP($A36,TEAMS!$E$3:$E$361,TEAMS!$D$3:$D$361,"",0),KP!$C$1:$C$370,KP!L$1:L$370,"",0)</f>
        <v>107.2</v>
      </c>
      <c r="BA36">
        <f>_xlfn.XLOOKUP(_xlfn.XLOOKUP($A36,TEAMS!$E$3:$E$361,TEAMS!$D$3:$D$361,"",0),KP!$C$1:$C$370,KP!N$1:N$370,"",0)</f>
        <v>70.5</v>
      </c>
      <c r="BB36">
        <f>_xlfn.XLOOKUP(_xlfn.XLOOKUP($A36,TEAMS!$E$3:$E$361,TEAMS!$D$3:$D$361,"",0),KP!$C$1:$C$370,KP!P$1:P$370,"",0)</f>
        <v>2.3E-2</v>
      </c>
      <c r="BC36">
        <f>_xlfn.XLOOKUP(_xlfn.XLOOKUP($A36,TEAMS!$E$3:$E$361,TEAMS!$D$3:$D$361,"",0),KP!$C$1:$C$370,KP!R$1:R$370,"",0)</f>
        <v>-5.79</v>
      </c>
      <c r="BD36">
        <f>_xlfn.XLOOKUP(_xlfn.XLOOKUP($A36,TEAMS!$E$3:$E$361,TEAMS!$D$3:$D$361,"",0),KP!$C$1:$C$370,KP!T$1:T$370,"",0)</f>
        <v>103.9</v>
      </c>
      <c r="BE36">
        <f>_xlfn.XLOOKUP(_xlfn.XLOOKUP($A36,TEAMS!$E$3:$E$361,TEAMS!$D$3:$D$361,"",0),KP!$C$1:$C$370,KP!V$1:V$370,"",0)</f>
        <v>109.7</v>
      </c>
      <c r="BF36">
        <f>_xlfn.XLOOKUP(_xlfn.XLOOKUP($A36,TEAMS!$E$3:$E$361,TEAMS!$D$3:$D$361,"",0),KP!$C$1:$C$370,KP!X$1:X$370,"",0)</f>
        <v>14.13</v>
      </c>
    </row>
    <row r="37" spans="1:58" x14ac:dyDescent="0.2">
      <c r="A37" s="1" t="s">
        <v>74</v>
      </c>
      <c r="B37" s="11" t="str">
        <f>_xlfn.XLOOKUP($A37,KP!$D$1:$D$364,KP!$C$1:$C$364,"",0)</f>
        <v>Murray St.</v>
      </c>
      <c r="C37" s="11" t="str">
        <f>_xlfn.XLOOKUP($A37,KP!$D$1:$D$364,KP!$E$1:$E$364,"",0)</f>
        <v>MVC</v>
      </c>
      <c r="D37">
        <v>69.8</v>
      </c>
      <c r="E37">
        <v>-2.8</v>
      </c>
      <c r="F37">
        <v>24.9</v>
      </c>
      <c r="G37">
        <v>56.8</v>
      </c>
      <c r="H37">
        <v>1.01</v>
      </c>
      <c r="I37">
        <v>1.0509999999999999</v>
      </c>
      <c r="J37">
        <v>49.1</v>
      </c>
      <c r="K37">
        <v>106.1</v>
      </c>
      <c r="L37">
        <v>32.700000000000003</v>
      </c>
      <c r="M37">
        <v>49.1</v>
      </c>
      <c r="N37">
        <v>74.099999999999994</v>
      </c>
      <c r="O37">
        <v>6.1</v>
      </c>
      <c r="P37">
        <v>18.5</v>
      </c>
      <c r="Q37">
        <v>7.8</v>
      </c>
      <c r="R37">
        <v>23.3</v>
      </c>
      <c r="S37">
        <v>34.6</v>
      </c>
      <c r="T37">
        <v>24.9</v>
      </c>
      <c r="U37">
        <v>74.099999999999994</v>
      </c>
      <c r="V37">
        <v>50.3</v>
      </c>
      <c r="W37">
        <v>2.5</v>
      </c>
      <c r="X37">
        <v>5.2</v>
      </c>
      <c r="Y37">
        <v>12</v>
      </c>
      <c r="Z37">
        <v>11</v>
      </c>
      <c r="AA37">
        <v>1.0880000000000001</v>
      </c>
      <c r="AB37">
        <v>0.51600000000000001</v>
      </c>
      <c r="AC37">
        <v>0.66700000000000004</v>
      </c>
      <c r="AD37">
        <v>69.099999999999994</v>
      </c>
      <c r="AE37">
        <v>14.7</v>
      </c>
      <c r="AF37">
        <v>72.599999999999994</v>
      </c>
      <c r="AG37">
        <v>2.8</v>
      </c>
      <c r="AH37">
        <v>44.8</v>
      </c>
      <c r="AI37">
        <v>51.8</v>
      </c>
      <c r="AJ37">
        <v>33.4</v>
      </c>
      <c r="AK37">
        <v>53.1</v>
      </c>
      <c r="AL37">
        <v>72.400000000000006</v>
      </c>
      <c r="AM37">
        <v>108.7</v>
      </c>
      <c r="AN37">
        <v>14.2</v>
      </c>
      <c r="AO37">
        <v>10.6</v>
      </c>
      <c r="AP37">
        <v>1.341</v>
      </c>
      <c r="AQ37">
        <f t="shared" si="0"/>
        <v>-0.25299999999999989</v>
      </c>
      <c r="AR37">
        <f t="shared" si="1"/>
        <v>7.7</v>
      </c>
      <c r="AS37">
        <f t="shared" si="2"/>
        <v>-3.3</v>
      </c>
      <c r="AT37">
        <f>_xlfn.XLOOKUP(_xlfn.XLOOKUP($A37,TEAMS!$E$3:$E$361,TEAMS!$D$3:$D$361,"",0),KP!$C$1:$C$370,KP!B$1:B$370,"",0)</f>
        <v>226</v>
      </c>
      <c r="AU37">
        <f>_xlfn.XLOOKUP(_xlfn.XLOOKUP($A37,TEAMS!$E$3:$E$361,TEAMS!$D$3:$D$361,"",0),KP!$C$1:$C$370,KP!F$1:F$370,"",0)</f>
        <v>17</v>
      </c>
      <c r="AV37">
        <f>_xlfn.XLOOKUP(_xlfn.XLOOKUP($A37,TEAMS!$E$3:$E$361,TEAMS!$D$3:$D$361,"",0),KP!$C$1:$C$370,KP!G$1:G$370,"",0)</f>
        <v>15</v>
      </c>
      <c r="AW37">
        <f>_xlfn.XLOOKUP(_xlfn.XLOOKUP($A37,TEAMS!$E$3:$E$361,TEAMS!$D$3:$D$361,"",0),KP!$C$1:$C$370,KP!H$1:H$370,"",0)</f>
        <v>0</v>
      </c>
      <c r="AX37">
        <f>_xlfn.XLOOKUP(_xlfn.XLOOKUP($A37,TEAMS!$E$3:$E$361,TEAMS!$D$3:$D$361,"",0),KP!$C$1:$C$370,KP!I$1:I$370,"",0)</f>
        <v>-4.45</v>
      </c>
      <c r="AY37">
        <f>_xlfn.XLOOKUP(_xlfn.XLOOKUP($A37,TEAMS!$E$3:$E$361,TEAMS!$D$3:$D$361,"",0),KP!$C$1:$C$370,KP!J$1:J$370,"",0)</f>
        <v>105.7</v>
      </c>
      <c r="AZ37">
        <f>_xlfn.XLOOKUP(_xlfn.XLOOKUP($A37,TEAMS!$E$3:$E$361,TEAMS!$D$3:$D$361,"",0),KP!$C$1:$C$370,KP!L$1:L$370,"",0)</f>
        <v>110.2</v>
      </c>
      <c r="BA37">
        <f>_xlfn.XLOOKUP(_xlfn.XLOOKUP($A37,TEAMS!$E$3:$E$361,TEAMS!$D$3:$D$361,"",0),KP!$C$1:$C$370,KP!N$1:N$370,"",0)</f>
        <v>66.8</v>
      </c>
      <c r="BB37">
        <f>_xlfn.XLOOKUP(_xlfn.XLOOKUP($A37,TEAMS!$E$3:$E$361,TEAMS!$D$3:$D$361,"",0),KP!$C$1:$C$370,KP!P$1:P$370,"",0)</f>
        <v>9.5000000000000001E-2</v>
      </c>
      <c r="BC37">
        <f>_xlfn.XLOOKUP(_xlfn.XLOOKUP($A37,TEAMS!$E$3:$E$361,TEAMS!$D$3:$D$361,"",0),KP!$C$1:$C$370,KP!R$1:R$370,"",0)</f>
        <v>-0.94</v>
      </c>
      <c r="BD37">
        <f>_xlfn.XLOOKUP(_xlfn.XLOOKUP($A37,TEAMS!$E$3:$E$361,TEAMS!$D$3:$D$361,"",0),KP!$C$1:$C$370,KP!T$1:T$370,"",0)</f>
        <v>104</v>
      </c>
      <c r="BE37">
        <f>_xlfn.XLOOKUP(_xlfn.XLOOKUP($A37,TEAMS!$E$3:$E$361,TEAMS!$D$3:$D$361,"",0),KP!$C$1:$C$370,KP!V$1:V$370,"",0)</f>
        <v>105</v>
      </c>
      <c r="BF37">
        <f>_xlfn.XLOOKUP(_xlfn.XLOOKUP($A37,TEAMS!$E$3:$E$361,TEAMS!$D$3:$D$361,"",0),KP!$C$1:$C$370,KP!X$1:X$370,"",0)</f>
        <v>-1.28</v>
      </c>
    </row>
    <row r="38" spans="1:58" x14ac:dyDescent="0.2">
      <c r="A38" s="1" t="s">
        <v>75</v>
      </c>
      <c r="B38" s="11" t="str">
        <f>_xlfn.XLOOKUP($A38,KP!$D$1:$D$364,KP!$C$1:$C$364,"",0)</f>
        <v>Cornell</v>
      </c>
      <c r="C38" s="11" t="str">
        <f>_xlfn.XLOOKUP($A38,KP!$D$1:$D$364,KP!$E$1:$E$364,"",0)</f>
        <v>Ivy</v>
      </c>
      <c r="D38">
        <v>80.400000000000006</v>
      </c>
      <c r="E38">
        <v>3</v>
      </c>
      <c r="F38">
        <v>28.8</v>
      </c>
      <c r="G38">
        <v>61.9</v>
      </c>
      <c r="H38">
        <v>1.085</v>
      </c>
      <c r="I38">
        <v>1.044</v>
      </c>
      <c r="J38">
        <v>54.7</v>
      </c>
      <c r="K38">
        <v>114.4</v>
      </c>
      <c r="L38">
        <v>34.4</v>
      </c>
      <c r="M38">
        <v>57.6</v>
      </c>
      <c r="N38">
        <v>71.599999999999994</v>
      </c>
      <c r="O38">
        <v>10.199999999999999</v>
      </c>
      <c r="P38">
        <v>29.7</v>
      </c>
      <c r="Q38">
        <v>8.3000000000000007</v>
      </c>
      <c r="R38">
        <v>21.4</v>
      </c>
      <c r="S38">
        <v>33.299999999999997</v>
      </c>
      <c r="T38">
        <v>26.3</v>
      </c>
      <c r="U38">
        <v>73</v>
      </c>
      <c r="V38">
        <v>49.2</v>
      </c>
      <c r="W38">
        <v>2.1</v>
      </c>
      <c r="X38">
        <v>9.8000000000000007</v>
      </c>
      <c r="Y38">
        <v>16.8</v>
      </c>
      <c r="Z38">
        <v>12</v>
      </c>
      <c r="AA38">
        <v>1.401</v>
      </c>
      <c r="AB38">
        <v>0.57699999999999996</v>
      </c>
      <c r="AC38">
        <v>0.5</v>
      </c>
      <c r="AD38">
        <v>74.099999999999994</v>
      </c>
      <c r="AE38">
        <v>17</v>
      </c>
      <c r="AF38">
        <v>77.3</v>
      </c>
      <c r="AG38">
        <v>-3</v>
      </c>
      <c r="AH38">
        <v>48.5</v>
      </c>
      <c r="AI38">
        <v>55.7</v>
      </c>
      <c r="AJ38">
        <v>36.299999999999997</v>
      </c>
      <c r="AK38">
        <v>56.6</v>
      </c>
      <c r="AL38">
        <v>71.8</v>
      </c>
      <c r="AM38">
        <v>116.5</v>
      </c>
      <c r="AN38">
        <v>16.7</v>
      </c>
      <c r="AO38">
        <v>15.8</v>
      </c>
      <c r="AP38">
        <v>1.0609999999999999</v>
      </c>
      <c r="AQ38">
        <f t="shared" si="0"/>
        <v>0.34000000000000008</v>
      </c>
      <c r="AR38">
        <f t="shared" si="1"/>
        <v>11.9</v>
      </c>
      <c r="AS38">
        <f t="shared" si="2"/>
        <v>-9.9999999999999645E-2</v>
      </c>
      <c r="AT38">
        <f>_xlfn.XLOOKUP(_xlfn.XLOOKUP($A38,TEAMS!$E$3:$E$361,TEAMS!$D$3:$D$361,"",0),KP!$C$1:$C$370,KP!B$1:B$370,"",0)</f>
        <v>144</v>
      </c>
      <c r="AU38">
        <f>_xlfn.XLOOKUP(_xlfn.XLOOKUP($A38,TEAMS!$E$3:$E$361,TEAMS!$D$3:$D$361,"",0),KP!$C$1:$C$370,KP!F$1:F$370,"",0)</f>
        <v>17</v>
      </c>
      <c r="AV38">
        <f>_xlfn.XLOOKUP(_xlfn.XLOOKUP($A38,TEAMS!$E$3:$E$361,TEAMS!$D$3:$D$361,"",0),KP!$C$1:$C$370,KP!G$1:G$370,"",0)</f>
        <v>11</v>
      </c>
      <c r="AW38">
        <f>_xlfn.XLOOKUP(_xlfn.XLOOKUP($A38,TEAMS!$E$3:$E$361,TEAMS!$D$3:$D$361,"",0),KP!$C$1:$C$370,KP!H$1:H$370,"",0)</f>
        <v>0</v>
      </c>
      <c r="AX38">
        <f>_xlfn.XLOOKUP(_xlfn.XLOOKUP($A38,TEAMS!$E$3:$E$361,TEAMS!$D$3:$D$361,"",0),KP!$C$1:$C$370,KP!I$1:I$370,"",0)</f>
        <v>1.76</v>
      </c>
      <c r="AY38">
        <f>_xlfn.XLOOKUP(_xlfn.XLOOKUP($A38,TEAMS!$E$3:$E$361,TEAMS!$D$3:$D$361,"",0),KP!$C$1:$C$370,KP!J$1:J$370,"",0)</f>
        <v>112</v>
      </c>
      <c r="AZ38">
        <f>_xlfn.XLOOKUP(_xlfn.XLOOKUP($A38,TEAMS!$E$3:$E$361,TEAMS!$D$3:$D$361,"",0),KP!$C$1:$C$370,KP!L$1:L$370,"",0)</f>
        <v>110.3</v>
      </c>
      <c r="BA38">
        <f>_xlfn.XLOOKUP(_xlfn.XLOOKUP($A38,TEAMS!$E$3:$E$361,TEAMS!$D$3:$D$361,"",0),KP!$C$1:$C$370,KP!N$1:N$370,"",0)</f>
        <v>71.3</v>
      </c>
      <c r="BB38">
        <f>_xlfn.XLOOKUP(_xlfn.XLOOKUP($A38,TEAMS!$E$3:$E$361,TEAMS!$D$3:$D$361,"",0),KP!$C$1:$C$370,KP!P$1:P$370,"",0)</f>
        <v>-5.0000000000000001E-3</v>
      </c>
      <c r="BC38">
        <f>_xlfn.XLOOKUP(_xlfn.XLOOKUP($A38,TEAMS!$E$3:$E$361,TEAMS!$D$3:$D$361,"",0),KP!$C$1:$C$370,KP!R$1:R$370,"",0)</f>
        <v>-1.89</v>
      </c>
      <c r="BD38">
        <f>_xlfn.XLOOKUP(_xlfn.XLOOKUP($A38,TEAMS!$E$3:$E$361,TEAMS!$D$3:$D$361,"",0),KP!$C$1:$C$370,KP!T$1:T$370,"",0)</f>
        <v>103.7</v>
      </c>
      <c r="BE38">
        <f>_xlfn.XLOOKUP(_xlfn.XLOOKUP($A38,TEAMS!$E$3:$E$361,TEAMS!$D$3:$D$361,"",0),KP!$C$1:$C$370,KP!V$1:V$370,"",0)</f>
        <v>105.6</v>
      </c>
      <c r="BF38">
        <f>_xlfn.XLOOKUP(_xlfn.XLOOKUP($A38,TEAMS!$E$3:$E$361,TEAMS!$D$3:$D$361,"",0),KP!$C$1:$C$370,KP!X$1:X$370,"",0)</f>
        <v>-4.59</v>
      </c>
    </row>
    <row r="39" spans="1:58" x14ac:dyDescent="0.2">
      <c r="A39" s="1" t="s">
        <v>76</v>
      </c>
      <c r="B39" s="11" t="str">
        <f>_xlfn.XLOOKUP($A39,KP!$D$1:$D$364,KP!$C$1:$C$364,"",0)</f>
        <v>Florida Gulf Coast</v>
      </c>
      <c r="C39" s="11" t="str">
        <f>_xlfn.XLOOKUP($A39,KP!$D$1:$D$364,KP!$E$1:$E$364,"",0)</f>
        <v>ASun</v>
      </c>
      <c r="D39">
        <v>70.2</v>
      </c>
      <c r="E39">
        <v>0.5</v>
      </c>
      <c r="F39">
        <v>24.7</v>
      </c>
      <c r="G39">
        <v>56.9</v>
      </c>
      <c r="H39">
        <v>1.0249999999999999</v>
      </c>
      <c r="I39">
        <v>1.0189999999999999</v>
      </c>
      <c r="J39">
        <v>51.2</v>
      </c>
      <c r="K39">
        <v>108.7</v>
      </c>
      <c r="L39">
        <v>35.1</v>
      </c>
      <c r="M39">
        <v>50.1</v>
      </c>
      <c r="N39">
        <v>73.7</v>
      </c>
      <c r="O39">
        <v>9</v>
      </c>
      <c r="P39">
        <v>25.5</v>
      </c>
      <c r="Q39">
        <v>7.9</v>
      </c>
      <c r="R39">
        <v>23.4</v>
      </c>
      <c r="S39">
        <v>34</v>
      </c>
      <c r="T39">
        <v>25</v>
      </c>
      <c r="U39">
        <v>74.099999999999994</v>
      </c>
      <c r="V39">
        <v>49</v>
      </c>
      <c r="W39">
        <v>3.2</v>
      </c>
      <c r="X39">
        <v>6.6</v>
      </c>
      <c r="Y39">
        <v>12.5</v>
      </c>
      <c r="Z39">
        <v>11.5</v>
      </c>
      <c r="AA39">
        <v>1.093</v>
      </c>
      <c r="AB39">
        <v>0.51600000000000001</v>
      </c>
      <c r="AC39">
        <v>0.41699999999999998</v>
      </c>
      <c r="AD39">
        <v>68.400000000000006</v>
      </c>
      <c r="AE39">
        <v>15.6</v>
      </c>
      <c r="AF39">
        <v>69.7</v>
      </c>
      <c r="AG39">
        <v>-0.5</v>
      </c>
      <c r="AH39">
        <v>43.8</v>
      </c>
      <c r="AI39">
        <v>50.7</v>
      </c>
      <c r="AJ39">
        <v>33.4</v>
      </c>
      <c r="AK39">
        <v>51</v>
      </c>
      <c r="AL39">
        <v>69.400000000000006</v>
      </c>
      <c r="AM39">
        <v>106.6</v>
      </c>
      <c r="AN39">
        <v>12.9</v>
      </c>
      <c r="AO39">
        <v>11.5</v>
      </c>
      <c r="AP39">
        <v>1.123</v>
      </c>
      <c r="AQ39">
        <f t="shared" si="0"/>
        <v>-3.0000000000000027E-2</v>
      </c>
      <c r="AR39">
        <f t="shared" si="1"/>
        <v>9.8000000000000007</v>
      </c>
      <c r="AS39">
        <f t="shared" si="2"/>
        <v>-1.6999999999999993</v>
      </c>
      <c r="AT39">
        <f>_xlfn.XLOOKUP(_xlfn.XLOOKUP($A39,TEAMS!$E$3:$E$361,TEAMS!$D$3:$D$361,"",0),KP!$C$1:$C$370,KP!B$1:B$370,"",0)</f>
        <v>188</v>
      </c>
      <c r="AU39">
        <f>_xlfn.XLOOKUP(_xlfn.XLOOKUP($A39,TEAMS!$E$3:$E$361,TEAMS!$D$3:$D$361,"",0),KP!$C$1:$C$370,KP!F$1:F$370,"",0)</f>
        <v>17</v>
      </c>
      <c r="AV39">
        <f>_xlfn.XLOOKUP(_xlfn.XLOOKUP($A39,TEAMS!$E$3:$E$361,TEAMS!$D$3:$D$361,"",0),KP!$C$1:$C$370,KP!G$1:G$370,"",0)</f>
        <v>15</v>
      </c>
      <c r="AW39">
        <f>_xlfn.XLOOKUP(_xlfn.XLOOKUP($A39,TEAMS!$E$3:$E$361,TEAMS!$D$3:$D$361,"",0),KP!$C$1:$C$370,KP!H$1:H$370,"",0)</f>
        <v>0</v>
      </c>
      <c r="AX39">
        <f>_xlfn.XLOOKUP(_xlfn.XLOOKUP($A39,TEAMS!$E$3:$E$361,TEAMS!$D$3:$D$361,"",0),KP!$C$1:$C$370,KP!I$1:I$370,"",0)</f>
        <v>-1.2</v>
      </c>
      <c r="AY39">
        <f>_xlfn.XLOOKUP(_xlfn.XLOOKUP($A39,TEAMS!$E$3:$E$361,TEAMS!$D$3:$D$361,"",0),KP!$C$1:$C$370,KP!J$1:J$370,"",0)</f>
        <v>105</v>
      </c>
      <c r="AZ39">
        <f>_xlfn.XLOOKUP(_xlfn.XLOOKUP($A39,TEAMS!$E$3:$E$361,TEAMS!$D$3:$D$361,"",0),KP!$C$1:$C$370,KP!L$1:L$370,"",0)</f>
        <v>106.2</v>
      </c>
      <c r="BA39">
        <f>_xlfn.XLOOKUP(_xlfn.XLOOKUP($A39,TEAMS!$E$3:$E$361,TEAMS!$D$3:$D$361,"",0),KP!$C$1:$C$370,KP!N$1:N$370,"",0)</f>
        <v>66.3</v>
      </c>
      <c r="BB39">
        <f>_xlfn.XLOOKUP(_xlfn.XLOOKUP($A39,TEAMS!$E$3:$E$361,TEAMS!$D$3:$D$361,"",0),KP!$C$1:$C$370,KP!P$1:P$370,"",0)</f>
        <v>6.0000000000000001E-3</v>
      </c>
      <c r="BC39">
        <f>_xlfn.XLOOKUP(_xlfn.XLOOKUP($A39,TEAMS!$E$3:$E$361,TEAMS!$D$3:$D$361,"",0),KP!$C$1:$C$370,KP!R$1:R$370,"",0)</f>
        <v>-2.82</v>
      </c>
      <c r="BD39">
        <f>_xlfn.XLOOKUP(_xlfn.XLOOKUP($A39,TEAMS!$E$3:$E$361,TEAMS!$D$3:$D$361,"",0),KP!$C$1:$C$370,KP!T$1:T$370,"",0)</f>
        <v>104.4</v>
      </c>
      <c r="BE39">
        <f>_xlfn.XLOOKUP(_xlfn.XLOOKUP($A39,TEAMS!$E$3:$E$361,TEAMS!$D$3:$D$361,"",0),KP!$C$1:$C$370,KP!V$1:V$370,"",0)</f>
        <v>107.2</v>
      </c>
      <c r="BF39">
        <f>_xlfn.XLOOKUP(_xlfn.XLOOKUP($A39,TEAMS!$E$3:$E$361,TEAMS!$D$3:$D$361,"",0),KP!$C$1:$C$370,KP!X$1:X$370,"",0)</f>
        <v>1.24</v>
      </c>
    </row>
    <row r="40" spans="1:58" x14ac:dyDescent="0.2">
      <c r="A40" s="1" t="s">
        <v>77</v>
      </c>
      <c r="B40" s="11" t="str">
        <f>_xlfn.XLOOKUP($A40,KP!$D$1:$D$364,KP!$C$1:$C$364,"",0)</f>
        <v>Southeastern Louisiana</v>
      </c>
      <c r="C40" s="11" t="str">
        <f>_xlfn.XLOOKUP($A40,KP!$D$1:$D$364,KP!$E$1:$E$364,"",0)</f>
        <v>Slnd</v>
      </c>
      <c r="D40">
        <v>75.5</v>
      </c>
      <c r="E40">
        <v>-1.3</v>
      </c>
      <c r="F40">
        <v>26.9</v>
      </c>
      <c r="G40">
        <v>60</v>
      </c>
      <c r="H40">
        <v>1.0349999999999999</v>
      </c>
      <c r="I40">
        <v>1.0529999999999999</v>
      </c>
      <c r="J40">
        <v>50.9</v>
      </c>
      <c r="K40">
        <v>109.1</v>
      </c>
      <c r="L40">
        <v>36.4</v>
      </c>
      <c r="M40">
        <v>49.1</v>
      </c>
      <c r="N40">
        <v>74.400000000000006</v>
      </c>
      <c r="O40">
        <v>7.4</v>
      </c>
      <c r="P40">
        <v>20.5</v>
      </c>
      <c r="Q40">
        <v>8.1999999999999993</v>
      </c>
      <c r="R40">
        <v>22.5</v>
      </c>
      <c r="S40">
        <v>33.9</v>
      </c>
      <c r="T40">
        <v>25.4</v>
      </c>
      <c r="U40">
        <v>71.8</v>
      </c>
      <c r="V40">
        <v>48.4</v>
      </c>
      <c r="W40">
        <v>1.7</v>
      </c>
      <c r="X40">
        <v>7</v>
      </c>
      <c r="Y40">
        <v>13.4</v>
      </c>
      <c r="Z40">
        <v>12.1</v>
      </c>
      <c r="AA40">
        <v>1.1140000000000001</v>
      </c>
      <c r="AB40">
        <v>0.51700000000000002</v>
      </c>
      <c r="AC40">
        <v>0.66700000000000004</v>
      </c>
      <c r="AD40">
        <v>72.900000000000006</v>
      </c>
      <c r="AE40">
        <v>17.899999999999999</v>
      </c>
      <c r="AF40">
        <v>76.8</v>
      </c>
      <c r="AG40">
        <v>1.3</v>
      </c>
      <c r="AH40">
        <v>46.4</v>
      </c>
      <c r="AI40">
        <v>54.2</v>
      </c>
      <c r="AJ40">
        <v>38.200000000000003</v>
      </c>
      <c r="AK40">
        <v>52.1</v>
      </c>
      <c r="AL40">
        <v>69.7</v>
      </c>
      <c r="AM40">
        <v>113.7</v>
      </c>
      <c r="AN40">
        <v>14.9</v>
      </c>
      <c r="AO40">
        <v>14.2</v>
      </c>
      <c r="AP40">
        <v>1.0509999999999999</v>
      </c>
      <c r="AQ40">
        <f t="shared" si="0"/>
        <v>6.3000000000000167E-2</v>
      </c>
      <c r="AR40">
        <f t="shared" si="1"/>
        <v>8.6999999999999993</v>
      </c>
      <c r="AS40">
        <f t="shared" si="2"/>
        <v>-3.4000000000000004</v>
      </c>
      <c r="AT40">
        <f>_xlfn.XLOOKUP(_xlfn.XLOOKUP($A40,TEAMS!$E$3:$E$361,TEAMS!$D$3:$D$361,"",0),KP!$C$1:$C$370,KP!B$1:B$370,"",0)</f>
        <v>255</v>
      </c>
      <c r="AU40">
        <f>_xlfn.XLOOKUP(_xlfn.XLOOKUP($A40,TEAMS!$E$3:$E$361,TEAMS!$D$3:$D$361,"",0),KP!$C$1:$C$370,KP!F$1:F$370,"",0)</f>
        <v>18</v>
      </c>
      <c r="AV40">
        <f>_xlfn.XLOOKUP(_xlfn.XLOOKUP($A40,TEAMS!$E$3:$E$361,TEAMS!$D$3:$D$361,"",0),KP!$C$1:$C$370,KP!G$1:G$370,"",0)</f>
        <v>14</v>
      </c>
      <c r="AW40">
        <f>_xlfn.XLOOKUP(_xlfn.XLOOKUP($A40,TEAMS!$E$3:$E$361,TEAMS!$D$3:$D$361,"",0),KP!$C$1:$C$370,KP!H$1:H$370,"",0)</f>
        <v>0</v>
      </c>
      <c r="AX40">
        <f>_xlfn.XLOOKUP(_xlfn.XLOOKUP($A40,TEAMS!$E$3:$E$361,TEAMS!$D$3:$D$361,"",0),KP!$C$1:$C$370,KP!I$1:I$370,"",0)</f>
        <v>-7.04</v>
      </c>
      <c r="AY40">
        <f>_xlfn.XLOOKUP(_xlfn.XLOOKUP($A40,TEAMS!$E$3:$E$361,TEAMS!$D$3:$D$361,"",0),KP!$C$1:$C$370,KP!J$1:J$370,"",0)</f>
        <v>104.1</v>
      </c>
      <c r="AZ40">
        <f>_xlfn.XLOOKUP(_xlfn.XLOOKUP($A40,TEAMS!$E$3:$E$361,TEAMS!$D$3:$D$361,"",0),KP!$C$1:$C$370,KP!L$1:L$370,"",0)</f>
        <v>111.2</v>
      </c>
      <c r="BA40">
        <f>_xlfn.XLOOKUP(_xlfn.XLOOKUP($A40,TEAMS!$E$3:$E$361,TEAMS!$D$3:$D$361,"",0),KP!$C$1:$C$370,KP!N$1:N$370,"",0)</f>
        <v>68.8</v>
      </c>
      <c r="BB40">
        <f>_xlfn.XLOOKUP(_xlfn.XLOOKUP($A40,TEAMS!$E$3:$E$361,TEAMS!$D$3:$D$361,"",0),KP!$C$1:$C$370,KP!P$1:P$370,"",0)</f>
        <v>0.05</v>
      </c>
      <c r="BC40">
        <f>_xlfn.XLOOKUP(_xlfn.XLOOKUP($A40,TEAMS!$E$3:$E$361,TEAMS!$D$3:$D$361,"",0),KP!$C$1:$C$370,KP!R$1:R$370,"",0)</f>
        <v>-6.83</v>
      </c>
      <c r="BD40">
        <f>_xlfn.XLOOKUP(_xlfn.XLOOKUP($A40,TEAMS!$E$3:$E$361,TEAMS!$D$3:$D$361,"",0),KP!$C$1:$C$370,KP!T$1:T$370,"",0)</f>
        <v>102.8</v>
      </c>
      <c r="BE40">
        <f>_xlfn.XLOOKUP(_xlfn.XLOOKUP($A40,TEAMS!$E$3:$E$361,TEAMS!$D$3:$D$361,"",0),KP!$C$1:$C$370,KP!V$1:V$370,"",0)</f>
        <v>109.6</v>
      </c>
      <c r="BF40">
        <f>_xlfn.XLOOKUP(_xlfn.XLOOKUP($A40,TEAMS!$E$3:$E$361,TEAMS!$D$3:$D$361,"",0),KP!$C$1:$C$370,KP!X$1:X$370,"",0)</f>
        <v>5.83</v>
      </c>
    </row>
    <row r="41" spans="1:58" x14ac:dyDescent="0.2">
      <c r="A41" s="1" t="s">
        <v>78</v>
      </c>
      <c r="B41" s="11" t="str">
        <f>_xlfn.XLOOKUP($A41,KP!$D$1:$D$364,KP!$C$1:$C$364,"",0)</f>
        <v>New Orleans</v>
      </c>
      <c r="C41" s="11" t="str">
        <f>_xlfn.XLOOKUP($A41,KP!$D$1:$D$364,KP!$E$1:$E$364,"",0)</f>
        <v>Slnd</v>
      </c>
      <c r="D41">
        <v>73.2</v>
      </c>
      <c r="E41">
        <v>-6.9</v>
      </c>
      <c r="F41">
        <v>26.3</v>
      </c>
      <c r="G41">
        <v>55.8</v>
      </c>
      <c r="H41">
        <v>0.98799999999999999</v>
      </c>
      <c r="I41">
        <v>1.08</v>
      </c>
      <c r="J41">
        <v>52.7</v>
      </c>
      <c r="K41">
        <v>111.9</v>
      </c>
      <c r="L41">
        <v>37.9</v>
      </c>
      <c r="M41">
        <v>51.1</v>
      </c>
      <c r="N41">
        <v>70.8</v>
      </c>
      <c r="O41">
        <v>6.1</v>
      </c>
      <c r="P41">
        <v>16.2</v>
      </c>
      <c r="Q41">
        <v>8.4</v>
      </c>
      <c r="R41">
        <v>20.8</v>
      </c>
      <c r="S41">
        <v>32.1</v>
      </c>
      <c r="T41">
        <v>28.4</v>
      </c>
      <c r="U41">
        <v>68.400000000000006</v>
      </c>
      <c r="V41">
        <v>48.9</v>
      </c>
      <c r="W41">
        <v>2.2000000000000002</v>
      </c>
      <c r="X41">
        <v>6.6</v>
      </c>
      <c r="Y41">
        <v>14.5</v>
      </c>
      <c r="Z41">
        <v>17.100000000000001</v>
      </c>
      <c r="AA41">
        <v>0.84799999999999998</v>
      </c>
      <c r="AB41">
        <v>0.33300000000000002</v>
      </c>
      <c r="AC41">
        <v>0.36399999999999999</v>
      </c>
      <c r="AD41">
        <v>74.099999999999994</v>
      </c>
      <c r="AE41">
        <v>19.7</v>
      </c>
      <c r="AF41">
        <v>80.099999999999994</v>
      </c>
      <c r="AG41">
        <v>6.9</v>
      </c>
      <c r="AH41">
        <v>47.6</v>
      </c>
      <c r="AI41">
        <v>54.1</v>
      </c>
      <c r="AJ41">
        <v>36.200000000000003</v>
      </c>
      <c r="AK41">
        <v>54.1</v>
      </c>
      <c r="AL41">
        <v>74.5</v>
      </c>
      <c r="AM41">
        <v>116</v>
      </c>
      <c r="AN41">
        <v>13.6</v>
      </c>
      <c r="AO41">
        <v>14.7</v>
      </c>
      <c r="AP41">
        <v>0.93</v>
      </c>
      <c r="AQ41">
        <f t="shared" si="0"/>
        <v>-8.2000000000000073E-2</v>
      </c>
      <c r="AR41">
        <f t="shared" si="1"/>
        <v>8.8000000000000007</v>
      </c>
      <c r="AS41">
        <f t="shared" si="2"/>
        <v>-8.3000000000000007</v>
      </c>
      <c r="AT41">
        <f>_xlfn.XLOOKUP(_xlfn.XLOOKUP($A41,TEAMS!$E$3:$E$361,TEAMS!$D$3:$D$361,"",0),KP!$C$1:$C$370,KP!B$1:B$370,"",0)</f>
        <v>329</v>
      </c>
      <c r="AU41">
        <f>_xlfn.XLOOKUP(_xlfn.XLOOKUP($A41,TEAMS!$E$3:$E$361,TEAMS!$D$3:$D$361,"",0),KP!$C$1:$C$370,KP!F$1:F$370,"",0)</f>
        <v>0</v>
      </c>
      <c r="AV41">
        <f>_xlfn.XLOOKUP(_xlfn.XLOOKUP($A41,TEAMS!$E$3:$E$361,TEAMS!$D$3:$D$361,"",0),KP!$C$1:$C$370,KP!G$1:G$370,"",0)</f>
        <v>0</v>
      </c>
      <c r="AW41">
        <f>_xlfn.XLOOKUP(_xlfn.XLOOKUP($A41,TEAMS!$E$3:$E$361,TEAMS!$D$3:$D$361,"",0),KP!$C$1:$C$370,KP!H$1:H$370,"",0)</f>
        <v>0</v>
      </c>
      <c r="AX41">
        <f>_xlfn.XLOOKUP(_xlfn.XLOOKUP($A41,TEAMS!$E$3:$E$361,TEAMS!$D$3:$D$361,"",0),KP!$C$1:$C$370,KP!I$1:I$370,"",0)</f>
        <v>-14.84</v>
      </c>
      <c r="AY41">
        <f>_xlfn.XLOOKUP(_xlfn.XLOOKUP($A41,TEAMS!$E$3:$E$361,TEAMS!$D$3:$D$361,"",0),KP!$C$1:$C$370,KP!J$1:J$370,"",0)</f>
        <v>98.1</v>
      </c>
      <c r="AZ41">
        <f>_xlfn.XLOOKUP(_xlfn.XLOOKUP($A41,TEAMS!$E$3:$E$361,TEAMS!$D$3:$D$361,"",0),KP!$C$1:$C$370,KP!L$1:L$370,"",0)</f>
        <v>112.9</v>
      </c>
      <c r="BA41">
        <f>_xlfn.XLOOKUP(_xlfn.XLOOKUP($A41,TEAMS!$E$3:$E$361,TEAMS!$D$3:$D$361,"",0),KP!$C$1:$C$370,KP!N$1:N$370,"",0)</f>
        <v>71.400000000000006</v>
      </c>
      <c r="BB41">
        <f>_xlfn.XLOOKUP(_xlfn.XLOOKUP($A41,TEAMS!$E$3:$E$361,TEAMS!$D$3:$D$361,"",0),KP!$C$1:$C$370,KP!P$1:P$370,"",0)</f>
        <v>-0.01</v>
      </c>
      <c r="BC41">
        <f>_xlfn.XLOOKUP(_xlfn.XLOOKUP($A41,TEAMS!$E$3:$E$361,TEAMS!$D$3:$D$361,"",0),KP!$C$1:$C$370,KP!R$1:R$370,"",0)</f>
        <v>-8.31</v>
      </c>
      <c r="BD41">
        <f>_xlfn.XLOOKUP(_xlfn.XLOOKUP($A41,TEAMS!$E$3:$E$361,TEAMS!$D$3:$D$361,"",0),KP!$C$1:$C$370,KP!T$1:T$370,"",0)</f>
        <v>102.5</v>
      </c>
      <c r="BE41">
        <f>_xlfn.XLOOKUP(_xlfn.XLOOKUP($A41,TEAMS!$E$3:$E$361,TEAMS!$D$3:$D$361,"",0),KP!$C$1:$C$370,KP!V$1:V$370,"",0)</f>
        <v>110.8</v>
      </c>
      <c r="BF41">
        <f>_xlfn.XLOOKUP(_xlfn.XLOOKUP($A41,TEAMS!$E$3:$E$361,TEAMS!$D$3:$D$361,"",0),KP!$C$1:$C$370,KP!X$1:X$370,"",0)</f>
        <v>1.77</v>
      </c>
    </row>
    <row r="42" spans="1:58" x14ac:dyDescent="0.2">
      <c r="A42" s="1" t="s">
        <v>79</v>
      </c>
      <c r="B42" s="11" t="str">
        <f>_xlfn.XLOOKUP($A42,KP!$D$1:$D$364,KP!$C$1:$C$364,"",0)</f>
        <v>San Francisco</v>
      </c>
      <c r="C42" s="11" t="str">
        <f>_xlfn.XLOOKUP($A42,KP!$D$1:$D$364,KP!$E$1:$E$364,"",0)</f>
        <v>WCC</v>
      </c>
      <c r="D42">
        <v>75.8</v>
      </c>
      <c r="E42">
        <v>2.4</v>
      </c>
      <c r="F42">
        <v>25.8</v>
      </c>
      <c r="G42">
        <v>57.8</v>
      </c>
      <c r="H42">
        <v>1.0509999999999999</v>
      </c>
      <c r="I42">
        <v>1.018</v>
      </c>
      <c r="J42">
        <v>53.6</v>
      </c>
      <c r="K42">
        <v>113.8</v>
      </c>
      <c r="L42">
        <v>36.4</v>
      </c>
      <c r="M42">
        <v>52.6</v>
      </c>
      <c r="N42">
        <v>74.599999999999994</v>
      </c>
      <c r="O42">
        <v>10.4</v>
      </c>
      <c r="P42">
        <v>28.5</v>
      </c>
      <c r="Q42">
        <v>8.1999999999999993</v>
      </c>
      <c r="R42">
        <v>23.8</v>
      </c>
      <c r="S42">
        <v>34.200000000000003</v>
      </c>
      <c r="T42">
        <v>26.8</v>
      </c>
      <c r="U42">
        <v>75.599999999999994</v>
      </c>
      <c r="V42">
        <v>51.4</v>
      </c>
      <c r="W42">
        <v>2.5</v>
      </c>
      <c r="X42">
        <v>6.6</v>
      </c>
      <c r="Y42">
        <v>12.6</v>
      </c>
      <c r="Z42">
        <v>13.8</v>
      </c>
      <c r="AA42">
        <v>0.91</v>
      </c>
      <c r="AB42">
        <v>0.57599999999999996</v>
      </c>
      <c r="AC42">
        <v>0.5</v>
      </c>
      <c r="AD42">
        <v>72.2</v>
      </c>
      <c r="AE42">
        <v>18.7</v>
      </c>
      <c r="AF42">
        <v>73.5</v>
      </c>
      <c r="AG42">
        <v>-2.4</v>
      </c>
      <c r="AH42">
        <v>44</v>
      </c>
      <c r="AI42">
        <v>49.9</v>
      </c>
      <c r="AJ42">
        <v>33.9</v>
      </c>
      <c r="AK42">
        <v>49.4</v>
      </c>
      <c r="AL42">
        <v>76.8</v>
      </c>
      <c r="AM42">
        <v>109.3</v>
      </c>
      <c r="AN42">
        <v>11.3</v>
      </c>
      <c r="AO42">
        <v>12.5</v>
      </c>
      <c r="AP42">
        <v>0.90300000000000002</v>
      </c>
      <c r="AQ42">
        <f t="shared" si="0"/>
        <v>7.0000000000000062E-3</v>
      </c>
      <c r="AR42">
        <f t="shared" si="1"/>
        <v>9.1</v>
      </c>
      <c r="AS42">
        <f t="shared" si="2"/>
        <v>-4.7000000000000011</v>
      </c>
      <c r="AT42">
        <f>_xlfn.XLOOKUP(_xlfn.XLOOKUP($A42,TEAMS!$E$3:$E$361,TEAMS!$D$3:$D$361,"",0),KP!$C$1:$C$370,KP!B$1:B$370,"",0)</f>
        <v>100</v>
      </c>
      <c r="AU42">
        <f>_xlfn.XLOOKUP(_xlfn.XLOOKUP($A42,TEAMS!$E$3:$E$361,TEAMS!$D$3:$D$361,"",0),KP!$C$1:$C$370,KP!F$1:F$370,"",0)</f>
        <v>20</v>
      </c>
      <c r="AV42">
        <f>_xlfn.XLOOKUP(_xlfn.XLOOKUP($A42,TEAMS!$E$3:$E$361,TEAMS!$D$3:$D$361,"",0),KP!$C$1:$C$370,KP!G$1:G$370,"",0)</f>
        <v>14</v>
      </c>
      <c r="AW42">
        <f>_xlfn.XLOOKUP(_xlfn.XLOOKUP($A42,TEAMS!$E$3:$E$361,TEAMS!$D$3:$D$361,"",0),KP!$C$1:$C$370,KP!H$1:H$370,"",0)</f>
        <v>0</v>
      </c>
      <c r="AX42">
        <f>_xlfn.XLOOKUP(_xlfn.XLOOKUP($A42,TEAMS!$E$3:$E$361,TEAMS!$D$3:$D$361,"",0),KP!$C$1:$C$370,KP!I$1:I$370,"",0)</f>
        <v>6.95</v>
      </c>
      <c r="AY42">
        <f>_xlfn.XLOOKUP(_xlfn.XLOOKUP($A42,TEAMS!$E$3:$E$361,TEAMS!$D$3:$D$361,"",0),KP!$C$1:$C$370,KP!J$1:J$370,"",0)</f>
        <v>110.1</v>
      </c>
      <c r="AZ42">
        <f>_xlfn.XLOOKUP(_xlfn.XLOOKUP($A42,TEAMS!$E$3:$E$361,TEAMS!$D$3:$D$361,"",0),KP!$C$1:$C$370,KP!L$1:L$370,"",0)</f>
        <v>103.2</v>
      </c>
      <c r="BA42">
        <f>_xlfn.XLOOKUP(_xlfn.XLOOKUP($A42,TEAMS!$E$3:$E$361,TEAMS!$D$3:$D$361,"",0),KP!$C$1:$C$370,KP!N$1:N$370,"",0)</f>
        <v>68.599999999999994</v>
      </c>
      <c r="BB42">
        <f>_xlfn.XLOOKUP(_xlfn.XLOOKUP($A42,TEAMS!$E$3:$E$361,TEAMS!$D$3:$D$361,"",0),KP!$C$1:$C$370,KP!P$1:P$370,"",0)</f>
        <v>1.9E-2</v>
      </c>
      <c r="BC42">
        <f>_xlfn.XLOOKUP(_xlfn.XLOOKUP($A42,TEAMS!$E$3:$E$361,TEAMS!$D$3:$D$361,"",0),KP!$C$1:$C$370,KP!R$1:R$370,"",0)</f>
        <v>4.05</v>
      </c>
      <c r="BD42">
        <f>_xlfn.XLOOKUP(_xlfn.XLOOKUP($A42,TEAMS!$E$3:$E$361,TEAMS!$D$3:$D$361,"",0),KP!$C$1:$C$370,KP!T$1:T$370,"",0)</f>
        <v>108.2</v>
      </c>
      <c r="BE42">
        <f>_xlfn.XLOOKUP(_xlfn.XLOOKUP($A42,TEAMS!$E$3:$E$361,TEAMS!$D$3:$D$361,"",0),KP!$C$1:$C$370,KP!V$1:V$370,"",0)</f>
        <v>104.1</v>
      </c>
      <c r="BF42">
        <f>_xlfn.XLOOKUP(_xlfn.XLOOKUP($A42,TEAMS!$E$3:$E$361,TEAMS!$D$3:$D$361,"",0),KP!$C$1:$C$370,KP!X$1:X$370,"",0)</f>
        <v>-2.5099999999999998</v>
      </c>
    </row>
    <row r="43" spans="1:58" x14ac:dyDescent="0.2">
      <c r="A43" s="1" t="s">
        <v>80</v>
      </c>
      <c r="B43" s="11" t="str">
        <f>_xlfn.XLOOKUP($A43,KP!$D$1:$D$364,KP!$C$1:$C$364,"",0)</f>
        <v>Houston</v>
      </c>
      <c r="C43" s="11" t="str">
        <f>_xlfn.XLOOKUP($A43,KP!$D$1:$D$364,KP!$E$1:$E$364,"",0)</f>
        <v>Amer</v>
      </c>
      <c r="D43">
        <v>75.3</v>
      </c>
      <c r="E43">
        <v>19.399999999999999</v>
      </c>
      <c r="F43">
        <v>27.8</v>
      </c>
      <c r="G43">
        <v>59.5</v>
      </c>
      <c r="H43">
        <v>1.1339999999999999</v>
      </c>
      <c r="I43">
        <v>0.84199999999999997</v>
      </c>
      <c r="J43">
        <v>53.2</v>
      </c>
      <c r="K43">
        <v>111.7</v>
      </c>
      <c r="L43">
        <v>34.799999999999997</v>
      </c>
      <c r="M43">
        <v>53.8</v>
      </c>
      <c r="N43">
        <v>72.099999999999994</v>
      </c>
      <c r="O43">
        <v>7.8</v>
      </c>
      <c r="P43">
        <v>22.5</v>
      </c>
      <c r="Q43">
        <v>11.4</v>
      </c>
      <c r="R43">
        <v>24.5</v>
      </c>
      <c r="S43">
        <v>38.700000000000003</v>
      </c>
      <c r="T43">
        <v>36.9</v>
      </c>
      <c r="U43">
        <v>76.400000000000006</v>
      </c>
      <c r="V43">
        <v>55.2</v>
      </c>
      <c r="W43">
        <v>4.8</v>
      </c>
      <c r="X43">
        <v>8.4</v>
      </c>
      <c r="Y43">
        <v>14.9</v>
      </c>
      <c r="Z43">
        <v>9.9</v>
      </c>
      <c r="AA43">
        <v>1.508</v>
      </c>
      <c r="AB43">
        <v>0.93899999999999995</v>
      </c>
      <c r="AC43">
        <v>0.75</v>
      </c>
      <c r="AD43">
        <v>66.400000000000006</v>
      </c>
      <c r="AE43">
        <v>16.5</v>
      </c>
      <c r="AF43">
        <v>55.9</v>
      </c>
      <c r="AG43">
        <v>-19.399999999999999</v>
      </c>
      <c r="AH43">
        <v>36</v>
      </c>
      <c r="AI43">
        <v>42.1</v>
      </c>
      <c r="AJ43">
        <v>27.5</v>
      </c>
      <c r="AK43">
        <v>42.8</v>
      </c>
      <c r="AL43">
        <v>68.900000000000006</v>
      </c>
      <c r="AM43">
        <v>93</v>
      </c>
      <c r="AN43">
        <v>10</v>
      </c>
      <c r="AO43">
        <v>14.4</v>
      </c>
      <c r="AP43">
        <v>0.69799999999999995</v>
      </c>
      <c r="AQ43">
        <f t="shared" si="0"/>
        <v>0.81</v>
      </c>
      <c r="AR43">
        <f t="shared" si="1"/>
        <v>13.2</v>
      </c>
      <c r="AS43">
        <f t="shared" si="2"/>
        <v>3.2999999999999989</v>
      </c>
      <c r="AT43">
        <f>_xlfn.XLOOKUP(_xlfn.XLOOKUP($A43,TEAMS!$E$3:$E$361,TEAMS!$D$3:$D$361,"",0),KP!$C$1:$C$370,KP!B$1:B$370,"",0)</f>
        <v>1</v>
      </c>
      <c r="AU43">
        <f>_xlfn.XLOOKUP(_xlfn.XLOOKUP($A43,TEAMS!$E$3:$E$361,TEAMS!$D$3:$D$361,"",0),KP!$C$1:$C$370,KP!F$1:F$370,"",0)</f>
        <v>31</v>
      </c>
      <c r="AV43">
        <f>_xlfn.XLOOKUP(_xlfn.XLOOKUP($A43,TEAMS!$E$3:$E$361,TEAMS!$D$3:$D$361,"",0),KP!$C$1:$C$370,KP!G$1:G$370,"",0)</f>
        <v>3</v>
      </c>
      <c r="AW43">
        <f>_xlfn.XLOOKUP(_xlfn.XLOOKUP($A43,TEAMS!$E$3:$E$361,TEAMS!$D$3:$D$361,"",0),KP!$C$1:$C$370,KP!H$1:H$370,"",0)</f>
        <v>1</v>
      </c>
      <c r="AX43">
        <f>_xlfn.XLOOKUP(_xlfn.XLOOKUP($A43,TEAMS!$E$3:$E$361,TEAMS!$D$3:$D$361,"",0),KP!$C$1:$C$370,KP!I$1:I$370,"",0)</f>
        <v>28.82</v>
      </c>
      <c r="AY43">
        <f>_xlfn.XLOOKUP(_xlfn.XLOOKUP($A43,TEAMS!$E$3:$E$361,TEAMS!$D$3:$D$361,"",0),KP!$C$1:$C$370,KP!J$1:J$370,"",0)</f>
        <v>118.4</v>
      </c>
      <c r="AZ43">
        <f>_xlfn.XLOOKUP(_xlfn.XLOOKUP($A43,TEAMS!$E$3:$E$361,TEAMS!$D$3:$D$361,"",0),KP!$C$1:$C$370,KP!L$1:L$370,"",0)</f>
        <v>89.6</v>
      </c>
      <c r="BA43">
        <f>_xlfn.XLOOKUP(_xlfn.XLOOKUP($A43,TEAMS!$E$3:$E$361,TEAMS!$D$3:$D$361,"",0),KP!$C$1:$C$370,KP!N$1:N$370,"",0)</f>
        <v>63.3</v>
      </c>
      <c r="BB43">
        <f>_xlfn.XLOOKUP(_xlfn.XLOOKUP($A43,TEAMS!$E$3:$E$361,TEAMS!$D$3:$D$361,"",0),KP!$C$1:$C$370,KP!P$1:P$370,"",0)</f>
        <v>2.5000000000000001E-2</v>
      </c>
      <c r="BC43">
        <f>_xlfn.XLOOKUP(_xlfn.XLOOKUP($A43,TEAMS!$E$3:$E$361,TEAMS!$D$3:$D$361,"",0),KP!$C$1:$C$370,KP!R$1:R$370,"",0)</f>
        <v>4.21</v>
      </c>
      <c r="BD43">
        <f>_xlfn.XLOOKUP(_xlfn.XLOOKUP($A43,TEAMS!$E$3:$E$361,TEAMS!$D$3:$D$361,"",0),KP!$C$1:$C$370,KP!T$1:T$370,"",0)</f>
        <v>107.3</v>
      </c>
      <c r="BE43">
        <f>_xlfn.XLOOKUP(_xlfn.XLOOKUP($A43,TEAMS!$E$3:$E$361,TEAMS!$D$3:$D$361,"",0),KP!$C$1:$C$370,KP!V$1:V$370,"",0)</f>
        <v>103.1</v>
      </c>
      <c r="BF43">
        <f>_xlfn.XLOOKUP(_xlfn.XLOOKUP($A43,TEAMS!$E$3:$E$361,TEAMS!$D$3:$D$361,"",0),KP!$C$1:$C$370,KP!X$1:X$370,"",0)</f>
        <v>0.63</v>
      </c>
    </row>
    <row r="44" spans="1:58" x14ac:dyDescent="0.2">
      <c r="A44" s="1" t="s">
        <v>81</v>
      </c>
      <c r="B44" s="11" t="str">
        <f>_xlfn.XLOOKUP($A44,KP!$D$1:$D$364,KP!$C$1:$C$364,"",0)</f>
        <v>Illinois</v>
      </c>
      <c r="C44" s="11" t="str">
        <f>_xlfn.XLOOKUP($A44,KP!$D$1:$D$364,KP!$E$1:$E$364,"",0)</f>
        <v>B10</v>
      </c>
      <c r="D44">
        <v>74.7</v>
      </c>
      <c r="E44">
        <v>7.7</v>
      </c>
      <c r="F44">
        <v>26.7</v>
      </c>
      <c r="G44">
        <v>59.2</v>
      </c>
      <c r="H44">
        <v>1.044</v>
      </c>
      <c r="I44">
        <v>0.93600000000000005</v>
      </c>
      <c r="J44">
        <v>51.6</v>
      </c>
      <c r="K44">
        <v>108.7</v>
      </c>
      <c r="L44">
        <v>30.9</v>
      </c>
      <c r="M44">
        <v>55.3</v>
      </c>
      <c r="N44">
        <v>68</v>
      </c>
      <c r="O44">
        <v>7.7</v>
      </c>
      <c r="P44">
        <v>24.8</v>
      </c>
      <c r="Q44">
        <v>10.199999999999999</v>
      </c>
      <c r="R44">
        <v>25.3</v>
      </c>
      <c r="S44">
        <v>38</v>
      </c>
      <c r="T44">
        <v>31.5</v>
      </c>
      <c r="U44">
        <v>76</v>
      </c>
      <c r="V44">
        <v>53.2</v>
      </c>
      <c r="W44">
        <v>5.7</v>
      </c>
      <c r="X44">
        <v>6.8</v>
      </c>
      <c r="Y44">
        <v>12.5</v>
      </c>
      <c r="Z44">
        <v>12.8</v>
      </c>
      <c r="AA44">
        <v>0.97599999999999998</v>
      </c>
      <c r="AB44">
        <v>0.625</v>
      </c>
      <c r="AC44">
        <v>0.28599999999999998</v>
      </c>
      <c r="AD44">
        <v>71.5</v>
      </c>
      <c r="AE44">
        <v>16.899999999999999</v>
      </c>
      <c r="AF44">
        <v>67</v>
      </c>
      <c r="AG44">
        <v>-7.7</v>
      </c>
      <c r="AH44">
        <v>41.7</v>
      </c>
      <c r="AI44">
        <v>46.9</v>
      </c>
      <c r="AJ44">
        <v>33.6</v>
      </c>
      <c r="AK44">
        <v>45.3</v>
      </c>
      <c r="AL44">
        <v>70.2</v>
      </c>
      <c r="AM44">
        <v>100.4</v>
      </c>
      <c r="AN44">
        <v>10.9</v>
      </c>
      <c r="AO44">
        <v>13.1</v>
      </c>
      <c r="AP44">
        <v>0.83499999999999996</v>
      </c>
      <c r="AQ44">
        <f t="shared" si="0"/>
        <v>0.14100000000000001</v>
      </c>
      <c r="AR44">
        <f t="shared" si="1"/>
        <v>12.5</v>
      </c>
      <c r="AS44">
        <f t="shared" si="2"/>
        <v>-0.30000000000000071</v>
      </c>
      <c r="AT44">
        <f>_xlfn.XLOOKUP(_xlfn.XLOOKUP($A44,TEAMS!$E$3:$E$361,TEAMS!$D$3:$D$361,"",0),KP!$C$1:$C$370,KP!B$1:B$370,"",0)</f>
        <v>33</v>
      </c>
      <c r="AU44">
        <f>_xlfn.XLOOKUP(_xlfn.XLOOKUP($A44,TEAMS!$E$3:$E$361,TEAMS!$D$3:$D$361,"",0),KP!$C$1:$C$370,KP!F$1:F$370,"",0)</f>
        <v>20</v>
      </c>
      <c r="AV44">
        <f>_xlfn.XLOOKUP(_xlfn.XLOOKUP($A44,TEAMS!$E$3:$E$361,TEAMS!$D$3:$D$361,"",0),KP!$C$1:$C$370,KP!G$1:G$370,"",0)</f>
        <v>12</v>
      </c>
      <c r="AW44">
        <f>_xlfn.XLOOKUP(_xlfn.XLOOKUP($A44,TEAMS!$E$3:$E$361,TEAMS!$D$3:$D$361,"",0),KP!$C$1:$C$370,KP!H$1:H$370,"",0)</f>
        <v>9</v>
      </c>
      <c r="AX44">
        <f>_xlfn.XLOOKUP(_xlfn.XLOOKUP($A44,TEAMS!$E$3:$E$361,TEAMS!$D$3:$D$361,"",0),KP!$C$1:$C$370,KP!I$1:I$370,"",0)</f>
        <v>16.48</v>
      </c>
      <c r="AY44">
        <f>_xlfn.XLOOKUP(_xlfn.XLOOKUP($A44,TEAMS!$E$3:$E$361,TEAMS!$D$3:$D$361,"",0),KP!$C$1:$C$370,KP!J$1:J$370,"",0)</f>
        <v>112.2</v>
      </c>
      <c r="AZ44">
        <f>_xlfn.XLOOKUP(_xlfn.XLOOKUP($A44,TEAMS!$E$3:$E$361,TEAMS!$D$3:$D$361,"",0),KP!$C$1:$C$370,KP!L$1:L$370,"",0)</f>
        <v>95.7</v>
      </c>
      <c r="BA44">
        <f>_xlfn.XLOOKUP(_xlfn.XLOOKUP($A44,TEAMS!$E$3:$E$361,TEAMS!$D$3:$D$361,"",0),KP!$C$1:$C$370,KP!N$1:N$370,"",0)</f>
        <v>69.400000000000006</v>
      </c>
      <c r="BB44">
        <f>_xlfn.XLOOKUP(_xlfn.XLOOKUP($A44,TEAMS!$E$3:$E$361,TEAMS!$D$3:$D$361,"",0),KP!$C$1:$C$370,KP!P$1:P$370,"",0)</f>
        <v>-4.4999999999999998E-2</v>
      </c>
      <c r="BC44">
        <f>_xlfn.XLOOKUP(_xlfn.XLOOKUP($A44,TEAMS!$E$3:$E$361,TEAMS!$D$3:$D$361,"",0),KP!$C$1:$C$370,KP!R$1:R$370,"",0)</f>
        <v>8.48</v>
      </c>
      <c r="BD44">
        <f>_xlfn.XLOOKUP(_xlfn.XLOOKUP($A44,TEAMS!$E$3:$E$361,TEAMS!$D$3:$D$361,"",0),KP!$C$1:$C$370,KP!T$1:T$370,"",0)</f>
        <v>109.1</v>
      </c>
      <c r="BE44">
        <f>_xlfn.XLOOKUP(_xlfn.XLOOKUP($A44,TEAMS!$E$3:$E$361,TEAMS!$D$3:$D$361,"",0),KP!$C$1:$C$370,KP!V$1:V$370,"",0)</f>
        <v>100.6</v>
      </c>
      <c r="BF44">
        <f>_xlfn.XLOOKUP(_xlfn.XLOOKUP($A44,TEAMS!$E$3:$E$361,TEAMS!$D$3:$D$361,"",0),KP!$C$1:$C$370,KP!X$1:X$370,"",0)</f>
        <v>-6.02</v>
      </c>
    </row>
    <row r="45" spans="1:58" x14ac:dyDescent="0.2">
      <c r="A45" s="1" t="s">
        <v>82</v>
      </c>
      <c r="B45" s="11" t="str">
        <f>_xlfn.XLOOKUP($A45,KP!$D$1:$D$364,KP!$C$1:$C$364,"",0)</f>
        <v>Southeast Missouri St.</v>
      </c>
      <c r="C45" s="11" t="str">
        <f>_xlfn.XLOOKUP($A45,KP!$D$1:$D$364,KP!$E$1:$E$364,"",0)</f>
        <v>OVC</v>
      </c>
      <c r="D45">
        <v>77.2</v>
      </c>
      <c r="E45">
        <v>-0.5</v>
      </c>
      <c r="F45">
        <v>26.3</v>
      </c>
      <c r="G45">
        <v>60.6</v>
      </c>
      <c r="H45">
        <v>1.01</v>
      </c>
      <c r="I45">
        <v>1.016</v>
      </c>
      <c r="J45">
        <v>50</v>
      </c>
      <c r="K45">
        <v>107.9</v>
      </c>
      <c r="L45">
        <v>33.299999999999997</v>
      </c>
      <c r="M45">
        <v>50</v>
      </c>
      <c r="N45">
        <v>71.8</v>
      </c>
      <c r="O45">
        <v>8</v>
      </c>
      <c r="P45">
        <v>24.1</v>
      </c>
      <c r="Q45">
        <v>7.6</v>
      </c>
      <c r="R45">
        <v>23.9</v>
      </c>
      <c r="S45">
        <v>34.4</v>
      </c>
      <c r="T45">
        <v>22.7</v>
      </c>
      <c r="U45">
        <v>73.400000000000006</v>
      </c>
      <c r="V45">
        <v>48.2</v>
      </c>
      <c r="W45">
        <v>3.2</v>
      </c>
      <c r="X45">
        <v>6.7</v>
      </c>
      <c r="Y45">
        <v>13.4</v>
      </c>
      <c r="Z45">
        <v>13</v>
      </c>
      <c r="AA45">
        <v>1.0329999999999999</v>
      </c>
      <c r="AB45">
        <v>0.51500000000000001</v>
      </c>
      <c r="AC45">
        <v>0.4</v>
      </c>
      <c r="AD45">
        <v>76.5</v>
      </c>
      <c r="AE45">
        <v>21.5</v>
      </c>
      <c r="AF45">
        <v>77.7</v>
      </c>
      <c r="AG45">
        <v>0.5</v>
      </c>
      <c r="AH45">
        <v>45.3</v>
      </c>
      <c r="AI45">
        <v>51.6</v>
      </c>
      <c r="AJ45">
        <v>35.299999999999997</v>
      </c>
      <c r="AK45">
        <v>50.8</v>
      </c>
      <c r="AL45">
        <v>69</v>
      </c>
      <c r="AM45">
        <v>110.4</v>
      </c>
      <c r="AN45">
        <v>13.4</v>
      </c>
      <c r="AO45">
        <v>14.3</v>
      </c>
      <c r="AP45">
        <v>0.93799999999999994</v>
      </c>
      <c r="AQ45">
        <f t="shared" si="0"/>
        <v>9.4999999999999973E-2</v>
      </c>
      <c r="AR45">
        <f t="shared" si="1"/>
        <v>9.9</v>
      </c>
      <c r="AS45">
        <f t="shared" si="2"/>
        <v>-3.0999999999999996</v>
      </c>
      <c r="AT45">
        <f>_xlfn.XLOOKUP(_xlfn.XLOOKUP($A45,TEAMS!$E$3:$E$361,TEAMS!$D$3:$D$361,"",0),KP!$C$1:$C$370,KP!B$1:B$370,"",0)</f>
        <v>257</v>
      </c>
      <c r="AU45">
        <f>_xlfn.XLOOKUP(_xlfn.XLOOKUP($A45,TEAMS!$E$3:$E$361,TEAMS!$D$3:$D$361,"",0),KP!$C$1:$C$370,KP!F$1:F$370,"",0)</f>
        <v>19</v>
      </c>
      <c r="AV45">
        <f>_xlfn.XLOOKUP(_xlfn.XLOOKUP($A45,TEAMS!$E$3:$E$361,TEAMS!$D$3:$D$361,"",0),KP!$C$1:$C$370,KP!G$1:G$370,"",0)</f>
        <v>16</v>
      </c>
      <c r="AW45">
        <f>_xlfn.XLOOKUP(_xlfn.XLOOKUP($A45,TEAMS!$E$3:$E$361,TEAMS!$D$3:$D$361,"",0),KP!$C$1:$C$370,KP!H$1:H$370,"",0)</f>
        <v>16</v>
      </c>
      <c r="AX45">
        <f>_xlfn.XLOOKUP(_xlfn.XLOOKUP($A45,TEAMS!$E$3:$E$361,TEAMS!$D$3:$D$361,"",0),KP!$C$1:$C$370,KP!I$1:I$370,"",0)</f>
        <v>-7.21</v>
      </c>
      <c r="AY45">
        <f>_xlfn.XLOOKUP(_xlfn.XLOOKUP($A45,TEAMS!$E$3:$E$361,TEAMS!$D$3:$D$361,"",0),KP!$C$1:$C$370,KP!J$1:J$370,"",0)</f>
        <v>100.9</v>
      </c>
      <c r="AZ45">
        <f>_xlfn.XLOOKUP(_xlfn.XLOOKUP($A45,TEAMS!$E$3:$E$361,TEAMS!$D$3:$D$361,"",0),KP!$C$1:$C$370,KP!L$1:L$370,"",0)</f>
        <v>108.1</v>
      </c>
      <c r="BA45">
        <f>_xlfn.XLOOKUP(_xlfn.XLOOKUP($A45,TEAMS!$E$3:$E$361,TEAMS!$D$3:$D$361,"",0),KP!$C$1:$C$370,KP!N$1:N$370,"",0)</f>
        <v>72.5</v>
      </c>
      <c r="BB45">
        <f>_xlfn.XLOOKUP(_xlfn.XLOOKUP($A45,TEAMS!$E$3:$E$361,TEAMS!$D$3:$D$361,"",0),KP!$C$1:$C$370,KP!P$1:P$370,"",0)</f>
        <v>2.5999999999999999E-2</v>
      </c>
      <c r="BC45">
        <f>_xlfn.XLOOKUP(_xlfn.XLOOKUP($A45,TEAMS!$E$3:$E$361,TEAMS!$D$3:$D$361,"",0),KP!$C$1:$C$370,KP!R$1:R$370,"",0)</f>
        <v>-7.61</v>
      </c>
      <c r="BD45">
        <f>_xlfn.XLOOKUP(_xlfn.XLOOKUP($A45,TEAMS!$E$3:$E$361,TEAMS!$D$3:$D$361,"",0),KP!$C$1:$C$370,KP!T$1:T$370,"",0)</f>
        <v>101.4</v>
      </c>
      <c r="BE45">
        <f>_xlfn.XLOOKUP(_xlfn.XLOOKUP($A45,TEAMS!$E$3:$E$361,TEAMS!$D$3:$D$361,"",0),KP!$C$1:$C$370,KP!V$1:V$370,"",0)</f>
        <v>109</v>
      </c>
      <c r="BF45">
        <f>_xlfn.XLOOKUP(_xlfn.XLOOKUP($A45,TEAMS!$E$3:$E$361,TEAMS!$D$3:$D$361,"",0),KP!$C$1:$C$370,KP!X$1:X$370,"",0)</f>
        <v>1.04</v>
      </c>
    </row>
    <row r="46" spans="1:58" x14ac:dyDescent="0.2">
      <c r="A46" s="1" t="s">
        <v>83</v>
      </c>
      <c r="B46" s="11" t="str">
        <f>_xlfn.XLOOKUP($A46,KP!$D$1:$D$364,KP!$C$1:$C$364,"",0)</f>
        <v>UMass Lowell</v>
      </c>
      <c r="C46" s="11" t="str">
        <f>_xlfn.XLOOKUP($A46,KP!$D$1:$D$364,KP!$E$1:$E$364,"",0)</f>
        <v>AE</v>
      </c>
      <c r="D46">
        <v>69.8</v>
      </c>
      <c r="E46">
        <v>-1.6</v>
      </c>
      <c r="F46">
        <v>25</v>
      </c>
      <c r="G46">
        <v>60.3</v>
      </c>
      <c r="H46">
        <v>0.96</v>
      </c>
      <c r="I46">
        <v>0.98299999999999998</v>
      </c>
      <c r="J46">
        <v>46.4</v>
      </c>
      <c r="K46">
        <v>100.4</v>
      </c>
      <c r="L46">
        <v>32.799999999999997</v>
      </c>
      <c r="M46">
        <v>45.2</v>
      </c>
      <c r="N46">
        <v>71.599999999999994</v>
      </c>
      <c r="O46">
        <v>5.9</v>
      </c>
      <c r="P46">
        <v>17.899999999999999</v>
      </c>
      <c r="Q46">
        <v>11</v>
      </c>
      <c r="R46">
        <v>23.9</v>
      </c>
      <c r="S46">
        <v>38.4</v>
      </c>
      <c r="T46">
        <v>32.6</v>
      </c>
      <c r="U46">
        <v>75.3</v>
      </c>
      <c r="V46">
        <v>52.6</v>
      </c>
      <c r="W46">
        <v>3.8</v>
      </c>
      <c r="X46">
        <v>6.8</v>
      </c>
      <c r="Y46">
        <v>13.6</v>
      </c>
      <c r="Z46">
        <v>14.3</v>
      </c>
      <c r="AA46">
        <v>0.95499999999999996</v>
      </c>
      <c r="AB46">
        <v>0.48399999999999999</v>
      </c>
      <c r="AC46">
        <v>0.5</v>
      </c>
      <c r="AD46">
        <v>72.599999999999994</v>
      </c>
      <c r="AE46">
        <v>17.5</v>
      </c>
      <c r="AF46">
        <v>71.400000000000006</v>
      </c>
      <c r="AG46">
        <v>1.6</v>
      </c>
      <c r="AH46">
        <v>43.4</v>
      </c>
      <c r="AI46">
        <v>50.2</v>
      </c>
      <c r="AJ46">
        <v>33.1</v>
      </c>
      <c r="AK46">
        <v>50.5</v>
      </c>
      <c r="AL46">
        <v>71.3</v>
      </c>
      <c r="AM46">
        <v>107</v>
      </c>
      <c r="AN46">
        <v>14.9</v>
      </c>
      <c r="AO46">
        <v>13.6</v>
      </c>
      <c r="AP46">
        <v>1.095</v>
      </c>
      <c r="AQ46">
        <f t="shared" si="0"/>
        <v>-0.14000000000000001</v>
      </c>
      <c r="AR46">
        <f t="shared" si="1"/>
        <v>10.6</v>
      </c>
      <c r="AS46">
        <f t="shared" si="2"/>
        <v>-3.7000000000000011</v>
      </c>
      <c r="AT46">
        <f>_xlfn.XLOOKUP(_xlfn.XLOOKUP($A46,TEAMS!$E$3:$E$361,TEAMS!$D$3:$D$361,"",0),KP!$C$1:$C$370,KP!B$1:B$370,"",0)</f>
        <v>138</v>
      </c>
      <c r="AU46">
        <f>_xlfn.XLOOKUP(_xlfn.XLOOKUP($A46,TEAMS!$E$3:$E$361,TEAMS!$D$3:$D$361,"",0),KP!$C$1:$C$370,KP!F$1:F$370,"",0)</f>
        <v>26</v>
      </c>
      <c r="AV46">
        <f>_xlfn.XLOOKUP(_xlfn.XLOOKUP($A46,TEAMS!$E$3:$E$361,TEAMS!$D$3:$D$361,"",0),KP!$C$1:$C$370,KP!G$1:G$370,"",0)</f>
        <v>8</v>
      </c>
      <c r="AW46">
        <f>_xlfn.XLOOKUP(_xlfn.XLOOKUP($A46,TEAMS!$E$3:$E$361,TEAMS!$D$3:$D$361,"",0),KP!$C$1:$C$370,KP!H$1:H$370,"",0)</f>
        <v>0</v>
      </c>
      <c r="AX46">
        <f>_xlfn.XLOOKUP(_xlfn.XLOOKUP($A46,TEAMS!$E$3:$E$361,TEAMS!$D$3:$D$361,"",0),KP!$C$1:$C$370,KP!I$1:I$370,"",0)</f>
        <v>2.64</v>
      </c>
      <c r="AY46">
        <f>_xlfn.XLOOKUP(_xlfn.XLOOKUP($A46,TEAMS!$E$3:$E$361,TEAMS!$D$3:$D$361,"",0),KP!$C$1:$C$370,KP!J$1:J$370,"",0)</f>
        <v>107.8</v>
      </c>
      <c r="AZ46">
        <f>_xlfn.XLOOKUP(_xlfn.XLOOKUP($A46,TEAMS!$E$3:$E$361,TEAMS!$D$3:$D$361,"",0),KP!$C$1:$C$370,KP!L$1:L$370,"",0)</f>
        <v>105.1</v>
      </c>
      <c r="BA46">
        <f>_xlfn.XLOOKUP(_xlfn.XLOOKUP($A46,TEAMS!$E$3:$E$361,TEAMS!$D$3:$D$361,"",0),KP!$C$1:$C$370,KP!N$1:N$370,"",0)</f>
        <v>68.900000000000006</v>
      </c>
      <c r="BB46">
        <f>_xlfn.XLOOKUP(_xlfn.XLOOKUP($A46,TEAMS!$E$3:$E$361,TEAMS!$D$3:$D$361,"",0),KP!$C$1:$C$370,KP!P$1:P$370,"",0)</f>
        <v>1.0999999999999999E-2</v>
      </c>
      <c r="BC46">
        <f>_xlfn.XLOOKUP(_xlfn.XLOOKUP($A46,TEAMS!$E$3:$E$361,TEAMS!$D$3:$D$361,"",0),KP!$C$1:$C$370,KP!R$1:R$370,"",0)</f>
        <v>-10.23</v>
      </c>
      <c r="BD46">
        <f>_xlfn.XLOOKUP(_xlfn.XLOOKUP($A46,TEAMS!$E$3:$E$361,TEAMS!$D$3:$D$361,"",0),KP!$C$1:$C$370,KP!T$1:T$370,"",0)</f>
        <v>98.8</v>
      </c>
      <c r="BE46">
        <f>_xlfn.XLOOKUP(_xlfn.XLOOKUP($A46,TEAMS!$E$3:$E$361,TEAMS!$D$3:$D$361,"",0),KP!$C$1:$C$370,KP!V$1:V$370,"",0)</f>
        <v>109</v>
      </c>
      <c r="BF46">
        <f>_xlfn.XLOOKUP(_xlfn.XLOOKUP($A46,TEAMS!$E$3:$E$361,TEAMS!$D$3:$D$361,"",0),KP!$C$1:$C$370,KP!X$1:X$370,"",0)</f>
        <v>-12.66</v>
      </c>
    </row>
    <row r="47" spans="1:58" x14ac:dyDescent="0.2">
      <c r="A47" s="1" t="s">
        <v>84</v>
      </c>
      <c r="B47" s="11" t="str">
        <f>_xlfn.XLOOKUP($A47,KP!$D$1:$D$364,KP!$C$1:$C$364,"",0)</f>
        <v>Colgate</v>
      </c>
      <c r="C47" s="11" t="str">
        <f>_xlfn.XLOOKUP($A47,KP!$D$1:$D$364,KP!$E$1:$E$364,"",0)</f>
        <v>Pat</v>
      </c>
      <c r="D47">
        <v>78.2</v>
      </c>
      <c r="E47">
        <v>8.9</v>
      </c>
      <c r="F47">
        <v>29.7</v>
      </c>
      <c r="G47">
        <v>57.7</v>
      </c>
      <c r="H47">
        <v>1.1299999999999999</v>
      </c>
      <c r="I47">
        <v>1.0009999999999999</v>
      </c>
      <c r="J47">
        <v>58.6</v>
      </c>
      <c r="K47">
        <v>119.7</v>
      </c>
      <c r="L47">
        <v>40.9</v>
      </c>
      <c r="M47">
        <v>57.1</v>
      </c>
      <c r="N47">
        <v>65.900000000000006</v>
      </c>
      <c r="O47">
        <v>8.1999999999999993</v>
      </c>
      <c r="P47">
        <v>20.100000000000001</v>
      </c>
      <c r="Q47">
        <v>6.5</v>
      </c>
      <c r="R47">
        <v>24.4</v>
      </c>
      <c r="S47">
        <v>33.700000000000003</v>
      </c>
      <c r="T47">
        <v>22.8</v>
      </c>
      <c r="U47">
        <v>77.599999999999994</v>
      </c>
      <c r="V47">
        <v>51.8</v>
      </c>
      <c r="W47">
        <v>2.8</v>
      </c>
      <c r="X47">
        <v>6.9</v>
      </c>
      <c r="Y47">
        <v>18.3</v>
      </c>
      <c r="Z47">
        <v>10.199999999999999</v>
      </c>
      <c r="AA47">
        <v>1.8009999999999999</v>
      </c>
      <c r="AB47">
        <v>0.75800000000000001</v>
      </c>
      <c r="AC47">
        <v>0.44400000000000001</v>
      </c>
      <c r="AD47">
        <v>69.2</v>
      </c>
      <c r="AE47">
        <v>12.6</v>
      </c>
      <c r="AF47">
        <v>69.2</v>
      </c>
      <c r="AG47">
        <v>-8.9</v>
      </c>
      <c r="AH47">
        <v>45.4</v>
      </c>
      <c r="AI47">
        <v>51.8</v>
      </c>
      <c r="AJ47">
        <v>34.9</v>
      </c>
      <c r="AK47">
        <v>51.5</v>
      </c>
      <c r="AL47">
        <v>69</v>
      </c>
      <c r="AM47">
        <v>107.3</v>
      </c>
      <c r="AN47">
        <v>14.4</v>
      </c>
      <c r="AO47">
        <v>12</v>
      </c>
      <c r="AP47">
        <v>1.2</v>
      </c>
      <c r="AQ47">
        <f t="shared" si="0"/>
        <v>0.60099999999999998</v>
      </c>
      <c r="AR47">
        <f t="shared" si="1"/>
        <v>9.6999999999999993</v>
      </c>
      <c r="AS47">
        <f t="shared" si="2"/>
        <v>-0.5</v>
      </c>
      <c r="AT47">
        <f>_xlfn.XLOOKUP(_xlfn.XLOOKUP($A47,TEAMS!$E$3:$E$361,TEAMS!$D$3:$D$361,"",0),KP!$C$1:$C$370,KP!B$1:B$370,"",0)</f>
        <v>114</v>
      </c>
      <c r="AU47">
        <f>_xlfn.XLOOKUP(_xlfn.XLOOKUP($A47,TEAMS!$E$3:$E$361,TEAMS!$D$3:$D$361,"",0),KP!$C$1:$C$370,KP!F$1:F$370,"",0)</f>
        <v>26</v>
      </c>
      <c r="AV47">
        <f>_xlfn.XLOOKUP(_xlfn.XLOOKUP($A47,TEAMS!$E$3:$E$361,TEAMS!$D$3:$D$361,"",0),KP!$C$1:$C$370,KP!G$1:G$370,"",0)</f>
        <v>8</v>
      </c>
      <c r="AW47">
        <f>_xlfn.XLOOKUP(_xlfn.XLOOKUP($A47,TEAMS!$E$3:$E$361,TEAMS!$D$3:$D$361,"",0),KP!$C$1:$C$370,KP!H$1:H$370,"",0)</f>
        <v>15</v>
      </c>
      <c r="AX47">
        <f>_xlfn.XLOOKUP(_xlfn.XLOOKUP($A47,TEAMS!$E$3:$E$361,TEAMS!$D$3:$D$361,"",0),KP!$C$1:$C$370,KP!I$1:I$370,"",0)</f>
        <v>5.29</v>
      </c>
      <c r="AY47">
        <f>_xlfn.XLOOKUP(_xlfn.XLOOKUP($A47,TEAMS!$E$3:$E$361,TEAMS!$D$3:$D$361,"",0),KP!$C$1:$C$370,KP!J$1:J$370,"",0)</f>
        <v>113</v>
      </c>
      <c r="AZ47">
        <f>_xlfn.XLOOKUP(_xlfn.XLOOKUP($A47,TEAMS!$E$3:$E$361,TEAMS!$D$3:$D$361,"",0),KP!$C$1:$C$370,KP!L$1:L$370,"",0)</f>
        <v>107.7</v>
      </c>
      <c r="BA47">
        <f>_xlfn.XLOOKUP(_xlfn.XLOOKUP($A47,TEAMS!$E$3:$E$361,TEAMS!$D$3:$D$361,"",0),KP!$C$1:$C$370,KP!N$1:N$370,"",0)</f>
        <v>67.900000000000006</v>
      </c>
      <c r="BB47">
        <f>_xlfn.XLOOKUP(_xlfn.XLOOKUP($A47,TEAMS!$E$3:$E$361,TEAMS!$D$3:$D$361,"",0),KP!$C$1:$C$370,KP!P$1:P$370,"",0)</f>
        <v>4.0000000000000001E-3</v>
      </c>
      <c r="BC47">
        <f>_xlfn.XLOOKUP(_xlfn.XLOOKUP($A47,TEAMS!$E$3:$E$361,TEAMS!$D$3:$D$361,"",0),KP!$C$1:$C$370,KP!R$1:R$370,"",0)</f>
        <v>-7.69</v>
      </c>
      <c r="BD47">
        <f>_xlfn.XLOOKUP(_xlfn.XLOOKUP($A47,TEAMS!$E$3:$E$361,TEAMS!$D$3:$D$361,"",0),KP!$C$1:$C$370,KP!T$1:T$370,"",0)</f>
        <v>100.7</v>
      </c>
      <c r="BE47">
        <f>_xlfn.XLOOKUP(_xlfn.XLOOKUP($A47,TEAMS!$E$3:$E$361,TEAMS!$D$3:$D$361,"",0),KP!$C$1:$C$370,KP!V$1:V$370,"",0)</f>
        <v>108.4</v>
      </c>
      <c r="BF47">
        <f>_xlfn.XLOOKUP(_xlfn.XLOOKUP($A47,TEAMS!$E$3:$E$361,TEAMS!$D$3:$D$361,"",0),KP!$C$1:$C$370,KP!X$1:X$370,"",0)</f>
        <v>-1.17</v>
      </c>
    </row>
    <row r="48" spans="1:58" x14ac:dyDescent="0.2">
      <c r="A48" s="1" t="s">
        <v>85</v>
      </c>
      <c r="B48" s="11" t="str">
        <f>_xlfn.XLOOKUP($A48,KP!$D$1:$D$364,KP!$C$1:$C$364,"",0)</f>
        <v>Memphis</v>
      </c>
      <c r="C48" s="11" t="str">
        <f>_xlfn.XLOOKUP($A48,KP!$D$1:$D$364,KP!$E$1:$E$364,"",0)</f>
        <v>Amer</v>
      </c>
      <c r="D48">
        <v>79.900000000000006</v>
      </c>
      <c r="E48">
        <v>7.8</v>
      </c>
      <c r="F48">
        <v>28.8</v>
      </c>
      <c r="G48">
        <v>60.2</v>
      </c>
      <c r="H48">
        <v>1.0589999999999999</v>
      </c>
      <c r="I48">
        <v>0.95499999999999996</v>
      </c>
      <c r="J48">
        <v>53.1</v>
      </c>
      <c r="K48">
        <v>113.6</v>
      </c>
      <c r="L48">
        <v>35.299999999999997</v>
      </c>
      <c r="M48">
        <v>53.1</v>
      </c>
      <c r="N48">
        <v>74.8</v>
      </c>
      <c r="O48">
        <v>6.2</v>
      </c>
      <c r="P48">
        <v>17.399999999999999</v>
      </c>
      <c r="Q48">
        <v>8.6</v>
      </c>
      <c r="R48">
        <v>23.5</v>
      </c>
      <c r="S48">
        <v>35.799999999999997</v>
      </c>
      <c r="T48">
        <v>28.6</v>
      </c>
      <c r="U48">
        <v>70.400000000000006</v>
      </c>
      <c r="V48">
        <v>50.6</v>
      </c>
      <c r="W48">
        <v>4.5999999999999996</v>
      </c>
      <c r="X48">
        <v>8.8000000000000007</v>
      </c>
      <c r="Y48">
        <v>15.9</v>
      </c>
      <c r="Z48">
        <v>13.6</v>
      </c>
      <c r="AA48">
        <v>1.17</v>
      </c>
      <c r="AB48">
        <v>0.75800000000000001</v>
      </c>
      <c r="AC48">
        <v>0.54600000000000004</v>
      </c>
      <c r="AD48">
        <v>75.5</v>
      </c>
      <c r="AE48">
        <v>18.399999999999999</v>
      </c>
      <c r="AF48">
        <v>72.2</v>
      </c>
      <c r="AG48">
        <v>-7.8</v>
      </c>
      <c r="AH48">
        <v>40.5</v>
      </c>
      <c r="AI48">
        <v>47.1</v>
      </c>
      <c r="AJ48">
        <v>31</v>
      </c>
      <c r="AK48">
        <v>47.6</v>
      </c>
      <c r="AL48">
        <v>74.099999999999994</v>
      </c>
      <c r="AM48">
        <v>103</v>
      </c>
      <c r="AN48">
        <v>13.5</v>
      </c>
      <c r="AO48">
        <v>15.5</v>
      </c>
      <c r="AP48">
        <v>0.873</v>
      </c>
      <c r="AQ48">
        <f t="shared" si="0"/>
        <v>0.29699999999999993</v>
      </c>
      <c r="AR48">
        <f t="shared" si="1"/>
        <v>13.4</v>
      </c>
      <c r="AS48">
        <f t="shared" si="2"/>
        <v>-0.19999999999999929</v>
      </c>
      <c r="AT48">
        <f>_xlfn.XLOOKUP(_xlfn.XLOOKUP($A48,TEAMS!$E$3:$E$361,TEAMS!$D$3:$D$361,"",0),KP!$C$1:$C$370,KP!B$1:B$370,"",0)</f>
        <v>19</v>
      </c>
      <c r="AU48">
        <f>_xlfn.XLOOKUP(_xlfn.XLOOKUP($A48,TEAMS!$E$3:$E$361,TEAMS!$D$3:$D$361,"",0),KP!$C$1:$C$370,KP!F$1:F$370,"",0)</f>
        <v>26</v>
      </c>
      <c r="AV48">
        <f>_xlfn.XLOOKUP(_xlfn.XLOOKUP($A48,TEAMS!$E$3:$E$361,TEAMS!$D$3:$D$361,"",0),KP!$C$1:$C$370,KP!G$1:G$370,"",0)</f>
        <v>8</v>
      </c>
      <c r="AW48">
        <f>_xlfn.XLOOKUP(_xlfn.XLOOKUP($A48,TEAMS!$E$3:$E$361,TEAMS!$D$3:$D$361,"",0),KP!$C$1:$C$370,KP!H$1:H$370,"",0)</f>
        <v>8</v>
      </c>
      <c r="AX48">
        <f>_xlfn.XLOOKUP(_xlfn.XLOOKUP($A48,TEAMS!$E$3:$E$361,TEAMS!$D$3:$D$361,"",0),KP!$C$1:$C$370,KP!I$1:I$370,"",0)</f>
        <v>18.690000000000001</v>
      </c>
      <c r="AY48">
        <f>_xlfn.XLOOKUP(_xlfn.XLOOKUP($A48,TEAMS!$E$3:$E$361,TEAMS!$D$3:$D$361,"",0),KP!$C$1:$C$370,KP!J$1:J$370,"",0)</f>
        <v>114.7</v>
      </c>
      <c r="AZ48">
        <f>_xlfn.XLOOKUP(_xlfn.XLOOKUP($A48,TEAMS!$E$3:$E$361,TEAMS!$D$3:$D$361,"",0),KP!$C$1:$C$370,KP!L$1:L$370,"",0)</f>
        <v>96</v>
      </c>
      <c r="BA48">
        <f>_xlfn.XLOOKUP(_xlfn.XLOOKUP($A48,TEAMS!$E$3:$E$361,TEAMS!$D$3:$D$361,"",0),KP!$C$1:$C$370,KP!N$1:N$370,"",0)</f>
        <v>71.8</v>
      </c>
      <c r="BB48">
        <f>_xlfn.XLOOKUP(_xlfn.XLOOKUP($A48,TEAMS!$E$3:$E$361,TEAMS!$D$3:$D$361,"",0),KP!$C$1:$C$370,KP!P$1:P$370,"",0)</f>
        <v>-3.6999999999999998E-2</v>
      </c>
      <c r="BC48">
        <f>_xlfn.XLOOKUP(_xlfn.XLOOKUP($A48,TEAMS!$E$3:$E$361,TEAMS!$D$3:$D$361,"",0),KP!$C$1:$C$370,KP!R$1:R$370,"",0)</f>
        <v>7.22</v>
      </c>
      <c r="BD48">
        <f>_xlfn.XLOOKUP(_xlfn.XLOOKUP($A48,TEAMS!$E$3:$E$361,TEAMS!$D$3:$D$361,"",0),KP!$C$1:$C$370,KP!T$1:T$370,"",0)</f>
        <v>108.5</v>
      </c>
      <c r="BE48">
        <f>_xlfn.XLOOKUP(_xlfn.XLOOKUP($A48,TEAMS!$E$3:$E$361,TEAMS!$D$3:$D$361,"",0),KP!$C$1:$C$370,KP!V$1:V$370,"",0)</f>
        <v>101.3</v>
      </c>
      <c r="BF48">
        <f>_xlfn.XLOOKUP(_xlfn.XLOOKUP($A48,TEAMS!$E$3:$E$361,TEAMS!$D$3:$D$361,"",0),KP!$C$1:$C$370,KP!X$1:X$370,"",0)</f>
        <v>6.59</v>
      </c>
    </row>
    <row r="49" spans="1:58" x14ac:dyDescent="0.2">
      <c r="A49" s="1" t="s">
        <v>86</v>
      </c>
      <c r="B49" s="11" t="str">
        <f>_xlfn.XLOOKUP($A49,KP!$D$1:$D$364,KP!$C$1:$C$364,"",0)</f>
        <v>Montana St.</v>
      </c>
      <c r="C49" s="11" t="str">
        <f>_xlfn.XLOOKUP($A49,KP!$D$1:$D$364,KP!$E$1:$E$364,"",0)</f>
        <v>BSky</v>
      </c>
      <c r="D49">
        <v>71</v>
      </c>
      <c r="E49">
        <v>4.0999999999999996</v>
      </c>
      <c r="F49">
        <v>23.9</v>
      </c>
      <c r="G49">
        <v>52.3</v>
      </c>
      <c r="H49">
        <v>1.03</v>
      </c>
      <c r="I49">
        <v>0.97099999999999997</v>
      </c>
      <c r="J49">
        <v>50.9</v>
      </c>
      <c r="K49">
        <v>112.1</v>
      </c>
      <c r="L49">
        <v>32</v>
      </c>
      <c r="M49">
        <v>52.4</v>
      </c>
      <c r="N49">
        <v>76.3</v>
      </c>
      <c r="O49">
        <v>5.6</v>
      </c>
      <c r="P49">
        <v>17.399999999999999</v>
      </c>
      <c r="Q49">
        <v>6.8</v>
      </c>
      <c r="R49">
        <v>21.9</v>
      </c>
      <c r="S49">
        <v>31.9</v>
      </c>
      <c r="T49">
        <v>23.9</v>
      </c>
      <c r="U49">
        <v>76.900000000000006</v>
      </c>
      <c r="V49">
        <v>50.5</v>
      </c>
      <c r="W49">
        <v>3.1</v>
      </c>
      <c r="X49">
        <v>6.4</v>
      </c>
      <c r="Y49">
        <v>11.8</v>
      </c>
      <c r="Z49">
        <v>11.9</v>
      </c>
      <c r="AA49">
        <v>0.995</v>
      </c>
      <c r="AB49">
        <v>0.71899999999999997</v>
      </c>
      <c r="AC49">
        <v>0.7</v>
      </c>
      <c r="AD49">
        <v>68.900000000000006</v>
      </c>
      <c r="AE49">
        <v>18.7</v>
      </c>
      <c r="AF49">
        <v>66.900000000000006</v>
      </c>
      <c r="AG49">
        <v>-4.0999999999999996</v>
      </c>
      <c r="AH49">
        <v>43.5</v>
      </c>
      <c r="AI49">
        <v>49.5</v>
      </c>
      <c r="AJ49">
        <v>34.9</v>
      </c>
      <c r="AK49">
        <v>48</v>
      </c>
      <c r="AL49">
        <v>74</v>
      </c>
      <c r="AM49">
        <v>107.2</v>
      </c>
      <c r="AN49">
        <v>9.1</v>
      </c>
      <c r="AO49">
        <v>13.5</v>
      </c>
      <c r="AP49">
        <v>0.67200000000000004</v>
      </c>
      <c r="AQ49">
        <f t="shared" si="0"/>
        <v>0.32299999999999995</v>
      </c>
      <c r="AR49">
        <f t="shared" si="1"/>
        <v>9.5</v>
      </c>
      <c r="AS49">
        <f t="shared" si="2"/>
        <v>-2.4000000000000004</v>
      </c>
      <c r="AT49">
        <f>_xlfn.XLOOKUP(_xlfn.XLOOKUP($A49,TEAMS!$E$3:$E$361,TEAMS!$D$3:$D$361,"",0),KP!$C$1:$C$370,KP!B$1:B$370,"",0)</f>
        <v>110</v>
      </c>
      <c r="AU49">
        <f>_xlfn.XLOOKUP(_xlfn.XLOOKUP($A49,TEAMS!$E$3:$E$361,TEAMS!$D$3:$D$361,"",0),KP!$C$1:$C$370,KP!F$1:F$370,"",0)</f>
        <v>25</v>
      </c>
      <c r="AV49">
        <f>_xlfn.XLOOKUP(_xlfn.XLOOKUP($A49,TEAMS!$E$3:$E$361,TEAMS!$D$3:$D$361,"",0),KP!$C$1:$C$370,KP!G$1:G$370,"",0)</f>
        <v>9</v>
      </c>
      <c r="AW49">
        <f>_xlfn.XLOOKUP(_xlfn.XLOOKUP($A49,TEAMS!$E$3:$E$361,TEAMS!$D$3:$D$361,"",0),KP!$C$1:$C$370,KP!H$1:H$370,"",0)</f>
        <v>14</v>
      </c>
      <c r="AX49">
        <f>_xlfn.XLOOKUP(_xlfn.XLOOKUP($A49,TEAMS!$E$3:$E$361,TEAMS!$D$3:$D$361,"",0),KP!$C$1:$C$370,KP!I$1:I$370,"",0)</f>
        <v>5.75</v>
      </c>
      <c r="AY49">
        <f>_xlfn.XLOOKUP(_xlfn.XLOOKUP($A49,TEAMS!$E$3:$E$361,TEAMS!$D$3:$D$361,"",0),KP!$C$1:$C$370,KP!J$1:J$370,"",0)</f>
        <v>105.4</v>
      </c>
      <c r="AZ49">
        <f>_xlfn.XLOOKUP(_xlfn.XLOOKUP($A49,TEAMS!$E$3:$E$361,TEAMS!$D$3:$D$361,"",0),KP!$C$1:$C$370,KP!L$1:L$370,"",0)</f>
        <v>99.6</v>
      </c>
      <c r="BA49">
        <f>_xlfn.XLOOKUP(_xlfn.XLOOKUP($A49,TEAMS!$E$3:$E$361,TEAMS!$D$3:$D$361,"",0),KP!$C$1:$C$370,KP!N$1:N$370,"",0)</f>
        <v>66.5</v>
      </c>
      <c r="BB49">
        <f>_xlfn.XLOOKUP(_xlfn.XLOOKUP($A49,TEAMS!$E$3:$E$361,TEAMS!$D$3:$D$361,"",0),KP!$C$1:$C$370,KP!P$1:P$370,"",0)</f>
        <v>8.2000000000000003E-2</v>
      </c>
      <c r="BC49">
        <f>_xlfn.XLOOKUP(_xlfn.XLOOKUP($A49,TEAMS!$E$3:$E$361,TEAMS!$D$3:$D$361,"",0),KP!$C$1:$C$370,KP!R$1:R$370,"",0)</f>
        <v>-1.0900000000000001</v>
      </c>
      <c r="BD49">
        <f>_xlfn.XLOOKUP(_xlfn.XLOOKUP($A49,TEAMS!$E$3:$E$361,TEAMS!$D$3:$D$361,"",0),KP!$C$1:$C$370,KP!T$1:T$370,"",0)</f>
        <v>106.3</v>
      </c>
      <c r="BE49">
        <f>_xlfn.XLOOKUP(_xlfn.XLOOKUP($A49,TEAMS!$E$3:$E$361,TEAMS!$D$3:$D$361,"",0),KP!$C$1:$C$370,KP!V$1:V$370,"",0)</f>
        <v>107.4</v>
      </c>
      <c r="BF49">
        <f>_xlfn.XLOOKUP(_xlfn.XLOOKUP($A49,TEAMS!$E$3:$E$361,TEAMS!$D$3:$D$361,"",0),KP!$C$1:$C$370,KP!X$1:X$370,"",0)</f>
        <v>4.47</v>
      </c>
    </row>
    <row r="50" spans="1:58" x14ac:dyDescent="0.2">
      <c r="A50" s="1" t="s">
        <v>87</v>
      </c>
      <c r="B50" s="11" t="str">
        <f>_xlfn.XLOOKUP($A50,KP!$D$1:$D$364,KP!$C$1:$C$364,"",0)</f>
        <v>Eastern Kentucky</v>
      </c>
      <c r="C50" s="11" t="str">
        <f>_xlfn.XLOOKUP($A50,KP!$D$1:$D$364,KP!$E$1:$E$364,"",0)</f>
        <v>ASun</v>
      </c>
      <c r="D50">
        <v>71.8</v>
      </c>
      <c r="E50">
        <v>-0.4</v>
      </c>
      <c r="F50">
        <v>27</v>
      </c>
      <c r="G50">
        <v>64.400000000000006</v>
      </c>
      <c r="H50">
        <v>0.99099999999999999</v>
      </c>
      <c r="I50">
        <v>0.996</v>
      </c>
      <c r="J50">
        <v>47.6</v>
      </c>
      <c r="K50">
        <v>99.7</v>
      </c>
      <c r="L50">
        <v>31.5</v>
      </c>
      <c r="M50">
        <v>47.8</v>
      </c>
      <c r="N50">
        <v>65.099999999999994</v>
      </c>
      <c r="O50">
        <v>7.4</v>
      </c>
      <c r="P50">
        <v>23.5</v>
      </c>
      <c r="Q50">
        <v>11.6</v>
      </c>
      <c r="R50">
        <v>24.1</v>
      </c>
      <c r="S50">
        <v>39.299999999999997</v>
      </c>
      <c r="T50">
        <v>31.8</v>
      </c>
      <c r="U50">
        <v>71.900000000000006</v>
      </c>
      <c r="V50">
        <v>51</v>
      </c>
      <c r="W50">
        <v>4.9000000000000004</v>
      </c>
      <c r="X50">
        <v>7.1</v>
      </c>
      <c r="Y50">
        <v>13.5</v>
      </c>
      <c r="Z50">
        <v>12.1</v>
      </c>
      <c r="AA50">
        <v>1.1100000000000001</v>
      </c>
      <c r="AB50">
        <v>0.56699999999999995</v>
      </c>
      <c r="AC50">
        <v>0.73299999999999998</v>
      </c>
      <c r="AD50">
        <v>72.400000000000006</v>
      </c>
      <c r="AE50">
        <v>15.9</v>
      </c>
      <c r="AF50">
        <v>72.2</v>
      </c>
      <c r="AG50">
        <v>0.4</v>
      </c>
      <c r="AH50">
        <v>42.7</v>
      </c>
      <c r="AI50">
        <v>49.5</v>
      </c>
      <c r="AJ50">
        <v>34</v>
      </c>
      <c r="AK50">
        <v>48.5</v>
      </c>
      <c r="AL50">
        <v>73.7</v>
      </c>
      <c r="AM50">
        <v>105.1</v>
      </c>
      <c r="AN50">
        <v>14.3</v>
      </c>
      <c r="AO50">
        <v>13</v>
      </c>
      <c r="AP50">
        <v>1.097</v>
      </c>
      <c r="AQ50">
        <f t="shared" si="0"/>
        <v>1.3000000000000123E-2</v>
      </c>
      <c r="AR50">
        <f t="shared" si="1"/>
        <v>12</v>
      </c>
      <c r="AS50">
        <f t="shared" si="2"/>
        <v>-9.9999999999999645E-2</v>
      </c>
      <c r="AT50">
        <f>_xlfn.XLOOKUP(_xlfn.XLOOKUP($A50,TEAMS!$E$3:$E$361,TEAMS!$D$3:$D$361,"",0),KP!$C$1:$C$370,KP!B$1:B$370,"",0)</f>
        <v>169</v>
      </c>
      <c r="AU50">
        <f>_xlfn.XLOOKUP(_xlfn.XLOOKUP($A50,TEAMS!$E$3:$E$361,TEAMS!$D$3:$D$361,"",0),KP!$C$1:$C$370,KP!F$1:F$370,"",0)</f>
        <v>20</v>
      </c>
      <c r="AV50">
        <f>_xlfn.XLOOKUP(_xlfn.XLOOKUP($A50,TEAMS!$E$3:$E$361,TEAMS!$D$3:$D$361,"",0),KP!$C$1:$C$370,KP!G$1:G$370,"",0)</f>
        <v>13</v>
      </c>
      <c r="AW50">
        <f>_xlfn.XLOOKUP(_xlfn.XLOOKUP($A50,TEAMS!$E$3:$E$361,TEAMS!$D$3:$D$361,"",0),KP!$C$1:$C$370,KP!H$1:H$370,"",0)</f>
        <v>0</v>
      </c>
      <c r="AX50">
        <f>_xlfn.XLOOKUP(_xlfn.XLOOKUP($A50,TEAMS!$E$3:$E$361,TEAMS!$D$3:$D$361,"",0),KP!$C$1:$C$370,KP!I$1:I$370,"",0)</f>
        <v>-0.05</v>
      </c>
      <c r="AY50">
        <f>_xlfn.XLOOKUP(_xlfn.XLOOKUP($A50,TEAMS!$E$3:$E$361,TEAMS!$D$3:$D$361,"",0),KP!$C$1:$C$370,KP!J$1:J$370,"",0)</f>
        <v>103.4</v>
      </c>
      <c r="AZ50">
        <f>_xlfn.XLOOKUP(_xlfn.XLOOKUP($A50,TEAMS!$E$3:$E$361,TEAMS!$D$3:$D$361,"",0),KP!$C$1:$C$370,KP!L$1:L$370,"",0)</f>
        <v>103.4</v>
      </c>
      <c r="BA50">
        <f>_xlfn.XLOOKUP(_xlfn.XLOOKUP($A50,TEAMS!$E$3:$E$361,TEAMS!$D$3:$D$361,"",0),KP!$C$1:$C$370,KP!N$1:N$370,"",0)</f>
        <v>70.2</v>
      </c>
      <c r="BB50">
        <f>_xlfn.XLOOKUP(_xlfn.XLOOKUP($A50,TEAMS!$E$3:$E$361,TEAMS!$D$3:$D$361,"",0),KP!$C$1:$C$370,KP!P$1:P$370,"",0)</f>
        <v>7.1999999999999995E-2</v>
      </c>
      <c r="BC50">
        <f>_xlfn.XLOOKUP(_xlfn.XLOOKUP($A50,TEAMS!$E$3:$E$361,TEAMS!$D$3:$D$361,"",0),KP!$C$1:$C$370,KP!R$1:R$370,"",0)</f>
        <v>-1.1399999999999999</v>
      </c>
      <c r="BD50">
        <f>_xlfn.XLOOKUP(_xlfn.XLOOKUP($A50,TEAMS!$E$3:$E$361,TEAMS!$D$3:$D$361,"",0),KP!$C$1:$C$370,KP!T$1:T$370,"",0)</f>
        <v>105.1</v>
      </c>
      <c r="BE50">
        <f>_xlfn.XLOOKUP(_xlfn.XLOOKUP($A50,TEAMS!$E$3:$E$361,TEAMS!$D$3:$D$361,"",0),KP!$C$1:$C$370,KP!V$1:V$370,"",0)</f>
        <v>106.2</v>
      </c>
      <c r="BF50">
        <f>_xlfn.XLOOKUP(_xlfn.XLOOKUP($A50,TEAMS!$E$3:$E$361,TEAMS!$D$3:$D$361,"",0),KP!$C$1:$C$370,KP!X$1:X$370,"",0)</f>
        <v>2.78</v>
      </c>
    </row>
    <row r="51" spans="1:58" x14ac:dyDescent="0.2">
      <c r="A51" s="1" t="s">
        <v>88</v>
      </c>
      <c r="B51" s="11" t="str">
        <f>_xlfn.XLOOKUP($A51,KP!$D$1:$D$364,KP!$C$1:$C$364,"",0)</f>
        <v>Eastern Washington</v>
      </c>
      <c r="C51" s="11" t="str">
        <f>_xlfn.XLOOKUP($A51,KP!$D$1:$D$364,KP!$E$1:$E$364,"",0)</f>
        <v>BSky</v>
      </c>
      <c r="D51">
        <v>75.400000000000006</v>
      </c>
      <c r="E51">
        <v>3.4</v>
      </c>
      <c r="F51">
        <v>26.7</v>
      </c>
      <c r="G51">
        <v>54.9</v>
      </c>
      <c r="H51">
        <v>1.0780000000000001</v>
      </c>
      <c r="I51">
        <v>1.0289999999999999</v>
      </c>
      <c r="J51">
        <v>56.5</v>
      </c>
      <c r="K51">
        <v>119</v>
      </c>
      <c r="L51">
        <v>35.700000000000003</v>
      </c>
      <c r="M51">
        <v>58.8</v>
      </c>
      <c r="N51">
        <v>75.3</v>
      </c>
      <c r="O51">
        <v>8.6</v>
      </c>
      <c r="P51">
        <v>24.1</v>
      </c>
      <c r="Q51">
        <v>7.5</v>
      </c>
      <c r="R51">
        <v>24.8</v>
      </c>
      <c r="S51">
        <v>35.200000000000003</v>
      </c>
      <c r="T51">
        <v>26.8</v>
      </c>
      <c r="U51">
        <v>76.2</v>
      </c>
      <c r="V51">
        <v>53</v>
      </c>
      <c r="W51">
        <v>2.9</v>
      </c>
      <c r="X51">
        <v>4.8</v>
      </c>
      <c r="Y51">
        <v>14.9</v>
      </c>
      <c r="Z51">
        <v>13.7</v>
      </c>
      <c r="AA51">
        <v>1.0900000000000001</v>
      </c>
      <c r="AB51">
        <v>0.67700000000000005</v>
      </c>
      <c r="AC51">
        <v>0.625</v>
      </c>
      <c r="AD51">
        <v>69.900000000000006</v>
      </c>
      <c r="AE51">
        <v>17.600000000000001</v>
      </c>
      <c r="AF51">
        <v>71.900000000000006</v>
      </c>
      <c r="AG51">
        <v>-3.4</v>
      </c>
      <c r="AH51">
        <v>42.8</v>
      </c>
      <c r="AI51">
        <v>49.9</v>
      </c>
      <c r="AJ51">
        <v>32.5</v>
      </c>
      <c r="AK51">
        <v>50.7</v>
      </c>
      <c r="AL51">
        <v>75.7</v>
      </c>
      <c r="AM51">
        <v>107.1</v>
      </c>
      <c r="AN51">
        <v>12.5</v>
      </c>
      <c r="AO51">
        <v>10.9</v>
      </c>
      <c r="AP51">
        <v>1.1419999999999999</v>
      </c>
      <c r="AQ51">
        <f t="shared" si="0"/>
        <v>-5.1999999999999824E-2</v>
      </c>
      <c r="AR51">
        <f t="shared" si="1"/>
        <v>7.6999999999999993</v>
      </c>
      <c r="AS51">
        <f t="shared" si="2"/>
        <v>-6</v>
      </c>
      <c r="AT51">
        <f>_xlfn.XLOOKUP(_xlfn.XLOOKUP($A51,TEAMS!$E$3:$E$361,TEAMS!$D$3:$D$361,"",0),KP!$C$1:$C$370,KP!B$1:B$370,"",0)</f>
        <v>122</v>
      </c>
      <c r="AU51">
        <f>_xlfn.XLOOKUP(_xlfn.XLOOKUP($A51,TEAMS!$E$3:$E$361,TEAMS!$D$3:$D$361,"",0),KP!$C$1:$C$370,KP!F$1:F$370,"",0)</f>
        <v>22</v>
      </c>
      <c r="AV51">
        <f>_xlfn.XLOOKUP(_xlfn.XLOOKUP($A51,TEAMS!$E$3:$E$361,TEAMS!$D$3:$D$361,"",0),KP!$C$1:$C$370,KP!G$1:G$370,"",0)</f>
        <v>10</v>
      </c>
      <c r="AW51">
        <f>_xlfn.XLOOKUP(_xlfn.XLOOKUP($A51,TEAMS!$E$3:$E$361,TEAMS!$D$3:$D$361,"",0),KP!$C$1:$C$370,KP!H$1:H$370,"",0)</f>
        <v>0</v>
      </c>
      <c r="AX51">
        <f>_xlfn.XLOOKUP(_xlfn.XLOOKUP($A51,TEAMS!$E$3:$E$361,TEAMS!$D$3:$D$361,"",0),KP!$C$1:$C$370,KP!I$1:I$370,"",0)</f>
        <v>4.08</v>
      </c>
      <c r="AY51">
        <f>_xlfn.XLOOKUP(_xlfn.XLOOKUP($A51,TEAMS!$E$3:$E$361,TEAMS!$D$3:$D$361,"",0),KP!$C$1:$C$370,KP!J$1:J$370,"",0)</f>
        <v>111.5</v>
      </c>
      <c r="AZ51">
        <f>_xlfn.XLOOKUP(_xlfn.XLOOKUP($A51,TEAMS!$E$3:$E$361,TEAMS!$D$3:$D$361,"",0),KP!$C$1:$C$370,KP!L$1:L$370,"",0)</f>
        <v>107.5</v>
      </c>
      <c r="BA51">
        <f>_xlfn.XLOOKUP(_xlfn.XLOOKUP($A51,TEAMS!$E$3:$E$361,TEAMS!$D$3:$D$361,"",0),KP!$C$1:$C$370,KP!N$1:N$370,"",0)</f>
        <v>68.5</v>
      </c>
      <c r="BB51">
        <f>_xlfn.XLOOKUP(_xlfn.XLOOKUP($A51,TEAMS!$E$3:$E$361,TEAMS!$D$3:$D$361,"",0),KP!$C$1:$C$370,KP!P$1:P$370,"",0)</f>
        <v>6.4000000000000001E-2</v>
      </c>
      <c r="BC51">
        <f>_xlfn.XLOOKUP(_xlfn.XLOOKUP($A51,TEAMS!$E$3:$E$361,TEAMS!$D$3:$D$361,"",0),KP!$C$1:$C$370,KP!R$1:R$370,"",0)</f>
        <v>-1.62</v>
      </c>
      <c r="BD51">
        <f>_xlfn.XLOOKUP(_xlfn.XLOOKUP($A51,TEAMS!$E$3:$E$361,TEAMS!$D$3:$D$361,"",0),KP!$C$1:$C$370,KP!T$1:T$370,"",0)</f>
        <v>104.7</v>
      </c>
      <c r="BE51">
        <f>_xlfn.XLOOKUP(_xlfn.XLOOKUP($A51,TEAMS!$E$3:$E$361,TEAMS!$D$3:$D$361,"",0),KP!$C$1:$C$370,KP!V$1:V$370,"",0)</f>
        <v>106.4</v>
      </c>
      <c r="BF51">
        <f>_xlfn.XLOOKUP(_xlfn.XLOOKUP($A51,TEAMS!$E$3:$E$361,TEAMS!$D$3:$D$361,"",0),KP!$C$1:$C$370,KP!X$1:X$370,"",0)</f>
        <v>1.97</v>
      </c>
    </row>
    <row r="52" spans="1:58" x14ac:dyDescent="0.2">
      <c r="A52" s="1" t="s">
        <v>89</v>
      </c>
      <c r="B52" s="11" t="str">
        <f>_xlfn.XLOOKUP($A52,KP!$D$1:$D$364,KP!$C$1:$C$364,"",0)</f>
        <v>Iona</v>
      </c>
      <c r="C52" s="11" t="str">
        <f>_xlfn.XLOOKUP($A52,KP!$D$1:$D$364,KP!$E$1:$E$364,"",0)</f>
        <v>MAAC</v>
      </c>
      <c r="D52">
        <v>76.400000000000006</v>
      </c>
      <c r="E52">
        <v>11.4</v>
      </c>
      <c r="F52">
        <v>28.1</v>
      </c>
      <c r="G52">
        <v>61.1</v>
      </c>
      <c r="H52">
        <v>1.0860000000000001</v>
      </c>
      <c r="I52">
        <v>0.92400000000000004</v>
      </c>
      <c r="J52">
        <v>51.8</v>
      </c>
      <c r="K52">
        <v>109.8</v>
      </c>
      <c r="L52">
        <v>36</v>
      </c>
      <c r="M52">
        <v>50.8</v>
      </c>
      <c r="N52">
        <v>73.099999999999994</v>
      </c>
      <c r="O52">
        <v>7.1</v>
      </c>
      <c r="P52">
        <v>19.600000000000001</v>
      </c>
      <c r="Q52">
        <v>10.3</v>
      </c>
      <c r="R52">
        <v>23.1</v>
      </c>
      <c r="S52">
        <v>35.700000000000003</v>
      </c>
      <c r="T52">
        <v>32.200000000000003</v>
      </c>
      <c r="U52">
        <v>71.7</v>
      </c>
      <c r="V52">
        <v>50.8</v>
      </c>
      <c r="W52">
        <v>5.5</v>
      </c>
      <c r="X52">
        <v>7.5</v>
      </c>
      <c r="Y52">
        <v>15</v>
      </c>
      <c r="Z52">
        <v>10.6</v>
      </c>
      <c r="AA52">
        <v>1.423</v>
      </c>
      <c r="AB52">
        <v>0.79400000000000004</v>
      </c>
      <c r="AC52">
        <v>0.25</v>
      </c>
      <c r="AD52">
        <v>70.400000000000006</v>
      </c>
      <c r="AE52">
        <v>16.3</v>
      </c>
      <c r="AF52">
        <v>65</v>
      </c>
      <c r="AG52">
        <v>-11.4</v>
      </c>
      <c r="AH52">
        <v>40.9</v>
      </c>
      <c r="AI52">
        <v>45.9</v>
      </c>
      <c r="AJ52">
        <v>29.2</v>
      </c>
      <c r="AK52">
        <v>47</v>
      </c>
      <c r="AL52">
        <v>70.2</v>
      </c>
      <c r="AM52">
        <v>99</v>
      </c>
      <c r="AN52">
        <v>11.8</v>
      </c>
      <c r="AO52">
        <v>14.4</v>
      </c>
      <c r="AP52">
        <v>0.81899999999999995</v>
      </c>
      <c r="AQ52">
        <f t="shared" si="0"/>
        <v>0.60400000000000009</v>
      </c>
      <c r="AR52">
        <f t="shared" si="1"/>
        <v>13</v>
      </c>
      <c r="AS52">
        <f t="shared" si="2"/>
        <v>2.4000000000000004</v>
      </c>
      <c r="AT52">
        <f>_xlfn.XLOOKUP(_xlfn.XLOOKUP($A52,TEAMS!$E$3:$E$361,TEAMS!$D$3:$D$361,"",0),KP!$C$1:$C$370,KP!B$1:B$370,"",0)</f>
        <v>74</v>
      </c>
      <c r="AU52">
        <f>_xlfn.XLOOKUP(_xlfn.XLOOKUP($A52,TEAMS!$E$3:$E$361,TEAMS!$D$3:$D$361,"",0),KP!$C$1:$C$370,KP!F$1:F$370,"",0)</f>
        <v>27</v>
      </c>
      <c r="AV52">
        <f>_xlfn.XLOOKUP(_xlfn.XLOOKUP($A52,TEAMS!$E$3:$E$361,TEAMS!$D$3:$D$361,"",0),KP!$C$1:$C$370,KP!G$1:G$370,"",0)</f>
        <v>7</v>
      </c>
      <c r="AW52">
        <f>_xlfn.XLOOKUP(_xlfn.XLOOKUP($A52,TEAMS!$E$3:$E$361,TEAMS!$D$3:$D$361,"",0),KP!$C$1:$C$370,KP!H$1:H$370,"",0)</f>
        <v>13</v>
      </c>
      <c r="AX52">
        <f>_xlfn.XLOOKUP(_xlfn.XLOOKUP($A52,TEAMS!$E$3:$E$361,TEAMS!$D$3:$D$361,"",0),KP!$C$1:$C$370,KP!I$1:I$370,"",0)</f>
        <v>11.71</v>
      </c>
      <c r="AY52">
        <f>_xlfn.XLOOKUP(_xlfn.XLOOKUP($A52,TEAMS!$E$3:$E$361,TEAMS!$D$3:$D$361,"",0),KP!$C$1:$C$370,KP!J$1:J$370,"",0)</f>
        <v>110.9</v>
      </c>
      <c r="AZ52">
        <f>_xlfn.XLOOKUP(_xlfn.XLOOKUP($A52,TEAMS!$E$3:$E$361,TEAMS!$D$3:$D$361,"",0),KP!$C$1:$C$370,KP!L$1:L$370,"",0)</f>
        <v>99.1</v>
      </c>
      <c r="BA52">
        <f>_xlfn.XLOOKUP(_xlfn.XLOOKUP($A52,TEAMS!$E$3:$E$361,TEAMS!$D$3:$D$361,"",0),KP!$C$1:$C$370,KP!N$1:N$370,"",0)</f>
        <v>68.900000000000006</v>
      </c>
      <c r="BB52">
        <f>_xlfn.XLOOKUP(_xlfn.XLOOKUP($A52,TEAMS!$E$3:$E$361,TEAMS!$D$3:$D$361,"",0),KP!$C$1:$C$370,KP!P$1:P$370,"",0)</f>
        <v>-6.0000000000000001E-3</v>
      </c>
      <c r="BC52">
        <f>_xlfn.XLOOKUP(_xlfn.XLOOKUP($A52,TEAMS!$E$3:$E$361,TEAMS!$D$3:$D$361,"",0),KP!$C$1:$C$370,KP!R$1:R$370,"",0)</f>
        <v>-3.8</v>
      </c>
      <c r="BD52">
        <f>_xlfn.XLOOKUP(_xlfn.XLOOKUP($A52,TEAMS!$E$3:$E$361,TEAMS!$D$3:$D$361,"",0),KP!$C$1:$C$370,KP!T$1:T$370,"",0)</f>
        <v>102.6</v>
      </c>
      <c r="BE52">
        <f>_xlfn.XLOOKUP(_xlfn.XLOOKUP($A52,TEAMS!$E$3:$E$361,TEAMS!$D$3:$D$361,"",0),KP!$C$1:$C$370,KP!V$1:V$370,"",0)</f>
        <v>106.4</v>
      </c>
      <c r="BF52">
        <f>_xlfn.XLOOKUP(_xlfn.XLOOKUP($A52,TEAMS!$E$3:$E$361,TEAMS!$D$3:$D$361,"",0),KP!$C$1:$C$370,KP!X$1:X$370,"",0)</f>
        <v>4.29</v>
      </c>
    </row>
    <row r="53" spans="1:58" x14ac:dyDescent="0.2">
      <c r="A53" s="1" t="s">
        <v>90</v>
      </c>
      <c r="B53" s="11" t="str">
        <f>_xlfn.XLOOKUP($A53,KP!$D$1:$D$364,KP!$C$1:$C$364,"",0)</f>
        <v>Weber St.</v>
      </c>
      <c r="C53" s="11" t="str">
        <f>_xlfn.XLOOKUP($A53,KP!$D$1:$D$364,KP!$E$1:$E$364,"",0)</f>
        <v>BSky</v>
      </c>
      <c r="D53">
        <v>66.3</v>
      </c>
      <c r="E53">
        <v>-1.6</v>
      </c>
      <c r="F53">
        <v>23.3</v>
      </c>
      <c r="G53">
        <v>52</v>
      </c>
      <c r="H53">
        <v>0.97699999999999998</v>
      </c>
      <c r="I53">
        <v>1.0009999999999999</v>
      </c>
      <c r="J53">
        <v>50.8</v>
      </c>
      <c r="K53">
        <v>109.8</v>
      </c>
      <c r="L53">
        <v>32.799999999999997</v>
      </c>
      <c r="M53">
        <v>51.8</v>
      </c>
      <c r="N53">
        <v>76.2</v>
      </c>
      <c r="O53">
        <v>6.4</v>
      </c>
      <c r="P53">
        <v>19.5</v>
      </c>
      <c r="Q53">
        <v>5.2</v>
      </c>
      <c r="R53">
        <v>22.8</v>
      </c>
      <c r="S53">
        <v>31.1</v>
      </c>
      <c r="T53">
        <v>17.899999999999999</v>
      </c>
      <c r="U53">
        <v>78.400000000000006</v>
      </c>
      <c r="V53">
        <v>49.5</v>
      </c>
      <c r="W53">
        <v>1.4</v>
      </c>
      <c r="X53">
        <v>6</v>
      </c>
      <c r="Y53">
        <v>10.4</v>
      </c>
      <c r="Z53">
        <v>12.8</v>
      </c>
      <c r="AA53">
        <v>0.81599999999999995</v>
      </c>
      <c r="AB53">
        <v>0.51600000000000001</v>
      </c>
      <c r="AC53">
        <v>0.66700000000000004</v>
      </c>
      <c r="AD53">
        <v>67.8</v>
      </c>
      <c r="AE53">
        <v>17.7</v>
      </c>
      <c r="AF53">
        <v>67.900000000000006</v>
      </c>
      <c r="AG53">
        <v>1.6</v>
      </c>
      <c r="AH53">
        <v>45.2</v>
      </c>
      <c r="AI53">
        <v>52.8</v>
      </c>
      <c r="AJ53">
        <v>36.799999999999997</v>
      </c>
      <c r="AK53">
        <v>51.1</v>
      </c>
      <c r="AL53">
        <v>70.5</v>
      </c>
      <c r="AM53">
        <v>111.1</v>
      </c>
      <c r="AN53">
        <v>14</v>
      </c>
      <c r="AO53">
        <v>12.8</v>
      </c>
      <c r="AP53">
        <v>1.093</v>
      </c>
      <c r="AQ53">
        <f t="shared" si="0"/>
        <v>-0.27700000000000002</v>
      </c>
      <c r="AR53">
        <f t="shared" si="1"/>
        <v>7.4</v>
      </c>
      <c r="AS53">
        <f t="shared" si="2"/>
        <v>-5.4</v>
      </c>
      <c r="AT53">
        <f>_xlfn.XLOOKUP(_xlfn.XLOOKUP($A53,TEAMS!$E$3:$E$361,TEAMS!$D$3:$D$361,"",0),KP!$C$1:$C$370,KP!B$1:B$370,"",0)</f>
        <v>191</v>
      </c>
      <c r="AU53">
        <f>_xlfn.XLOOKUP(_xlfn.XLOOKUP($A53,TEAMS!$E$3:$E$361,TEAMS!$D$3:$D$361,"",0),KP!$C$1:$C$370,KP!F$1:F$370,"",0)</f>
        <v>18</v>
      </c>
      <c r="AV53">
        <f>_xlfn.XLOOKUP(_xlfn.XLOOKUP($A53,TEAMS!$E$3:$E$361,TEAMS!$D$3:$D$361,"",0),KP!$C$1:$C$370,KP!G$1:G$370,"",0)</f>
        <v>15</v>
      </c>
      <c r="AW53">
        <f>_xlfn.XLOOKUP(_xlfn.XLOOKUP($A53,TEAMS!$E$3:$E$361,TEAMS!$D$3:$D$361,"",0),KP!$C$1:$C$370,KP!H$1:H$370,"",0)</f>
        <v>0</v>
      </c>
      <c r="AX53">
        <f>_xlfn.XLOOKUP(_xlfn.XLOOKUP($A53,TEAMS!$E$3:$E$361,TEAMS!$D$3:$D$361,"",0),KP!$C$1:$C$370,KP!I$1:I$370,"",0)</f>
        <v>-1.35</v>
      </c>
      <c r="AY53">
        <f>_xlfn.XLOOKUP(_xlfn.XLOOKUP($A53,TEAMS!$E$3:$E$361,TEAMS!$D$3:$D$361,"",0),KP!$C$1:$C$370,KP!J$1:J$370,"",0)</f>
        <v>100.5</v>
      </c>
      <c r="AZ53">
        <f>_xlfn.XLOOKUP(_xlfn.XLOOKUP($A53,TEAMS!$E$3:$E$361,TEAMS!$D$3:$D$361,"",0),KP!$C$1:$C$370,KP!L$1:L$370,"",0)</f>
        <v>101.8</v>
      </c>
      <c r="BA53">
        <f>_xlfn.XLOOKUP(_xlfn.XLOOKUP($A53,TEAMS!$E$3:$E$361,TEAMS!$D$3:$D$361,"",0),KP!$C$1:$C$370,KP!N$1:N$370,"",0)</f>
        <v>65.2</v>
      </c>
      <c r="BB53">
        <f>_xlfn.XLOOKUP(_xlfn.XLOOKUP($A53,TEAMS!$E$3:$E$361,TEAMS!$D$3:$D$361,"",0),KP!$C$1:$C$370,KP!P$1:P$370,"",0)</f>
        <v>6.4000000000000001E-2</v>
      </c>
      <c r="BC53">
        <f>_xlfn.XLOOKUP(_xlfn.XLOOKUP($A53,TEAMS!$E$3:$E$361,TEAMS!$D$3:$D$361,"",0),KP!$C$1:$C$370,KP!R$1:R$370,"",0)</f>
        <v>0.19</v>
      </c>
      <c r="BD53">
        <f>_xlfn.XLOOKUP(_xlfn.XLOOKUP($A53,TEAMS!$E$3:$E$361,TEAMS!$D$3:$D$361,"",0),KP!$C$1:$C$370,KP!T$1:T$370,"",0)</f>
        <v>106.3</v>
      </c>
      <c r="BE53">
        <f>_xlfn.XLOOKUP(_xlfn.XLOOKUP($A53,TEAMS!$E$3:$E$361,TEAMS!$D$3:$D$361,"",0),KP!$C$1:$C$370,KP!V$1:V$370,"",0)</f>
        <v>106.1</v>
      </c>
      <c r="BF53">
        <f>_xlfn.XLOOKUP(_xlfn.XLOOKUP($A53,TEAMS!$E$3:$E$361,TEAMS!$D$3:$D$361,"",0),KP!$C$1:$C$370,KP!X$1:X$370,"",0)</f>
        <v>5.48</v>
      </c>
    </row>
    <row r="54" spans="1:58" x14ac:dyDescent="0.2">
      <c r="A54" s="1" t="s">
        <v>91</v>
      </c>
      <c r="B54" s="11" t="str">
        <f>_xlfn.XLOOKUP($A54,KP!$D$1:$D$364,KP!$C$1:$C$364,"",0)</f>
        <v>Connecticut</v>
      </c>
      <c r="C54" s="11" t="str">
        <f>_xlfn.XLOOKUP($A54,KP!$D$1:$D$364,KP!$E$1:$E$364,"",0)</f>
        <v>BE</v>
      </c>
      <c r="D54">
        <v>78.5</v>
      </c>
      <c r="E54">
        <v>13.4</v>
      </c>
      <c r="F54">
        <v>27.6</v>
      </c>
      <c r="G54">
        <v>60</v>
      </c>
      <c r="H54">
        <v>1.1140000000000001</v>
      </c>
      <c r="I54">
        <v>0.92300000000000004</v>
      </c>
      <c r="J54">
        <v>53.5</v>
      </c>
      <c r="K54">
        <v>113.7</v>
      </c>
      <c r="L54">
        <v>35.700000000000003</v>
      </c>
      <c r="M54">
        <v>53.4</v>
      </c>
      <c r="N54">
        <v>75.400000000000006</v>
      </c>
      <c r="O54">
        <v>9</v>
      </c>
      <c r="P54">
        <v>25.2</v>
      </c>
      <c r="Q54">
        <v>11.8</v>
      </c>
      <c r="R54">
        <v>24.2</v>
      </c>
      <c r="S54">
        <v>39</v>
      </c>
      <c r="T54">
        <v>38</v>
      </c>
      <c r="U54">
        <v>77.599999999999994</v>
      </c>
      <c r="V54">
        <v>56.6</v>
      </c>
      <c r="W54">
        <v>4.9000000000000004</v>
      </c>
      <c r="X54">
        <v>6.5</v>
      </c>
      <c r="Y54">
        <v>17.3</v>
      </c>
      <c r="Z54">
        <v>12.9</v>
      </c>
      <c r="AA54">
        <v>1.335</v>
      </c>
      <c r="AB54">
        <v>0.75800000000000001</v>
      </c>
      <c r="AC54">
        <v>0</v>
      </c>
      <c r="AD54">
        <v>70.400000000000006</v>
      </c>
      <c r="AE54">
        <v>18.100000000000001</v>
      </c>
      <c r="AF54">
        <v>65</v>
      </c>
      <c r="AG54">
        <v>-13.4</v>
      </c>
      <c r="AH54">
        <v>41</v>
      </c>
      <c r="AI54">
        <v>45.5</v>
      </c>
      <c r="AJ54">
        <v>30</v>
      </c>
      <c r="AK54">
        <v>45.8</v>
      </c>
      <c r="AL54">
        <v>73.599999999999994</v>
      </c>
      <c r="AM54">
        <v>101</v>
      </c>
      <c r="AN54">
        <v>9.1999999999999993</v>
      </c>
      <c r="AO54">
        <v>13.3</v>
      </c>
      <c r="AP54">
        <v>0.68899999999999995</v>
      </c>
      <c r="AQ54">
        <f t="shared" si="0"/>
        <v>0.64600000000000002</v>
      </c>
      <c r="AR54">
        <f t="shared" si="1"/>
        <v>11.4</v>
      </c>
      <c r="AS54">
        <f t="shared" si="2"/>
        <v>-1.5</v>
      </c>
      <c r="AT54">
        <f>_xlfn.XLOOKUP(_xlfn.XLOOKUP($A54,TEAMS!$E$3:$E$361,TEAMS!$D$3:$D$361,"",0),KP!$C$1:$C$370,KP!B$1:B$370,"",0)</f>
        <v>4</v>
      </c>
      <c r="AU54">
        <f>_xlfn.XLOOKUP(_xlfn.XLOOKUP($A54,TEAMS!$E$3:$E$361,TEAMS!$D$3:$D$361,"",0),KP!$C$1:$C$370,KP!F$1:F$370,"",0)</f>
        <v>25</v>
      </c>
      <c r="AV54">
        <f>_xlfn.XLOOKUP(_xlfn.XLOOKUP($A54,TEAMS!$E$3:$E$361,TEAMS!$D$3:$D$361,"",0),KP!$C$1:$C$370,KP!G$1:G$370,"",0)</f>
        <v>8</v>
      </c>
      <c r="AW54">
        <f>_xlfn.XLOOKUP(_xlfn.XLOOKUP($A54,TEAMS!$E$3:$E$361,TEAMS!$D$3:$D$361,"",0),KP!$C$1:$C$370,KP!H$1:H$370,"",0)</f>
        <v>4</v>
      </c>
      <c r="AX54">
        <f>_xlfn.XLOOKUP(_xlfn.XLOOKUP($A54,TEAMS!$E$3:$E$361,TEAMS!$D$3:$D$361,"",0),KP!$C$1:$C$370,KP!I$1:I$370,"",0)</f>
        <v>25.37</v>
      </c>
      <c r="AY54">
        <f>_xlfn.XLOOKUP(_xlfn.XLOOKUP($A54,TEAMS!$E$3:$E$361,TEAMS!$D$3:$D$361,"",0),KP!$C$1:$C$370,KP!J$1:J$370,"",0)</f>
        <v>119.4</v>
      </c>
      <c r="AZ54">
        <f>_xlfn.XLOOKUP(_xlfn.XLOOKUP($A54,TEAMS!$E$3:$E$361,TEAMS!$D$3:$D$361,"",0),KP!$C$1:$C$370,KP!L$1:L$370,"",0)</f>
        <v>94.1</v>
      </c>
      <c r="BA54">
        <f>_xlfn.XLOOKUP(_xlfn.XLOOKUP($A54,TEAMS!$E$3:$E$361,TEAMS!$D$3:$D$361,"",0),KP!$C$1:$C$370,KP!N$1:N$370,"",0)</f>
        <v>66.7</v>
      </c>
      <c r="BB54">
        <f>_xlfn.XLOOKUP(_xlfn.XLOOKUP($A54,TEAMS!$E$3:$E$361,TEAMS!$D$3:$D$361,"",0),KP!$C$1:$C$370,KP!P$1:P$370,"",0)</f>
        <v>-6.0999999999999999E-2</v>
      </c>
      <c r="BC54">
        <f>_xlfn.XLOOKUP(_xlfn.XLOOKUP($A54,TEAMS!$E$3:$E$361,TEAMS!$D$3:$D$361,"",0),KP!$C$1:$C$370,KP!R$1:R$370,"",0)</f>
        <v>8.51</v>
      </c>
      <c r="BD54">
        <f>_xlfn.XLOOKUP(_xlfn.XLOOKUP($A54,TEAMS!$E$3:$E$361,TEAMS!$D$3:$D$361,"",0),KP!$C$1:$C$370,KP!T$1:T$370,"",0)</f>
        <v>109.1</v>
      </c>
      <c r="BE54">
        <f>_xlfn.XLOOKUP(_xlfn.XLOOKUP($A54,TEAMS!$E$3:$E$361,TEAMS!$D$3:$D$361,"",0),KP!$C$1:$C$370,KP!V$1:V$370,"",0)</f>
        <v>100.6</v>
      </c>
      <c r="BF54">
        <f>_xlfn.XLOOKUP(_xlfn.XLOOKUP($A54,TEAMS!$E$3:$E$361,TEAMS!$D$3:$D$361,"",0),KP!$C$1:$C$370,KP!X$1:X$370,"",0)</f>
        <v>-1.39</v>
      </c>
    </row>
    <row r="55" spans="1:58" x14ac:dyDescent="0.2">
      <c r="A55" s="1" t="s">
        <v>92</v>
      </c>
      <c r="B55" s="11" t="str">
        <f>_xlfn.XLOOKUP($A55,KP!$D$1:$D$364,KP!$C$1:$C$364,"",0)</f>
        <v>Wright St.</v>
      </c>
      <c r="C55" s="11" t="str">
        <f>_xlfn.XLOOKUP($A55,KP!$D$1:$D$364,KP!$E$1:$E$364,"",0)</f>
        <v>Horz</v>
      </c>
      <c r="D55">
        <v>78.3</v>
      </c>
      <c r="E55">
        <v>3.5</v>
      </c>
      <c r="F55">
        <v>30.5</v>
      </c>
      <c r="G55">
        <v>62.7</v>
      </c>
      <c r="H55">
        <v>1.044</v>
      </c>
      <c r="I55">
        <v>0.997</v>
      </c>
      <c r="J55">
        <v>53.5</v>
      </c>
      <c r="K55">
        <v>112.1</v>
      </c>
      <c r="L55">
        <v>35.1</v>
      </c>
      <c r="M55">
        <v>53.9</v>
      </c>
      <c r="N55">
        <v>74.5</v>
      </c>
      <c r="O55">
        <v>6.2</v>
      </c>
      <c r="P55">
        <v>17.600000000000001</v>
      </c>
      <c r="Q55">
        <v>7.6</v>
      </c>
      <c r="R55">
        <v>25.6</v>
      </c>
      <c r="S55">
        <v>36.4</v>
      </c>
      <c r="T55">
        <v>24</v>
      </c>
      <c r="U55">
        <v>75.099999999999994</v>
      </c>
      <c r="V55">
        <v>50.8</v>
      </c>
      <c r="W55">
        <v>2.9</v>
      </c>
      <c r="X55">
        <v>6</v>
      </c>
      <c r="Y55">
        <v>14.6</v>
      </c>
      <c r="Z55">
        <v>12.7</v>
      </c>
      <c r="AA55">
        <v>1.1519999999999999</v>
      </c>
      <c r="AB55">
        <v>0.51600000000000001</v>
      </c>
      <c r="AC55">
        <v>0.33300000000000002</v>
      </c>
      <c r="AD55">
        <v>75</v>
      </c>
      <c r="AE55">
        <v>15.8</v>
      </c>
      <c r="AF55">
        <v>74.7</v>
      </c>
      <c r="AG55">
        <v>-3.5</v>
      </c>
      <c r="AH55">
        <v>44.2</v>
      </c>
      <c r="AI55">
        <v>50.3</v>
      </c>
      <c r="AJ55">
        <v>32.6</v>
      </c>
      <c r="AK55">
        <v>51.2</v>
      </c>
      <c r="AL55">
        <v>67.5</v>
      </c>
      <c r="AM55">
        <v>105.5</v>
      </c>
      <c r="AN55">
        <v>11.4</v>
      </c>
      <c r="AO55">
        <v>12.7</v>
      </c>
      <c r="AP55">
        <v>0.89800000000000002</v>
      </c>
      <c r="AQ55">
        <f t="shared" si="0"/>
        <v>0.25399999999999989</v>
      </c>
      <c r="AR55">
        <f t="shared" si="1"/>
        <v>8.9</v>
      </c>
      <c r="AS55">
        <f t="shared" si="2"/>
        <v>-3.7999999999999989</v>
      </c>
      <c r="AT55">
        <f>_xlfn.XLOOKUP(_xlfn.XLOOKUP($A55,TEAMS!$E$3:$E$361,TEAMS!$D$3:$D$361,"",0),KP!$C$1:$C$370,KP!B$1:B$370,"",0)</f>
        <v>193</v>
      </c>
      <c r="AU55">
        <f>_xlfn.XLOOKUP(_xlfn.XLOOKUP($A55,TEAMS!$E$3:$E$361,TEAMS!$D$3:$D$361,"",0),KP!$C$1:$C$370,KP!F$1:F$370,"",0)</f>
        <v>18</v>
      </c>
      <c r="AV55">
        <f>_xlfn.XLOOKUP(_xlfn.XLOOKUP($A55,TEAMS!$E$3:$E$361,TEAMS!$D$3:$D$361,"",0),KP!$C$1:$C$370,KP!G$1:G$370,"",0)</f>
        <v>15</v>
      </c>
      <c r="AW55">
        <f>_xlfn.XLOOKUP(_xlfn.XLOOKUP($A55,TEAMS!$E$3:$E$361,TEAMS!$D$3:$D$361,"",0),KP!$C$1:$C$370,KP!H$1:H$370,"",0)</f>
        <v>0</v>
      </c>
      <c r="AX55">
        <f>_xlfn.XLOOKUP(_xlfn.XLOOKUP($A55,TEAMS!$E$3:$E$361,TEAMS!$D$3:$D$361,"",0),KP!$C$1:$C$370,KP!I$1:I$370,"",0)</f>
        <v>-1.47</v>
      </c>
      <c r="AY55">
        <f>_xlfn.XLOOKUP(_xlfn.XLOOKUP($A55,TEAMS!$E$3:$E$361,TEAMS!$D$3:$D$361,"",0),KP!$C$1:$C$370,KP!J$1:J$370,"",0)</f>
        <v>104.4</v>
      </c>
      <c r="AZ55">
        <f>_xlfn.XLOOKUP(_xlfn.XLOOKUP($A55,TEAMS!$E$3:$E$361,TEAMS!$D$3:$D$361,"",0),KP!$C$1:$C$370,KP!L$1:L$370,"",0)</f>
        <v>105.9</v>
      </c>
      <c r="BA55">
        <f>_xlfn.XLOOKUP(_xlfn.XLOOKUP($A55,TEAMS!$E$3:$E$361,TEAMS!$D$3:$D$361,"",0),KP!$C$1:$C$370,KP!N$1:N$370,"",0)</f>
        <v>71.3</v>
      </c>
      <c r="BB55">
        <f>_xlfn.XLOOKUP(_xlfn.XLOOKUP($A55,TEAMS!$E$3:$E$361,TEAMS!$D$3:$D$361,"",0),KP!$C$1:$C$370,KP!P$1:P$370,"",0)</f>
        <v>-8.1000000000000003E-2</v>
      </c>
      <c r="BC55">
        <f>_xlfn.XLOOKUP(_xlfn.XLOOKUP($A55,TEAMS!$E$3:$E$361,TEAMS!$D$3:$D$361,"",0),KP!$C$1:$C$370,KP!R$1:R$370,"",0)</f>
        <v>-5.75</v>
      </c>
      <c r="BD55">
        <f>_xlfn.XLOOKUP(_xlfn.XLOOKUP($A55,TEAMS!$E$3:$E$361,TEAMS!$D$3:$D$361,"",0),KP!$C$1:$C$370,KP!T$1:T$370,"",0)</f>
        <v>103.2</v>
      </c>
      <c r="BE55">
        <f>_xlfn.XLOOKUP(_xlfn.XLOOKUP($A55,TEAMS!$E$3:$E$361,TEAMS!$D$3:$D$361,"",0),KP!$C$1:$C$370,KP!V$1:V$370,"",0)</f>
        <v>108.9</v>
      </c>
      <c r="BF55">
        <f>_xlfn.XLOOKUP(_xlfn.XLOOKUP($A55,TEAMS!$E$3:$E$361,TEAMS!$D$3:$D$361,"",0),KP!$C$1:$C$370,KP!X$1:X$370,"",0)</f>
        <v>-1.63</v>
      </c>
    </row>
    <row r="56" spans="1:58" x14ac:dyDescent="0.2">
      <c r="A56" s="1" t="s">
        <v>93</v>
      </c>
      <c r="B56" s="11" t="str">
        <f>_xlfn.XLOOKUP($A56,KP!$D$1:$D$364,KP!$C$1:$C$364,"",0)</f>
        <v>Cleveland St.</v>
      </c>
      <c r="C56" s="11" t="str">
        <f>_xlfn.XLOOKUP($A56,KP!$D$1:$D$364,KP!$E$1:$E$364,"",0)</f>
        <v>Horz</v>
      </c>
      <c r="D56">
        <v>71.599999999999994</v>
      </c>
      <c r="E56">
        <v>3</v>
      </c>
      <c r="F56">
        <v>27.2</v>
      </c>
      <c r="G56">
        <v>59.9</v>
      </c>
      <c r="H56">
        <v>1.0349999999999999</v>
      </c>
      <c r="I56">
        <v>0.99099999999999999</v>
      </c>
      <c r="J56">
        <v>49.5</v>
      </c>
      <c r="K56">
        <v>104.7</v>
      </c>
      <c r="L56">
        <v>30.8</v>
      </c>
      <c r="M56">
        <v>50.7</v>
      </c>
      <c r="N56">
        <v>68.5</v>
      </c>
      <c r="O56">
        <v>4.9000000000000004</v>
      </c>
      <c r="P56">
        <v>15.9</v>
      </c>
      <c r="Q56">
        <v>11</v>
      </c>
      <c r="R56">
        <v>21.7</v>
      </c>
      <c r="S56">
        <v>35.6</v>
      </c>
      <c r="T56">
        <v>34.200000000000003</v>
      </c>
      <c r="U56">
        <v>66.8</v>
      </c>
      <c r="V56">
        <v>50.1</v>
      </c>
      <c r="W56">
        <v>3.4</v>
      </c>
      <c r="X56">
        <v>6.9</v>
      </c>
      <c r="Y56">
        <v>13.1</v>
      </c>
      <c r="Z56">
        <v>11.8</v>
      </c>
      <c r="AA56">
        <v>1.117</v>
      </c>
      <c r="AB56">
        <v>0.625</v>
      </c>
      <c r="AC56">
        <v>0.63600000000000001</v>
      </c>
      <c r="AD56">
        <v>69.2</v>
      </c>
      <c r="AE56">
        <v>16.8</v>
      </c>
      <c r="AF56">
        <v>68.599999999999994</v>
      </c>
      <c r="AG56">
        <v>-3</v>
      </c>
      <c r="AH56">
        <v>42.3</v>
      </c>
      <c r="AI56">
        <v>48.2</v>
      </c>
      <c r="AJ56">
        <v>31.5</v>
      </c>
      <c r="AK56">
        <v>48.8</v>
      </c>
      <c r="AL56">
        <v>73.5</v>
      </c>
      <c r="AM56">
        <v>103.8</v>
      </c>
      <c r="AN56">
        <v>12.3</v>
      </c>
      <c r="AO56">
        <v>13.9</v>
      </c>
      <c r="AP56">
        <v>0.88700000000000001</v>
      </c>
      <c r="AQ56">
        <f t="shared" si="0"/>
        <v>0.22999999999999998</v>
      </c>
      <c r="AR56">
        <f t="shared" si="1"/>
        <v>10.3</v>
      </c>
      <c r="AS56">
        <f t="shared" si="2"/>
        <v>-1.5</v>
      </c>
      <c r="AT56">
        <f>_xlfn.XLOOKUP(_xlfn.XLOOKUP($A56,TEAMS!$E$3:$E$361,TEAMS!$D$3:$D$361,"",0),KP!$C$1:$C$370,KP!B$1:B$370,"",0)</f>
        <v>179</v>
      </c>
      <c r="AU56">
        <f>_xlfn.XLOOKUP(_xlfn.XLOOKUP($A56,TEAMS!$E$3:$E$361,TEAMS!$D$3:$D$361,"",0),KP!$C$1:$C$370,KP!F$1:F$370,"",0)</f>
        <v>21</v>
      </c>
      <c r="AV56">
        <f>_xlfn.XLOOKUP(_xlfn.XLOOKUP($A56,TEAMS!$E$3:$E$361,TEAMS!$D$3:$D$361,"",0),KP!$C$1:$C$370,KP!G$1:G$370,"",0)</f>
        <v>13</v>
      </c>
      <c r="AW56">
        <f>_xlfn.XLOOKUP(_xlfn.XLOOKUP($A56,TEAMS!$E$3:$E$361,TEAMS!$D$3:$D$361,"",0),KP!$C$1:$C$370,KP!H$1:H$370,"",0)</f>
        <v>0</v>
      </c>
      <c r="AX56">
        <f>_xlfn.XLOOKUP(_xlfn.XLOOKUP($A56,TEAMS!$E$3:$E$361,TEAMS!$D$3:$D$361,"",0),KP!$C$1:$C$370,KP!I$1:I$370,"",0)</f>
        <v>-0.78</v>
      </c>
      <c r="AY56">
        <f>_xlfn.XLOOKUP(_xlfn.XLOOKUP($A56,TEAMS!$E$3:$E$361,TEAMS!$D$3:$D$361,"",0),KP!$C$1:$C$370,KP!J$1:J$370,"",0)</f>
        <v>104.4</v>
      </c>
      <c r="AZ56">
        <f>_xlfn.XLOOKUP(_xlfn.XLOOKUP($A56,TEAMS!$E$3:$E$361,TEAMS!$D$3:$D$361,"",0),KP!$C$1:$C$370,KP!L$1:L$370,"",0)</f>
        <v>105.1</v>
      </c>
      <c r="BA56">
        <f>_xlfn.XLOOKUP(_xlfn.XLOOKUP($A56,TEAMS!$E$3:$E$361,TEAMS!$D$3:$D$361,"",0),KP!$C$1:$C$370,KP!N$1:N$370,"",0)</f>
        <v>66</v>
      </c>
      <c r="BB56">
        <f>_xlfn.XLOOKUP(_xlfn.XLOOKUP($A56,TEAMS!$E$3:$E$361,TEAMS!$D$3:$D$361,"",0),KP!$C$1:$C$370,KP!P$1:P$370,"",0)</f>
        <v>2.9000000000000001E-2</v>
      </c>
      <c r="BC56">
        <f>_xlfn.XLOOKUP(_xlfn.XLOOKUP($A56,TEAMS!$E$3:$E$361,TEAMS!$D$3:$D$361,"",0),KP!$C$1:$C$370,KP!R$1:R$370,"",0)</f>
        <v>-4.99</v>
      </c>
      <c r="BD56">
        <f>_xlfn.XLOOKUP(_xlfn.XLOOKUP($A56,TEAMS!$E$3:$E$361,TEAMS!$D$3:$D$361,"",0),KP!$C$1:$C$370,KP!T$1:T$370,"",0)</f>
        <v>103.3</v>
      </c>
      <c r="BE56">
        <f>_xlfn.XLOOKUP(_xlfn.XLOOKUP($A56,TEAMS!$E$3:$E$361,TEAMS!$D$3:$D$361,"",0),KP!$C$1:$C$370,KP!V$1:V$370,"",0)</f>
        <v>108.3</v>
      </c>
      <c r="BF56">
        <f>_xlfn.XLOOKUP(_xlfn.XLOOKUP($A56,TEAMS!$E$3:$E$361,TEAMS!$D$3:$D$361,"",0),KP!$C$1:$C$370,KP!X$1:X$370,"",0)</f>
        <v>0.37</v>
      </c>
    </row>
    <row r="57" spans="1:58" x14ac:dyDescent="0.2">
      <c r="A57" s="1" t="s">
        <v>94</v>
      </c>
      <c r="B57" s="11" t="str">
        <f>_xlfn.XLOOKUP($A57,KP!$D$1:$D$364,KP!$C$1:$C$364,"",0)</f>
        <v>Saint Louis</v>
      </c>
      <c r="C57" s="11" t="str">
        <f>_xlfn.XLOOKUP($A57,KP!$D$1:$D$364,KP!$E$1:$E$364,"",0)</f>
        <v>A10</v>
      </c>
      <c r="D57">
        <v>74.900000000000006</v>
      </c>
      <c r="E57">
        <v>3.2</v>
      </c>
      <c r="F57">
        <v>27.7</v>
      </c>
      <c r="G57">
        <v>59.7</v>
      </c>
      <c r="H57">
        <v>1.052</v>
      </c>
      <c r="I57">
        <v>1.0069999999999999</v>
      </c>
      <c r="J57">
        <v>52.1</v>
      </c>
      <c r="K57">
        <v>110.2</v>
      </c>
      <c r="L57">
        <v>35.299999999999997</v>
      </c>
      <c r="M57">
        <v>51.8</v>
      </c>
      <c r="N57">
        <v>72.7</v>
      </c>
      <c r="O57">
        <v>6.8</v>
      </c>
      <c r="P57">
        <v>19.399999999999999</v>
      </c>
      <c r="Q57">
        <v>8.9</v>
      </c>
      <c r="R57">
        <v>25.9</v>
      </c>
      <c r="S57">
        <v>37.700000000000003</v>
      </c>
      <c r="T57">
        <v>28.4</v>
      </c>
      <c r="U57">
        <v>75.5</v>
      </c>
      <c r="V57">
        <v>52.7</v>
      </c>
      <c r="W57">
        <v>4</v>
      </c>
      <c r="X57">
        <v>5</v>
      </c>
      <c r="Y57">
        <v>16.2</v>
      </c>
      <c r="Z57">
        <v>12.1</v>
      </c>
      <c r="AA57">
        <v>1.345</v>
      </c>
      <c r="AB57">
        <v>0.625</v>
      </c>
      <c r="AC57">
        <v>0.63600000000000001</v>
      </c>
      <c r="AD57">
        <v>71.2</v>
      </c>
      <c r="AE57">
        <v>17.100000000000001</v>
      </c>
      <c r="AF57">
        <v>71.7</v>
      </c>
      <c r="AG57">
        <v>-3.2</v>
      </c>
      <c r="AH57">
        <v>41.8</v>
      </c>
      <c r="AI57">
        <v>48.3</v>
      </c>
      <c r="AJ57">
        <v>34</v>
      </c>
      <c r="AK57">
        <v>46.6</v>
      </c>
      <c r="AL57">
        <v>72.099999999999994</v>
      </c>
      <c r="AM57">
        <v>104</v>
      </c>
      <c r="AN57">
        <v>13.3</v>
      </c>
      <c r="AO57">
        <v>10.7</v>
      </c>
      <c r="AP57">
        <v>1.2390000000000001</v>
      </c>
      <c r="AQ57">
        <f t="shared" si="0"/>
        <v>0.10599999999999987</v>
      </c>
      <c r="AR57">
        <f t="shared" si="1"/>
        <v>9</v>
      </c>
      <c r="AS57">
        <f t="shared" si="2"/>
        <v>-3.0999999999999996</v>
      </c>
      <c r="AT57">
        <f>_xlfn.XLOOKUP(_xlfn.XLOOKUP($A57,TEAMS!$E$3:$E$361,TEAMS!$D$3:$D$361,"",0),KP!$C$1:$C$370,KP!B$1:B$370,"",0)</f>
        <v>96</v>
      </c>
      <c r="AU57">
        <f>_xlfn.XLOOKUP(_xlfn.XLOOKUP($A57,TEAMS!$E$3:$E$361,TEAMS!$D$3:$D$361,"",0),KP!$C$1:$C$370,KP!F$1:F$370,"",0)</f>
        <v>21</v>
      </c>
      <c r="AV57">
        <f>_xlfn.XLOOKUP(_xlfn.XLOOKUP($A57,TEAMS!$E$3:$E$361,TEAMS!$D$3:$D$361,"",0),KP!$C$1:$C$370,KP!G$1:G$370,"",0)</f>
        <v>12</v>
      </c>
      <c r="AW57">
        <f>_xlfn.XLOOKUP(_xlfn.XLOOKUP($A57,TEAMS!$E$3:$E$361,TEAMS!$D$3:$D$361,"",0),KP!$C$1:$C$370,KP!H$1:H$370,"",0)</f>
        <v>0</v>
      </c>
      <c r="AX57">
        <f>_xlfn.XLOOKUP(_xlfn.XLOOKUP($A57,TEAMS!$E$3:$E$361,TEAMS!$D$3:$D$361,"",0),KP!$C$1:$C$370,KP!I$1:I$370,"",0)</f>
        <v>7.45</v>
      </c>
      <c r="AY57">
        <f>_xlfn.XLOOKUP(_xlfn.XLOOKUP($A57,TEAMS!$E$3:$E$361,TEAMS!$D$3:$D$361,"",0),KP!$C$1:$C$370,KP!J$1:J$370,"",0)</f>
        <v>111.7</v>
      </c>
      <c r="AZ57">
        <f>_xlfn.XLOOKUP(_xlfn.XLOOKUP($A57,TEAMS!$E$3:$E$361,TEAMS!$D$3:$D$361,"",0),KP!$C$1:$C$370,KP!L$1:L$370,"",0)</f>
        <v>104.2</v>
      </c>
      <c r="BA57">
        <f>_xlfn.XLOOKUP(_xlfn.XLOOKUP($A57,TEAMS!$E$3:$E$361,TEAMS!$D$3:$D$361,"",0),KP!$C$1:$C$370,KP!N$1:N$370,"",0)</f>
        <v>69.3</v>
      </c>
      <c r="BB57">
        <f>_xlfn.XLOOKUP(_xlfn.XLOOKUP($A57,TEAMS!$E$3:$E$361,TEAMS!$D$3:$D$361,"",0),KP!$C$1:$C$370,KP!P$1:P$370,"",0)</f>
        <v>2.7E-2</v>
      </c>
      <c r="BC57">
        <f>_xlfn.XLOOKUP(_xlfn.XLOOKUP($A57,TEAMS!$E$3:$E$361,TEAMS!$D$3:$D$361,"",0),KP!$C$1:$C$370,KP!R$1:R$370,"",0)</f>
        <v>2.4900000000000002</v>
      </c>
      <c r="BD57">
        <f>_xlfn.XLOOKUP(_xlfn.XLOOKUP($A57,TEAMS!$E$3:$E$361,TEAMS!$D$3:$D$361,"",0),KP!$C$1:$C$370,KP!T$1:T$370,"",0)</f>
        <v>105.3</v>
      </c>
      <c r="BE57">
        <f>_xlfn.XLOOKUP(_xlfn.XLOOKUP($A57,TEAMS!$E$3:$E$361,TEAMS!$D$3:$D$361,"",0),KP!$C$1:$C$370,KP!V$1:V$370,"",0)</f>
        <v>102.8</v>
      </c>
      <c r="BF57">
        <f>_xlfn.XLOOKUP(_xlfn.XLOOKUP($A57,TEAMS!$E$3:$E$361,TEAMS!$D$3:$D$361,"",0),KP!$C$1:$C$370,KP!X$1:X$370,"",0)</f>
        <v>4.3099999999999996</v>
      </c>
    </row>
    <row r="58" spans="1:58" x14ac:dyDescent="0.2">
      <c r="A58" s="1" t="s">
        <v>95</v>
      </c>
      <c r="B58" s="11" t="str">
        <f>_xlfn.XLOOKUP($A58,KP!$D$1:$D$364,KP!$C$1:$C$364,"",0)</f>
        <v>Miami FL</v>
      </c>
      <c r="C58" s="11" t="str">
        <f>_xlfn.XLOOKUP($A58,KP!$D$1:$D$364,KP!$E$1:$E$364,"",0)</f>
        <v>ACC</v>
      </c>
      <c r="D58">
        <v>79.400000000000006</v>
      </c>
      <c r="E58">
        <v>7.3</v>
      </c>
      <c r="F58">
        <v>29</v>
      </c>
      <c r="G58">
        <v>59.6</v>
      </c>
      <c r="H58">
        <v>1.123</v>
      </c>
      <c r="I58">
        <v>1.02</v>
      </c>
      <c r="J58">
        <v>55</v>
      </c>
      <c r="K58">
        <v>116.6</v>
      </c>
      <c r="L58">
        <v>36.799999999999997</v>
      </c>
      <c r="M58">
        <v>54.9</v>
      </c>
      <c r="N58">
        <v>77.599999999999994</v>
      </c>
      <c r="O58">
        <v>7.6</v>
      </c>
      <c r="P58">
        <v>20.7</v>
      </c>
      <c r="Q58">
        <v>9</v>
      </c>
      <c r="R58">
        <v>22.9</v>
      </c>
      <c r="S58">
        <v>34.6</v>
      </c>
      <c r="T58">
        <v>30.2</v>
      </c>
      <c r="U58">
        <v>73.400000000000006</v>
      </c>
      <c r="V58">
        <v>52</v>
      </c>
      <c r="W58">
        <v>3.3</v>
      </c>
      <c r="X58">
        <v>7.3</v>
      </c>
      <c r="Y58">
        <v>14.9</v>
      </c>
      <c r="Z58">
        <v>11.3</v>
      </c>
      <c r="AA58">
        <v>1.32</v>
      </c>
      <c r="AB58">
        <v>0.78100000000000003</v>
      </c>
      <c r="AC58">
        <v>0.63600000000000001</v>
      </c>
      <c r="AD58">
        <v>70.7</v>
      </c>
      <c r="AE58">
        <v>14.4</v>
      </c>
      <c r="AF58">
        <v>72.099999999999994</v>
      </c>
      <c r="AG58">
        <v>-7.3</v>
      </c>
      <c r="AH58">
        <v>45</v>
      </c>
      <c r="AI58">
        <v>51.3</v>
      </c>
      <c r="AJ58">
        <v>33.6</v>
      </c>
      <c r="AK58">
        <v>51.8</v>
      </c>
      <c r="AL58">
        <v>74.5</v>
      </c>
      <c r="AM58">
        <v>108.1</v>
      </c>
      <c r="AN58">
        <v>14.3</v>
      </c>
      <c r="AO58">
        <v>12.6</v>
      </c>
      <c r="AP58">
        <v>1.1419999999999999</v>
      </c>
      <c r="AQ58">
        <f t="shared" si="0"/>
        <v>0.17800000000000016</v>
      </c>
      <c r="AR58">
        <f t="shared" si="1"/>
        <v>10.6</v>
      </c>
      <c r="AS58">
        <f t="shared" si="2"/>
        <v>-0.70000000000000107</v>
      </c>
      <c r="AT58">
        <f>_xlfn.XLOOKUP(_xlfn.XLOOKUP($A58,TEAMS!$E$3:$E$361,TEAMS!$D$3:$D$361,"",0),KP!$C$1:$C$370,KP!B$1:B$370,"",0)</f>
        <v>40</v>
      </c>
      <c r="AU58">
        <f>_xlfn.XLOOKUP(_xlfn.XLOOKUP($A58,TEAMS!$E$3:$E$361,TEAMS!$D$3:$D$361,"",0),KP!$C$1:$C$370,KP!F$1:F$370,"",0)</f>
        <v>25</v>
      </c>
      <c r="AV58">
        <f>_xlfn.XLOOKUP(_xlfn.XLOOKUP($A58,TEAMS!$E$3:$E$361,TEAMS!$D$3:$D$361,"",0),KP!$C$1:$C$370,KP!G$1:G$370,"",0)</f>
        <v>7</v>
      </c>
      <c r="AW58">
        <f>_xlfn.XLOOKUP(_xlfn.XLOOKUP($A58,TEAMS!$E$3:$E$361,TEAMS!$D$3:$D$361,"",0),KP!$C$1:$C$370,KP!H$1:H$370,"",0)</f>
        <v>5</v>
      </c>
      <c r="AX58">
        <f>_xlfn.XLOOKUP(_xlfn.XLOOKUP($A58,TEAMS!$E$3:$E$361,TEAMS!$D$3:$D$361,"",0),KP!$C$1:$C$370,KP!I$1:I$370,"",0)</f>
        <v>14.91</v>
      </c>
      <c r="AY58">
        <f>_xlfn.XLOOKUP(_xlfn.XLOOKUP($A58,TEAMS!$E$3:$E$361,TEAMS!$D$3:$D$361,"",0),KP!$C$1:$C$370,KP!J$1:J$370,"",0)</f>
        <v>118.2</v>
      </c>
      <c r="AZ58">
        <f>_xlfn.XLOOKUP(_xlfn.XLOOKUP($A58,TEAMS!$E$3:$E$361,TEAMS!$D$3:$D$361,"",0),KP!$C$1:$C$370,KP!L$1:L$370,"",0)</f>
        <v>103.3</v>
      </c>
      <c r="BA58">
        <f>_xlfn.XLOOKUP(_xlfn.XLOOKUP($A58,TEAMS!$E$3:$E$361,TEAMS!$D$3:$D$361,"",0),KP!$C$1:$C$370,KP!N$1:N$370,"",0)</f>
        <v>68.900000000000006</v>
      </c>
      <c r="BB58">
        <f>_xlfn.XLOOKUP(_xlfn.XLOOKUP($A58,TEAMS!$E$3:$E$361,TEAMS!$D$3:$D$361,"",0),KP!$C$1:$C$370,KP!P$1:P$370,"",0)</f>
        <v>1.7000000000000001E-2</v>
      </c>
      <c r="BC58">
        <f>_xlfn.XLOOKUP(_xlfn.XLOOKUP($A58,TEAMS!$E$3:$E$361,TEAMS!$D$3:$D$361,"",0),KP!$C$1:$C$370,KP!R$1:R$370,"",0)</f>
        <v>4.75</v>
      </c>
      <c r="BD58">
        <f>_xlfn.XLOOKUP(_xlfn.XLOOKUP($A58,TEAMS!$E$3:$E$361,TEAMS!$D$3:$D$361,"",0),KP!$C$1:$C$370,KP!T$1:T$370,"",0)</f>
        <v>108</v>
      </c>
      <c r="BE58">
        <f>_xlfn.XLOOKUP(_xlfn.XLOOKUP($A58,TEAMS!$E$3:$E$361,TEAMS!$D$3:$D$361,"",0),KP!$C$1:$C$370,KP!V$1:V$370,"",0)</f>
        <v>103.2</v>
      </c>
      <c r="BF58">
        <f>_xlfn.XLOOKUP(_xlfn.XLOOKUP($A58,TEAMS!$E$3:$E$361,TEAMS!$D$3:$D$361,"",0),KP!$C$1:$C$370,KP!X$1:X$370,"",0)</f>
        <v>-2.77</v>
      </c>
    </row>
    <row r="59" spans="1:58" x14ac:dyDescent="0.2">
      <c r="A59" s="1" t="s">
        <v>96</v>
      </c>
      <c r="B59" s="11" t="str">
        <f>_xlfn.XLOOKUP($A59,KP!$D$1:$D$364,KP!$C$1:$C$364,"",0)</f>
        <v>Vermont</v>
      </c>
      <c r="C59" s="11" t="str">
        <f>_xlfn.XLOOKUP($A59,KP!$D$1:$D$364,KP!$E$1:$E$364,"",0)</f>
        <v>AE</v>
      </c>
      <c r="D59">
        <v>72.2</v>
      </c>
      <c r="E59">
        <v>5.4</v>
      </c>
      <c r="F59">
        <v>26.2</v>
      </c>
      <c r="G59">
        <v>55.6</v>
      </c>
      <c r="H59">
        <v>1.075</v>
      </c>
      <c r="I59">
        <v>0.99399999999999999</v>
      </c>
      <c r="J59">
        <v>54.9</v>
      </c>
      <c r="K59">
        <v>114.4</v>
      </c>
      <c r="L59">
        <v>36.200000000000003</v>
      </c>
      <c r="M59">
        <v>55.5</v>
      </c>
      <c r="N59">
        <v>70.3</v>
      </c>
      <c r="O59">
        <v>8.6999999999999993</v>
      </c>
      <c r="P59">
        <v>24</v>
      </c>
      <c r="Q59">
        <v>5.3</v>
      </c>
      <c r="R59">
        <v>23.4</v>
      </c>
      <c r="S59">
        <v>31.1</v>
      </c>
      <c r="T59">
        <v>17.8</v>
      </c>
      <c r="U59">
        <v>78.900000000000006</v>
      </c>
      <c r="V59">
        <v>48.7</v>
      </c>
      <c r="W59">
        <v>3</v>
      </c>
      <c r="X59">
        <v>5.6</v>
      </c>
      <c r="Y59">
        <v>13.7</v>
      </c>
      <c r="Z59">
        <v>9.3000000000000007</v>
      </c>
      <c r="AA59">
        <v>1.462</v>
      </c>
      <c r="AB59">
        <v>0.68799999999999994</v>
      </c>
      <c r="AC59">
        <v>0.66700000000000004</v>
      </c>
      <c r="AD59">
        <v>67.099999999999994</v>
      </c>
      <c r="AE59">
        <v>14.9</v>
      </c>
      <c r="AF59">
        <v>66.7</v>
      </c>
      <c r="AG59">
        <v>-5.4</v>
      </c>
      <c r="AH59">
        <v>44.5</v>
      </c>
      <c r="AI59">
        <v>50.7</v>
      </c>
      <c r="AJ59">
        <v>34.6</v>
      </c>
      <c r="AK59">
        <v>50</v>
      </c>
      <c r="AL59">
        <v>72.400000000000006</v>
      </c>
      <c r="AM59">
        <v>107.3</v>
      </c>
      <c r="AN59">
        <v>11</v>
      </c>
      <c r="AO59">
        <v>11.2</v>
      </c>
      <c r="AP59">
        <v>0.98599999999999999</v>
      </c>
      <c r="AQ59">
        <f t="shared" si="0"/>
        <v>0.47599999999999998</v>
      </c>
      <c r="AR59">
        <f t="shared" si="1"/>
        <v>8.6</v>
      </c>
      <c r="AS59">
        <f t="shared" si="2"/>
        <v>-0.70000000000000107</v>
      </c>
      <c r="AT59">
        <f>_xlfn.XLOOKUP(_xlfn.XLOOKUP($A59,TEAMS!$E$3:$E$361,TEAMS!$D$3:$D$361,"",0),KP!$C$1:$C$370,KP!B$1:B$370,"",0)</f>
        <v>113</v>
      </c>
      <c r="AU59">
        <f>_xlfn.XLOOKUP(_xlfn.XLOOKUP($A59,TEAMS!$E$3:$E$361,TEAMS!$D$3:$D$361,"",0),KP!$C$1:$C$370,KP!F$1:F$370,"",0)</f>
        <v>23</v>
      </c>
      <c r="AV59">
        <f>_xlfn.XLOOKUP(_xlfn.XLOOKUP($A59,TEAMS!$E$3:$E$361,TEAMS!$D$3:$D$361,"",0),KP!$C$1:$C$370,KP!G$1:G$370,"",0)</f>
        <v>10</v>
      </c>
      <c r="AW59">
        <f>_xlfn.XLOOKUP(_xlfn.XLOOKUP($A59,TEAMS!$E$3:$E$361,TEAMS!$D$3:$D$361,"",0),KP!$C$1:$C$370,KP!H$1:H$370,"",0)</f>
        <v>15</v>
      </c>
      <c r="AX59">
        <f>_xlfn.XLOOKUP(_xlfn.XLOOKUP($A59,TEAMS!$E$3:$E$361,TEAMS!$D$3:$D$361,"",0),KP!$C$1:$C$370,KP!I$1:I$370,"",0)</f>
        <v>5.42</v>
      </c>
      <c r="AY59">
        <f>_xlfn.XLOOKUP(_xlfn.XLOOKUP($A59,TEAMS!$E$3:$E$361,TEAMS!$D$3:$D$361,"",0),KP!$C$1:$C$370,KP!J$1:J$370,"",0)</f>
        <v>109.8</v>
      </c>
      <c r="AZ59">
        <f>_xlfn.XLOOKUP(_xlfn.XLOOKUP($A59,TEAMS!$E$3:$E$361,TEAMS!$D$3:$D$361,"",0),KP!$C$1:$C$370,KP!L$1:L$370,"",0)</f>
        <v>104.4</v>
      </c>
      <c r="BA59">
        <f>_xlfn.XLOOKUP(_xlfn.XLOOKUP($A59,TEAMS!$E$3:$E$361,TEAMS!$D$3:$D$361,"",0),KP!$C$1:$C$370,KP!N$1:N$370,"",0)</f>
        <v>64.599999999999994</v>
      </c>
      <c r="BB59">
        <f>_xlfn.XLOOKUP(_xlfn.XLOOKUP($A59,TEAMS!$E$3:$E$361,TEAMS!$D$3:$D$361,"",0),KP!$C$1:$C$370,KP!P$1:P$370,"",0)</f>
        <v>5.0999999999999997E-2</v>
      </c>
      <c r="BC59">
        <f>_xlfn.XLOOKUP(_xlfn.XLOOKUP($A59,TEAMS!$E$3:$E$361,TEAMS!$D$3:$D$361,"",0),KP!$C$1:$C$370,KP!R$1:R$370,"",0)</f>
        <v>-3.68</v>
      </c>
      <c r="BD59">
        <f>_xlfn.XLOOKUP(_xlfn.XLOOKUP($A59,TEAMS!$E$3:$E$361,TEAMS!$D$3:$D$361,"",0),KP!$C$1:$C$370,KP!T$1:T$370,"",0)</f>
        <v>103.4</v>
      </c>
      <c r="BE59">
        <f>_xlfn.XLOOKUP(_xlfn.XLOOKUP($A59,TEAMS!$E$3:$E$361,TEAMS!$D$3:$D$361,"",0),KP!$C$1:$C$370,KP!V$1:V$370,"",0)</f>
        <v>107</v>
      </c>
      <c r="BF59">
        <f>_xlfn.XLOOKUP(_xlfn.XLOOKUP($A59,TEAMS!$E$3:$E$361,TEAMS!$D$3:$D$361,"",0),KP!$C$1:$C$370,KP!X$1:X$370,"",0)</f>
        <v>5.86</v>
      </c>
    </row>
    <row r="60" spans="1:58" x14ac:dyDescent="0.2">
      <c r="A60" s="1" t="s">
        <v>97</v>
      </c>
      <c r="B60" s="11" t="str">
        <f>_xlfn.XLOOKUP($A60,KP!$D$1:$D$364,KP!$C$1:$C$364,"",0)</f>
        <v>Davidson</v>
      </c>
      <c r="C60" s="11" t="str">
        <f>_xlfn.XLOOKUP($A60,KP!$D$1:$D$364,KP!$E$1:$E$364,"",0)</f>
        <v>A10</v>
      </c>
      <c r="D60">
        <v>69.3</v>
      </c>
      <c r="E60">
        <v>0.5</v>
      </c>
      <c r="F60">
        <v>24.6</v>
      </c>
      <c r="G60">
        <v>55.5</v>
      </c>
      <c r="H60">
        <v>1.022</v>
      </c>
      <c r="I60">
        <v>1.014</v>
      </c>
      <c r="J60">
        <v>50.1</v>
      </c>
      <c r="K60">
        <v>108</v>
      </c>
      <c r="L60">
        <v>32</v>
      </c>
      <c r="M60">
        <v>51.3</v>
      </c>
      <c r="N60">
        <v>75</v>
      </c>
      <c r="O60">
        <v>6.5</v>
      </c>
      <c r="P60">
        <v>20.3</v>
      </c>
      <c r="Q60">
        <v>6.9</v>
      </c>
      <c r="R60">
        <v>22.6</v>
      </c>
      <c r="S60">
        <v>32.299999999999997</v>
      </c>
      <c r="T60">
        <v>22.2</v>
      </c>
      <c r="U60">
        <v>73.099999999999994</v>
      </c>
      <c r="V60">
        <v>48.7</v>
      </c>
      <c r="W60">
        <v>1.3</v>
      </c>
      <c r="X60">
        <v>5.3</v>
      </c>
      <c r="Y60">
        <v>13.1</v>
      </c>
      <c r="Z60">
        <v>10.7</v>
      </c>
      <c r="AA60">
        <v>1.216</v>
      </c>
      <c r="AB60">
        <v>0.48399999999999999</v>
      </c>
      <c r="AC60">
        <v>0.35699999999999998</v>
      </c>
      <c r="AD60">
        <v>67.8</v>
      </c>
      <c r="AE60">
        <v>15</v>
      </c>
      <c r="AF60">
        <v>68.8</v>
      </c>
      <c r="AG60">
        <v>-0.5</v>
      </c>
      <c r="AH60">
        <v>44.7</v>
      </c>
      <c r="AI60">
        <v>50.8</v>
      </c>
      <c r="AJ60">
        <v>33</v>
      </c>
      <c r="AK60">
        <v>51.5</v>
      </c>
      <c r="AL60">
        <v>70.599999999999994</v>
      </c>
      <c r="AM60">
        <v>106.8</v>
      </c>
      <c r="AN60">
        <v>12.6</v>
      </c>
      <c r="AO60">
        <v>11.5</v>
      </c>
      <c r="AP60">
        <v>1.0960000000000001</v>
      </c>
      <c r="AQ60">
        <f t="shared" si="0"/>
        <v>0.11999999999999988</v>
      </c>
      <c r="AR60">
        <f t="shared" si="1"/>
        <v>6.6</v>
      </c>
      <c r="AS60">
        <f t="shared" si="2"/>
        <v>-4.0999999999999996</v>
      </c>
      <c r="AT60">
        <f>_xlfn.XLOOKUP(_xlfn.XLOOKUP($A60,TEAMS!$E$3:$E$361,TEAMS!$D$3:$D$361,"",0),KP!$C$1:$C$370,KP!B$1:B$370,"",0)</f>
        <v>140</v>
      </c>
      <c r="AU60">
        <f>_xlfn.XLOOKUP(_xlfn.XLOOKUP($A60,TEAMS!$E$3:$E$361,TEAMS!$D$3:$D$361,"",0),KP!$C$1:$C$370,KP!F$1:F$370,"",0)</f>
        <v>16</v>
      </c>
      <c r="AV60">
        <f>_xlfn.XLOOKUP(_xlfn.XLOOKUP($A60,TEAMS!$E$3:$E$361,TEAMS!$D$3:$D$361,"",0),KP!$C$1:$C$370,KP!G$1:G$370,"",0)</f>
        <v>16</v>
      </c>
      <c r="AW60">
        <f>_xlfn.XLOOKUP(_xlfn.XLOOKUP($A60,TEAMS!$E$3:$E$361,TEAMS!$D$3:$D$361,"",0),KP!$C$1:$C$370,KP!H$1:H$370,"",0)</f>
        <v>0</v>
      </c>
      <c r="AX60">
        <f>_xlfn.XLOOKUP(_xlfn.XLOOKUP($A60,TEAMS!$E$3:$E$361,TEAMS!$D$3:$D$361,"",0),KP!$C$1:$C$370,KP!I$1:I$370,"",0)</f>
        <v>2.48</v>
      </c>
      <c r="AY60">
        <f>_xlfn.XLOOKUP(_xlfn.XLOOKUP($A60,TEAMS!$E$3:$E$361,TEAMS!$D$3:$D$361,"",0),KP!$C$1:$C$370,KP!J$1:J$370,"",0)</f>
        <v>107.4</v>
      </c>
      <c r="AZ60">
        <f>_xlfn.XLOOKUP(_xlfn.XLOOKUP($A60,TEAMS!$E$3:$E$361,TEAMS!$D$3:$D$361,"",0),KP!$C$1:$C$370,KP!L$1:L$370,"",0)</f>
        <v>104.9</v>
      </c>
      <c r="BA60">
        <f>_xlfn.XLOOKUP(_xlfn.XLOOKUP($A60,TEAMS!$E$3:$E$361,TEAMS!$D$3:$D$361,"",0),KP!$C$1:$C$370,KP!N$1:N$370,"",0)</f>
        <v>65.099999999999994</v>
      </c>
      <c r="BB60">
        <f>_xlfn.XLOOKUP(_xlfn.XLOOKUP($A60,TEAMS!$E$3:$E$361,TEAMS!$D$3:$D$361,"",0),KP!$C$1:$C$370,KP!P$1:P$370,"",0)</f>
        <v>-3.4000000000000002E-2</v>
      </c>
      <c r="BC60">
        <f>_xlfn.XLOOKUP(_xlfn.XLOOKUP($A60,TEAMS!$E$3:$E$361,TEAMS!$D$3:$D$361,"",0),KP!$C$1:$C$370,KP!R$1:R$370,"",0)</f>
        <v>1.2</v>
      </c>
      <c r="BD60">
        <f>_xlfn.XLOOKUP(_xlfn.XLOOKUP($A60,TEAMS!$E$3:$E$361,TEAMS!$D$3:$D$361,"",0),KP!$C$1:$C$370,KP!T$1:T$370,"",0)</f>
        <v>105.1</v>
      </c>
      <c r="BE60">
        <f>_xlfn.XLOOKUP(_xlfn.XLOOKUP($A60,TEAMS!$E$3:$E$361,TEAMS!$D$3:$D$361,"",0),KP!$C$1:$C$370,KP!V$1:V$370,"",0)</f>
        <v>103.9</v>
      </c>
      <c r="BF60">
        <f>_xlfn.XLOOKUP(_xlfn.XLOOKUP($A60,TEAMS!$E$3:$E$361,TEAMS!$D$3:$D$361,"",0),KP!$C$1:$C$370,KP!X$1:X$370,"",0)</f>
        <v>-1.4</v>
      </c>
    </row>
    <row r="61" spans="1:58" x14ac:dyDescent="0.2">
      <c r="A61" s="1" t="s">
        <v>98</v>
      </c>
      <c r="B61" s="11" t="str">
        <f>_xlfn.XLOOKUP($A61,KP!$D$1:$D$364,KP!$C$1:$C$364,"",0)</f>
        <v>Marquette</v>
      </c>
      <c r="C61" s="11" t="str">
        <f>_xlfn.XLOOKUP($A61,KP!$D$1:$D$364,KP!$E$1:$E$364,"",0)</f>
        <v>BE</v>
      </c>
      <c r="D61">
        <v>79.900000000000006</v>
      </c>
      <c r="E61">
        <v>9.4</v>
      </c>
      <c r="F61">
        <v>29.6</v>
      </c>
      <c r="G61">
        <v>60.8</v>
      </c>
      <c r="H61">
        <v>1.1080000000000001</v>
      </c>
      <c r="I61">
        <v>0.97799999999999998</v>
      </c>
      <c r="J61">
        <v>56</v>
      </c>
      <c r="K61">
        <v>116.6</v>
      </c>
      <c r="L61">
        <v>34.799999999999997</v>
      </c>
      <c r="M61">
        <v>58.8</v>
      </c>
      <c r="N61">
        <v>72.099999999999994</v>
      </c>
      <c r="O61">
        <v>8.9</v>
      </c>
      <c r="P61">
        <v>25.4</v>
      </c>
      <c r="Q61">
        <v>7.4</v>
      </c>
      <c r="R61">
        <v>21.1</v>
      </c>
      <c r="S61">
        <v>31.9</v>
      </c>
      <c r="T61">
        <v>23.9</v>
      </c>
      <c r="U61">
        <v>69.3</v>
      </c>
      <c r="V61">
        <v>47.3</v>
      </c>
      <c r="W61">
        <v>3.1</v>
      </c>
      <c r="X61">
        <v>9.4</v>
      </c>
      <c r="Y61">
        <v>17.600000000000001</v>
      </c>
      <c r="Z61">
        <v>10.7</v>
      </c>
      <c r="AA61">
        <v>1.6379999999999999</v>
      </c>
      <c r="AB61">
        <v>0.82399999999999995</v>
      </c>
      <c r="AC61">
        <v>0.54600000000000004</v>
      </c>
      <c r="AD61">
        <v>72.2</v>
      </c>
      <c r="AE61">
        <v>16.3</v>
      </c>
      <c r="AF61">
        <v>70.599999999999994</v>
      </c>
      <c r="AG61">
        <v>-9.4</v>
      </c>
      <c r="AH61">
        <v>44.5</v>
      </c>
      <c r="AI61">
        <v>51.1</v>
      </c>
      <c r="AJ61">
        <v>35.200000000000003</v>
      </c>
      <c r="AK61">
        <v>50</v>
      </c>
      <c r="AL61">
        <v>69.8</v>
      </c>
      <c r="AM61">
        <v>107.6</v>
      </c>
      <c r="AN61">
        <v>15</v>
      </c>
      <c r="AO61">
        <v>16.100000000000001</v>
      </c>
      <c r="AP61">
        <v>0.93400000000000005</v>
      </c>
      <c r="AQ61">
        <f t="shared" si="0"/>
        <v>0.70399999999999985</v>
      </c>
      <c r="AR61">
        <f t="shared" si="1"/>
        <v>12.5</v>
      </c>
      <c r="AS61">
        <f t="shared" si="2"/>
        <v>1.8000000000000007</v>
      </c>
      <c r="AT61">
        <f>_xlfn.XLOOKUP(_xlfn.XLOOKUP($A61,TEAMS!$E$3:$E$361,TEAMS!$D$3:$D$361,"",0),KP!$C$1:$C$370,KP!B$1:B$370,"",0)</f>
        <v>12</v>
      </c>
      <c r="AU61">
        <f>_xlfn.XLOOKUP(_xlfn.XLOOKUP($A61,TEAMS!$E$3:$E$361,TEAMS!$D$3:$D$361,"",0),KP!$C$1:$C$370,KP!F$1:F$370,"",0)</f>
        <v>28</v>
      </c>
      <c r="AV61">
        <f>_xlfn.XLOOKUP(_xlfn.XLOOKUP($A61,TEAMS!$E$3:$E$361,TEAMS!$D$3:$D$361,"",0),KP!$C$1:$C$370,KP!G$1:G$370,"",0)</f>
        <v>6</v>
      </c>
      <c r="AW61">
        <f>_xlfn.XLOOKUP(_xlfn.XLOOKUP($A61,TEAMS!$E$3:$E$361,TEAMS!$D$3:$D$361,"",0),KP!$C$1:$C$370,KP!H$1:H$370,"",0)</f>
        <v>2</v>
      </c>
      <c r="AX61">
        <f>_xlfn.XLOOKUP(_xlfn.XLOOKUP($A61,TEAMS!$E$3:$E$361,TEAMS!$D$3:$D$361,"",0),KP!$C$1:$C$370,KP!I$1:I$370,"",0)</f>
        <v>21.83</v>
      </c>
      <c r="AY61">
        <f>_xlfn.XLOOKUP(_xlfn.XLOOKUP($A61,TEAMS!$E$3:$E$361,TEAMS!$D$3:$D$361,"",0),KP!$C$1:$C$370,KP!J$1:J$370,"",0)</f>
        <v>119.3</v>
      </c>
      <c r="AZ61">
        <f>_xlfn.XLOOKUP(_xlfn.XLOOKUP($A61,TEAMS!$E$3:$E$361,TEAMS!$D$3:$D$361,"",0),KP!$C$1:$C$370,KP!L$1:L$370,"",0)</f>
        <v>97.5</v>
      </c>
      <c r="BA61">
        <f>_xlfn.XLOOKUP(_xlfn.XLOOKUP($A61,TEAMS!$E$3:$E$361,TEAMS!$D$3:$D$361,"",0),KP!$C$1:$C$370,KP!N$1:N$370,"",0)</f>
        <v>68.400000000000006</v>
      </c>
      <c r="BB61">
        <f>_xlfn.XLOOKUP(_xlfn.XLOOKUP($A61,TEAMS!$E$3:$E$361,TEAMS!$D$3:$D$361,"",0),KP!$C$1:$C$370,KP!P$1:P$370,"",0)</f>
        <v>1.4E-2</v>
      </c>
      <c r="BC61">
        <f>_xlfn.XLOOKUP(_xlfn.XLOOKUP($A61,TEAMS!$E$3:$E$361,TEAMS!$D$3:$D$361,"",0),KP!$C$1:$C$370,KP!R$1:R$370,"",0)</f>
        <v>8.67</v>
      </c>
      <c r="BD61">
        <f>_xlfn.XLOOKUP(_xlfn.XLOOKUP($A61,TEAMS!$E$3:$E$361,TEAMS!$D$3:$D$361,"",0),KP!$C$1:$C$370,KP!T$1:T$370,"",0)</f>
        <v>109.5</v>
      </c>
      <c r="BE61">
        <f>_xlfn.XLOOKUP(_xlfn.XLOOKUP($A61,TEAMS!$E$3:$E$361,TEAMS!$D$3:$D$361,"",0),KP!$C$1:$C$370,KP!V$1:V$370,"",0)</f>
        <v>100.9</v>
      </c>
      <c r="BF61">
        <f>_xlfn.XLOOKUP(_xlfn.XLOOKUP($A61,TEAMS!$E$3:$E$361,TEAMS!$D$3:$D$361,"",0),KP!$C$1:$C$370,KP!X$1:X$370,"",0)</f>
        <v>-1.1399999999999999</v>
      </c>
    </row>
    <row r="62" spans="1:58" x14ac:dyDescent="0.2">
      <c r="A62" s="1" t="s">
        <v>99</v>
      </c>
      <c r="B62" s="11" t="str">
        <f>_xlfn.XLOOKUP($A62,KP!$D$1:$D$364,KP!$C$1:$C$364,"",0)</f>
        <v>SMU</v>
      </c>
      <c r="C62" s="11" t="str">
        <f>_xlfn.XLOOKUP($A62,KP!$D$1:$D$364,KP!$E$1:$E$364,"",0)</f>
        <v>Amer</v>
      </c>
      <c r="D62">
        <v>70.3</v>
      </c>
      <c r="E62">
        <v>-5.3</v>
      </c>
      <c r="F62">
        <v>25.3</v>
      </c>
      <c r="G62">
        <v>60</v>
      </c>
      <c r="H62">
        <v>0.95599999999999996</v>
      </c>
      <c r="I62">
        <v>1.0289999999999999</v>
      </c>
      <c r="J62">
        <v>47.4</v>
      </c>
      <c r="K62">
        <v>101.3</v>
      </c>
      <c r="L62">
        <v>31.1</v>
      </c>
      <c r="M62">
        <v>47.8</v>
      </c>
      <c r="N62">
        <v>67.400000000000006</v>
      </c>
      <c r="O62">
        <v>6.3</v>
      </c>
      <c r="P62">
        <v>20.2</v>
      </c>
      <c r="Q62">
        <v>8.5</v>
      </c>
      <c r="R62">
        <v>22.8</v>
      </c>
      <c r="S62">
        <v>34.6</v>
      </c>
      <c r="T62">
        <v>25.5</v>
      </c>
      <c r="U62">
        <v>71.400000000000006</v>
      </c>
      <c r="V62">
        <v>48</v>
      </c>
      <c r="W62">
        <v>3.4</v>
      </c>
      <c r="X62">
        <v>7.1</v>
      </c>
      <c r="Y62">
        <v>13.6</v>
      </c>
      <c r="Z62">
        <v>12.9</v>
      </c>
      <c r="AA62">
        <v>1.056</v>
      </c>
      <c r="AB62">
        <v>0.313</v>
      </c>
      <c r="AC62">
        <v>0.38500000000000001</v>
      </c>
      <c r="AD62">
        <v>73.5</v>
      </c>
      <c r="AE62">
        <v>17.399999999999999</v>
      </c>
      <c r="AF62">
        <v>75.599999999999994</v>
      </c>
      <c r="AG62">
        <v>5.3</v>
      </c>
      <c r="AH62">
        <v>45.3</v>
      </c>
      <c r="AI62">
        <v>51.8</v>
      </c>
      <c r="AJ62">
        <v>34.9</v>
      </c>
      <c r="AK62">
        <v>51.4</v>
      </c>
      <c r="AL62">
        <v>70.900000000000006</v>
      </c>
      <c r="AM62">
        <v>109.7</v>
      </c>
      <c r="AN62">
        <v>15.5</v>
      </c>
      <c r="AO62">
        <v>13.4</v>
      </c>
      <c r="AP62">
        <v>1.157</v>
      </c>
      <c r="AQ62">
        <f t="shared" si="0"/>
        <v>-0.10099999999999998</v>
      </c>
      <c r="AR62">
        <f t="shared" si="1"/>
        <v>10.5</v>
      </c>
      <c r="AS62">
        <f t="shared" si="2"/>
        <v>-2.4000000000000004</v>
      </c>
      <c r="AT62">
        <f>_xlfn.XLOOKUP(_xlfn.XLOOKUP($A62,TEAMS!$E$3:$E$361,TEAMS!$D$3:$D$361,"",0),KP!$C$1:$C$370,KP!B$1:B$370,"",0)</f>
        <v>180</v>
      </c>
      <c r="AU62">
        <f>_xlfn.XLOOKUP(_xlfn.XLOOKUP($A62,TEAMS!$E$3:$E$361,TEAMS!$D$3:$D$361,"",0),KP!$C$1:$C$370,KP!F$1:F$370,"",0)</f>
        <v>0</v>
      </c>
      <c r="AV62">
        <f>_xlfn.XLOOKUP(_xlfn.XLOOKUP($A62,TEAMS!$E$3:$E$361,TEAMS!$D$3:$D$361,"",0),KP!$C$1:$C$370,KP!G$1:G$370,"",0)</f>
        <v>0</v>
      </c>
      <c r="AW62">
        <f>_xlfn.XLOOKUP(_xlfn.XLOOKUP($A62,TEAMS!$E$3:$E$361,TEAMS!$D$3:$D$361,"",0),KP!$C$1:$C$370,KP!H$1:H$370,"",0)</f>
        <v>0</v>
      </c>
      <c r="AX62">
        <f>_xlfn.XLOOKUP(_xlfn.XLOOKUP($A62,TEAMS!$E$3:$E$361,TEAMS!$D$3:$D$361,"",0),KP!$C$1:$C$370,KP!I$1:I$370,"",0)</f>
        <v>-0.87</v>
      </c>
      <c r="AY62">
        <f>_xlfn.XLOOKUP(_xlfn.XLOOKUP($A62,TEAMS!$E$3:$E$361,TEAMS!$D$3:$D$361,"",0),KP!$C$1:$C$370,KP!J$1:J$370,"",0)</f>
        <v>103.3</v>
      </c>
      <c r="AZ62">
        <f>_xlfn.XLOOKUP(_xlfn.XLOOKUP($A62,TEAMS!$E$3:$E$361,TEAMS!$D$3:$D$361,"",0),KP!$C$1:$C$370,KP!L$1:L$370,"",0)</f>
        <v>104.2</v>
      </c>
      <c r="BA62">
        <f>_xlfn.XLOOKUP(_xlfn.XLOOKUP($A62,TEAMS!$E$3:$E$361,TEAMS!$D$3:$D$361,"",0),KP!$C$1:$C$370,KP!N$1:N$370,"",0)</f>
        <v>69.599999999999994</v>
      </c>
      <c r="BB62">
        <f>_xlfn.XLOOKUP(_xlfn.XLOOKUP($A62,TEAMS!$E$3:$E$361,TEAMS!$D$3:$D$361,"",0),KP!$C$1:$C$370,KP!P$1:P$370,"",0)</f>
        <v>-4.8000000000000001E-2</v>
      </c>
      <c r="BC62">
        <f>_xlfn.XLOOKUP(_xlfn.XLOOKUP($A62,TEAMS!$E$3:$E$361,TEAMS!$D$3:$D$361,"",0),KP!$C$1:$C$370,KP!R$1:R$370,"",0)</f>
        <v>6.34</v>
      </c>
      <c r="BD62">
        <f>_xlfn.XLOOKUP(_xlfn.XLOOKUP($A62,TEAMS!$E$3:$E$361,TEAMS!$D$3:$D$361,"",0),KP!$C$1:$C$370,KP!T$1:T$370,"",0)</f>
        <v>108</v>
      </c>
      <c r="BE62">
        <f>_xlfn.XLOOKUP(_xlfn.XLOOKUP($A62,TEAMS!$E$3:$E$361,TEAMS!$D$3:$D$361,"",0),KP!$C$1:$C$370,KP!V$1:V$370,"",0)</f>
        <v>101.7</v>
      </c>
      <c r="BF62">
        <f>_xlfn.XLOOKUP(_xlfn.XLOOKUP($A62,TEAMS!$E$3:$E$361,TEAMS!$D$3:$D$361,"",0),KP!$C$1:$C$370,KP!X$1:X$370,"",0)</f>
        <v>4.17</v>
      </c>
    </row>
    <row r="63" spans="1:58" x14ac:dyDescent="0.2">
      <c r="A63" s="1" t="s">
        <v>100</v>
      </c>
      <c r="B63" s="11" t="str">
        <f>_xlfn.XLOOKUP($A63,KP!$D$1:$D$364,KP!$C$1:$C$364,"",0)</f>
        <v>Ball St.</v>
      </c>
      <c r="C63" s="11" t="str">
        <f>_xlfn.XLOOKUP($A63,KP!$D$1:$D$364,KP!$E$1:$E$364,"",0)</f>
        <v>MAC</v>
      </c>
      <c r="D63">
        <v>75</v>
      </c>
      <c r="E63">
        <v>2.2999999999999998</v>
      </c>
      <c r="F63">
        <v>25.7</v>
      </c>
      <c r="G63">
        <v>55.5</v>
      </c>
      <c r="H63">
        <v>1.0720000000000001</v>
      </c>
      <c r="I63">
        <v>1.0389999999999999</v>
      </c>
      <c r="J63">
        <v>53</v>
      </c>
      <c r="K63">
        <v>112.5</v>
      </c>
      <c r="L63">
        <v>36.9</v>
      </c>
      <c r="M63">
        <v>51.7</v>
      </c>
      <c r="N63">
        <v>68.8</v>
      </c>
      <c r="O63">
        <v>7.5</v>
      </c>
      <c r="P63">
        <v>20.399999999999999</v>
      </c>
      <c r="Q63">
        <v>8.9</v>
      </c>
      <c r="R63">
        <v>23.1</v>
      </c>
      <c r="S63">
        <v>35.4</v>
      </c>
      <c r="T63">
        <v>28.7</v>
      </c>
      <c r="U63">
        <v>73.5</v>
      </c>
      <c r="V63">
        <v>51.7</v>
      </c>
      <c r="W63">
        <v>3.6</v>
      </c>
      <c r="X63">
        <v>5.3</v>
      </c>
      <c r="Y63">
        <v>12.7</v>
      </c>
      <c r="Z63">
        <v>12.2</v>
      </c>
      <c r="AA63">
        <v>1.0469999999999999</v>
      </c>
      <c r="AB63">
        <v>0.6</v>
      </c>
      <c r="AC63">
        <v>0.44400000000000001</v>
      </c>
      <c r="AD63">
        <v>70</v>
      </c>
      <c r="AE63">
        <v>16.8</v>
      </c>
      <c r="AF63">
        <v>72.7</v>
      </c>
      <c r="AG63">
        <v>-2.2999999999999998</v>
      </c>
      <c r="AH63">
        <v>44.6</v>
      </c>
      <c r="AI63">
        <v>51</v>
      </c>
      <c r="AJ63">
        <v>38.4</v>
      </c>
      <c r="AK63">
        <v>47.7</v>
      </c>
      <c r="AL63">
        <v>73.099999999999994</v>
      </c>
      <c r="AM63">
        <v>108.7</v>
      </c>
      <c r="AN63">
        <v>9.6999999999999993</v>
      </c>
      <c r="AO63">
        <v>11.5</v>
      </c>
      <c r="AP63">
        <v>0.84899999999999998</v>
      </c>
      <c r="AQ63">
        <f t="shared" si="0"/>
        <v>0.19799999999999995</v>
      </c>
      <c r="AR63">
        <f t="shared" si="1"/>
        <v>8.9</v>
      </c>
      <c r="AS63">
        <f t="shared" si="2"/>
        <v>-3.2999999999999989</v>
      </c>
      <c r="AT63">
        <f>_xlfn.XLOOKUP(_xlfn.XLOOKUP($A63,TEAMS!$E$3:$E$361,TEAMS!$D$3:$D$361,"",0),KP!$C$1:$C$370,KP!B$1:B$370,"",0)</f>
        <v>164</v>
      </c>
      <c r="AU63">
        <f>_xlfn.XLOOKUP(_xlfn.XLOOKUP($A63,TEAMS!$E$3:$E$361,TEAMS!$D$3:$D$361,"",0),KP!$C$1:$C$370,KP!F$1:F$370,"",0)</f>
        <v>20</v>
      </c>
      <c r="AV63">
        <f>_xlfn.XLOOKUP(_xlfn.XLOOKUP($A63,TEAMS!$E$3:$E$361,TEAMS!$D$3:$D$361,"",0),KP!$C$1:$C$370,KP!G$1:G$370,"",0)</f>
        <v>12</v>
      </c>
      <c r="AW63">
        <f>_xlfn.XLOOKUP(_xlfn.XLOOKUP($A63,TEAMS!$E$3:$E$361,TEAMS!$D$3:$D$361,"",0),KP!$C$1:$C$370,KP!H$1:H$370,"",0)</f>
        <v>0</v>
      </c>
      <c r="AX63">
        <f>_xlfn.XLOOKUP(_xlfn.XLOOKUP($A63,TEAMS!$E$3:$E$361,TEAMS!$D$3:$D$361,"",0),KP!$C$1:$C$370,KP!I$1:I$370,"",0)</f>
        <v>0.22</v>
      </c>
      <c r="AY63">
        <f>_xlfn.XLOOKUP(_xlfn.XLOOKUP($A63,TEAMS!$E$3:$E$361,TEAMS!$D$3:$D$361,"",0),KP!$C$1:$C$370,KP!J$1:J$370,"",0)</f>
        <v>108.1</v>
      </c>
      <c r="AZ63">
        <f>_xlfn.XLOOKUP(_xlfn.XLOOKUP($A63,TEAMS!$E$3:$E$361,TEAMS!$D$3:$D$361,"",0),KP!$C$1:$C$370,KP!L$1:L$370,"",0)</f>
        <v>107.9</v>
      </c>
      <c r="BA63">
        <f>_xlfn.XLOOKUP(_xlfn.XLOOKUP($A63,TEAMS!$E$3:$E$361,TEAMS!$D$3:$D$361,"",0),KP!$C$1:$C$370,KP!N$1:N$370,"",0)</f>
        <v>67.599999999999994</v>
      </c>
      <c r="BB63">
        <f>_xlfn.XLOOKUP(_xlfn.XLOOKUP($A63,TEAMS!$E$3:$E$361,TEAMS!$D$3:$D$361,"",0),KP!$C$1:$C$370,KP!P$1:P$370,"",0)</f>
        <v>1.9E-2</v>
      </c>
      <c r="BC63">
        <f>_xlfn.XLOOKUP(_xlfn.XLOOKUP($A63,TEAMS!$E$3:$E$361,TEAMS!$D$3:$D$361,"",0),KP!$C$1:$C$370,KP!R$1:R$370,"",0)</f>
        <v>-3.41</v>
      </c>
      <c r="BD63">
        <f>_xlfn.XLOOKUP(_xlfn.XLOOKUP($A63,TEAMS!$E$3:$E$361,TEAMS!$D$3:$D$361,"",0),KP!$C$1:$C$370,KP!T$1:T$370,"",0)</f>
        <v>104.9</v>
      </c>
      <c r="BE63">
        <f>_xlfn.XLOOKUP(_xlfn.XLOOKUP($A63,TEAMS!$E$3:$E$361,TEAMS!$D$3:$D$361,"",0),KP!$C$1:$C$370,KP!V$1:V$370,"",0)</f>
        <v>108.3</v>
      </c>
      <c r="BF63">
        <f>_xlfn.XLOOKUP(_xlfn.XLOOKUP($A63,TEAMS!$E$3:$E$361,TEAMS!$D$3:$D$361,"",0),KP!$C$1:$C$370,KP!X$1:X$370,"",0)</f>
        <v>-3.99</v>
      </c>
    </row>
    <row r="64" spans="1:58" x14ac:dyDescent="0.2">
      <c r="A64" s="1" t="s">
        <v>101</v>
      </c>
      <c r="B64" s="11" t="str">
        <f>_xlfn.XLOOKUP($A64,KP!$D$1:$D$364,KP!$C$1:$C$364,"",0)</f>
        <v>Western Kentucky</v>
      </c>
      <c r="C64" s="11" t="str">
        <f>_xlfn.XLOOKUP($A64,KP!$D$1:$D$364,KP!$E$1:$E$364,"",0)</f>
        <v>CUSA</v>
      </c>
      <c r="D64">
        <v>69.7</v>
      </c>
      <c r="E64">
        <v>-1.9</v>
      </c>
      <c r="F64">
        <v>24.8</v>
      </c>
      <c r="G64">
        <v>57.1</v>
      </c>
      <c r="H64">
        <v>0.99299999999999999</v>
      </c>
      <c r="I64">
        <v>1.02</v>
      </c>
      <c r="J64">
        <v>49.6</v>
      </c>
      <c r="K64">
        <v>105.8</v>
      </c>
      <c r="L64">
        <v>34.4</v>
      </c>
      <c r="M64">
        <v>48.5</v>
      </c>
      <c r="N64">
        <v>70.8</v>
      </c>
      <c r="O64">
        <v>7.1</v>
      </c>
      <c r="P64">
        <v>20.6</v>
      </c>
      <c r="Q64">
        <v>7.5</v>
      </c>
      <c r="R64">
        <v>22.8</v>
      </c>
      <c r="S64">
        <v>34.200000000000003</v>
      </c>
      <c r="T64">
        <v>24</v>
      </c>
      <c r="U64">
        <v>70.8</v>
      </c>
      <c r="V64">
        <v>47.9</v>
      </c>
      <c r="W64">
        <v>5</v>
      </c>
      <c r="X64">
        <v>6</v>
      </c>
      <c r="Y64">
        <v>12.1</v>
      </c>
      <c r="Z64">
        <v>11.7</v>
      </c>
      <c r="AA64">
        <v>1.036</v>
      </c>
      <c r="AB64">
        <v>0.48399999999999999</v>
      </c>
      <c r="AC64">
        <v>0.54600000000000004</v>
      </c>
      <c r="AD64">
        <v>70.2</v>
      </c>
      <c r="AE64">
        <v>14.9</v>
      </c>
      <c r="AF64">
        <v>71.599999999999994</v>
      </c>
      <c r="AG64">
        <v>1.9</v>
      </c>
      <c r="AH64">
        <v>43</v>
      </c>
      <c r="AI64">
        <v>50.7</v>
      </c>
      <c r="AJ64">
        <v>36.200000000000003</v>
      </c>
      <c r="AK64">
        <v>48</v>
      </c>
      <c r="AL64">
        <v>69.5</v>
      </c>
      <c r="AM64">
        <v>106.2</v>
      </c>
      <c r="AN64">
        <v>13.4</v>
      </c>
      <c r="AO64">
        <v>12.3</v>
      </c>
      <c r="AP64">
        <v>1.0860000000000001</v>
      </c>
      <c r="AQ64">
        <f t="shared" si="0"/>
        <v>-5.0000000000000044E-2</v>
      </c>
      <c r="AR64">
        <f t="shared" si="1"/>
        <v>11</v>
      </c>
      <c r="AS64">
        <f t="shared" si="2"/>
        <v>-0.69999999999999929</v>
      </c>
      <c r="AT64">
        <f>_xlfn.XLOOKUP(_xlfn.XLOOKUP($A64,TEAMS!$E$3:$E$361,TEAMS!$D$3:$D$361,"",0),KP!$C$1:$C$370,KP!B$1:B$370,"",0)</f>
        <v>186</v>
      </c>
      <c r="AU64">
        <f>_xlfn.XLOOKUP(_xlfn.XLOOKUP($A64,TEAMS!$E$3:$E$361,TEAMS!$D$3:$D$361,"",0),KP!$C$1:$C$370,KP!F$1:F$370,"",0)</f>
        <v>17</v>
      </c>
      <c r="AV64">
        <f>_xlfn.XLOOKUP(_xlfn.XLOOKUP($A64,TEAMS!$E$3:$E$361,TEAMS!$D$3:$D$361,"",0),KP!$C$1:$C$370,KP!G$1:G$370,"",0)</f>
        <v>16</v>
      </c>
      <c r="AW64">
        <f>_xlfn.XLOOKUP(_xlfn.XLOOKUP($A64,TEAMS!$E$3:$E$361,TEAMS!$D$3:$D$361,"",0),KP!$C$1:$C$370,KP!H$1:H$370,"",0)</f>
        <v>0</v>
      </c>
      <c r="AX64">
        <f>_xlfn.XLOOKUP(_xlfn.XLOOKUP($A64,TEAMS!$E$3:$E$361,TEAMS!$D$3:$D$361,"",0),KP!$C$1:$C$370,KP!I$1:I$370,"",0)</f>
        <v>-1.04</v>
      </c>
      <c r="AY64">
        <f>_xlfn.XLOOKUP(_xlfn.XLOOKUP($A64,TEAMS!$E$3:$E$361,TEAMS!$D$3:$D$361,"",0),KP!$C$1:$C$370,KP!J$1:J$370,"",0)</f>
        <v>104.8</v>
      </c>
      <c r="AZ64">
        <f>_xlfn.XLOOKUP(_xlfn.XLOOKUP($A64,TEAMS!$E$3:$E$361,TEAMS!$D$3:$D$361,"",0),KP!$C$1:$C$370,KP!L$1:L$370,"",0)</f>
        <v>105.8</v>
      </c>
      <c r="BA64">
        <f>_xlfn.XLOOKUP(_xlfn.XLOOKUP($A64,TEAMS!$E$3:$E$361,TEAMS!$D$3:$D$361,"",0),KP!$C$1:$C$370,KP!N$1:N$370,"",0)</f>
        <v>67.599999999999994</v>
      </c>
      <c r="BB64">
        <f>_xlfn.XLOOKUP(_xlfn.XLOOKUP($A64,TEAMS!$E$3:$E$361,TEAMS!$D$3:$D$361,"",0),KP!$C$1:$C$370,KP!P$1:P$370,"",0)</f>
        <v>5.1999999999999998E-2</v>
      </c>
      <c r="BC64">
        <f>_xlfn.XLOOKUP(_xlfn.XLOOKUP($A64,TEAMS!$E$3:$E$361,TEAMS!$D$3:$D$361,"",0),KP!$C$1:$C$370,KP!R$1:R$370,"",0)</f>
        <v>1.25</v>
      </c>
      <c r="BD64">
        <f>_xlfn.XLOOKUP(_xlfn.XLOOKUP($A64,TEAMS!$E$3:$E$361,TEAMS!$D$3:$D$361,"",0),KP!$C$1:$C$370,KP!T$1:T$370,"",0)</f>
        <v>105.7</v>
      </c>
      <c r="BE64">
        <f>_xlfn.XLOOKUP(_xlfn.XLOOKUP($A64,TEAMS!$E$3:$E$361,TEAMS!$D$3:$D$361,"",0),KP!$C$1:$C$370,KP!V$1:V$370,"",0)</f>
        <v>104.4</v>
      </c>
      <c r="BF64">
        <f>_xlfn.XLOOKUP(_xlfn.XLOOKUP($A64,TEAMS!$E$3:$E$361,TEAMS!$D$3:$D$361,"",0),KP!$C$1:$C$370,KP!X$1:X$370,"",0)</f>
        <v>-3.74</v>
      </c>
    </row>
    <row r="65" spans="1:58" x14ac:dyDescent="0.2">
      <c r="A65" s="1" t="s">
        <v>102</v>
      </c>
      <c r="B65" s="11" t="str">
        <f>_xlfn.XLOOKUP($A65,KP!$D$1:$D$364,KP!$C$1:$C$364,"",0)</f>
        <v>Xavier</v>
      </c>
      <c r="C65" s="11" t="str">
        <f>_xlfn.XLOOKUP($A65,KP!$D$1:$D$364,KP!$E$1:$E$364,"",0)</f>
        <v>BE</v>
      </c>
      <c r="D65">
        <v>81.400000000000006</v>
      </c>
      <c r="E65">
        <v>7.4</v>
      </c>
      <c r="F65">
        <v>30.2</v>
      </c>
      <c r="G65">
        <v>61.1</v>
      </c>
      <c r="H65">
        <v>1.107</v>
      </c>
      <c r="I65">
        <v>1.0069999999999999</v>
      </c>
      <c r="J65">
        <v>55.6</v>
      </c>
      <c r="K65">
        <v>116.3</v>
      </c>
      <c r="L65">
        <v>39.5</v>
      </c>
      <c r="M65">
        <v>54</v>
      </c>
      <c r="N65">
        <v>71.400000000000006</v>
      </c>
      <c r="O65">
        <v>7.6</v>
      </c>
      <c r="P65">
        <v>19.100000000000001</v>
      </c>
      <c r="Q65">
        <v>9.1</v>
      </c>
      <c r="R65">
        <v>25.7</v>
      </c>
      <c r="S65">
        <v>37.700000000000003</v>
      </c>
      <c r="T65">
        <v>30</v>
      </c>
      <c r="U65">
        <v>76.8</v>
      </c>
      <c r="V65">
        <v>54.2</v>
      </c>
      <c r="W65">
        <v>3.2</v>
      </c>
      <c r="X65">
        <v>6.5</v>
      </c>
      <c r="Y65">
        <v>19.3</v>
      </c>
      <c r="Z65">
        <v>12.6</v>
      </c>
      <c r="AA65">
        <v>1.5269999999999999</v>
      </c>
      <c r="AB65">
        <v>0.73499999999999999</v>
      </c>
      <c r="AC65">
        <v>0.6</v>
      </c>
      <c r="AD65">
        <v>73.5</v>
      </c>
      <c r="AE65">
        <v>15.9</v>
      </c>
      <c r="AF65">
        <v>74.099999999999994</v>
      </c>
      <c r="AG65">
        <v>-7.4</v>
      </c>
      <c r="AH65">
        <v>44.3</v>
      </c>
      <c r="AI65">
        <v>50.4</v>
      </c>
      <c r="AJ65">
        <v>35.9</v>
      </c>
      <c r="AK65">
        <v>48.7</v>
      </c>
      <c r="AL65">
        <v>72.400000000000006</v>
      </c>
      <c r="AM65">
        <v>106.7</v>
      </c>
      <c r="AN65">
        <v>14.8</v>
      </c>
      <c r="AO65">
        <v>11.9</v>
      </c>
      <c r="AP65">
        <v>1.242</v>
      </c>
      <c r="AQ65">
        <f t="shared" si="0"/>
        <v>0.28499999999999992</v>
      </c>
      <c r="AR65">
        <f t="shared" si="1"/>
        <v>9.6999999999999993</v>
      </c>
      <c r="AS65">
        <f t="shared" si="2"/>
        <v>-2.9000000000000004</v>
      </c>
      <c r="AT65">
        <f>_xlfn.XLOOKUP(_xlfn.XLOOKUP($A65,TEAMS!$E$3:$E$361,TEAMS!$D$3:$D$361,"",0),KP!$C$1:$C$370,KP!B$1:B$370,"",0)</f>
        <v>16</v>
      </c>
      <c r="AU65">
        <f>_xlfn.XLOOKUP(_xlfn.XLOOKUP($A65,TEAMS!$E$3:$E$361,TEAMS!$D$3:$D$361,"",0),KP!$C$1:$C$370,KP!F$1:F$370,"",0)</f>
        <v>25</v>
      </c>
      <c r="AV65">
        <f>_xlfn.XLOOKUP(_xlfn.XLOOKUP($A65,TEAMS!$E$3:$E$361,TEAMS!$D$3:$D$361,"",0),KP!$C$1:$C$370,KP!G$1:G$370,"",0)</f>
        <v>9</v>
      </c>
      <c r="AW65">
        <f>_xlfn.XLOOKUP(_xlfn.XLOOKUP($A65,TEAMS!$E$3:$E$361,TEAMS!$D$3:$D$361,"",0),KP!$C$1:$C$370,KP!H$1:H$370,"",0)</f>
        <v>3</v>
      </c>
      <c r="AX65">
        <f>_xlfn.XLOOKUP(_xlfn.XLOOKUP($A65,TEAMS!$E$3:$E$361,TEAMS!$D$3:$D$361,"",0),KP!$C$1:$C$370,KP!I$1:I$370,"",0)</f>
        <v>19.690000000000001</v>
      </c>
      <c r="AY65">
        <f>_xlfn.XLOOKUP(_xlfn.XLOOKUP($A65,TEAMS!$E$3:$E$361,TEAMS!$D$3:$D$361,"",0),KP!$C$1:$C$370,KP!J$1:J$370,"",0)</f>
        <v>119.3</v>
      </c>
      <c r="AZ65">
        <f>_xlfn.XLOOKUP(_xlfn.XLOOKUP($A65,TEAMS!$E$3:$E$361,TEAMS!$D$3:$D$361,"",0),KP!$C$1:$C$370,KP!L$1:L$370,"",0)</f>
        <v>99.6</v>
      </c>
      <c r="BA65">
        <f>_xlfn.XLOOKUP(_xlfn.XLOOKUP($A65,TEAMS!$E$3:$E$361,TEAMS!$D$3:$D$361,"",0),KP!$C$1:$C$370,KP!N$1:N$370,"",0)</f>
        <v>70.400000000000006</v>
      </c>
      <c r="BB65">
        <f>_xlfn.XLOOKUP(_xlfn.XLOOKUP($A65,TEAMS!$E$3:$E$361,TEAMS!$D$3:$D$361,"",0),KP!$C$1:$C$370,KP!P$1:P$370,"",0)</f>
        <v>-4.0000000000000001E-3</v>
      </c>
      <c r="BC65">
        <f>_xlfn.XLOOKUP(_xlfn.XLOOKUP($A65,TEAMS!$E$3:$E$361,TEAMS!$D$3:$D$361,"",0),KP!$C$1:$C$370,KP!R$1:R$370,"",0)</f>
        <v>9.7799999999999994</v>
      </c>
      <c r="BD65">
        <f>_xlfn.XLOOKUP(_xlfn.XLOOKUP($A65,TEAMS!$E$3:$E$361,TEAMS!$D$3:$D$361,"",0),KP!$C$1:$C$370,KP!T$1:T$370,"",0)</f>
        <v>110.3</v>
      </c>
      <c r="BE65">
        <f>_xlfn.XLOOKUP(_xlfn.XLOOKUP($A65,TEAMS!$E$3:$E$361,TEAMS!$D$3:$D$361,"",0),KP!$C$1:$C$370,KP!V$1:V$370,"",0)</f>
        <v>100.5</v>
      </c>
      <c r="BF65">
        <f>_xlfn.XLOOKUP(_xlfn.XLOOKUP($A65,TEAMS!$E$3:$E$361,TEAMS!$D$3:$D$361,"",0),KP!$C$1:$C$370,KP!X$1:X$370,"",0)</f>
        <v>3.89</v>
      </c>
    </row>
    <row r="66" spans="1:58" x14ac:dyDescent="0.2">
      <c r="A66" s="1" t="s">
        <v>103</v>
      </c>
      <c r="B66" s="11" t="str">
        <f>_xlfn.XLOOKUP($A66,KP!$D$1:$D$364,KP!$C$1:$C$364,"",0)</f>
        <v>The Citadel</v>
      </c>
      <c r="C66" s="11" t="str">
        <f>_xlfn.XLOOKUP($A66,KP!$D$1:$D$364,KP!$E$1:$E$364,"",0)</f>
        <v>SC</v>
      </c>
      <c r="D66">
        <v>66.099999999999994</v>
      </c>
      <c r="E66">
        <v>-8.4</v>
      </c>
      <c r="F66">
        <v>23.6</v>
      </c>
      <c r="G66">
        <v>54.9</v>
      </c>
      <c r="H66">
        <v>0.96199999999999997</v>
      </c>
      <c r="I66">
        <v>1.083</v>
      </c>
      <c r="J66">
        <v>49.3</v>
      </c>
      <c r="K66">
        <v>105.8</v>
      </c>
      <c r="L66">
        <v>32.5</v>
      </c>
      <c r="M66">
        <v>49.6</v>
      </c>
      <c r="N66">
        <v>75.3</v>
      </c>
      <c r="O66">
        <v>6.9</v>
      </c>
      <c r="P66">
        <v>21.3</v>
      </c>
      <c r="Q66">
        <v>5.7</v>
      </c>
      <c r="R66">
        <v>22</v>
      </c>
      <c r="S66">
        <v>30.5</v>
      </c>
      <c r="T66">
        <v>18.8</v>
      </c>
      <c r="U66">
        <v>68.900000000000006</v>
      </c>
      <c r="V66">
        <v>45</v>
      </c>
      <c r="W66">
        <v>2.6</v>
      </c>
      <c r="X66">
        <v>5.6</v>
      </c>
      <c r="Y66">
        <v>11</v>
      </c>
      <c r="Z66">
        <v>12.3</v>
      </c>
      <c r="AA66">
        <v>0.89800000000000002</v>
      </c>
      <c r="AB66">
        <v>0.28999999999999998</v>
      </c>
      <c r="AC66">
        <v>0.42899999999999999</v>
      </c>
      <c r="AD66">
        <v>68.7</v>
      </c>
      <c r="AE66">
        <v>16.899999999999999</v>
      </c>
      <c r="AF66">
        <v>74.5</v>
      </c>
      <c r="AG66">
        <v>8.4</v>
      </c>
      <c r="AH66">
        <v>45.4</v>
      </c>
      <c r="AI66">
        <v>52.4</v>
      </c>
      <c r="AJ66">
        <v>33.9</v>
      </c>
      <c r="AK66">
        <v>53.5</v>
      </c>
      <c r="AL66">
        <v>72.2</v>
      </c>
      <c r="AM66">
        <v>111.3</v>
      </c>
      <c r="AN66">
        <v>13.5</v>
      </c>
      <c r="AO66">
        <v>11.5</v>
      </c>
      <c r="AP66">
        <v>1.1830000000000001</v>
      </c>
      <c r="AQ66">
        <f t="shared" si="0"/>
        <v>-0.28500000000000003</v>
      </c>
      <c r="AR66">
        <f t="shared" si="1"/>
        <v>8.1999999999999993</v>
      </c>
      <c r="AS66">
        <f t="shared" si="2"/>
        <v>-4.1000000000000014</v>
      </c>
      <c r="AT66">
        <f>_xlfn.XLOOKUP(_xlfn.XLOOKUP($A66,TEAMS!$E$3:$E$361,TEAMS!$D$3:$D$361,"",0),KP!$C$1:$C$370,KP!B$1:B$370,"",0)</f>
        <v>325</v>
      </c>
      <c r="AU66">
        <f>_xlfn.XLOOKUP(_xlfn.XLOOKUP($A66,TEAMS!$E$3:$E$361,TEAMS!$D$3:$D$361,"",0),KP!$C$1:$C$370,KP!F$1:F$370,"",0)</f>
        <v>0</v>
      </c>
      <c r="AV66">
        <f>_xlfn.XLOOKUP(_xlfn.XLOOKUP($A66,TEAMS!$E$3:$E$361,TEAMS!$D$3:$D$361,"",0),KP!$C$1:$C$370,KP!G$1:G$370,"",0)</f>
        <v>0</v>
      </c>
      <c r="AW66">
        <f>_xlfn.XLOOKUP(_xlfn.XLOOKUP($A66,TEAMS!$E$3:$E$361,TEAMS!$D$3:$D$361,"",0),KP!$C$1:$C$370,KP!H$1:H$370,"",0)</f>
        <v>0</v>
      </c>
      <c r="AX66">
        <f>_xlfn.XLOOKUP(_xlfn.XLOOKUP($A66,TEAMS!$E$3:$E$361,TEAMS!$D$3:$D$361,"",0),KP!$C$1:$C$370,KP!I$1:I$370,"",0)</f>
        <v>-13.96</v>
      </c>
      <c r="AY66">
        <f>_xlfn.XLOOKUP(_xlfn.XLOOKUP($A66,TEAMS!$E$3:$E$361,TEAMS!$D$3:$D$361,"",0),KP!$C$1:$C$370,KP!J$1:J$370,"",0)</f>
        <v>98.2</v>
      </c>
      <c r="AZ66">
        <f>_xlfn.XLOOKUP(_xlfn.XLOOKUP($A66,TEAMS!$E$3:$E$361,TEAMS!$D$3:$D$361,"",0),KP!$C$1:$C$370,KP!L$1:L$370,"",0)</f>
        <v>112.1</v>
      </c>
      <c r="BA66">
        <f>_xlfn.XLOOKUP(_xlfn.XLOOKUP($A66,TEAMS!$E$3:$E$361,TEAMS!$D$3:$D$361,"",0),KP!$C$1:$C$370,KP!N$1:N$370,"",0)</f>
        <v>67.2</v>
      </c>
      <c r="BB66">
        <f>_xlfn.XLOOKUP(_xlfn.XLOOKUP($A66,TEAMS!$E$3:$E$361,TEAMS!$D$3:$D$361,"",0),KP!$C$1:$C$370,KP!P$1:P$370,"",0)</f>
        <v>0</v>
      </c>
      <c r="BC66">
        <f>_xlfn.XLOOKUP(_xlfn.XLOOKUP($A66,TEAMS!$E$3:$E$361,TEAMS!$D$3:$D$361,"",0),KP!$C$1:$C$370,KP!R$1:R$370,"",0)</f>
        <v>-3.29</v>
      </c>
      <c r="BD66">
        <f>_xlfn.XLOOKUP(_xlfn.XLOOKUP($A66,TEAMS!$E$3:$E$361,TEAMS!$D$3:$D$361,"",0),KP!$C$1:$C$370,KP!T$1:T$370,"",0)</f>
        <v>104.2</v>
      </c>
      <c r="BE66">
        <f>_xlfn.XLOOKUP(_xlfn.XLOOKUP($A66,TEAMS!$E$3:$E$361,TEAMS!$D$3:$D$361,"",0),KP!$C$1:$C$370,KP!V$1:V$370,"",0)</f>
        <v>107.5</v>
      </c>
      <c r="BF66">
        <f>_xlfn.XLOOKUP(_xlfn.XLOOKUP($A66,TEAMS!$E$3:$E$361,TEAMS!$D$3:$D$361,"",0),KP!$C$1:$C$370,KP!X$1:X$370,"",0)</f>
        <v>-3.48</v>
      </c>
    </row>
    <row r="67" spans="1:58" x14ac:dyDescent="0.2">
      <c r="A67" s="1" t="s">
        <v>104</v>
      </c>
      <c r="B67" s="11" t="str">
        <f>_xlfn.XLOOKUP($A67,KP!$D$1:$D$364,KP!$C$1:$C$364,"",0)</f>
        <v>Ohio St.</v>
      </c>
      <c r="C67" s="11" t="str">
        <f>_xlfn.XLOOKUP($A67,KP!$D$1:$D$364,KP!$E$1:$E$364,"",0)</f>
        <v>B10</v>
      </c>
      <c r="D67">
        <v>72.5</v>
      </c>
      <c r="E67">
        <v>3.5</v>
      </c>
      <c r="F67">
        <v>27.1</v>
      </c>
      <c r="G67">
        <v>58.6</v>
      </c>
      <c r="H67">
        <v>1.0669999999999999</v>
      </c>
      <c r="I67">
        <v>1.0149999999999999</v>
      </c>
      <c r="J67">
        <v>52</v>
      </c>
      <c r="K67">
        <v>109.8</v>
      </c>
      <c r="L67">
        <v>36.799999999999997</v>
      </c>
      <c r="M67">
        <v>50.6</v>
      </c>
      <c r="N67">
        <v>73.900000000000006</v>
      </c>
      <c r="O67">
        <v>6.8</v>
      </c>
      <c r="P67">
        <v>18.600000000000001</v>
      </c>
      <c r="Q67">
        <v>9.1</v>
      </c>
      <c r="R67">
        <v>23.7</v>
      </c>
      <c r="S67">
        <v>35.9</v>
      </c>
      <c r="T67">
        <v>29.7</v>
      </c>
      <c r="U67">
        <v>73.8</v>
      </c>
      <c r="V67">
        <v>51.9</v>
      </c>
      <c r="W67">
        <v>3.8</v>
      </c>
      <c r="X67">
        <v>5.2</v>
      </c>
      <c r="Y67">
        <v>11.7</v>
      </c>
      <c r="Z67">
        <v>10.7</v>
      </c>
      <c r="AA67">
        <v>1.093</v>
      </c>
      <c r="AB67">
        <v>0.45700000000000002</v>
      </c>
      <c r="AC67">
        <v>0.222</v>
      </c>
      <c r="AD67">
        <v>68</v>
      </c>
      <c r="AE67">
        <v>16.399999999999999</v>
      </c>
      <c r="AF67">
        <v>69</v>
      </c>
      <c r="AG67">
        <v>-3.5</v>
      </c>
      <c r="AH67">
        <v>43</v>
      </c>
      <c r="AI67">
        <v>48.9</v>
      </c>
      <c r="AJ67">
        <v>32.1</v>
      </c>
      <c r="AK67">
        <v>49.3</v>
      </c>
      <c r="AL67">
        <v>72.3</v>
      </c>
      <c r="AM67">
        <v>104.1</v>
      </c>
      <c r="AN67">
        <v>12.3</v>
      </c>
      <c r="AO67">
        <v>10.5</v>
      </c>
      <c r="AP67">
        <v>1.1739999999999999</v>
      </c>
      <c r="AQ67">
        <f t="shared" ref="AQ67:AQ130" si="3">AA67-AP67</f>
        <v>-8.0999999999999961E-2</v>
      </c>
      <c r="AR67">
        <f t="shared" ref="AR67:AR130" si="4">(W67+X67)</f>
        <v>9</v>
      </c>
      <c r="AS67">
        <f t="shared" ref="AS67:AS130" si="5">AR67-Z67</f>
        <v>-1.6999999999999993</v>
      </c>
      <c r="AT67">
        <f>_xlfn.XLOOKUP(_xlfn.XLOOKUP($A67,TEAMS!$E$3:$E$361,TEAMS!$D$3:$D$361,"",0),KP!$C$1:$C$370,KP!B$1:B$370,"",0)</f>
        <v>50</v>
      </c>
      <c r="AU67">
        <f>_xlfn.XLOOKUP(_xlfn.XLOOKUP($A67,TEAMS!$E$3:$E$361,TEAMS!$D$3:$D$361,"",0),KP!$C$1:$C$370,KP!F$1:F$370,"",0)</f>
        <v>16</v>
      </c>
      <c r="AV67">
        <f>_xlfn.XLOOKUP(_xlfn.XLOOKUP($A67,TEAMS!$E$3:$E$361,TEAMS!$D$3:$D$361,"",0),KP!$C$1:$C$370,KP!G$1:G$370,"",0)</f>
        <v>19</v>
      </c>
      <c r="AW67">
        <f>_xlfn.XLOOKUP(_xlfn.XLOOKUP($A67,TEAMS!$E$3:$E$361,TEAMS!$D$3:$D$361,"",0),KP!$C$1:$C$370,KP!H$1:H$370,"",0)</f>
        <v>0</v>
      </c>
      <c r="AX67">
        <f>_xlfn.XLOOKUP(_xlfn.XLOOKUP($A67,TEAMS!$E$3:$E$361,TEAMS!$D$3:$D$361,"",0),KP!$C$1:$C$370,KP!I$1:I$370,"",0)</f>
        <v>13.98</v>
      </c>
      <c r="AY67">
        <f>_xlfn.XLOOKUP(_xlfn.XLOOKUP($A67,TEAMS!$E$3:$E$361,TEAMS!$D$3:$D$361,"",0),KP!$C$1:$C$370,KP!J$1:J$370,"",0)</f>
        <v>115.9</v>
      </c>
      <c r="AZ67">
        <f>_xlfn.XLOOKUP(_xlfn.XLOOKUP($A67,TEAMS!$E$3:$E$361,TEAMS!$D$3:$D$361,"",0),KP!$C$1:$C$370,KP!L$1:L$370,"",0)</f>
        <v>101.9</v>
      </c>
      <c r="BA67">
        <f>_xlfn.XLOOKUP(_xlfn.XLOOKUP($A67,TEAMS!$E$3:$E$361,TEAMS!$D$3:$D$361,"",0),KP!$C$1:$C$370,KP!N$1:N$370,"",0)</f>
        <v>66</v>
      </c>
      <c r="BB67">
        <f>_xlfn.XLOOKUP(_xlfn.XLOOKUP($A67,TEAMS!$E$3:$E$361,TEAMS!$D$3:$D$361,"",0),KP!$C$1:$C$370,KP!P$1:P$370,"",0)</f>
        <v>-0.12</v>
      </c>
      <c r="BC67">
        <f>_xlfn.XLOOKUP(_xlfn.XLOOKUP($A67,TEAMS!$E$3:$E$361,TEAMS!$D$3:$D$361,"",0),KP!$C$1:$C$370,KP!R$1:R$370,"",0)</f>
        <v>11.32</v>
      </c>
      <c r="BD67">
        <f>_xlfn.XLOOKUP(_xlfn.XLOOKUP($A67,TEAMS!$E$3:$E$361,TEAMS!$D$3:$D$361,"",0),KP!$C$1:$C$370,KP!T$1:T$370,"",0)</f>
        <v>110.5</v>
      </c>
      <c r="BE67">
        <f>_xlfn.XLOOKUP(_xlfn.XLOOKUP($A67,TEAMS!$E$3:$E$361,TEAMS!$D$3:$D$361,"",0),KP!$C$1:$C$370,KP!V$1:V$370,"",0)</f>
        <v>99.2</v>
      </c>
      <c r="BF67">
        <f>_xlfn.XLOOKUP(_xlfn.XLOOKUP($A67,TEAMS!$E$3:$E$361,TEAMS!$D$3:$D$361,"",0),KP!$C$1:$C$370,KP!X$1:X$370,"",0)</f>
        <v>-2.4700000000000002</v>
      </c>
    </row>
    <row r="68" spans="1:58" x14ac:dyDescent="0.2">
      <c r="A68" s="1" t="s">
        <v>105</v>
      </c>
      <c r="B68" s="11" t="str">
        <f>_xlfn.XLOOKUP($A68,KP!$D$1:$D$364,KP!$C$1:$C$364,"",0)</f>
        <v>Texas A&amp;M Corpus Chris</v>
      </c>
      <c r="C68" s="11" t="str">
        <f>_xlfn.XLOOKUP($A68,KP!$D$1:$D$364,KP!$E$1:$E$364,"",0)</f>
        <v>Slnd</v>
      </c>
      <c r="D68">
        <v>78.3</v>
      </c>
      <c r="E68">
        <v>5.3</v>
      </c>
      <c r="F68">
        <v>27</v>
      </c>
      <c r="G68">
        <v>60.2</v>
      </c>
      <c r="H68">
        <v>1.0780000000000001</v>
      </c>
      <c r="I68">
        <v>1.0049999999999999</v>
      </c>
      <c r="J68">
        <v>51.2</v>
      </c>
      <c r="K68">
        <v>111.7</v>
      </c>
      <c r="L68">
        <v>36.9</v>
      </c>
      <c r="M68">
        <v>49</v>
      </c>
      <c r="N68">
        <v>80</v>
      </c>
      <c r="O68">
        <v>7.8</v>
      </c>
      <c r="P68">
        <v>21</v>
      </c>
      <c r="Q68">
        <v>9.8000000000000007</v>
      </c>
      <c r="R68">
        <v>22.7</v>
      </c>
      <c r="S68">
        <v>35.799999999999997</v>
      </c>
      <c r="T68">
        <v>30.4</v>
      </c>
      <c r="U68">
        <v>72.900000000000006</v>
      </c>
      <c r="V68">
        <v>51.8</v>
      </c>
      <c r="W68">
        <v>1.5</v>
      </c>
      <c r="X68">
        <v>8.3000000000000007</v>
      </c>
      <c r="Y68">
        <v>15</v>
      </c>
      <c r="Z68">
        <v>12.8</v>
      </c>
      <c r="AA68">
        <v>1.1719999999999999</v>
      </c>
      <c r="AB68">
        <v>0.65500000000000003</v>
      </c>
      <c r="AC68">
        <v>0.42899999999999999</v>
      </c>
      <c r="AD68">
        <v>72.599999999999994</v>
      </c>
      <c r="AE68">
        <v>19.5</v>
      </c>
      <c r="AF68">
        <v>72.900000000000006</v>
      </c>
      <c r="AG68">
        <v>-5.3</v>
      </c>
      <c r="AH68">
        <v>45.5</v>
      </c>
      <c r="AI68">
        <v>52.4</v>
      </c>
      <c r="AJ68">
        <v>33.299999999999997</v>
      </c>
      <c r="AK68">
        <v>54.1</v>
      </c>
      <c r="AL68">
        <v>69.099999999999994</v>
      </c>
      <c r="AM68">
        <v>111</v>
      </c>
      <c r="AN68">
        <v>14.1</v>
      </c>
      <c r="AO68">
        <v>14.9</v>
      </c>
      <c r="AP68">
        <v>0.95099999999999996</v>
      </c>
      <c r="AQ68">
        <f t="shared" si="3"/>
        <v>0.22099999999999997</v>
      </c>
      <c r="AR68">
        <f t="shared" si="4"/>
        <v>9.8000000000000007</v>
      </c>
      <c r="AS68">
        <f t="shared" si="5"/>
        <v>-3</v>
      </c>
      <c r="AT68">
        <f>_xlfn.XLOOKUP(_xlfn.XLOOKUP($A68,TEAMS!$E$3:$E$361,TEAMS!$D$3:$D$361,"",0),KP!$C$1:$C$370,KP!B$1:B$370,"",0)</f>
        <v>170</v>
      </c>
      <c r="AU68">
        <f>_xlfn.XLOOKUP(_xlfn.XLOOKUP($A68,TEAMS!$E$3:$E$361,TEAMS!$D$3:$D$361,"",0),KP!$C$1:$C$370,KP!F$1:F$370,"",0)</f>
        <v>23</v>
      </c>
      <c r="AV68">
        <f>_xlfn.XLOOKUP(_xlfn.XLOOKUP($A68,TEAMS!$E$3:$E$361,TEAMS!$D$3:$D$361,"",0),KP!$C$1:$C$370,KP!G$1:G$370,"",0)</f>
        <v>10</v>
      </c>
      <c r="AW68">
        <f>_xlfn.XLOOKUP(_xlfn.XLOOKUP($A68,TEAMS!$E$3:$E$361,TEAMS!$D$3:$D$361,"",0),KP!$C$1:$C$370,KP!H$1:H$370,"",0)</f>
        <v>16</v>
      </c>
      <c r="AX68">
        <f>_xlfn.XLOOKUP(_xlfn.XLOOKUP($A68,TEAMS!$E$3:$E$361,TEAMS!$D$3:$D$361,"",0),KP!$C$1:$C$370,KP!I$1:I$370,"",0)</f>
        <v>-0.23</v>
      </c>
      <c r="AY68">
        <f>_xlfn.XLOOKUP(_xlfn.XLOOKUP($A68,TEAMS!$E$3:$E$361,TEAMS!$D$3:$D$361,"",0),KP!$C$1:$C$370,KP!J$1:J$370,"",0)</f>
        <v>107.4</v>
      </c>
      <c r="AZ68">
        <f>_xlfn.XLOOKUP(_xlfn.XLOOKUP($A68,TEAMS!$E$3:$E$361,TEAMS!$D$3:$D$361,"",0),KP!$C$1:$C$370,KP!L$1:L$370,"",0)</f>
        <v>107.6</v>
      </c>
      <c r="BA68">
        <f>_xlfn.XLOOKUP(_xlfn.XLOOKUP($A68,TEAMS!$E$3:$E$361,TEAMS!$D$3:$D$361,"",0),KP!$C$1:$C$370,KP!N$1:N$370,"",0)</f>
        <v>69.3</v>
      </c>
      <c r="BB68">
        <f>_xlfn.XLOOKUP(_xlfn.XLOOKUP($A68,TEAMS!$E$3:$E$361,TEAMS!$D$3:$D$361,"",0),KP!$C$1:$C$370,KP!P$1:P$370,"",0)</f>
        <v>1.9E-2</v>
      </c>
      <c r="BC68">
        <f>_xlfn.XLOOKUP(_xlfn.XLOOKUP($A68,TEAMS!$E$3:$E$361,TEAMS!$D$3:$D$361,"",0),KP!$C$1:$C$370,KP!R$1:R$370,"",0)</f>
        <v>-9.07</v>
      </c>
      <c r="BD68">
        <f>_xlfn.XLOOKUP(_xlfn.XLOOKUP($A68,TEAMS!$E$3:$E$361,TEAMS!$D$3:$D$361,"",0),KP!$C$1:$C$370,KP!T$1:T$370,"",0)</f>
        <v>101.2</v>
      </c>
      <c r="BE68">
        <f>_xlfn.XLOOKUP(_xlfn.XLOOKUP($A68,TEAMS!$E$3:$E$361,TEAMS!$D$3:$D$361,"",0),KP!$C$1:$C$370,KP!V$1:V$370,"",0)</f>
        <v>110.2</v>
      </c>
      <c r="BF68">
        <f>_xlfn.XLOOKUP(_xlfn.XLOOKUP($A68,TEAMS!$E$3:$E$361,TEAMS!$D$3:$D$361,"",0),KP!$C$1:$C$370,KP!X$1:X$370,"",0)</f>
        <v>1.44</v>
      </c>
    </row>
    <row r="69" spans="1:58" x14ac:dyDescent="0.2">
      <c r="A69" s="1" t="s">
        <v>106</v>
      </c>
      <c r="B69" s="11" t="str">
        <f>_xlfn.XLOOKUP($A69,KP!$D$1:$D$364,KP!$C$1:$C$364,"",0)</f>
        <v>Miami OH</v>
      </c>
      <c r="C69" s="11" t="str">
        <f>_xlfn.XLOOKUP($A69,KP!$D$1:$D$364,KP!$E$1:$E$364,"",0)</f>
        <v>MAC</v>
      </c>
      <c r="D69">
        <v>72.2</v>
      </c>
      <c r="E69">
        <v>-5</v>
      </c>
      <c r="F69">
        <v>25.2</v>
      </c>
      <c r="G69">
        <v>55.8</v>
      </c>
      <c r="H69">
        <v>1.0269999999999999</v>
      </c>
      <c r="I69">
        <v>1.0980000000000001</v>
      </c>
      <c r="J69">
        <v>52</v>
      </c>
      <c r="K69">
        <v>112.3</v>
      </c>
      <c r="L69">
        <v>32.9</v>
      </c>
      <c r="M69">
        <v>53.8</v>
      </c>
      <c r="N69">
        <v>79.400000000000006</v>
      </c>
      <c r="O69">
        <v>7.6</v>
      </c>
      <c r="P69">
        <v>22.9</v>
      </c>
      <c r="Q69">
        <v>7.3</v>
      </c>
      <c r="R69">
        <v>20.3</v>
      </c>
      <c r="S69">
        <v>30.7</v>
      </c>
      <c r="T69">
        <v>24.6</v>
      </c>
      <c r="U69">
        <v>67.599999999999994</v>
      </c>
      <c r="V69">
        <v>47.2</v>
      </c>
      <c r="W69">
        <v>2.6</v>
      </c>
      <c r="X69">
        <v>5.2</v>
      </c>
      <c r="Y69">
        <v>13.3</v>
      </c>
      <c r="Z69">
        <v>13.6</v>
      </c>
      <c r="AA69">
        <v>0.98</v>
      </c>
      <c r="AB69">
        <v>0.31</v>
      </c>
      <c r="AC69">
        <v>0.222</v>
      </c>
      <c r="AD69">
        <v>70.400000000000006</v>
      </c>
      <c r="AE69">
        <v>18.8</v>
      </c>
      <c r="AF69">
        <v>77.3</v>
      </c>
      <c r="AG69">
        <v>5</v>
      </c>
      <c r="AH69">
        <v>47.4</v>
      </c>
      <c r="AI69">
        <v>53.7</v>
      </c>
      <c r="AJ69">
        <v>35.4</v>
      </c>
      <c r="AK69">
        <v>54.1</v>
      </c>
      <c r="AL69">
        <v>73.400000000000006</v>
      </c>
      <c r="AM69">
        <v>114.5</v>
      </c>
      <c r="AN69">
        <v>13.6</v>
      </c>
      <c r="AO69">
        <v>12.3</v>
      </c>
      <c r="AP69">
        <v>1.101</v>
      </c>
      <c r="AQ69">
        <f t="shared" si="3"/>
        <v>-0.121</v>
      </c>
      <c r="AR69">
        <f t="shared" si="4"/>
        <v>7.8000000000000007</v>
      </c>
      <c r="AS69">
        <f t="shared" si="5"/>
        <v>-5.7999999999999989</v>
      </c>
      <c r="AT69">
        <f>_xlfn.XLOOKUP(_xlfn.XLOOKUP($A69,TEAMS!$E$3:$E$361,TEAMS!$D$3:$D$361,"",0),KP!$C$1:$C$370,KP!B$1:B$370,"",0)</f>
        <v>266</v>
      </c>
      <c r="AU69">
        <f>_xlfn.XLOOKUP(_xlfn.XLOOKUP($A69,TEAMS!$E$3:$E$361,TEAMS!$D$3:$D$361,"",0),KP!$C$1:$C$370,KP!F$1:F$370,"",0)</f>
        <v>0</v>
      </c>
      <c r="AV69">
        <f>_xlfn.XLOOKUP(_xlfn.XLOOKUP($A69,TEAMS!$E$3:$E$361,TEAMS!$D$3:$D$361,"",0),KP!$C$1:$C$370,KP!G$1:G$370,"",0)</f>
        <v>0</v>
      </c>
      <c r="AW69">
        <f>_xlfn.XLOOKUP(_xlfn.XLOOKUP($A69,TEAMS!$E$3:$E$361,TEAMS!$D$3:$D$361,"",0),KP!$C$1:$C$370,KP!H$1:H$370,"",0)</f>
        <v>0</v>
      </c>
      <c r="AX69">
        <f>_xlfn.XLOOKUP(_xlfn.XLOOKUP($A69,TEAMS!$E$3:$E$361,TEAMS!$D$3:$D$361,"",0),KP!$C$1:$C$370,KP!I$1:I$370,"",0)</f>
        <v>-8.2899999999999991</v>
      </c>
      <c r="AY69">
        <f>_xlfn.XLOOKUP(_xlfn.XLOOKUP($A69,TEAMS!$E$3:$E$361,TEAMS!$D$3:$D$361,"",0),KP!$C$1:$C$370,KP!J$1:J$370,"",0)</f>
        <v>103.7</v>
      </c>
      <c r="AZ69">
        <f>_xlfn.XLOOKUP(_xlfn.XLOOKUP($A69,TEAMS!$E$3:$E$361,TEAMS!$D$3:$D$361,"",0),KP!$C$1:$C$370,KP!L$1:L$370,"",0)</f>
        <v>112</v>
      </c>
      <c r="BA69">
        <f>_xlfn.XLOOKUP(_xlfn.XLOOKUP($A69,TEAMS!$E$3:$E$361,TEAMS!$D$3:$D$361,"",0),KP!$C$1:$C$370,KP!N$1:N$370,"",0)</f>
        <v>66.8</v>
      </c>
      <c r="BB69">
        <f>_xlfn.XLOOKUP(_xlfn.XLOOKUP($A69,TEAMS!$E$3:$E$361,TEAMS!$D$3:$D$361,"",0),KP!$C$1:$C$370,KP!P$1:P$370,"",0)</f>
        <v>-4.4999999999999998E-2</v>
      </c>
      <c r="BC69">
        <f>_xlfn.XLOOKUP(_xlfn.XLOOKUP($A69,TEAMS!$E$3:$E$361,TEAMS!$D$3:$D$361,"",0),KP!$C$1:$C$370,KP!R$1:R$370,"",0)</f>
        <v>-2.67</v>
      </c>
      <c r="BD69">
        <f>_xlfn.XLOOKUP(_xlfn.XLOOKUP($A69,TEAMS!$E$3:$E$361,TEAMS!$D$3:$D$361,"",0),KP!$C$1:$C$370,KP!T$1:T$370,"",0)</f>
        <v>105.5</v>
      </c>
      <c r="BE69">
        <f>_xlfn.XLOOKUP(_xlfn.XLOOKUP($A69,TEAMS!$E$3:$E$361,TEAMS!$D$3:$D$361,"",0),KP!$C$1:$C$370,KP!V$1:V$370,"",0)</f>
        <v>108.2</v>
      </c>
      <c r="BF69">
        <f>_xlfn.XLOOKUP(_xlfn.XLOOKUP($A69,TEAMS!$E$3:$E$361,TEAMS!$D$3:$D$361,"",0),KP!$C$1:$C$370,KP!X$1:X$370,"",0)</f>
        <v>-1.7</v>
      </c>
    </row>
    <row r="70" spans="1:58" x14ac:dyDescent="0.2">
      <c r="A70" s="1" t="s">
        <v>107</v>
      </c>
      <c r="B70" s="11" t="str">
        <f>_xlfn.XLOOKUP($A70,KP!$D$1:$D$364,KP!$C$1:$C$364,"",0)</f>
        <v>LIU</v>
      </c>
      <c r="C70" s="11" t="str">
        <f>_xlfn.XLOOKUP($A70,KP!$D$1:$D$364,KP!$E$1:$E$364,"",0)</f>
        <v>NEC</v>
      </c>
      <c r="D70">
        <v>64</v>
      </c>
      <c r="E70">
        <v>-17.899999999999999</v>
      </c>
      <c r="F70">
        <v>23.8</v>
      </c>
      <c r="G70">
        <v>57.1</v>
      </c>
      <c r="H70">
        <v>0.85599999999999998</v>
      </c>
      <c r="I70">
        <v>1.095</v>
      </c>
      <c r="J70">
        <v>45.6</v>
      </c>
      <c r="K70">
        <v>97.5</v>
      </c>
      <c r="L70">
        <v>32</v>
      </c>
      <c r="M70">
        <v>44.8</v>
      </c>
      <c r="N70">
        <v>66.599999999999994</v>
      </c>
      <c r="O70">
        <v>4.4000000000000004</v>
      </c>
      <c r="P70">
        <v>13.9</v>
      </c>
      <c r="Q70">
        <v>7.2</v>
      </c>
      <c r="R70">
        <v>22.4</v>
      </c>
      <c r="S70">
        <v>33.4</v>
      </c>
      <c r="T70">
        <v>22</v>
      </c>
      <c r="U70">
        <v>71</v>
      </c>
      <c r="V70">
        <v>46.8</v>
      </c>
      <c r="W70">
        <v>3.2</v>
      </c>
      <c r="X70">
        <v>6.2</v>
      </c>
      <c r="Y70">
        <v>13.5</v>
      </c>
      <c r="Z70">
        <v>16.600000000000001</v>
      </c>
      <c r="AA70">
        <v>0.81100000000000005</v>
      </c>
      <c r="AB70">
        <v>3.6999999999999998E-2</v>
      </c>
      <c r="AC70">
        <v>0.5</v>
      </c>
      <c r="AD70">
        <v>74.8</v>
      </c>
      <c r="AE70">
        <v>17.7</v>
      </c>
      <c r="AF70">
        <v>81.900000000000006</v>
      </c>
      <c r="AG70">
        <v>17.899999999999999</v>
      </c>
      <c r="AH70">
        <v>48.5</v>
      </c>
      <c r="AI70">
        <v>55.1</v>
      </c>
      <c r="AJ70">
        <v>37.4</v>
      </c>
      <c r="AK70">
        <v>54.6</v>
      </c>
      <c r="AL70">
        <v>68.3</v>
      </c>
      <c r="AM70">
        <v>114.6</v>
      </c>
      <c r="AN70">
        <v>17.8</v>
      </c>
      <c r="AO70">
        <v>12.2</v>
      </c>
      <c r="AP70">
        <v>1.458</v>
      </c>
      <c r="AQ70">
        <f t="shared" si="3"/>
        <v>-0.64699999999999991</v>
      </c>
      <c r="AR70">
        <f t="shared" si="4"/>
        <v>9.4</v>
      </c>
      <c r="AS70">
        <f t="shared" si="5"/>
        <v>-7.2000000000000011</v>
      </c>
      <c r="AT70">
        <f>_xlfn.XLOOKUP(_xlfn.XLOOKUP($A70,TEAMS!$E$3:$E$361,TEAMS!$D$3:$D$361,"",0),KP!$C$1:$C$370,KP!B$1:B$370,"",0)</f>
        <v>363</v>
      </c>
      <c r="AU70">
        <f>_xlfn.XLOOKUP(_xlfn.XLOOKUP($A70,TEAMS!$E$3:$E$361,TEAMS!$D$3:$D$361,"",0),KP!$C$1:$C$370,KP!F$1:F$370,"",0)</f>
        <v>0</v>
      </c>
      <c r="AV70">
        <f>_xlfn.XLOOKUP(_xlfn.XLOOKUP($A70,TEAMS!$E$3:$E$361,TEAMS!$D$3:$D$361,"",0),KP!$C$1:$C$370,KP!G$1:G$370,"",0)</f>
        <v>0</v>
      </c>
      <c r="AW70">
        <f>_xlfn.XLOOKUP(_xlfn.XLOOKUP($A70,TEAMS!$E$3:$E$361,TEAMS!$D$3:$D$361,"",0),KP!$C$1:$C$370,KP!H$1:H$370,"",0)</f>
        <v>0</v>
      </c>
      <c r="AX70">
        <f>_xlfn.XLOOKUP(_xlfn.XLOOKUP($A70,TEAMS!$E$3:$E$361,TEAMS!$D$3:$D$361,"",0),KP!$C$1:$C$370,KP!I$1:I$370,"",0)</f>
        <v>-30.61</v>
      </c>
      <c r="AY70">
        <f>_xlfn.XLOOKUP(_xlfn.XLOOKUP($A70,TEAMS!$E$3:$E$361,TEAMS!$D$3:$D$361,"",0),KP!$C$1:$C$370,KP!J$1:J$370,"",0)</f>
        <v>86.5</v>
      </c>
      <c r="AZ70">
        <f>_xlfn.XLOOKUP(_xlfn.XLOOKUP($A70,TEAMS!$E$3:$E$361,TEAMS!$D$3:$D$361,"",0),KP!$C$1:$C$370,KP!L$1:L$370,"",0)</f>
        <v>117.2</v>
      </c>
      <c r="BA70">
        <f>_xlfn.XLOOKUP(_xlfn.XLOOKUP($A70,TEAMS!$E$3:$E$361,TEAMS!$D$3:$D$361,"",0),KP!$C$1:$C$370,KP!N$1:N$370,"",0)</f>
        <v>72.599999999999994</v>
      </c>
      <c r="BB70">
        <f>_xlfn.XLOOKUP(_xlfn.XLOOKUP($A70,TEAMS!$E$3:$E$361,TEAMS!$D$3:$D$361,"",0),KP!$C$1:$C$370,KP!P$1:P$370,"",0)</f>
        <v>-2.4E-2</v>
      </c>
      <c r="BC70">
        <f>_xlfn.XLOOKUP(_xlfn.XLOOKUP($A70,TEAMS!$E$3:$E$361,TEAMS!$D$3:$D$361,"",0),KP!$C$1:$C$370,KP!R$1:R$370,"",0)</f>
        <v>-8.98</v>
      </c>
      <c r="BD70">
        <f>_xlfn.XLOOKUP(_xlfn.XLOOKUP($A70,TEAMS!$E$3:$E$361,TEAMS!$D$3:$D$361,"",0),KP!$C$1:$C$370,KP!T$1:T$370,"",0)</f>
        <v>99.6</v>
      </c>
      <c r="BE70">
        <f>_xlfn.XLOOKUP(_xlfn.XLOOKUP($A70,TEAMS!$E$3:$E$361,TEAMS!$D$3:$D$361,"",0),KP!$C$1:$C$370,KP!V$1:V$370,"",0)</f>
        <v>108.6</v>
      </c>
      <c r="BF70">
        <f>_xlfn.XLOOKUP(_xlfn.XLOOKUP($A70,TEAMS!$E$3:$E$361,TEAMS!$D$3:$D$361,"",0),KP!$C$1:$C$370,KP!X$1:X$370,"",0)</f>
        <v>5.77</v>
      </c>
    </row>
    <row r="71" spans="1:58" x14ac:dyDescent="0.2">
      <c r="A71" s="1" t="s">
        <v>108</v>
      </c>
      <c r="B71" s="11" t="str">
        <f>_xlfn.XLOOKUP($A71,KP!$D$1:$D$364,KP!$C$1:$C$364,"",0)</f>
        <v>Illinois St.</v>
      </c>
      <c r="C71" s="11" t="str">
        <f>_xlfn.XLOOKUP($A71,KP!$D$1:$D$364,KP!$E$1:$E$364,"",0)</f>
        <v>MVC</v>
      </c>
      <c r="D71">
        <v>66.5</v>
      </c>
      <c r="E71">
        <v>-4</v>
      </c>
      <c r="F71">
        <v>23</v>
      </c>
      <c r="G71">
        <v>53.1</v>
      </c>
      <c r="H71">
        <v>0.97199999999999998</v>
      </c>
      <c r="I71">
        <v>1.0309999999999999</v>
      </c>
      <c r="J71">
        <v>50.2</v>
      </c>
      <c r="K71">
        <v>109</v>
      </c>
      <c r="L71">
        <v>33.6</v>
      </c>
      <c r="M71">
        <v>50</v>
      </c>
      <c r="N71">
        <v>79.3</v>
      </c>
      <c r="O71">
        <v>7.3</v>
      </c>
      <c r="P71">
        <v>21.6</v>
      </c>
      <c r="Q71">
        <v>7.1</v>
      </c>
      <c r="R71">
        <v>22.3</v>
      </c>
      <c r="S71">
        <v>32.700000000000003</v>
      </c>
      <c r="T71">
        <v>25.3</v>
      </c>
      <c r="U71">
        <v>75.900000000000006</v>
      </c>
      <c r="V71">
        <v>51.3</v>
      </c>
      <c r="W71">
        <v>3.3</v>
      </c>
      <c r="X71">
        <v>5.7</v>
      </c>
      <c r="Y71">
        <v>10.8</v>
      </c>
      <c r="Z71">
        <v>14.6</v>
      </c>
      <c r="AA71">
        <v>0.73799999999999999</v>
      </c>
      <c r="AB71">
        <v>0.34399999999999997</v>
      </c>
      <c r="AC71">
        <v>0.2</v>
      </c>
      <c r="AD71">
        <v>68.400000000000006</v>
      </c>
      <c r="AE71">
        <v>18.399999999999999</v>
      </c>
      <c r="AF71">
        <v>70.5</v>
      </c>
      <c r="AG71">
        <v>4</v>
      </c>
      <c r="AH71">
        <v>45.5</v>
      </c>
      <c r="AI71">
        <v>51.8</v>
      </c>
      <c r="AJ71">
        <v>33.700000000000003</v>
      </c>
      <c r="AK71">
        <v>52.6</v>
      </c>
      <c r="AL71">
        <v>69.900000000000006</v>
      </c>
      <c r="AM71">
        <v>109.7</v>
      </c>
      <c r="AN71">
        <v>12.3</v>
      </c>
      <c r="AO71">
        <v>11.1</v>
      </c>
      <c r="AP71">
        <v>1.1100000000000001</v>
      </c>
      <c r="AQ71">
        <f t="shared" si="3"/>
        <v>-0.37200000000000011</v>
      </c>
      <c r="AR71">
        <f t="shared" si="4"/>
        <v>9</v>
      </c>
      <c r="AS71">
        <f t="shared" si="5"/>
        <v>-5.6</v>
      </c>
      <c r="AT71">
        <f>_xlfn.XLOOKUP(_xlfn.XLOOKUP($A71,TEAMS!$E$3:$E$361,TEAMS!$D$3:$D$361,"",0),KP!$C$1:$C$370,KP!B$1:B$370,"",0)</f>
        <v>282</v>
      </c>
      <c r="AU71">
        <f>_xlfn.XLOOKUP(_xlfn.XLOOKUP($A71,TEAMS!$E$3:$E$361,TEAMS!$D$3:$D$361,"",0),KP!$C$1:$C$370,KP!F$1:F$370,"",0)</f>
        <v>0</v>
      </c>
      <c r="AV71">
        <f>_xlfn.XLOOKUP(_xlfn.XLOOKUP($A71,TEAMS!$E$3:$E$361,TEAMS!$D$3:$D$361,"",0),KP!$C$1:$C$370,KP!G$1:G$370,"",0)</f>
        <v>0</v>
      </c>
      <c r="AW71">
        <f>_xlfn.XLOOKUP(_xlfn.XLOOKUP($A71,TEAMS!$E$3:$E$361,TEAMS!$D$3:$D$361,"",0),KP!$C$1:$C$370,KP!H$1:H$370,"",0)</f>
        <v>0</v>
      </c>
      <c r="AX71">
        <f>_xlfn.XLOOKUP(_xlfn.XLOOKUP($A71,TEAMS!$E$3:$E$361,TEAMS!$D$3:$D$361,"",0),KP!$C$1:$C$370,KP!I$1:I$370,"",0)</f>
        <v>-9.3800000000000008</v>
      </c>
      <c r="AY71">
        <f>_xlfn.XLOOKUP(_xlfn.XLOOKUP($A71,TEAMS!$E$3:$E$361,TEAMS!$D$3:$D$361,"",0),KP!$C$1:$C$370,KP!J$1:J$370,"",0)</f>
        <v>100.6</v>
      </c>
      <c r="AZ71">
        <f>_xlfn.XLOOKUP(_xlfn.XLOOKUP($A71,TEAMS!$E$3:$E$361,TEAMS!$D$3:$D$361,"",0),KP!$C$1:$C$370,KP!L$1:L$370,"",0)</f>
        <v>110</v>
      </c>
      <c r="BA71">
        <f>_xlfn.XLOOKUP(_xlfn.XLOOKUP($A71,TEAMS!$E$3:$E$361,TEAMS!$D$3:$D$361,"",0),KP!$C$1:$C$370,KP!N$1:N$370,"",0)</f>
        <v>65</v>
      </c>
      <c r="BB71">
        <f>_xlfn.XLOOKUP(_xlfn.XLOOKUP($A71,TEAMS!$E$3:$E$361,TEAMS!$D$3:$D$361,"",0),KP!$C$1:$C$370,KP!P$1:P$370,"",0)</f>
        <v>-0.02</v>
      </c>
      <c r="BC71">
        <f>_xlfn.XLOOKUP(_xlfn.XLOOKUP($A71,TEAMS!$E$3:$E$361,TEAMS!$D$3:$D$361,"",0),KP!$C$1:$C$370,KP!R$1:R$370,"",0)</f>
        <v>-4.24</v>
      </c>
      <c r="BD71">
        <f>_xlfn.XLOOKUP(_xlfn.XLOOKUP($A71,TEAMS!$E$3:$E$361,TEAMS!$D$3:$D$361,"",0),KP!$C$1:$C$370,KP!T$1:T$370,"",0)</f>
        <v>102.7</v>
      </c>
      <c r="BE71">
        <f>_xlfn.XLOOKUP(_xlfn.XLOOKUP($A71,TEAMS!$E$3:$E$361,TEAMS!$D$3:$D$361,"",0),KP!$C$1:$C$370,KP!V$1:V$370,"",0)</f>
        <v>107</v>
      </c>
      <c r="BF71">
        <f>_xlfn.XLOOKUP(_xlfn.XLOOKUP($A71,TEAMS!$E$3:$E$361,TEAMS!$D$3:$D$361,"",0),KP!$C$1:$C$370,KP!X$1:X$370,"",0)</f>
        <v>-7.87</v>
      </c>
    </row>
    <row r="72" spans="1:58" x14ac:dyDescent="0.2">
      <c r="A72" s="1" t="s">
        <v>109</v>
      </c>
      <c r="B72" s="11" t="str">
        <f>_xlfn.XLOOKUP($A72,KP!$D$1:$D$364,KP!$C$1:$C$364,"",0)</f>
        <v>Northern Iowa</v>
      </c>
      <c r="C72" s="11" t="str">
        <f>_xlfn.XLOOKUP($A72,KP!$D$1:$D$364,KP!$E$1:$E$364,"",0)</f>
        <v>MVC</v>
      </c>
      <c r="D72">
        <v>69</v>
      </c>
      <c r="E72">
        <v>-1.6</v>
      </c>
      <c r="F72">
        <v>24.8</v>
      </c>
      <c r="G72">
        <v>55.5</v>
      </c>
      <c r="H72">
        <v>0.997</v>
      </c>
      <c r="I72">
        <v>1.02</v>
      </c>
      <c r="J72">
        <v>51.3</v>
      </c>
      <c r="K72">
        <v>108.3</v>
      </c>
      <c r="L72">
        <v>33.700000000000003</v>
      </c>
      <c r="M72">
        <v>51.7</v>
      </c>
      <c r="N72">
        <v>69.900000000000006</v>
      </c>
      <c r="O72">
        <v>7.3</v>
      </c>
      <c r="P72">
        <v>21.5</v>
      </c>
      <c r="Q72">
        <v>6.1</v>
      </c>
      <c r="R72">
        <v>23.3</v>
      </c>
      <c r="S72">
        <v>32.5</v>
      </c>
      <c r="T72">
        <v>20.2</v>
      </c>
      <c r="U72">
        <v>78.599999999999994</v>
      </c>
      <c r="V72">
        <v>49.6</v>
      </c>
      <c r="W72">
        <v>1.4</v>
      </c>
      <c r="X72">
        <v>6.2</v>
      </c>
      <c r="Y72">
        <v>11.5</v>
      </c>
      <c r="Z72">
        <v>12</v>
      </c>
      <c r="AA72">
        <v>0.95199999999999996</v>
      </c>
      <c r="AB72">
        <v>0.41899999999999998</v>
      </c>
      <c r="AC72">
        <v>0.42899999999999999</v>
      </c>
      <c r="AD72">
        <v>69.2</v>
      </c>
      <c r="AE72">
        <v>15.6</v>
      </c>
      <c r="AF72">
        <v>70.599999999999994</v>
      </c>
      <c r="AG72">
        <v>1.6</v>
      </c>
      <c r="AH72">
        <v>45.3</v>
      </c>
      <c r="AI72">
        <v>53.8</v>
      </c>
      <c r="AJ72">
        <v>36</v>
      </c>
      <c r="AK72">
        <v>53.6</v>
      </c>
      <c r="AL72">
        <v>72.900000000000006</v>
      </c>
      <c r="AM72">
        <v>112.7</v>
      </c>
      <c r="AN72">
        <v>13.2</v>
      </c>
      <c r="AO72">
        <v>12.4</v>
      </c>
      <c r="AP72">
        <v>1.06</v>
      </c>
      <c r="AQ72">
        <f t="shared" si="3"/>
        <v>-0.1080000000000001</v>
      </c>
      <c r="AR72">
        <f t="shared" si="4"/>
        <v>7.6</v>
      </c>
      <c r="AS72">
        <f t="shared" si="5"/>
        <v>-4.4000000000000004</v>
      </c>
      <c r="AT72">
        <f>_xlfn.XLOOKUP(_xlfn.XLOOKUP($A72,TEAMS!$E$3:$E$361,TEAMS!$D$3:$D$361,"",0),KP!$C$1:$C$370,KP!B$1:B$370,"",0)</f>
        <v>219</v>
      </c>
      <c r="AU72">
        <f>_xlfn.XLOOKUP(_xlfn.XLOOKUP($A72,TEAMS!$E$3:$E$361,TEAMS!$D$3:$D$361,"",0),KP!$C$1:$C$370,KP!F$1:F$370,"",0)</f>
        <v>14</v>
      </c>
      <c r="AV72">
        <f>_xlfn.XLOOKUP(_xlfn.XLOOKUP($A72,TEAMS!$E$3:$E$361,TEAMS!$D$3:$D$361,"",0),KP!$C$1:$C$370,KP!G$1:G$370,"",0)</f>
        <v>18</v>
      </c>
      <c r="AW72">
        <f>_xlfn.XLOOKUP(_xlfn.XLOOKUP($A72,TEAMS!$E$3:$E$361,TEAMS!$D$3:$D$361,"",0),KP!$C$1:$C$370,KP!H$1:H$370,"",0)</f>
        <v>0</v>
      </c>
      <c r="AX72">
        <f>_xlfn.XLOOKUP(_xlfn.XLOOKUP($A72,TEAMS!$E$3:$E$361,TEAMS!$D$3:$D$361,"",0),KP!$C$1:$C$370,KP!I$1:I$370,"",0)</f>
        <v>-3.41</v>
      </c>
      <c r="AY72">
        <f>_xlfn.XLOOKUP(_xlfn.XLOOKUP($A72,TEAMS!$E$3:$E$361,TEAMS!$D$3:$D$361,"",0),KP!$C$1:$C$370,KP!J$1:J$370,"",0)</f>
        <v>103.2</v>
      </c>
      <c r="AZ72">
        <f>_xlfn.XLOOKUP(_xlfn.XLOOKUP($A72,TEAMS!$E$3:$E$361,TEAMS!$D$3:$D$361,"",0),KP!$C$1:$C$370,KP!L$1:L$370,"",0)</f>
        <v>106.6</v>
      </c>
      <c r="BA72">
        <f>_xlfn.XLOOKUP(_xlfn.XLOOKUP($A72,TEAMS!$E$3:$E$361,TEAMS!$D$3:$D$361,"",0),KP!$C$1:$C$370,KP!N$1:N$370,"",0)</f>
        <v>67.8</v>
      </c>
      <c r="BB72">
        <f>_xlfn.XLOOKUP(_xlfn.XLOOKUP($A72,TEAMS!$E$3:$E$361,TEAMS!$D$3:$D$361,"",0),KP!$C$1:$C$370,KP!P$1:P$370,"",0)</f>
        <v>-1.7999999999999999E-2</v>
      </c>
      <c r="BC72">
        <f>_xlfn.XLOOKUP(_xlfn.XLOOKUP($A72,TEAMS!$E$3:$E$361,TEAMS!$D$3:$D$361,"",0),KP!$C$1:$C$370,KP!R$1:R$370,"",0)</f>
        <v>-1.23</v>
      </c>
      <c r="BD72">
        <f>_xlfn.XLOOKUP(_xlfn.XLOOKUP($A72,TEAMS!$E$3:$E$361,TEAMS!$D$3:$D$361,"",0),KP!$C$1:$C$370,KP!T$1:T$370,"",0)</f>
        <v>104.2</v>
      </c>
      <c r="BE72">
        <f>_xlfn.XLOOKUP(_xlfn.XLOOKUP($A72,TEAMS!$E$3:$E$361,TEAMS!$D$3:$D$361,"",0),KP!$C$1:$C$370,KP!V$1:V$370,"",0)</f>
        <v>105.4</v>
      </c>
      <c r="BF72">
        <f>_xlfn.XLOOKUP(_xlfn.XLOOKUP($A72,TEAMS!$E$3:$E$361,TEAMS!$D$3:$D$361,"",0),KP!$C$1:$C$370,KP!X$1:X$370,"",0)</f>
        <v>-1.69</v>
      </c>
    </row>
    <row r="73" spans="1:58" x14ac:dyDescent="0.2">
      <c r="A73" s="1" t="s">
        <v>110</v>
      </c>
      <c r="B73" s="11" t="str">
        <f>_xlfn.XLOOKUP($A73,KP!$D$1:$D$364,KP!$C$1:$C$364,"",0)</f>
        <v>South Dakota</v>
      </c>
      <c r="C73" s="11" t="str">
        <f>_xlfn.XLOOKUP($A73,KP!$D$1:$D$364,KP!$E$1:$E$364,"",0)</f>
        <v>Sum</v>
      </c>
      <c r="D73">
        <v>67.900000000000006</v>
      </c>
      <c r="E73">
        <v>-6.6</v>
      </c>
      <c r="F73">
        <v>23.7</v>
      </c>
      <c r="G73">
        <v>55.9</v>
      </c>
      <c r="H73">
        <v>0.998</v>
      </c>
      <c r="I73">
        <v>1.0940000000000001</v>
      </c>
      <c r="J73">
        <v>50.1</v>
      </c>
      <c r="K73">
        <v>107.3</v>
      </c>
      <c r="L73">
        <v>37.9</v>
      </c>
      <c r="M73">
        <v>45.5</v>
      </c>
      <c r="N73">
        <v>76.099999999999994</v>
      </c>
      <c r="O73">
        <v>8.5</v>
      </c>
      <c r="P73">
        <v>22.4</v>
      </c>
      <c r="Q73">
        <v>6.8</v>
      </c>
      <c r="R73">
        <v>22.8</v>
      </c>
      <c r="S73">
        <v>33</v>
      </c>
      <c r="T73">
        <v>21.7</v>
      </c>
      <c r="U73">
        <v>73.900000000000006</v>
      </c>
      <c r="V73">
        <v>48.9</v>
      </c>
      <c r="W73">
        <v>1.5</v>
      </c>
      <c r="X73">
        <v>4.4000000000000004</v>
      </c>
      <c r="Y73">
        <v>12</v>
      </c>
      <c r="Z73">
        <v>11.6</v>
      </c>
      <c r="AA73">
        <v>1.042</v>
      </c>
      <c r="AB73">
        <v>0.34499999999999997</v>
      </c>
      <c r="AC73">
        <v>0.33300000000000002</v>
      </c>
      <c r="AD73">
        <v>68.099999999999994</v>
      </c>
      <c r="AE73">
        <v>17.8</v>
      </c>
      <c r="AF73">
        <v>74.5</v>
      </c>
      <c r="AG73">
        <v>6.6</v>
      </c>
      <c r="AH73">
        <v>45.5</v>
      </c>
      <c r="AI73">
        <v>52.7</v>
      </c>
      <c r="AJ73">
        <v>36.1</v>
      </c>
      <c r="AK73">
        <v>51.8</v>
      </c>
      <c r="AL73">
        <v>73.7</v>
      </c>
      <c r="AM73">
        <v>112</v>
      </c>
      <c r="AN73">
        <v>12.5</v>
      </c>
      <c r="AO73">
        <v>9.6</v>
      </c>
      <c r="AP73">
        <v>1.302</v>
      </c>
      <c r="AQ73">
        <f t="shared" si="3"/>
        <v>-0.26</v>
      </c>
      <c r="AR73">
        <f t="shared" si="4"/>
        <v>5.9</v>
      </c>
      <c r="AS73">
        <f t="shared" si="5"/>
        <v>-5.6999999999999993</v>
      </c>
      <c r="AT73">
        <f>_xlfn.XLOOKUP(_xlfn.XLOOKUP($A73,TEAMS!$E$3:$E$361,TEAMS!$D$3:$D$361,"",0),KP!$C$1:$C$370,KP!B$1:B$370,"",0)</f>
        <v>294</v>
      </c>
      <c r="AU73">
        <f>_xlfn.XLOOKUP(_xlfn.XLOOKUP($A73,TEAMS!$E$3:$E$361,TEAMS!$D$3:$D$361,"",0),KP!$C$1:$C$370,KP!F$1:F$370,"",0)</f>
        <v>0</v>
      </c>
      <c r="AV73">
        <f>_xlfn.XLOOKUP(_xlfn.XLOOKUP($A73,TEAMS!$E$3:$E$361,TEAMS!$D$3:$D$361,"",0),KP!$C$1:$C$370,KP!G$1:G$370,"",0)</f>
        <v>0</v>
      </c>
      <c r="AW73">
        <f>_xlfn.XLOOKUP(_xlfn.XLOOKUP($A73,TEAMS!$E$3:$E$361,TEAMS!$D$3:$D$361,"",0),KP!$C$1:$C$370,KP!H$1:H$370,"",0)</f>
        <v>0</v>
      </c>
      <c r="AX73">
        <f>_xlfn.XLOOKUP(_xlfn.XLOOKUP($A73,TEAMS!$E$3:$E$361,TEAMS!$D$3:$D$361,"",0),KP!$C$1:$C$370,KP!I$1:I$370,"",0)</f>
        <v>-10.130000000000001</v>
      </c>
      <c r="AY73">
        <f>_xlfn.XLOOKUP(_xlfn.XLOOKUP($A73,TEAMS!$E$3:$E$361,TEAMS!$D$3:$D$361,"",0),KP!$C$1:$C$370,KP!J$1:J$370,"",0)</f>
        <v>103.3</v>
      </c>
      <c r="AZ73">
        <f>_xlfn.XLOOKUP(_xlfn.XLOOKUP($A73,TEAMS!$E$3:$E$361,TEAMS!$D$3:$D$361,"",0),KP!$C$1:$C$370,KP!L$1:L$370,"",0)</f>
        <v>113.5</v>
      </c>
      <c r="BA73">
        <f>_xlfn.XLOOKUP(_xlfn.XLOOKUP($A73,TEAMS!$E$3:$E$361,TEAMS!$D$3:$D$361,"",0),KP!$C$1:$C$370,KP!N$1:N$370,"",0)</f>
        <v>66</v>
      </c>
      <c r="BB73">
        <f>_xlfn.XLOOKUP(_xlfn.XLOOKUP($A73,TEAMS!$E$3:$E$361,TEAMS!$D$3:$D$361,"",0),KP!$C$1:$C$370,KP!P$1:P$370,"",0)</f>
        <v>-1.4E-2</v>
      </c>
      <c r="BC73">
        <f>_xlfn.XLOOKUP(_xlfn.XLOOKUP($A73,TEAMS!$E$3:$E$361,TEAMS!$D$3:$D$361,"",0),KP!$C$1:$C$370,KP!R$1:R$370,"",0)</f>
        <v>-2.94</v>
      </c>
      <c r="BD73">
        <f>_xlfn.XLOOKUP(_xlfn.XLOOKUP($A73,TEAMS!$E$3:$E$361,TEAMS!$D$3:$D$361,"",0),KP!$C$1:$C$370,KP!T$1:T$370,"",0)</f>
        <v>104</v>
      </c>
      <c r="BE73">
        <f>_xlfn.XLOOKUP(_xlfn.XLOOKUP($A73,TEAMS!$E$3:$E$361,TEAMS!$D$3:$D$361,"",0),KP!$C$1:$C$370,KP!V$1:V$370,"",0)</f>
        <v>107</v>
      </c>
      <c r="BF73">
        <f>_xlfn.XLOOKUP(_xlfn.XLOOKUP($A73,TEAMS!$E$3:$E$361,TEAMS!$D$3:$D$361,"",0),KP!$C$1:$C$370,KP!X$1:X$370,"",0)</f>
        <v>2.1800000000000002</v>
      </c>
    </row>
    <row r="74" spans="1:58" x14ac:dyDescent="0.2">
      <c r="A74" s="1" t="s">
        <v>111</v>
      </c>
      <c r="B74" s="11" t="str">
        <f>_xlfn.XLOOKUP($A74,KP!$D$1:$D$364,KP!$C$1:$C$364,"",0)</f>
        <v>Longwood</v>
      </c>
      <c r="C74" s="11" t="str">
        <f>_xlfn.XLOOKUP($A74,KP!$D$1:$D$364,KP!$E$1:$E$364,"",0)</f>
        <v>BSth</v>
      </c>
      <c r="D74">
        <v>71</v>
      </c>
      <c r="E74">
        <v>4.5999999999999996</v>
      </c>
      <c r="F74">
        <v>25</v>
      </c>
      <c r="G74">
        <v>57</v>
      </c>
      <c r="H74">
        <v>1.044</v>
      </c>
      <c r="I74">
        <v>0.97599999999999998</v>
      </c>
      <c r="J74">
        <v>50.2</v>
      </c>
      <c r="K74">
        <v>107.4</v>
      </c>
      <c r="L74">
        <v>34.299999999999997</v>
      </c>
      <c r="M74">
        <v>49.5</v>
      </c>
      <c r="N74">
        <v>71.599999999999994</v>
      </c>
      <c r="O74">
        <v>7.3</v>
      </c>
      <c r="P74">
        <v>21.2</v>
      </c>
      <c r="Q74">
        <v>9.8000000000000007</v>
      </c>
      <c r="R74">
        <v>22</v>
      </c>
      <c r="S74">
        <v>34.4</v>
      </c>
      <c r="T74">
        <v>30.7</v>
      </c>
      <c r="U74">
        <v>75.099999999999994</v>
      </c>
      <c r="V74">
        <v>51.7</v>
      </c>
      <c r="W74">
        <v>2.2000000000000002</v>
      </c>
      <c r="X74">
        <v>6.4</v>
      </c>
      <c r="Y74">
        <v>12.1</v>
      </c>
      <c r="Z74">
        <v>11.9</v>
      </c>
      <c r="AA74">
        <v>1.0169999999999999</v>
      </c>
      <c r="AB74">
        <v>0.6</v>
      </c>
      <c r="AC74">
        <v>0.5</v>
      </c>
      <c r="AD74">
        <v>68</v>
      </c>
      <c r="AE74">
        <v>16.8</v>
      </c>
      <c r="AF74">
        <v>66.400000000000006</v>
      </c>
      <c r="AG74">
        <v>-4.5999999999999996</v>
      </c>
      <c r="AH74">
        <v>43.9</v>
      </c>
      <c r="AI74">
        <v>51.2</v>
      </c>
      <c r="AJ74">
        <v>34.700000000000003</v>
      </c>
      <c r="AK74">
        <v>50.5</v>
      </c>
      <c r="AL74">
        <v>72.599999999999994</v>
      </c>
      <c r="AM74">
        <v>109.3</v>
      </c>
      <c r="AN74">
        <v>12.2</v>
      </c>
      <c r="AO74">
        <v>14.4</v>
      </c>
      <c r="AP74">
        <v>0.85199999999999998</v>
      </c>
      <c r="AQ74">
        <f t="shared" si="3"/>
        <v>0.16499999999999992</v>
      </c>
      <c r="AR74">
        <f t="shared" si="4"/>
        <v>8.6000000000000014</v>
      </c>
      <c r="AS74">
        <f t="shared" si="5"/>
        <v>-3.2999999999999989</v>
      </c>
      <c r="AT74">
        <f>_xlfn.XLOOKUP(_xlfn.XLOOKUP($A74,TEAMS!$E$3:$E$361,TEAMS!$D$3:$D$361,"",0),KP!$C$1:$C$370,KP!B$1:B$370,"",0)</f>
        <v>171</v>
      </c>
      <c r="AU74">
        <f>_xlfn.XLOOKUP(_xlfn.XLOOKUP($A74,TEAMS!$E$3:$E$361,TEAMS!$D$3:$D$361,"",0),KP!$C$1:$C$370,KP!F$1:F$370,"",0)</f>
        <v>20</v>
      </c>
      <c r="AV74">
        <f>_xlfn.XLOOKUP(_xlfn.XLOOKUP($A74,TEAMS!$E$3:$E$361,TEAMS!$D$3:$D$361,"",0),KP!$C$1:$C$370,KP!G$1:G$370,"",0)</f>
        <v>12</v>
      </c>
      <c r="AW74">
        <f>_xlfn.XLOOKUP(_xlfn.XLOOKUP($A74,TEAMS!$E$3:$E$361,TEAMS!$D$3:$D$361,"",0),KP!$C$1:$C$370,KP!H$1:H$370,"",0)</f>
        <v>0</v>
      </c>
      <c r="AX74">
        <f>_xlfn.XLOOKUP(_xlfn.XLOOKUP($A74,TEAMS!$E$3:$E$361,TEAMS!$D$3:$D$361,"",0),KP!$C$1:$C$370,KP!I$1:I$370,"",0)</f>
        <v>-0.26</v>
      </c>
      <c r="AY74">
        <f>_xlfn.XLOOKUP(_xlfn.XLOOKUP($A74,TEAMS!$E$3:$E$361,TEAMS!$D$3:$D$361,"",0),KP!$C$1:$C$370,KP!J$1:J$370,"",0)</f>
        <v>104.3</v>
      </c>
      <c r="AZ74">
        <f>_xlfn.XLOOKUP(_xlfn.XLOOKUP($A74,TEAMS!$E$3:$E$361,TEAMS!$D$3:$D$361,"",0),KP!$C$1:$C$370,KP!L$1:L$370,"",0)</f>
        <v>104.5</v>
      </c>
      <c r="BA74">
        <f>_xlfn.XLOOKUP(_xlfn.XLOOKUP($A74,TEAMS!$E$3:$E$361,TEAMS!$D$3:$D$361,"",0),KP!$C$1:$C$370,KP!N$1:N$370,"",0)</f>
        <v>66</v>
      </c>
      <c r="BB74">
        <f>_xlfn.XLOOKUP(_xlfn.XLOOKUP($A74,TEAMS!$E$3:$E$361,TEAMS!$D$3:$D$361,"",0),KP!$C$1:$C$370,KP!P$1:P$370,"",0)</f>
        <v>-3.2000000000000001E-2</v>
      </c>
      <c r="BC74">
        <f>_xlfn.XLOOKUP(_xlfn.XLOOKUP($A74,TEAMS!$E$3:$E$361,TEAMS!$D$3:$D$361,"",0),KP!$C$1:$C$370,KP!R$1:R$370,"",0)</f>
        <v>-7.29</v>
      </c>
      <c r="BD74">
        <f>_xlfn.XLOOKUP(_xlfn.XLOOKUP($A74,TEAMS!$E$3:$E$361,TEAMS!$D$3:$D$361,"",0),KP!$C$1:$C$370,KP!T$1:T$370,"",0)</f>
        <v>101.9</v>
      </c>
      <c r="BE74">
        <f>_xlfn.XLOOKUP(_xlfn.XLOOKUP($A74,TEAMS!$E$3:$E$361,TEAMS!$D$3:$D$361,"",0),KP!$C$1:$C$370,KP!V$1:V$370,"",0)</f>
        <v>109.2</v>
      </c>
      <c r="BF74">
        <f>_xlfn.XLOOKUP(_xlfn.XLOOKUP($A74,TEAMS!$E$3:$E$361,TEAMS!$D$3:$D$361,"",0),KP!$C$1:$C$370,KP!X$1:X$370,"",0)</f>
        <v>-8.01</v>
      </c>
    </row>
    <row r="75" spans="1:58" x14ac:dyDescent="0.2">
      <c r="A75" s="1" t="s">
        <v>112</v>
      </c>
      <c r="B75" s="11" t="str">
        <f>_xlfn.XLOOKUP($A75,KP!$D$1:$D$364,KP!$C$1:$C$364,"",0)</f>
        <v>Louisiana Tech</v>
      </c>
      <c r="C75" s="11" t="str">
        <f>_xlfn.XLOOKUP($A75,KP!$D$1:$D$364,KP!$E$1:$E$364,"",0)</f>
        <v>CUSA</v>
      </c>
      <c r="D75">
        <v>70.2</v>
      </c>
      <c r="E75">
        <v>-1.8</v>
      </c>
      <c r="F75">
        <v>25.2</v>
      </c>
      <c r="G75">
        <v>57.4</v>
      </c>
      <c r="H75">
        <v>0.997</v>
      </c>
      <c r="I75">
        <v>1.0229999999999999</v>
      </c>
      <c r="J75">
        <v>50.9</v>
      </c>
      <c r="K75">
        <v>107.7</v>
      </c>
      <c r="L75">
        <v>34.5</v>
      </c>
      <c r="M75">
        <v>50.3</v>
      </c>
      <c r="N75">
        <v>71.8</v>
      </c>
      <c r="O75">
        <v>8.1</v>
      </c>
      <c r="P75">
        <v>23.6</v>
      </c>
      <c r="Q75">
        <v>8.5</v>
      </c>
      <c r="R75">
        <v>21.4</v>
      </c>
      <c r="S75">
        <v>33.4</v>
      </c>
      <c r="T75">
        <v>27.9</v>
      </c>
      <c r="U75">
        <v>74.599999999999994</v>
      </c>
      <c r="V75">
        <v>50.4</v>
      </c>
      <c r="W75">
        <v>2.7</v>
      </c>
      <c r="X75">
        <v>7.5</v>
      </c>
      <c r="Y75">
        <v>11.6</v>
      </c>
      <c r="Z75">
        <v>13.6</v>
      </c>
      <c r="AA75">
        <v>0.85299999999999998</v>
      </c>
      <c r="AB75">
        <v>0.4</v>
      </c>
      <c r="AC75">
        <v>0.41699999999999998</v>
      </c>
      <c r="AD75">
        <v>70.400000000000006</v>
      </c>
      <c r="AE75">
        <v>17.399999999999999</v>
      </c>
      <c r="AF75">
        <v>72</v>
      </c>
      <c r="AG75">
        <v>1.8</v>
      </c>
      <c r="AH75">
        <v>45.7</v>
      </c>
      <c r="AI75">
        <v>54</v>
      </c>
      <c r="AJ75">
        <v>38.5</v>
      </c>
      <c r="AK75">
        <v>51.1</v>
      </c>
      <c r="AL75">
        <v>69.5</v>
      </c>
      <c r="AM75">
        <v>113.9</v>
      </c>
      <c r="AN75">
        <v>14.7</v>
      </c>
      <c r="AO75">
        <v>14.6</v>
      </c>
      <c r="AP75">
        <v>1.002</v>
      </c>
      <c r="AQ75">
        <f t="shared" si="3"/>
        <v>-0.14900000000000002</v>
      </c>
      <c r="AR75">
        <f t="shared" si="4"/>
        <v>10.199999999999999</v>
      </c>
      <c r="AS75">
        <f t="shared" si="5"/>
        <v>-3.4000000000000004</v>
      </c>
      <c r="AT75">
        <f>_xlfn.XLOOKUP(_xlfn.XLOOKUP($A75,TEAMS!$E$3:$E$361,TEAMS!$D$3:$D$361,"",0),KP!$C$1:$C$370,KP!B$1:B$370,"",0)</f>
        <v>173</v>
      </c>
      <c r="AU75">
        <f>_xlfn.XLOOKUP(_xlfn.XLOOKUP($A75,TEAMS!$E$3:$E$361,TEAMS!$D$3:$D$361,"",0),KP!$C$1:$C$370,KP!F$1:F$370,"",0)</f>
        <v>15</v>
      </c>
      <c r="AV75">
        <f>_xlfn.XLOOKUP(_xlfn.XLOOKUP($A75,TEAMS!$E$3:$E$361,TEAMS!$D$3:$D$361,"",0),KP!$C$1:$C$370,KP!G$1:G$370,"",0)</f>
        <v>18</v>
      </c>
      <c r="AW75">
        <f>_xlfn.XLOOKUP(_xlfn.XLOOKUP($A75,TEAMS!$E$3:$E$361,TEAMS!$D$3:$D$361,"",0),KP!$C$1:$C$370,KP!H$1:H$370,"",0)</f>
        <v>0</v>
      </c>
      <c r="AX75">
        <f>_xlfn.XLOOKUP(_xlfn.XLOOKUP($A75,TEAMS!$E$3:$E$361,TEAMS!$D$3:$D$361,"",0),KP!$C$1:$C$370,KP!I$1:I$370,"",0)</f>
        <v>-0.48</v>
      </c>
      <c r="AY75">
        <f>_xlfn.XLOOKUP(_xlfn.XLOOKUP($A75,TEAMS!$E$3:$E$361,TEAMS!$D$3:$D$361,"",0),KP!$C$1:$C$370,KP!J$1:J$370,"",0)</f>
        <v>105.4</v>
      </c>
      <c r="AZ75">
        <f>_xlfn.XLOOKUP(_xlfn.XLOOKUP($A75,TEAMS!$E$3:$E$361,TEAMS!$D$3:$D$361,"",0),KP!$C$1:$C$370,KP!L$1:L$370,"",0)</f>
        <v>105.9</v>
      </c>
      <c r="BA75">
        <f>_xlfn.XLOOKUP(_xlfn.XLOOKUP($A75,TEAMS!$E$3:$E$361,TEAMS!$D$3:$D$361,"",0),KP!$C$1:$C$370,KP!N$1:N$370,"",0)</f>
        <v>66.599999999999994</v>
      </c>
      <c r="BB75">
        <f>_xlfn.XLOOKUP(_xlfn.XLOOKUP($A75,TEAMS!$E$3:$E$361,TEAMS!$D$3:$D$361,"",0),KP!$C$1:$C$370,KP!P$1:P$370,"",0)</f>
        <v>-2.8000000000000001E-2</v>
      </c>
      <c r="BC75">
        <f>_xlfn.XLOOKUP(_xlfn.XLOOKUP($A75,TEAMS!$E$3:$E$361,TEAMS!$D$3:$D$361,"",0),KP!$C$1:$C$370,KP!R$1:R$370,"",0)</f>
        <v>2.4</v>
      </c>
      <c r="BD75">
        <f>_xlfn.XLOOKUP(_xlfn.XLOOKUP($A75,TEAMS!$E$3:$E$361,TEAMS!$D$3:$D$361,"",0),KP!$C$1:$C$370,KP!T$1:T$370,"",0)</f>
        <v>106.1</v>
      </c>
      <c r="BE75">
        <f>_xlfn.XLOOKUP(_xlfn.XLOOKUP($A75,TEAMS!$E$3:$E$361,TEAMS!$D$3:$D$361,"",0),KP!$C$1:$C$370,KP!V$1:V$370,"",0)</f>
        <v>103.7</v>
      </c>
      <c r="BF75">
        <f>_xlfn.XLOOKUP(_xlfn.XLOOKUP($A75,TEAMS!$E$3:$E$361,TEAMS!$D$3:$D$361,"",0),KP!$C$1:$C$370,KP!X$1:X$370,"",0)</f>
        <v>0.74</v>
      </c>
    </row>
    <row r="76" spans="1:58" x14ac:dyDescent="0.2">
      <c r="A76" s="1" t="s">
        <v>113</v>
      </c>
      <c r="B76" s="11" t="str">
        <f>_xlfn.XLOOKUP($A76,KP!$D$1:$D$364,KP!$C$1:$C$364,"",0)</f>
        <v>New Mexico</v>
      </c>
      <c r="C76" s="11" t="str">
        <f>_xlfn.XLOOKUP($A76,KP!$D$1:$D$364,KP!$E$1:$E$364,"",0)</f>
        <v>MWC</v>
      </c>
      <c r="D76">
        <v>80.599999999999994</v>
      </c>
      <c r="E76">
        <v>6.2</v>
      </c>
      <c r="F76">
        <v>28.7</v>
      </c>
      <c r="G76">
        <v>59.5</v>
      </c>
      <c r="H76">
        <v>1.0880000000000001</v>
      </c>
      <c r="I76">
        <v>1.004</v>
      </c>
      <c r="J76">
        <v>53</v>
      </c>
      <c r="K76">
        <v>114</v>
      </c>
      <c r="L76">
        <v>35.9</v>
      </c>
      <c r="M76">
        <v>52.7</v>
      </c>
      <c r="N76">
        <v>74.400000000000006</v>
      </c>
      <c r="O76">
        <v>5.8</v>
      </c>
      <c r="P76">
        <v>16</v>
      </c>
      <c r="Q76">
        <v>7.8</v>
      </c>
      <c r="R76">
        <v>25.4</v>
      </c>
      <c r="S76">
        <v>36.6</v>
      </c>
      <c r="T76">
        <v>25.7</v>
      </c>
      <c r="U76">
        <v>74.7</v>
      </c>
      <c r="V76">
        <v>51.3</v>
      </c>
      <c r="W76">
        <v>3.7</v>
      </c>
      <c r="X76">
        <v>6.7</v>
      </c>
      <c r="Y76">
        <v>13.4</v>
      </c>
      <c r="Z76">
        <v>11.4</v>
      </c>
      <c r="AA76">
        <v>1.175</v>
      </c>
      <c r="AB76">
        <v>0.65600000000000003</v>
      </c>
      <c r="AC76">
        <v>0.44400000000000001</v>
      </c>
      <c r="AD76">
        <v>74</v>
      </c>
      <c r="AE76">
        <v>16.8</v>
      </c>
      <c r="AF76">
        <v>74.3</v>
      </c>
      <c r="AG76">
        <v>-6.2</v>
      </c>
      <c r="AH76">
        <v>43.9</v>
      </c>
      <c r="AI76">
        <v>50.4</v>
      </c>
      <c r="AJ76">
        <v>33.200000000000003</v>
      </c>
      <c r="AK76">
        <v>50.8</v>
      </c>
      <c r="AL76">
        <v>70.400000000000006</v>
      </c>
      <c r="AM76">
        <v>106.6</v>
      </c>
      <c r="AN76">
        <v>14.1</v>
      </c>
      <c r="AO76">
        <v>12.7</v>
      </c>
      <c r="AP76">
        <v>1.1080000000000001</v>
      </c>
      <c r="AQ76">
        <f t="shared" si="3"/>
        <v>6.6999999999999948E-2</v>
      </c>
      <c r="AR76">
        <f t="shared" si="4"/>
        <v>10.4</v>
      </c>
      <c r="AS76">
        <f t="shared" si="5"/>
        <v>-1</v>
      </c>
      <c r="AT76">
        <f>_xlfn.XLOOKUP(_xlfn.XLOOKUP($A76,TEAMS!$E$3:$E$361,TEAMS!$D$3:$D$361,"",0),KP!$C$1:$C$370,KP!B$1:B$370,"",0)</f>
        <v>52</v>
      </c>
      <c r="AU76">
        <f>_xlfn.XLOOKUP(_xlfn.XLOOKUP($A76,TEAMS!$E$3:$E$361,TEAMS!$D$3:$D$361,"",0),KP!$C$1:$C$370,KP!F$1:F$370,"",0)</f>
        <v>22</v>
      </c>
      <c r="AV76">
        <f>_xlfn.XLOOKUP(_xlfn.XLOOKUP($A76,TEAMS!$E$3:$E$361,TEAMS!$D$3:$D$361,"",0),KP!$C$1:$C$370,KP!G$1:G$370,"",0)</f>
        <v>11</v>
      </c>
      <c r="AW76">
        <f>_xlfn.XLOOKUP(_xlfn.XLOOKUP($A76,TEAMS!$E$3:$E$361,TEAMS!$D$3:$D$361,"",0),KP!$C$1:$C$370,KP!H$1:H$370,"",0)</f>
        <v>0</v>
      </c>
      <c r="AX76">
        <f>_xlfn.XLOOKUP(_xlfn.XLOOKUP($A76,TEAMS!$E$3:$E$361,TEAMS!$D$3:$D$361,"",0),KP!$C$1:$C$370,KP!I$1:I$370,"",0)</f>
        <v>13.84</v>
      </c>
      <c r="AY76">
        <f>_xlfn.XLOOKUP(_xlfn.XLOOKUP($A76,TEAMS!$E$3:$E$361,TEAMS!$D$3:$D$361,"",0),KP!$C$1:$C$370,KP!J$1:J$370,"",0)</f>
        <v>116.1</v>
      </c>
      <c r="AZ76">
        <f>_xlfn.XLOOKUP(_xlfn.XLOOKUP($A76,TEAMS!$E$3:$E$361,TEAMS!$D$3:$D$361,"",0),KP!$C$1:$C$370,KP!L$1:L$370,"",0)</f>
        <v>102.2</v>
      </c>
      <c r="BA76">
        <f>_xlfn.XLOOKUP(_xlfn.XLOOKUP($A76,TEAMS!$E$3:$E$361,TEAMS!$D$3:$D$361,"",0),KP!$C$1:$C$370,KP!N$1:N$370,"",0)</f>
        <v>71.599999999999994</v>
      </c>
      <c r="BB76">
        <f>_xlfn.XLOOKUP(_xlfn.XLOOKUP($A76,TEAMS!$E$3:$E$361,TEAMS!$D$3:$D$361,"",0),KP!$C$1:$C$370,KP!P$1:P$370,"",0)</f>
        <v>-0.03</v>
      </c>
      <c r="BC76">
        <f>_xlfn.XLOOKUP(_xlfn.XLOOKUP($A76,TEAMS!$E$3:$E$361,TEAMS!$D$3:$D$361,"",0),KP!$C$1:$C$370,KP!R$1:R$370,"",0)</f>
        <v>5.71</v>
      </c>
      <c r="BD76">
        <f>_xlfn.XLOOKUP(_xlfn.XLOOKUP($A76,TEAMS!$E$3:$E$361,TEAMS!$D$3:$D$361,"",0),KP!$C$1:$C$370,KP!T$1:T$370,"",0)</f>
        <v>108.2</v>
      </c>
      <c r="BE76">
        <f>_xlfn.XLOOKUP(_xlfn.XLOOKUP($A76,TEAMS!$E$3:$E$361,TEAMS!$D$3:$D$361,"",0),KP!$C$1:$C$370,KP!V$1:V$370,"",0)</f>
        <v>102.5</v>
      </c>
      <c r="BF76">
        <f>_xlfn.XLOOKUP(_xlfn.XLOOKUP($A76,TEAMS!$E$3:$E$361,TEAMS!$D$3:$D$361,"",0),KP!$C$1:$C$370,KP!X$1:X$370,"",0)</f>
        <v>-0.44</v>
      </c>
    </row>
    <row r="77" spans="1:58" x14ac:dyDescent="0.2">
      <c r="A77" s="1" t="s">
        <v>114</v>
      </c>
      <c r="B77" s="11" t="str">
        <f>_xlfn.XLOOKUP($A77,KP!$D$1:$D$364,KP!$C$1:$C$364,"",0)</f>
        <v>Winthrop</v>
      </c>
      <c r="C77" s="11" t="str">
        <f>_xlfn.XLOOKUP($A77,KP!$D$1:$D$364,KP!$E$1:$E$364,"",0)</f>
        <v>BSth</v>
      </c>
      <c r="D77">
        <v>72.8</v>
      </c>
      <c r="E77">
        <v>-3</v>
      </c>
      <c r="F77">
        <v>24</v>
      </c>
      <c r="G77">
        <v>51.5</v>
      </c>
      <c r="H77">
        <v>1.054</v>
      </c>
      <c r="I77">
        <v>1.0980000000000001</v>
      </c>
      <c r="J77">
        <v>55.1</v>
      </c>
      <c r="K77">
        <v>118</v>
      </c>
      <c r="L77">
        <v>37.9</v>
      </c>
      <c r="M77">
        <v>53.8</v>
      </c>
      <c r="N77">
        <v>74.7</v>
      </c>
      <c r="O77">
        <v>8.8000000000000007</v>
      </c>
      <c r="P77">
        <v>23.1</v>
      </c>
      <c r="Q77">
        <v>6.4</v>
      </c>
      <c r="R77">
        <v>20.5</v>
      </c>
      <c r="S77">
        <v>29.6</v>
      </c>
      <c r="T77">
        <v>23</v>
      </c>
      <c r="U77">
        <v>67.3</v>
      </c>
      <c r="V77">
        <v>46.6</v>
      </c>
      <c r="W77">
        <v>2.9</v>
      </c>
      <c r="X77">
        <v>4.8</v>
      </c>
      <c r="Y77">
        <v>11.2</v>
      </c>
      <c r="Z77">
        <v>13.9</v>
      </c>
      <c r="AA77">
        <v>0.80600000000000005</v>
      </c>
      <c r="AB77">
        <v>0.433</v>
      </c>
      <c r="AC77">
        <v>0.5</v>
      </c>
      <c r="AD77">
        <v>69</v>
      </c>
      <c r="AE77">
        <v>17.100000000000001</v>
      </c>
      <c r="AF77">
        <v>75.8</v>
      </c>
      <c r="AG77">
        <v>3</v>
      </c>
      <c r="AH77">
        <v>48</v>
      </c>
      <c r="AI77">
        <v>54.8</v>
      </c>
      <c r="AJ77">
        <v>35.799999999999997</v>
      </c>
      <c r="AK77">
        <v>55.5</v>
      </c>
      <c r="AL77">
        <v>64.2</v>
      </c>
      <c r="AM77">
        <v>112.8</v>
      </c>
      <c r="AN77">
        <v>14.1</v>
      </c>
      <c r="AO77">
        <v>11.7</v>
      </c>
      <c r="AP77">
        <v>1.2050000000000001</v>
      </c>
      <c r="AQ77">
        <f t="shared" si="3"/>
        <v>-0.39900000000000002</v>
      </c>
      <c r="AR77">
        <f t="shared" si="4"/>
        <v>7.6999999999999993</v>
      </c>
      <c r="AS77">
        <f t="shared" si="5"/>
        <v>-6.2000000000000011</v>
      </c>
      <c r="AT77">
        <f>_xlfn.XLOOKUP(_xlfn.XLOOKUP($A77,TEAMS!$E$3:$E$361,TEAMS!$D$3:$D$361,"",0),KP!$C$1:$C$370,KP!B$1:B$370,"",0)</f>
        <v>248</v>
      </c>
      <c r="AU77">
        <f>_xlfn.XLOOKUP(_xlfn.XLOOKUP($A77,TEAMS!$E$3:$E$361,TEAMS!$D$3:$D$361,"",0),KP!$C$1:$C$370,KP!F$1:F$370,"",0)</f>
        <v>15</v>
      </c>
      <c r="AV77">
        <f>_xlfn.XLOOKUP(_xlfn.XLOOKUP($A77,TEAMS!$E$3:$E$361,TEAMS!$D$3:$D$361,"",0),KP!$C$1:$C$370,KP!G$1:G$370,"",0)</f>
        <v>17</v>
      </c>
      <c r="AW77">
        <f>_xlfn.XLOOKUP(_xlfn.XLOOKUP($A77,TEAMS!$E$3:$E$361,TEAMS!$D$3:$D$361,"",0),KP!$C$1:$C$370,KP!H$1:H$370,"",0)</f>
        <v>0</v>
      </c>
      <c r="AX77">
        <f>_xlfn.XLOOKUP(_xlfn.XLOOKUP($A77,TEAMS!$E$3:$E$361,TEAMS!$D$3:$D$361,"",0),KP!$C$1:$C$370,KP!I$1:I$370,"",0)</f>
        <v>-6.6</v>
      </c>
      <c r="AY77">
        <f>_xlfn.XLOOKUP(_xlfn.XLOOKUP($A77,TEAMS!$E$3:$E$361,TEAMS!$D$3:$D$361,"",0),KP!$C$1:$C$370,KP!J$1:J$370,"",0)</f>
        <v>108.6</v>
      </c>
      <c r="AZ77">
        <f>_xlfn.XLOOKUP(_xlfn.XLOOKUP($A77,TEAMS!$E$3:$E$361,TEAMS!$D$3:$D$361,"",0),KP!$C$1:$C$370,KP!L$1:L$370,"",0)</f>
        <v>115.2</v>
      </c>
      <c r="BA77">
        <f>_xlfn.XLOOKUP(_xlfn.XLOOKUP($A77,TEAMS!$E$3:$E$361,TEAMS!$D$3:$D$361,"",0),KP!$C$1:$C$370,KP!N$1:N$370,"",0)</f>
        <v>66.900000000000006</v>
      </c>
      <c r="BB77">
        <f>_xlfn.XLOOKUP(_xlfn.XLOOKUP($A77,TEAMS!$E$3:$E$361,TEAMS!$D$3:$D$361,"",0),KP!$C$1:$C$370,KP!P$1:P$370,"",0)</f>
        <v>3.2000000000000001E-2</v>
      </c>
      <c r="BC77">
        <f>_xlfn.XLOOKUP(_xlfn.XLOOKUP($A77,TEAMS!$E$3:$E$361,TEAMS!$D$3:$D$361,"",0),KP!$C$1:$C$370,KP!R$1:R$370,"",0)</f>
        <v>-3.31</v>
      </c>
      <c r="BD77">
        <f>_xlfn.XLOOKUP(_xlfn.XLOOKUP($A77,TEAMS!$E$3:$E$361,TEAMS!$D$3:$D$361,"",0),KP!$C$1:$C$370,KP!T$1:T$370,"",0)</f>
        <v>103.7</v>
      </c>
      <c r="BE77">
        <f>_xlfn.XLOOKUP(_xlfn.XLOOKUP($A77,TEAMS!$E$3:$E$361,TEAMS!$D$3:$D$361,"",0),KP!$C$1:$C$370,KP!V$1:V$370,"",0)</f>
        <v>107</v>
      </c>
      <c r="BF77">
        <f>_xlfn.XLOOKUP(_xlfn.XLOOKUP($A77,TEAMS!$E$3:$E$361,TEAMS!$D$3:$D$361,"",0),KP!$C$1:$C$370,KP!X$1:X$370,"",0)</f>
        <v>2.52</v>
      </c>
    </row>
    <row r="78" spans="1:58" x14ac:dyDescent="0.2">
      <c r="A78" s="1" t="s">
        <v>115</v>
      </c>
      <c r="B78" s="11" t="str">
        <f>_xlfn.XLOOKUP($A78,KP!$D$1:$D$364,KP!$C$1:$C$364,"",0)</f>
        <v>Howard</v>
      </c>
      <c r="C78" s="11" t="str">
        <f>_xlfn.XLOOKUP($A78,KP!$D$1:$D$364,KP!$E$1:$E$364,"",0)</f>
        <v>MEAC</v>
      </c>
      <c r="D78">
        <v>73.599999999999994</v>
      </c>
      <c r="E78">
        <v>1</v>
      </c>
      <c r="F78">
        <v>26.2</v>
      </c>
      <c r="G78">
        <v>57.7</v>
      </c>
      <c r="H78">
        <v>1.0049999999999999</v>
      </c>
      <c r="I78">
        <v>0.99199999999999999</v>
      </c>
      <c r="J78">
        <v>52</v>
      </c>
      <c r="K78">
        <v>110.4</v>
      </c>
      <c r="L78">
        <v>37.200000000000003</v>
      </c>
      <c r="M78">
        <v>49.9</v>
      </c>
      <c r="N78">
        <v>71.599999999999994</v>
      </c>
      <c r="O78">
        <v>7.7</v>
      </c>
      <c r="P78">
        <v>20.8</v>
      </c>
      <c r="Q78">
        <v>9.9</v>
      </c>
      <c r="R78">
        <v>22.3</v>
      </c>
      <c r="S78">
        <v>35.4</v>
      </c>
      <c r="T78">
        <v>32</v>
      </c>
      <c r="U78">
        <v>71.400000000000006</v>
      </c>
      <c r="V78">
        <v>51.1</v>
      </c>
      <c r="W78">
        <v>3</v>
      </c>
      <c r="X78">
        <v>7</v>
      </c>
      <c r="Y78">
        <v>14.3</v>
      </c>
      <c r="Z78">
        <v>16.2</v>
      </c>
      <c r="AA78">
        <v>0.88300000000000001</v>
      </c>
      <c r="AB78">
        <v>0.61299999999999999</v>
      </c>
      <c r="AC78">
        <v>0.88900000000000001</v>
      </c>
      <c r="AD78">
        <v>73.2</v>
      </c>
      <c r="AE78">
        <v>17.5</v>
      </c>
      <c r="AF78">
        <v>72.599999999999994</v>
      </c>
      <c r="AG78">
        <v>-1</v>
      </c>
      <c r="AH78">
        <v>44.4</v>
      </c>
      <c r="AI78">
        <v>50.6</v>
      </c>
      <c r="AJ78">
        <v>33.6</v>
      </c>
      <c r="AK78">
        <v>50.8</v>
      </c>
      <c r="AL78">
        <v>69.3</v>
      </c>
      <c r="AM78">
        <v>107.6</v>
      </c>
      <c r="AN78">
        <v>12.1</v>
      </c>
      <c r="AO78">
        <v>14.8</v>
      </c>
      <c r="AP78">
        <v>0.81699999999999995</v>
      </c>
      <c r="AQ78">
        <f t="shared" si="3"/>
        <v>6.6000000000000059E-2</v>
      </c>
      <c r="AR78">
        <f t="shared" si="4"/>
        <v>10</v>
      </c>
      <c r="AS78">
        <f t="shared" si="5"/>
        <v>-6.1999999999999993</v>
      </c>
      <c r="AT78">
        <f>_xlfn.XLOOKUP(_xlfn.XLOOKUP($A78,TEAMS!$E$3:$E$361,TEAMS!$D$3:$D$361,"",0),KP!$C$1:$C$370,KP!B$1:B$370,"",0)</f>
        <v>215</v>
      </c>
      <c r="AU78">
        <f>_xlfn.XLOOKUP(_xlfn.XLOOKUP($A78,TEAMS!$E$3:$E$361,TEAMS!$D$3:$D$361,"",0),KP!$C$1:$C$370,KP!F$1:F$370,"",0)</f>
        <v>22</v>
      </c>
      <c r="AV78">
        <f>_xlfn.XLOOKUP(_xlfn.XLOOKUP($A78,TEAMS!$E$3:$E$361,TEAMS!$D$3:$D$361,"",0),KP!$C$1:$C$370,KP!G$1:G$370,"",0)</f>
        <v>12</v>
      </c>
      <c r="AW78">
        <f>_xlfn.XLOOKUP(_xlfn.XLOOKUP($A78,TEAMS!$E$3:$E$361,TEAMS!$D$3:$D$361,"",0),KP!$C$1:$C$370,KP!H$1:H$370,"",0)</f>
        <v>16</v>
      </c>
      <c r="AX78">
        <f>_xlfn.XLOOKUP(_xlfn.XLOOKUP($A78,TEAMS!$E$3:$E$361,TEAMS!$D$3:$D$361,"",0),KP!$C$1:$C$370,KP!I$1:I$370,"",0)</f>
        <v>-3.21</v>
      </c>
      <c r="AY78">
        <f>_xlfn.XLOOKUP(_xlfn.XLOOKUP($A78,TEAMS!$E$3:$E$361,TEAMS!$D$3:$D$361,"",0),KP!$C$1:$C$370,KP!J$1:J$370,"",0)</f>
        <v>103.7</v>
      </c>
      <c r="AZ78">
        <f>_xlfn.XLOOKUP(_xlfn.XLOOKUP($A78,TEAMS!$E$3:$E$361,TEAMS!$D$3:$D$361,"",0),KP!$C$1:$C$370,KP!L$1:L$370,"",0)</f>
        <v>106.9</v>
      </c>
      <c r="BA78">
        <f>_xlfn.XLOOKUP(_xlfn.XLOOKUP($A78,TEAMS!$E$3:$E$361,TEAMS!$D$3:$D$361,"",0),KP!$C$1:$C$370,KP!N$1:N$370,"",0)</f>
        <v>69</v>
      </c>
      <c r="BB78">
        <f>_xlfn.XLOOKUP(_xlfn.XLOOKUP($A78,TEAMS!$E$3:$E$361,TEAMS!$D$3:$D$361,"",0),KP!$C$1:$C$370,KP!P$1:P$370,"",0)</f>
        <v>9.6000000000000002E-2</v>
      </c>
      <c r="BC78">
        <f>_xlfn.XLOOKUP(_xlfn.XLOOKUP($A78,TEAMS!$E$3:$E$361,TEAMS!$D$3:$D$361,"",0),KP!$C$1:$C$370,KP!R$1:R$370,"",0)</f>
        <v>-6.11</v>
      </c>
      <c r="BD78">
        <f>_xlfn.XLOOKUP(_xlfn.XLOOKUP($A78,TEAMS!$E$3:$E$361,TEAMS!$D$3:$D$361,"",0),KP!$C$1:$C$370,KP!T$1:T$370,"",0)</f>
        <v>101.4</v>
      </c>
      <c r="BE78">
        <f>_xlfn.XLOOKUP(_xlfn.XLOOKUP($A78,TEAMS!$E$3:$E$361,TEAMS!$D$3:$D$361,"",0),KP!$C$1:$C$370,KP!V$1:V$370,"",0)</f>
        <v>107.5</v>
      </c>
      <c r="BF78">
        <f>_xlfn.XLOOKUP(_xlfn.XLOOKUP($A78,TEAMS!$E$3:$E$361,TEAMS!$D$3:$D$361,"",0),KP!$C$1:$C$370,KP!X$1:X$370,"",0)</f>
        <v>0.26</v>
      </c>
    </row>
    <row r="79" spans="1:58" x14ac:dyDescent="0.2">
      <c r="A79" s="1" t="s">
        <v>116</v>
      </c>
      <c r="B79" s="11" t="str">
        <f>_xlfn.XLOOKUP($A79,KP!$D$1:$D$364,KP!$C$1:$C$364,"",0)</f>
        <v>Florida Atlantic</v>
      </c>
      <c r="C79" s="11" t="str">
        <f>_xlfn.XLOOKUP($A79,KP!$D$1:$D$364,KP!$E$1:$E$364,"",0)</f>
        <v>CUSA</v>
      </c>
      <c r="D79">
        <v>78.2</v>
      </c>
      <c r="E79">
        <v>12.9</v>
      </c>
      <c r="F79">
        <v>27.9</v>
      </c>
      <c r="G79">
        <v>59.6</v>
      </c>
      <c r="H79">
        <v>1.107</v>
      </c>
      <c r="I79">
        <v>0.92500000000000004</v>
      </c>
      <c r="J79">
        <v>55</v>
      </c>
      <c r="K79">
        <v>115</v>
      </c>
      <c r="L79">
        <v>37.200000000000003</v>
      </c>
      <c r="M79">
        <v>54.3</v>
      </c>
      <c r="N79">
        <v>71.8</v>
      </c>
      <c r="O79">
        <v>9.6999999999999993</v>
      </c>
      <c r="P79">
        <v>26.1</v>
      </c>
      <c r="Q79">
        <v>9.1</v>
      </c>
      <c r="R79">
        <v>26.1</v>
      </c>
      <c r="S79">
        <v>38.299999999999997</v>
      </c>
      <c r="T79">
        <v>28.9</v>
      </c>
      <c r="U79">
        <v>77.3</v>
      </c>
      <c r="V79">
        <v>53.7</v>
      </c>
      <c r="W79">
        <v>2.5</v>
      </c>
      <c r="X79">
        <v>6.5</v>
      </c>
      <c r="Y79">
        <v>14.2</v>
      </c>
      <c r="Z79">
        <v>11.5</v>
      </c>
      <c r="AA79">
        <v>1.2330000000000001</v>
      </c>
      <c r="AB79">
        <v>0.90600000000000003</v>
      </c>
      <c r="AC79">
        <v>0.9</v>
      </c>
      <c r="AD79">
        <v>70.599999999999994</v>
      </c>
      <c r="AE79">
        <v>15.8</v>
      </c>
      <c r="AF79">
        <v>65.3</v>
      </c>
      <c r="AG79">
        <v>-12.9</v>
      </c>
      <c r="AH79">
        <v>40.4</v>
      </c>
      <c r="AI79">
        <v>45.9</v>
      </c>
      <c r="AJ79">
        <v>32</v>
      </c>
      <c r="AK79">
        <v>44.8</v>
      </c>
      <c r="AL79">
        <v>74.900000000000006</v>
      </c>
      <c r="AM79">
        <v>99.2</v>
      </c>
      <c r="AN79">
        <v>7.9</v>
      </c>
      <c r="AO79">
        <v>12.7</v>
      </c>
      <c r="AP79">
        <v>0.621</v>
      </c>
      <c r="AQ79">
        <f t="shared" si="3"/>
        <v>0.6120000000000001</v>
      </c>
      <c r="AR79">
        <f t="shared" si="4"/>
        <v>9</v>
      </c>
      <c r="AS79">
        <f t="shared" si="5"/>
        <v>-2.5</v>
      </c>
      <c r="AT79">
        <f>_xlfn.XLOOKUP(_xlfn.XLOOKUP($A79,TEAMS!$E$3:$E$361,TEAMS!$D$3:$D$361,"",0),KP!$C$1:$C$370,KP!B$1:B$370,"",0)</f>
        <v>26</v>
      </c>
      <c r="AU79">
        <f>_xlfn.XLOOKUP(_xlfn.XLOOKUP($A79,TEAMS!$E$3:$E$361,TEAMS!$D$3:$D$361,"",0),KP!$C$1:$C$370,KP!F$1:F$370,"",0)</f>
        <v>31</v>
      </c>
      <c r="AV79">
        <f>_xlfn.XLOOKUP(_xlfn.XLOOKUP($A79,TEAMS!$E$3:$E$361,TEAMS!$D$3:$D$361,"",0),KP!$C$1:$C$370,KP!G$1:G$370,"",0)</f>
        <v>3</v>
      </c>
      <c r="AW79">
        <f>_xlfn.XLOOKUP(_xlfn.XLOOKUP($A79,TEAMS!$E$3:$E$361,TEAMS!$D$3:$D$361,"",0),KP!$C$1:$C$370,KP!H$1:H$370,"",0)</f>
        <v>9</v>
      </c>
      <c r="AX79">
        <f>_xlfn.XLOOKUP(_xlfn.XLOOKUP($A79,TEAMS!$E$3:$E$361,TEAMS!$D$3:$D$361,"",0),KP!$C$1:$C$370,KP!I$1:I$370,"",0)</f>
        <v>18.23</v>
      </c>
      <c r="AY79">
        <f>_xlfn.XLOOKUP(_xlfn.XLOOKUP($A79,TEAMS!$E$3:$E$361,TEAMS!$D$3:$D$361,"",0),KP!$C$1:$C$370,KP!J$1:J$370,"",0)</f>
        <v>114.3</v>
      </c>
      <c r="AZ79">
        <f>_xlfn.XLOOKUP(_xlfn.XLOOKUP($A79,TEAMS!$E$3:$E$361,TEAMS!$D$3:$D$361,"",0),KP!$C$1:$C$370,KP!L$1:L$370,"",0)</f>
        <v>96</v>
      </c>
      <c r="BA79">
        <f>_xlfn.XLOOKUP(_xlfn.XLOOKUP($A79,TEAMS!$E$3:$E$361,TEAMS!$D$3:$D$361,"",0),KP!$C$1:$C$370,KP!N$1:N$370,"",0)</f>
        <v>68.400000000000006</v>
      </c>
      <c r="BB79">
        <f>_xlfn.XLOOKUP(_xlfn.XLOOKUP($A79,TEAMS!$E$3:$E$361,TEAMS!$D$3:$D$361,"",0),KP!$C$1:$C$370,KP!P$1:P$370,"",0)</f>
        <v>5.2999999999999999E-2</v>
      </c>
      <c r="BC79">
        <f>_xlfn.XLOOKUP(_xlfn.XLOOKUP($A79,TEAMS!$E$3:$E$361,TEAMS!$D$3:$D$361,"",0),KP!$C$1:$C$370,KP!R$1:R$370,"",0)</f>
        <v>0.41</v>
      </c>
      <c r="BD79">
        <f>_xlfn.XLOOKUP(_xlfn.XLOOKUP($A79,TEAMS!$E$3:$E$361,TEAMS!$D$3:$D$361,"",0),KP!$C$1:$C$370,KP!T$1:T$370,"",0)</f>
        <v>105.6</v>
      </c>
      <c r="BE79">
        <f>_xlfn.XLOOKUP(_xlfn.XLOOKUP($A79,TEAMS!$E$3:$E$361,TEAMS!$D$3:$D$361,"",0),KP!$C$1:$C$370,KP!V$1:V$370,"",0)</f>
        <v>105.1</v>
      </c>
      <c r="BF79">
        <f>_xlfn.XLOOKUP(_xlfn.XLOOKUP($A79,TEAMS!$E$3:$E$361,TEAMS!$D$3:$D$361,"",0),KP!$C$1:$C$370,KP!X$1:X$370,"",0)</f>
        <v>-2.52</v>
      </c>
    </row>
    <row r="80" spans="1:58" x14ac:dyDescent="0.2">
      <c r="A80" s="1" t="s">
        <v>117</v>
      </c>
      <c r="B80" s="11" t="str">
        <f>_xlfn.XLOOKUP($A80,KP!$D$1:$D$364,KP!$C$1:$C$364,"",0)</f>
        <v>Seattle</v>
      </c>
      <c r="C80" s="11" t="str">
        <f>_xlfn.XLOOKUP($A80,KP!$D$1:$D$364,KP!$E$1:$E$364,"",0)</f>
        <v>WAC</v>
      </c>
      <c r="D80">
        <v>70.3</v>
      </c>
      <c r="E80">
        <v>0.2</v>
      </c>
      <c r="F80">
        <v>23.9</v>
      </c>
      <c r="G80">
        <v>60.7</v>
      </c>
      <c r="H80">
        <v>0.97699999999999998</v>
      </c>
      <c r="I80">
        <v>0.97399999999999998</v>
      </c>
      <c r="J80">
        <v>46.3</v>
      </c>
      <c r="K80">
        <v>100.4</v>
      </c>
      <c r="L80">
        <v>30.9</v>
      </c>
      <c r="M80">
        <v>46.4</v>
      </c>
      <c r="N80">
        <v>71.400000000000006</v>
      </c>
      <c r="O80">
        <v>8.4</v>
      </c>
      <c r="P80">
        <v>27.1</v>
      </c>
      <c r="Q80">
        <v>9.6</v>
      </c>
      <c r="R80">
        <v>24.2</v>
      </c>
      <c r="S80">
        <v>36.799999999999997</v>
      </c>
      <c r="T80">
        <v>27.6</v>
      </c>
      <c r="U80">
        <v>75.400000000000006</v>
      </c>
      <c r="V80">
        <v>50.7</v>
      </c>
      <c r="W80">
        <v>3.2</v>
      </c>
      <c r="X80">
        <v>5.7</v>
      </c>
      <c r="Y80">
        <v>11.5</v>
      </c>
      <c r="Z80">
        <v>11.9</v>
      </c>
      <c r="AA80">
        <v>0.96899999999999997</v>
      </c>
      <c r="AB80">
        <v>0.6</v>
      </c>
      <c r="AC80">
        <v>0.85699999999999998</v>
      </c>
      <c r="AD80">
        <v>71.900000000000006</v>
      </c>
      <c r="AE80">
        <v>18.5</v>
      </c>
      <c r="AF80">
        <v>70</v>
      </c>
      <c r="AG80">
        <v>-0.2</v>
      </c>
      <c r="AH80">
        <v>43.2</v>
      </c>
      <c r="AI80">
        <v>48.8</v>
      </c>
      <c r="AJ80">
        <v>32.299999999999997</v>
      </c>
      <c r="AK80">
        <v>48.9</v>
      </c>
      <c r="AL80">
        <v>70.8</v>
      </c>
      <c r="AM80">
        <v>104.6</v>
      </c>
      <c r="AN80">
        <v>12.9</v>
      </c>
      <c r="AO80">
        <v>12.5</v>
      </c>
      <c r="AP80">
        <v>1.0349999999999999</v>
      </c>
      <c r="AQ80">
        <f t="shared" si="3"/>
        <v>-6.5999999999999948E-2</v>
      </c>
      <c r="AR80">
        <f t="shared" si="4"/>
        <v>8.9</v>
      </c>
      <c r="AS80">
        <f t="shared" si="5"/>
        <v>-3</v>
      </c>
      <c r="AT80">
        <f>_xlfn.XLOOKUP(_xlfn.XLOOKUP($A80,TEAMS!$E$3:$E$361,TEAMS!$D$3:$D$361,"",0),KP!$C$1:$C$370,KP!B$1:B$370,"",0)</f>
        <v>141</v>
      </c>
      <c r="AU80">
        <f>_xlfn.XLOOKUP(_xlfn.XLOOKUP($A80,TEAMS!$E$3:$E$361,TEAMS!$D$3:$D$361,"",0),KP!$C$1:$C$370,KP!F$1:F$370,"",0)</f>
        <v>20</v>
      </c>
      <c r="AV80">
        <f>_xlfn.XLOOKUP(_xlfn.XLOOKUP($A80,TEAMS!$E$3:$E$361,TEAMS!$D$3:$D$361,"",0),KP!$C$1:$C$370,KP!G$1:G$370,"",0)</f>
        <v>12</v>
      </c>
      <c r="AW80">
        <f>_xlfn.XLOOKUP(_xlfn.XLOOKUP($A80,TEAMS!$E$3:$E$361,TEAMS!$D$3:$D$361,"",0),KP!$C$1:$C$370,KP!H$1:H$370,"",0)</f>
        <v>0</v>
      </c>
      <c r="AX80">
        <f>_xlfn.XLOOKUP(_xlfn.XLOOKUP($A80,TEAMS!$E$3:$E$361,TEAMS!$D$3:$D$361,"",0),KP!$C$1:$C$370,KP!I$1:I$370,"",0)</f>
        <v>2.35</v>
      </c>
      <c r="AY80">
        <f>_xlfn.XLOOKUP(_xlfn.XLOOKUP($A80,TEAMS!$E$3:$E$361,TEAMS!$D$3:$D$361,"",0),KP!$C$1:$C$370,KP!J$1:J$370,"",0)</f>
        <v>102.1</v>
      </c>
      <c r="AZ80">
        <f>_xlfn.XLOOKUP(_xlfn.XLOOKUP($A80,TEAMS!$E$3:$E$361,TEAMS!$D$3:$D$361,"",0),KP!$C$1:$C$370,KP!L$1:L$370,"",0)</f>
        <v>99.8</v>
      </c>
      <c r="BA80">
        <f>_xlfn.XLOOKUP(_xlfn.XLOOKUP($A80,TEAMS!$E$3:$E$361,TEAMS!$D$3:$D$361,"",0),KP!$C$1:$C$370,KP!N$1:N$370,"",0)</f>
        <v>69.2</v>
      </c>
      <c r="BB80">
        <f>_xlfn.XLOOKUP(_xlfn.XLOOKUP($A80,TEAMS!$E$3:$E$361,TEAMS!$D$3:$D$361,"",0),KP!$C$1:$C$370,KP!P$1:P$370,"",0)</f>
        <v>9.1999999999999998E-2</v>
      </c>
      <c r="BC80">
        <f>_xlfn.XLOOKUP(_xlfn.XLOOKUP($A80,TEAMS!$E$3:$E$361,TEAMS!$D$3:$D$361,"",0),KP!$C$1:$C$370,KP!R$1:R$370,"",0)</f>
        <v>1.57</v>
      </c>
      <c r="BD80">
        <f>_xlfn.XLOOKUP(_xlfn.XLOOKUP($A80,TEAMS!$E$3:$E$361,TEAMS!$D$3:$D$361,"",0),KP!$C$1:$C$370,KP!T$1:T$370,"",0)</f>
        <v>106.3</v>
      </c>
      <c r="BE80">
        <f>_xlfn.XLOOKUP(_xlfn.XLOOKUP($A80,TEAMS!$E$3:$E$361,TEAMS!$D$3:$D$361,"",0),KP!$C$1:$C$370,KP!V$1:V$370,"",0)</f>
        <v>104.7</v>
      </c>
      <c r="BF80">
        <f>_xlfn.XLOOKUP(_xlfn.XLOOKUP($A80,TEAMS!$E$3:$E$361,TEAMS!$D$3:$D$361,"",0),KP!$C$1:$C$370,KP!X$1:X$370,"",0)</f>
        <v>1.08</v>
      </c>
    </row>
    <row r="81" spans="1:58" x14ac:dyDescent="0.2">
      <c r="A81" s="1" t="s">
        <v>118</v>
      </c>
      <c r="B81" s="11" t="str">
        <f>_xlfn.XLOOKUP($A81,KP!$D$1:$D$364,KP!$C$1:$C$364,"",0)</f>
        <v>Ohio</v>
      </c>
      <c r="C81" s="11" t="str">
        <f>_xlfn.XLOOKUP($A81,KP!$D$1:$D$364,KP!$E$1:$E$364,"",0)</f>
        <v>MAC</v>
      </c>
      <c r="D81">
        <v>77.8</v>
      </c>
      <c r="E81">
        <v>3.8</v>
      </c>
      <c r="F81">
        <v>28.1</v>
      </c>
      <c r="G81">
        <v>62.2</v>
      </c>
      <c r="H81">
        <v>1.0900000000000001</v>
      </c>
      <c r="I81">
        <v>1.038</v>
      </c>
      <c r="J81">
        <v>52.4</v>
      </c>
      <c r="K81">
        <v>110.6</v>
      </c>
      <c r="L81">
        <v>37.299999999999997</v>
      </c>
      <c r="M81">
        <v>50.1</v>
      </c>
      <c r="N81">
        <v>73.7</v>
      </c>
      <c r="O81">
        <v>8.9</v>
      </c>
      <c r="P81">
        <v>23.9</v>
      </c>
      <c r="Q81">
        <v>10.6</v>
      </c>
      <c r="R81">
        <v>23.2</v>
      </c>
      <c r="S81">
        <v>37.1</v>
      </c>
      <c r="T81">
        <v>32</v>
      </c>
      <c r="U81">
        <v>73.099999999999994</v>
      </c>
      <c r="V81">
        <v>51.7</v>
      </c>
      <c r="W81">
        <v>2</v>
      </c>
      <c r="X81">
        <v>6.7</v>
      </c>
      <c r="Y81">
        <v>12.1</v>
      </c>
      <c r="Z81">
        <v>11.3</v>
      </c>
      <c r="AA81">
        <v>1.069</v>
      </c>
      <c r="AB81">
        <v>0.56299999999999994</v>
      </c>
      <c r="AC81">
        <v>0.33300000000000002</v>
      </c>
      <c r="AD81">
        <v>71.400000000000006</v>
      </c>
      <c r="AE81">
        <v>17.899999999999999</v>
      </c>
      <c r="AF81">
        <v>74</v>
      </c>
      <c r="AG81">
        <v>-3.8</v>
      </c>
      <c r="AH81">
        <v>45</v>
      </c>
      <c r="AI81">
        <v>51.6</v>
      </c>
      <c r="AJ81">
        <v>34.1</v>
      </c>
      <c r="AK81">
        <v>51.9</v>
      </c>
      <c r="AL81">
        <v>68.7</v>
      </c>
      <c r="AM81">
        <v>108.9</v>
      </c>
      <c r="AN81">
        <v>12.3</v>
      </c>
      <c r="AO81">
        <v>12.3</v>
      </c>
      <c r="AP81">
        <v>1</v>
      </c>
      <c r="AQ81">
        <f t="shared" si="3"/>
        <v>6.899999999999995E-2</v>
      </c>
      <c r="AR81">
        <f t="shared" si="4"/>
        <v>8.6999999999999993</v>
      </c>
      <c r="AS81">
        <f t="shared" si="5"/>
        <v>-2.6000000000000014</v>
      </c>
      <c r="AT81">
        <f>_xlfn.XLOOKUP(_xlfn.XLOOKUP($A81,TEAMS!$E$3:$E$361,TEAMS!$D$3:$D$361,"",0),KP!$C$1:$C$370,KP!B$1:B$370,"",0)</f>
        <v>131</v>
      </c>
      <c r="AU81">
        <f>_xlfn.XLOOKUP(_xlfn.XLOOKUP($A81,TEAMS!$E$3:$E$361,TEAMS!$D$3:$D$361,"",0),KP!$C$1:$C$370,KP!F$1:F$370,"",0)</f>
        <v>19</v>
      </c>
      <c r="AV81">
        <f>_xlfn.XLOOKUP(_xlfn.XLOOKUP($A81,TEAMS!$E$3:$E$361,TEAMS!$D$3:$D$361,"",0),KP!$C$1:$C$370,KP!G$1:G$370,"",0)</f>
        <v>14</v>
      </c>
      <c r="AW81">
        <f>_xlfn.XLOOKUP(_xlfn.XLOOKUP($A81,TEAMS!$E$3:$E$361,TEAMS!$D$3:$D$361,"",0),KP!$C$1:$C$370,KP!H$1:H$370,"",0)</f>
        <v>0</v>
      </c>
      <c r="AX81">
        <f>_xlfn.XLOOKUP(_xlfn.XLOOKUP($A81,TEAMS!$E$3:$E$361,TEAMS!$D$3:$D$361,"",0),KP!$C$1:$C$370,KP!I$1:I$370,"",0)</f>
        <v>3.41</v>
      </c>
      <c r="AY81">
        <f>_xlfn.XLOOKUP(_xlfn.XLOOKUP($A81,TEAMS!$E$3:$E$361,TEAMS!$D$3:$D$361,"",0),KP!$C$1:$C$370,KP!J$1:J$370,"",0)</f>
        <v>110.9</v>
      </c>
      <c r="AZ81">
        <f>_xlfn.XLOOKUP(_xlfn.XLOOKUP($A81,TEAMS!$E$3:$E$361,TEAMS!$D$3:$D$361,"",0),KP!$C$1:$C$370,KP!L$1:L$370,"",0)</f>
        <v>107.4</v>
      </c>
      <c r="BA81">
        <f>_xlfn.XLOOKUP(_xlfn.XLOOKUP($A81,TEAMS!$E$3:$E$361,TEAMS!$D$3:$D$361,"",0),KP!$C$1:$C$370,KP!N$1:N$370,"",0)</f>
        <v>68.400000000000006</v>
      </c>
      <c r="BB81">
        <f>_xlfn.XLOOKUP(_xlfn.XLOOKUP($A81,TEAMS!$E$3:$E$361,TEAMS!$D$3:$D$361,"",0),KP!$C$1:$C$370,KP!P$1:P$370,"",0)</f>
        <v>-3.7999999999999999E-2</v>
      </c>
      <c r="BC81">
        <f>_xlfn.XLOOKUP(_xlfn.XLOOKUP($A81,TEAMS!$E$3:$E$361,TEAMS!$D$3:$D$361,"",0),KP!$C$1:$C$370,KP!R$1:R$370,"",0)</f>
        <v>-2.1</v>
      </c>
      <c r="BD81">
        <f>_xlfn.XLOOKUP(_xlfn.XLOOKUP($A81,TEAMS!$E$3:$E$361,TEAMS!$D$3:$D$361,"",0),KP!$C$1:$C$370,KP!T$1:T$370,"",0)</f>
        <v>105.8</v>
      </c>
      <c r="BE81">
        <f>_xlfn.XLOOKUP(_xlfn.XLOOKUP($A81,TEAMS!$E$3:$E$361,TEAMS!$D$3:$D$361,"",0),KP!$C$1:$C$370,KP!V$1:V$370,"",0)</f>
        <v>107.9</v>
      </c>
      <c r="BF81">
        <f>_xlfn.XLOOKUP(_xlfn.XLOOKUP($A81,TEAMS!$E$3:$E$361,TEAMS!$D$3:$D$361,"",0),KP!$C$1:$C$370,KP!X$1:X$370,"",0)</f>
        <v>0.15</v>
      </c>
    </row>
    <row r="82" spans="1:58" x14ac:dyDescent="0.2">
      <c r="A82" s="1" t="s">
        <v>119</v>
      </c>
      <c r="B82" s="11" t="str">
        <f>_xlfn.XLOOKUP($A82,KP!$D$1:$D$364,KP!$C$1:$C$364,"",0)</f>
        <v>McNeese St.</v>
      </c>
      <c r="C82" s="11" t="str">
        <f>_xlfn.XLOOKUP($A82,KP!$D$1:$D$364,KP!$E$1:$E$364,"",0)</f>
        <v>Slnd</v>
      </c>
      <c r="D82">
        <v>67.900000000000006</v>
      </c>
      <c r="E82">
        <v>-8.1999999999999993</v>
      </c>
      <c r="F82">
        <v>24.6</v>
      </c>
      <c r="G82">
        <v>57.8</v>
      </c>
      <c r="H82">
        <v>0.97599999999999998</v>
      </c>
      <c r="I82">
        <v>1.0940000000000001</v>
      </c>
      <c r="J82">
        <v>49</v>
      </c>
      <c r="K82">
        <v>103.2</v>
      </c>
      <c r="L82">
        <v>32.4</v>
      </c>
      <c r="M82">
        <v>49.2</v>
      </c>
      <c r="N82">
        <v>66.8</v>
      </c>
      <c r="O82">
        <v>7.5</v>
      </c>
      <c r="P82">
        <v>23.1</v>
      </c>
      <c r="Q82">
        <v>10.5</v>
      </c>
      <c r="R82">
        <v>21.1</v>
      </c>
      <c r="S82">
        <v>34.799999999999997</v>
      </c>
      <c r="T82">
        <v>31.9</v>
      </c>
      <c r="U82">
        <v>69.599999999999994</v>
      </c>
      <c r="V82">
        <v>50.3</v>
      </c>
      <c r="W82">
        <v>1.8</v>
      </c>
      <c r="X82">
        <v>7</v>
      </c>
      <c r="Y82">
        <v>10.9</v>
      </c>
      <c r="Z82">
        <v>14.7</v>
      </c>
      <c r="AA82">
        <v>0.74099999999999999</v>
      </c>
      <c r="AB82">
        <v>0.30299999999999999</v>
      </c>
      <c r="AC82">
        <v>0.41699999999999998</v>
      </c>
      <c r="AD82">
        <v>69.599999999999994</v>
      </c>
      <c r="AE82">
        <v>19.399999999999999</v>
      </c>
      <c r="AF82">
        <v>76.099999999999994</v>
      </c>
      <c r="AG82">
        <v>8.1999999999999993</v>
      </c>
      <c r="AH82">
        <v>47.3</v>
      </c>
      <c r="AI82">
        <v>55</v>
      </c>
      <c r="AJ82">
        <v>39.700000000000003</v>
      </c>
      <c r="AK82">
        <v>52.1</v>
      </c>
      <c r="AL82">
        <v>71.599999999999994</v>
      </c>
      <c r="AM82">
        <v>115.8</v>
      </c>
      <c r="AN82">
        <v>16.600000000000001</v>
      </c>
      <c r="AO82">
        <v>12.6</v>
      </c>
      <c r="AP82">
        <v>1.32</v>
      </c>
      <c r="AQ82">
        <f t="shared" si="3"/>
        <v>-0.57900000000000007</v>
      </c>
      <c r="AR82">
        <f t="shared" si="4"/>
        <v>8.8000000000000007</v>
      </c>
      <c r="AS82">
        <f t="shared" si="5"/>
        <v>-5.8999999999999986</v>
      </c>
      <c r="AT82">
        <f>_xlfn.XLOOKUP(_xlfn.XLOOKUP($A82,TEAMS!$E$3:$E$361,TEAMS!$D$3:$D$361,"",0),KP!$C$1:$C$370,KP!B$1:B$370,"",0)</f>
        <v>334</v>
      </c>
      <c r="AU82">
        <f>_xlfn.XLOOKUP(_xlfn.XLOOKUP($A82,TEAMS!$E$3:$E$361,TEAMS!$D$3:$D$361,"",0),KP!$C$1:$C$370,KP!F$1:F$370,"",0)</f>
        <v>0</v>
      </c>
      <c r="AV82">
        <f>_xlfn.XLOOKUP(_xlfn.XLOOKUP($A82,TEAMS!$E$3:$E$361,TEAMS!$D$3:$D$361,"",0),KP!$C$1:$C$370,KP!G$1:G$370,"",0)</f>
        <v>0</v>
      </c>
      <c r="AW82">
        <f>_xlfn.XLOOKUP(_xlfn.XLOOKUP($A82,TEAMS!$E$3:$E$361,TEAMS!$D$3:$D$361,"",0),KP!$C$1:$C$370,KP!H$1:H$370,"",0)</f>
        <v>0</v>
      </c>
      <c r="AX82">
        <f>_xlfn.XLOOKUP(_xlfn.XLOOKUP($A82,TEAMS!$E$3:$E$361,TEAMS!$D$3:$D$361,"",0),KP!$C$1:$C$370,KP!I$1:I$370,"",0)</f>
        <v>-15.38</v>
      </c>
      <c r="AY82">
        <f>_xlfn.XLOOKUP(_xlfn.XLOOKUP($A82,TEAMS!$E$3:$E$361,TEAMS!$D$3:$D$361,"",0),KP!$C$1:$C$370,KP!J$1:J$370,"",0)</f>
        <v>99</v>
      </c>
      <c r="AZ82">
        <f>_xlfn.XLOOKUP(_xlfn.XLOOKUP($A82,TEAMS!$E$3:$E$361,TEAMS!$D$3:$D$361,"",0),KP!$C$1:$C$370,KP!L$1:L$370,"",0)</f>
        <v>114.3</v>
      </c>
      <c r="BA82">
        <f>_xlfn.XLOOKUP(_xlfn.XLOOKUP($A82,TEAMS!$E$3:$E$361,TEAMS!$D$3:$D$361,"",0),KP!$C$1:$C$370,KP!N$1:N$370,"",0)</f>
        <v>66.3</v>
      </c>
      <c r="BB82">
        <f>_xlfn.XLOOKUP(_xlfn.XLOOKUP($A82,TEAMS!$E$3:$E$361,TEAMS!$D$3:$D$361,"",0),KP!$C$1:$C$370,KP!P$1:P$370,"",0)</f>
        <v>1.6E-2</v>
      </c>
      <c r="BC82">
        <f>_xlfn.XLOOKUP(_xlfn.XLOOKUP($A82,TEAMS!$E$3:$E$361,TEAMS!$D$3:$D$361,"",0),KP!$C$1:$C$370,KP!R$1:R$370,"",0)</f>
        <v>-6.07</v>
      </c>
      <c r="BD82">
        <f>_xlfn.XLOOKUP(_xlfn.XLOOKUP($A82,TEAMS!$E$3:$E$361,TEAMS!$D$3:$D$361,"",0),KP!$C$1:$C$370,KP!T$1:T$370,"",0)</f>
        <v>103</v>
      </c>
      <c r="BE82">
        <f>_xlfn.XLOOKUP(_xlfn.XLOOKUP($A82,TEAMS!$E$3:$E$361,TEAMS!$D$3:$D$361,"",0),KP!$C$1:$C$370,KP!V$1:V$370,"",0)</f>
        <v>109.1</v>
      </c>
      <c r="BF82">
        <f>_xlfn.XLOOKUP(_xlfn.XLOOKUP($A82,TEAMS!$E$3:$E$361,TEAMS!$D$3:$D$361,"",0),KP!$C$1:$C$370,KP!X$1:X$370,"",0)</f>
        <v>6.57</v>
      </c>
    </row>
    <row r="83" spans="1:58" x14ac:dyDescent="0.2">
      <c r="A83" s="1" t="s">
        <v>120</v>
      </c>
      <c r="B83" s="11" t="str">
        <f>_xlfn.XLOOKUP($A83,KP!$D$1:$D$364,KP!$C$1:$C$364,"",0)</f>
        <v>Loyola Chicago</v>
      </c>
      <c r="C83" s="11" t="str">
        <f>_xlfn.XLOOKUP($A83,KP!$D$1:$D$364,KP!$E$1:$E$364,"",0)</f>
        <v>A10</v>
      </c>
      <c r="D83">
        <v>67.400000000000006</v>
      </c>
      <c r="E83">
        <v>-5.0999999999999996</v>
      </c>
      <c r="F83">
        <v>24.4</v>
      </c>
      <c r="G83">
        <v>52.8</v>
      </c>
      <c r="H83">
        <v>0.97399999999999998</v>
      </c>
      <c r="I83">
        <v>1.048</v>
      </c>
      <c r="J83">
        <v>52.9</v>
      </c>
      <c r="K83">
        <v>111.1</v>
      </c>
      <c r="L83">
        <v>33.4</v>
      </c>
      <c r="M83">
        <v>54.8</v>
      </c>
      <c r="N83">
        <v>69.7</v>
      </c>
      <c r="O83">
        <v>7.1</v>
      </c>
      <c r="P83">
        <v>21.2</v>
      </c>
      <c r="Q83">
        <v>6.4</v>
      </c>
      <c r="R83">
        <v>21.7</v>
      </c>
      <c r="S83">
        <v>31</v>
      </c>
      <c r="T83">
        <v>22.8</v>
      </c>
      <c r="U83">
        <v>73.5</v>
      </c>
      <c r="V83">
        <v>48.8</v>
      </c>
      <c r="W83">
        <v>3</v>
      </c>
      <c r="X83">
        <v>5.6</v>
      </c>
      <c r="Y83">
        <v>13.8</v>
      </c>
      <c r="Z83">
        <v>15</v>
      </c>
      <c r="AA83">
        <v>0.92200000000000004</v>
      </c>
      <c r="AB83">
        <v>0.32300000000000001</v>
      </c>
      <c r="AC83">
        <v>0.28599999999999998</v>
      </c>
      <c r="AD83">
        <v>69.2</v>
      </c>
      <c r="AE83">
        <v>19.399999999999999</v>
      </c>
      <c r="AF83">
        <v>72.5</v>
      </c>
      <c r="AG83">
        <v>5.0999999999999996</v>
      </c>
      <c r="AH83">
        <v>45.1</v>
      </c>
      <c r="AI83">
        <v>51.6</v>
      </c>
      <c r="AJ83">
        <v>34.4</v>
      </c>
      <c r="AK83">
        <v>51.7</v>
      </c>
      <c r="AL83">
        <v>75.900000000000006</v>
      </c>
      <c r="AM83">
        <v>111.8</v>
      </c>
      <c r="AN83">
        <v>12.7</v>
      </c>
      <c r="AO83">
        <v>12.1</v>
      </c>
      <c r="AP83">
        <v>1.048</v>
      </c>
      <c r="AQ83">
        <f t="shared" si="3"/>
        <v>-0.126</v>
      </c>
      <c r="AR83">
        <f t="shared" si="4"/>
        <v>8.6</v>
      </c>
      <c r="AS83">
        <f t="shared" si="5"/>
        <v>-6.4</v>
      </c>
      <c r="AT83">
        <f>_xlfn.XLOOKUP(_xlfn.XLOOKUP($A83,TEAMS!$E$3:$E$361,TEAMS!$D$3:$D$361,"",0),KP!$C$1:$C$370,KP!B$1:B$370,"",0)</f>
        <v>254</v>
      </c>
      <c r="AU83">
        <f>_xlfn.XLOOKUP(_xlfn.XLOOKUP($A83,TEAMS!$E$3:$E$361,TEAMS!$D$3:$D$361,"",0),KP!$C$1:$C$370,KP!F$1:F$370,"",0)</f>
        <v>0</v>
      </c>
      <c r="AV83">
        <f>_xlfn.XLOOKUP(_xlfn.XLOOKUP($A83,TEAMS!$E$3:$E$361,TEAMS!$D$3:$D$361,"",0),KP!$C$1:$C$370,KP!G$1:G$370,"",0)</f>
        <v>0</v>
      </c>
      <c r="AW83">
        <f>_xlfn.XLOOKUP(_xlfn.XLOOKUP($A83,TEAMS!$E$3:$E$361,TEAMS!$D$3:$D$361,"",0),KP!$C$1:$C$370,KP!H$1:H$370,"",0)</f>
        <v>0</v>
      </c>
      <c r="AX83">
        <f>_xlfn.XLOOKUP(_xlfn.XLOOKUP($A83,TEAMS!$E$3:$E$361,TEAMS!$D$3:$D$361,"",0),KP!$C$1:$C$370,KP!I$1:I$370,"",0)</f>
        <v>-7.04</v>
      </c>
      <c r="AY83">
        <f>_xlfn.XLOOKUP(_xlfn.XLOOKUP($A83,TEAMS!$E$3:$E$361,TEAMS!$D$3:$D$361,"",0),KP!$C$1:$C$370,KP!J$1:J$370,"",0)</f>
        <v>102</v>
      </c>
      <c r="AZ83">
        <f>_xlfn.XLOOKUP(_xlfn.XLOOKUP($A83,TEAMS!$E$3:$E$361,TEAMS!$D$3:$D$361,"",0),KP!$C$1:$C$370,KP!L$1:L$370,"",0)</f>
        <v>109.1</v>
      </c>
      <c r="BA83">
        <f>_xlfn.XLOOKUP(_xlfn.XLOOKUP($A83,TEAMS!$E$3:$E$361,TEAMS!$D$3:$D$361,"",0),KP!$C$1:$C$370,KP!N$1:N$370,"",0)</f>
        <v>66.2</v>
      </c>
      <c r="BB83">
        <f>_xlfn.XLOOKUP(_xlfn.XLOOKUP($A83,TEAMS!$E$3:$E$361,TEAMS!$D$3:$D$361,"",0),KP!$C$1:$C$370,KP!P$1:P$370,"",0)</f>
        <v>-3.5999999999999997E-2</v>
      </c>
      <c r="BC83">
        <f>_xlfn.XLOOKUP(_xlfn.XLOOKUP($A83,TEAMS!$E$3:$E$361,TEAMS!$D$3:$D$361,"",0),KP!$C$1:$C$370,KP!R$1:R$370,"",0)</f>
        <v>-0.21</v>
      </c>
      <c r="BD83">
        <f>_xlfn.XLOOKUP(_xlfn.XLOOKUP($A83,TEAMS!$E$3:$E$361,TEAMS!$D$3:$D$361,"",0),KP!$C$1:$C$370,KP!T$1:T$370,"",0)</f>
        <v>104.8</v>
      </c>
      <c r="BE83">
        <f>_xlfn.XLOOKUP(_xlfn.XLOOKUP($A83,TEAMS!$E$3:$E$361,TEAMS!$D$3:$D$361,"",0),KP!$C$1:$C$370,KP!V$1:V$370,"",0)</f>
        <v>105</v>
      </c>
      <c r="BF83">
        <f>_xlfn.XLOOKUP(_xlfn.XLOOKUP($A83,TEAMS!$E$3:$E$361,TEAMS!$D$3:$D$361,"",0),KP!$C$1:$C$370,KP!X$1:X$370,"",0)</f>
        <v>-4.2</v>
      </c>
    </row>
    <row r="84" spans="1:58" x14ac:dyDescent="0.2">
      <c r="A84" s="1" t="s">
        <v>121</v>
      </c>
      <c r="B84" s="11" t="str">
        <f>_xlfn.XLOOKUP($A84,KP!$D$1:$D$364,KP!$C$1:$C$364,"",0)</f>
        <v>UMBC</v>
      </c>
      <c r="C84" s="11" t="str">
        <f>_xlfn.XLOOKUP($A84,KP!$D$1:$D$364,KP!$E$1:$E$364,"",0)</f>
        <v>AE</v>
      </c>
      <c r="D84">
        <v>73.7</v>
      </c>
      <c r="E84">
        <v>0.7</v>
      </c>
      <c r="F84">
        <v>26.8</v>
      </c>
      <c r="G84">
        <v>60</v>
      </c>
      <c r="H84">
        <v>1.0569999999999999</v>
      </c>
      <c r="I84">
        <v>1.046</v>
      </c>
      <c r="J84">
        <v>51.3</v>
      </c>
      <c r="K84">
        <v>108.9</v>
      </c>
      <c r="L84">
        <v>34</v>
      </c>
      <c r="M84">
        <v>51.6</v>
      </c>
      <c r="N84">
        <v>74.7</v>
      </c>
      <c r="O84">
        <v>8</v>
      </c>
      <c r="P84">
        <v>23.6</v>
      </c>
      <c r="Q84">
        <v>7.9</v>
      </c>
      <c r="R84">
        <v>23.2</v>
      </c>
      <c r="S84">
        <v>33.9</v>
      </c>
      <c r="T84">
        <v>24.7</v>
      </c>
      <c r="U84">
        <v>74.5</v>
      </c>
      <c r="V84">
        <v>49.3</v>
      </c>
      <c r="W84">
        <v>2.5</v>
      </c>
      <c r="X84">
        <v>5.6</v>
      </c>
      <c r="Y84">
        <v>14.2</v>
      </c>
      <c r="Z84">
        <v>10.199999999999999</v>
      </c>
      <c r="AA84">
        <v>1.397</v>
      </c>
      <c r="AB84">
        <v>0.54800000000000004</v>
      </c>
      <c r="AC84">
        <v>0.5</v>
      </c>
      <c r="AD84">
        <v>69.8</v>
      </c>
      <c r="AE84">
        <v>14.5</v>
      </c>
      <c r="AF84">
        <v>73</v>
      </c>
      <c r="AG84">
        <v>-0.7</v>
      </c>
      <c r="AH84">
        <v>45.6</v>
      </c>
      <c r="AI84">
        <v>52.9</v>
      </c>
      <c r="AJ84">
        <v>37.799999999999997</v>
      </c>
      <c r="AK84">
        <v>50.5</v>
      </c>
      <c r="AL84">
        <v>72.099999999999994</v>
      </c>
      <c r="AM84">
        <v>110.9</v>
      </c>
      <c r="AN84">
        <v>13.7</v>
      </c>
      <c r="AO84">
        <v>11.6</v>
      </c>
      <c r="AP84">
        <v>1.181</v>
      </c>
      <c r="AQ84">
        <f t="shared" si="3"/>
        <v>0.21599999999999997</v>
      </c>
      <c r="AR84">
        <f t="shared" si="4"/>
        <v>8.1</v>
      </c>
      <c r="AS84">
        <f t="shared" si="5"/>
        <v>-2.0999999999999996</v>
      </c>
      <c r="AT84">
        <f>_xlfn.XLOOKUP(_xlfn.XLOOKUP($A84,TEAMS!$E$3:$E$361,TEAMS!$D$3:$D$361,"",0),KP!$C$1:$C$370,KP!B$1:B$370,"",0)</f>
        <v>253</v>
      </c>
      <c r="AU84">
        <f>_xlfn.XLOOKUP(_xlfn.XLOOKUP($A84,TEAMS!$E$3:$E$361,TEAMS!$D$3:$D$361,"",0),KP!$C$1:$C$370,KP!F$1:F$370,"",0)</f>
        <v>18</v>
      </c>
      <c r="AV84">
        <f>_xlfn.XLOOKUP(_xlfn.XLOOKUP($A84,TEAMS!$E$3:$E$361,TEAMS!$D$3:$D$361,"",0),KP!$C$1:$C$370,KP!G$1:G$370,"",0)</f>
        <v>14</v>
      </c>
      <c r="AW84">
        <f>_xlfn.XLOOKUP(_xlfn.XLOOKUP($A84,TEAMS!$E$3:$E$361,TEAMS!$D$3:$D$361,"",0),KP!$C$1:$C$370,KP!H$1:H$370,"",0)</f>
        <v>0</v>
      </c>
      <c r="AX84">
        <f>_xlfn.XLOOKUP(_xlfn.XLOOKUP($A84,TEAMS!$E$3:$E$361,TEAMS!$D$3:$D$361,"",0),KP!$C$1:$C$370,KP!I$1:I$370,"",0)</f>
        <v>-7.04</v>
      </c>
      <c r="AY84">
        <f>_xlfn.XLOOKUP(_xlfn.XLOOKUP($A84,TEAMS!$E$3:$E$361,TEAMS!$D$3:$D$361,"",0),KP!$C$1:$C$370,KP!J$1:J$370,"",0)</f>
        <v>105.4</v>
      </c>
      <c r="AZ84">
        <f>_xlfn.XLOOKUP(_xlfn.XLOOKUP($A84,TEAMS!$E$3:$E$361,TEAMS!$D$3:$D$361,"",0),KP!$C$1:$C$370,KP!L$1:L$370,"",0)</f>
        <v>112.4</v>
      </c>
      <c r="BA84">
        <f>_xlfn.XLOOKUP(_xlfn.XLOOKUP($A84,TEAMS!$E$3:$E$361,TEAMS!$D$3:$D$361,"",0),KP!$C$1:$C$370,KP!N$1:N$370,"",0)</f>
        <v>67.7</v>
      </c>
      <c r="BB84">
        <f>_xlfn.XLOOKUP(_xlfn.XLOOKUP($A84,TEAMS!$E$3:$E$361,TEAMS!$D$3:$D$361,"",0),KP!$C$1:$C$370,KP!P$1:P$370,"",0)</f>
        <v>2.8000000000000001E-2</v>
      </c>
      <c r="BC84">
        <f>_xlfn.XLOOKUP(_xlfn.XLOOKUP($A84,TEAMS!$E$3:$E$361,TEAMS!$D$3:$D$361,"",0),KP!$C$1:$C$370,KP!R$1:R$370,"",0)</f>
        <v>-8.41</v>
      </c>
      <c r="BD84">
        <f>_xlfn.XLOOKUP(_xlfn.XLOOKUP($A84,TEAMS!$E$3:$E$361,TEAMS!$D$3:$D$361,"",0),KP!$C$1:$C$370,KP!T$1:T$370,"",0)</f>
        <v>100.7</v>
      </c>
      <c r="BE84">
        <f>_xlfn.XLOOKUP(_xlfn.XLOOKUP($A84,TEAMS!$E$3:$E$361,TEAMS!$D$3:$D$361,"",0),KP!$C$1:$C$370,KP!V$1:V$370,"",0)</f>
        <v>109.1</v>
      </c>
      <c r="BF84">
        <f>_xlfn.XLOOKUP(_xlfn.XLOOKUP($A84,TEAMS!$E$3:$E$361,TEAMS!$D$3:$D$361,"",0),KP!$C$1:$C$370,KP!X$1:X$370,"",0)</f>
        <v>-8.56</v>
      </c>
    </row>
    <row r="85" spans="1:58" x14ac:dyDescent="0.2">
      <c r="A85" s="1" t="s">
        <v>122</v>
      </c>
      <c r="B85" s="11" t="str">
        <f>_xlfn.XLOOKUP($A85,KP!$D$1:$D$364,KP!$C$1:$C$364,"",0)</f>
        <v>Wagner</v>
      </c>
      <c r="C85" s="11" t="str">
        <f>_xlfn.XLOOKUP($A85,KP!$D$1:$D$364,KP!$E$1:$E$364,"",0)</f>
        <v>NEC</v>
      </c>
      <c r="D85">
        <v>61.3</v>
      </c>
      <c r="E85">
        <v>-1</v>
      </c>
      <c r="F85">
        <v>22.7</v>
      </c>
      <c r="G85">
        <v>57.3</v>
      </c>
      <c r="H85">
        <v>0.93700000000000006</v>
      </c>
      <c r="I85">
        <v>0.95199999999999996</v>
      </c>
      <c r="J85">
        <v>44.9</v>
      </c>
      <c r="K85">
        <v>95.6</v>
      </c>
      <c r="L85">
        <v>30.2</v>
      </c>
      <c r="M85">
        <v>44.7</v>
      </c>
      <c r="N85">
        <v>68.3</v>
      </c>
      <c r="O85">
        <v>6.1</v>
      </c>
      <c r="P85">
        <v>20.3</v>
      </c>
      <c r="Q85">
        <v>10.5</v>
      </c>
      <c r="R85">
        <v>21.1</v>
      </c>
      <c r="S85">
        <v>35.1</v>
      </c>
      <c r="T85">
        <v>32.299999999999997</v>
      </c>
      <c r="U85">
        <v>77.5</v>
      </c>
      <c r="V85">
        <v>52.8</v>
      </c>
      <c r="W85">
        <v>1.7</v>
      </c>
      <c r="X85">
        <v>6.5</v>
      </c>
      <c r="Y85">
        <v>11.5</v>
      </c>
      <c r="Z85">
        <v>12.2</v>
      </c>
      <c r="AA85">
        <v>0.94599999999999995</v>
      </c>
      <c r="AB85">
        <v>0.5</v>
      </c>
      <c r="AC85">
        <v>0.55600000000000005</v>
      </c>
      <c r="AD85">
        <v>65.400000000000006</v>
      </c>
      <c r="AE85">
        <v>19.399999999999999</v>
      </c>
      <c r="AF85">
        <v>62.3</v>
      </c>
      <c r="AG85">
        <v>1</v>
      </c>
      <c r="AH85">
        <v>43.3</v>
      </c>
      <c r="AI85">
        <v>49.1</v>
      </c>
      <c r="AJ85">
        <v>31.5</v>
      </c>
      <c r="AK85">
        <v>50.2</v>
      </c>
      <c r="AL85">
        <v>71.8</v>
      </c>
      <c r="AM85">
        <v>107.9</v>
      </c>
      <c r="AN85">
        <v>11</v>
      </c>
      <c r="AO85">
        <v>13.3</v>
      </c>
      <c r="AP85">
        <v>0.82699999999999996</v>
      </c>
      <c r="AQ85">
        <f t="shared" si="3"/>
        <v>0.11899999999999999</v>
      </c>
      <c r="AR85">
        <f t="shared" si="4"/>
        <v>8.1999999999999993</v>
      </c>
      <c r="AS85">
        <f t="shared" si="5"/>
        <v>-4</v>
      </c>
      <c r="AT85">
        <f>_xlfn.XLOOKUP(_xlfn.XLOOKUP($A85,TEAMS!$E$3:$E$361,TEAMS!$D$3:$D$361,"",0),KP!$C$1:$C$370,KP!B$1:B$370,"",0)</f>
        <v>318</v>
      </c>
      <c r="AU85">
        <f>_xlfn.XLOOKUP(_xlfn.XLOOKUP($A85,TEAMS!$E$3:$E$361,TEAMS!$D$3:$D$361,"",0),KP!$C$1:$C$370,KP!F$1:F$370,"",0)</f>
        <v>15</v>
      </c>
      <c r="AV85">
        <f>_xlfn.XLOOKUP(_xlfn.XLOOKUP($A85,TEAMS!$E$3:$E$361,TEAMS!$D$3:$D$361,"",0),KP!$C$1:$C$370,KP!G$1:G$370,"",0)</f>
        <v>13</v>
      </c>
      <c r="AW85">
        <f>_xlfn.XLOOKUP(_xlfn.XLOOKUP($A85,TEAMS!$E$3:$E$361,TEAMS!$D$3:$D$361,"",0),KP!$C$1:$C$370,KP!H$1:H$370,"",0)</f>
        <v>0</v>
      </c>
      <c r="AX85">
        <f>_xlfn.XLOOKUP(_xlfn.XLOOKUP($A85,TEAMS!$E$3:$E$361,TEAMS!$D$3:$D$361,"",0),KP!$C$1:$C$370,KP!I$1:I$370,"",0)</f>
        <v>-12.9</v>
      </c>
      <c r="AY85">
        <f>_xlfn.XLOOKUP(_xlfn.XLOOKUP($A85,TEAMS!$E$3:$E$361,TEAMS!$D$3:$D$361,"",0),KP!$C$1:$C$370,KP!J$1:J$370,"",0)</f>
        <v>93.7</v>
      </c>
      <c r="AZ85">
        <f>_xlfn.XLOOKUP(_xlfn.XLOOKUP($A85,TEAMS!$E$3:$E$361,TEAMS!$D$3:$D$361,"",0),KP!$C$1:$C$370,KP!L$1:L$370,"",0)</f>
        <v>106.6</v>
      </c>
      <c r="BA85">
        <f>_xlfn.XLOOKUP(_xlfn.XLOOKUP($A85,TEAMS!$E$3:$E$361,TEAMS!$D$3:$D$361,"",0),KP!$C$1:$C$370,KP!N$1:N$370,"",0)</f>
        <v>62.1</v>
      </c>
      <c r="BB85">
        <f>_xlfn.XLOOKUP(_xlfn.XLOOKUP($A85,TEAMS!$E$3:$E$361,TEAMS!$D$3:$D$361,"",0),KP!$C$1:$C$370,KP!P$1:P$370,"",0)</f>
        <v>1.9E-2</v>
      </c>
      <c r="BC85">
        <f>_xlfn.XLOOKUP(_xlfn.XLOOKUP($A85,TEAMS!$E$3:$E$361,TEAMS!$D$3:$D$361,"",0),KP!$C$1:$C$370,KP!R$1:R$370,"",0)</f>
        <v>-12.95</v>
      </c>
      <c r="BD85">
        <f>_xlfn.XLOOKUP(_xlfn.XLOOKUP($A85,TEAMS!$E$3:$E$361,TEAMS!$D$3:$D$361,"",0),KP!$C$1:$C$370,KP!T$1:T$370,"",0)</f>
        <v>97.3</v>
      </c>
      <c r="BE85">
        <f>_xlfn.XLOOKUP(_xlfn.XLOOKUP($A85,TEAMS!$E$3:$E$361,TEAMS!$D$3:$D$361,"",0),KP!$C$1:$C$370,KP!V$1:V$370,"",0)</f>
        <v>110.2</v>
      </c>
      <c r="BF85">
        <f>_xlfn.XLOOKUP(_xlfn.XLOOKUP($A85,TEAMS!$E$3:$E$361,TEAMS!$D$3:$D$361,"",0),KP!$C$1:$C$370,KP!X$1:X$370,"",0)</f>
        <v>-3.08</v>
      </c>
    </row>
    <row r="86" spans="1:58" x14ac:dyDescent="0.2">
      <c r="A86" s="1" t="s">
        <v>123</v>
      </c>
      <c r="B86" s="11" t="str">
        <f>_xlfn.XLOOKUP($A86,KP!$D$1:$D$364,KP!$C$1:$C$364,"",0)</f>
        <v>DePaul</v>
      </c>
      <c r="C86" s="11" t="str">
        <f>_xlfn.XLOOKUP($A86,KP!$D$1:$D$364,KP!$E$1:$E$364,"",0)</f>
        <v>BE</v>
      </c>
      <c r="D86">
        <v>71.2</v>
      </c>
      <c r="E86">
        <v>-6.1</v>
      </c>
      <c r="F86">
        <v>25.4</v>
      </c>
      <c r="G86">
        <v>59.4</v>
      </c>
      <c r="H86">
        <v>0.98</v>
      </c>
      <c r="I86">
        <v>1.0640000000000001</v>
      </c>
      <c r="J86">
        <v>49.7</v>
      </c>
      <c r="K86">
        <v>105.9</v>
      </c>
      <c r="L86">
        <v>36.799999999999997</v>
      </c>
      <c r="M86">
        <v>46.3</v>
      </c>
      <c r="N86">
        <v>73.900000000000006</v>
      </c>
      <c r="O86">
        <v>8.3000000000000007</v>
      </c>
      <c r="P86">
        <v>22.5</v>
      </c>
      <c r="Q86">
        <v>7.7</v>
      </c>
      <c r="R86">
        <v>21.5</v>
      </c>
      <c r="S86">
        <v>32.4</v>
      </c>
      <c r="T86">
        <v>23.3</v>
      </c>
      <c r="U86">
        <v>68</v>
      </c>
      <c r="V86">
        <v>45.6</v>
      </c>
      <c r="W86">
        <v>4.7</v>
      </c>
      <c r="X86">
        <v>6.4</v>
      </c>
      <c r="Y86">
        <v>13.8</v>
      </c>
      <c r="Z86">
        <v>12.9</v>
      </c>
      <c r="AA86">
        <v>1.07</v>
      </c>
      <c r="AB86">
        <v>0.30299999999999999</v>
      </c>
      <c r="AC86">
        <v>0.33300000000000002</v>
      </c>
      <c r="AD86">
        <v>72.599999999999994</v>
      </c>
      <c r="AE86">
        <v>18.3</v>
      </c>
      <c r="AF86">
        <v>77.3</v>
      </c>
      <c r="AG86">
        <v>6.1</v>
      </c>
      <c r="AH86">
        <v>45.5</v>
      </c>
      <c r="AI86">
        <v>51.6</v>
      </c>
      <c r="AJ86">
        <v>35</v>
      </c>
      <c r="AK86">
        <v>51.1</v>
      </c>
      <c r="AL86">
        <v>71.099999999999994</v>
      </c>
      <c r="AM86">
        <v>109.9</v>
      </c>
      <c r="AN86">
        <v>14.2</v>
      </c>
      <c r="AO86">
        <v>12.6</v>
      </c>
      <c r="AP86">
        <v>1.133</v>
      </c>
      <c r="AQ86">
        <f t="shared" si="3"/>
        <v>-6.2999999999999945E-2</v>
      </c>
      <c r="AR86">
        <f t="shared" si="4"/>
        <v>11.100000000000001</v>
      </c>
      <c r="AS86">
        <f t="shared" si="5"/>
        <v>-1.7999999999999989</v>
      </c>
      <c r="AT86">
        <f>_xlfn.XLOOKUP(_xlfn.XLOOKUP($A86,TEAMS!$E$3:$E$361,TEAMS!$D$3:$D$361,"",0),KP!$C$1:$C$370,KP!B$1:B$370,"",0)</f>
        <v>142</v>
      </c>
      <c r="AU86">
        <f>_xlfn.XLOOKUP(_xlfn.XLOOKUP($A86,TEAMS!$E$3:$E$361,TEAMS!$D$3:$D$361,"",0),KP!$C$1:$C$370,KP!F$1:F$370,"",0)</f>
        <v>0</v>
      </c>
      <c r="AV86">
        <f>_xlfn.XLOOKUP(_xlfn.XLOOKUP($A86,TEAMS!$E$3:$E$361,TEAMS!$D$3:$D$361,"",0),KP!$C$1:$C$370,KP!G$1:G$370,"",0)</f>
        <v>0</v>
      </c>
      <c r="AW86">
        <f>_xlfn.XLOOKUP(_xlfn.XLOOKUP($A86,TEAMS!$E$3:$E$361,TEAMS!$D$3:$D$361,"",0),KP!$C$1:$C$370,KP!H$1:H$370,"",0)</f>
        <v>0</v>
      </c>
      <c r="AX86">
        <f>_xlfn.XLOOKUP(_xlfn.XLOOKUP($A86,TEAMS!$E$3:$E$361,TEAMS!$D$3:$D$361,"",0),KP!$C$1:$C$370,KP!I$1:I$370,"",0)</f>
        <v>2.27</v>
      </c>
      <c r="AY86">
        <f>_xlfn.XLOOKUP(_xlfn.XLOOKUP($A86,TEAMS!$E$3:$E$361,TEAMS!$D$3:$D$361,"",0),KP!$C$1:$C$370,KP!J$1:J$370,"",0)</f>
        <v>107.9</v>
      </c>
      <c r="AZ86">
        <f>_xlfn.XLOOKUP(_xlfn.XLOOKUP($A86,TEAMS!$E$3:$E$361,TEAMS!$D$3:$D$361,"",0),KP!$C$1:$C$370,KP!L$1:L$370,"",0)</f>
        <v>105.6</v>
      </c>
      <c r="BA86">
        <f>_xlfn.XLOOKUP(_xlfn.XLOOKUP($A86,TEAMS!$E$3:$E$361,TEAMS!$D$3:$D$361,"",0),KP!$C$1:$C$370,KP!N$1:N$370,"",0)</f>
        <v>68.8</v>
      </c>
      <c r="BB86">
        <f>_xlfn.XLOOKUP(_xlfn.XLOOKUP($A86,TEAMS!$E$3:$E$361,TEAMS!$D$3:$D$361,"",0),KP!$C$1:$C$370,KP!P$1:P$370,"",0)</f>
        <v>-1.2E-2</v>
      </c>
      <c r="BC86">
        <f>_xlfn.XLOOKUP(_xlfn.XLOOKUP($A86,TEAMS!$E$3:$E$361,TEAMS!$D$3:$D$361,"",0),KP!$C$1:$C$370,KP!R$1:R$370,"",0)</f>
        <v>10.15</v>
      </c>
      <c r="BD86">
        <f>_xlfn.XLOOKUP(_xlfn.XLOOKUP($A86,TEAMS!$E$3:$E$361,TEAMS!$D$3:$D$361,"",0),KP!$C$1:$C$370,KP!T$1:T$370,"",0)</f>
        <v>110.3</v>
      </c>
      <c r="BE86">
        <f>_xlfn.XLOOKUP(_xlfn.XLOOKUP($A86,TEAMS!$E$3:$E$361,TEAMS!$D$3:$D$361,"",0),KP!$C$1:$C$370,KP!V$1:V$370,"",0)</f>
        <v>100.1</v>
      </c>
      <c r="BF86">
        <f>_xlfn.XLOOKUP(_xlfn.XLOOKUP($A86,TEAMS!$E$3:$E$361,TEAMS!$D$3:$D$361,"",0),KP!$C$1:$C$370,KP!X$1:X$370,"",0)</f>
        <v>2.31</v>
      </c>
    </row>
    <row r="87" spans="1:58" x14ac:dyDescent="0.2">
      <c r="A87" s="1" t="s">
        <v>124</v>
      </c>
      <c r="B87" s="11" t="str">
        <f>_xlfn.XLOOKUP($A87,KP!$D$1:$D$364,KP!$C$1:$C$364,"",0)</f>
        <v>Nebraska</v>
      </c>
      <c r="C87" s="11" t="str">
        <f>_xlfn.XLOOKUP($A87,KP!$D$1:$D$364,KP!$E$1:$E$364,"",0)</f>
        <v>B10</v>
      </c>
      <c r="D87">
        <v>68</v>
      </c>
      <c r="E87">
        <v>-1.9</v>
      </c>
      <c r="F87">
        <v>25.6</v>
      </c>
      <c r="G87">
        <v>55.9</v>
      </c>
      <c r="H87">
        <v>0.97599999999999998</v>
      </c>
      <c r="I87">
        <v>1.004</v>
      </c>
      <c r="J87">
        <v>51.7</v>
      </c>
      <c r="K87">
        <v>107.2</v>
      </c>
      <c r="L87">
        <v>32.6</v>
      </c>
      <c r="M87">
        <v>53.4</v>
      </c>
      <c r="N87">
        <v>64.099999999999994</v>
      </c>
      <c r="O87">
        <v>6.7</v>
      </c>
      <c r="P87">
        <v>20.5</v>
      </c>
      <c r="Q87">
        <v>7</v>
      </c>
      <c r="R87">
        <v>25</v>
      </c>
      <c r="S87">
        <v>34.5</v>
      </c>
      <c r="T87">
        <v>22.5</v>
      </c>
      <c r="U87">
        <v>73.599999999999994</v>
      </c>
      <c r="V87">
        <v>49.3</v>
      </c>
      <c r="W87">
        <v>2.5</v>
      </c>
      <c r="X87">
        <v>5.5</v>
      </c>
      <c r="Y87">
        <v>13.1</v>
      </c>
      <c r="Z87">
        <v>12.7</v>
      </c>
      <c r="AA87">
        <v>1.03</v>
      </c>
      <c r="AB87">
        <v>0.5</v>
      </c>
      <c r="AC87">
        <v>0.66700000000000004</v>
      </c>
      <c r="AD87">
        <v>69.599999999999994</v>
      </c>
      <c r="AE87">
        <v>14.1</v>
      </c>
      <c r="AF87">
        <v>69.900000000000006</v>
      </c>
      <c r="AG87">
        <v>1.9</v>
      </c>
      <c r="AH87">
        <v>42.5</v>
      </c>
      <c r="AI87">
        <v>49.9</v>
      </c>
      <c r="AJ87">
        <v>34.1</v>
      </c>
      <c r="AK87">
        <v>49</v>
      </c>
      <c r="AL87">
        <v>69.400000000000006</v>
      </c>
      <c r="AM87">
        <v>104.2</v>
      </c>
      <c r="AN87">
        <v>15.4</v>
      </c>
      <c r="AO87">
        <v>12.1</v>
      </c>
      <c r="AP87">
        <v>1.2749999999999999</v>
      </c>
      <c r="AQ87">
        <f t="shared" si="3"/>
        <v>-0.24499999999999988</v>
      </c>
      <c r="AR87">
        <f t="shared" si="4"/>
        <v>8</v>
      </c>
      <c r="AS87">
        <f t="shared" si="5"/>
        <v>-4.6999999999999993</v>
      </c>
      <c r="AT87">
        <f>_xlfn.XLOOKUP(_xlfn.XLOOKUP($A87,TEAMS!$E$3:$E$361,TEAMS!$D$3:$D$361,"",0),KP!$C$1:$C$370,KP!B$1:B$370,"",0)</f>
        <v>95</v>
      </c>
      <c r="AU87">
        <f>_xlfn.XLOOKUP(_xlfn.XLOOKUP($A87,TEAMS!$E$3:$E$361,TEAMS!$D$3:$D$361,"",0),KP!$C$1:$C$370,KP!F$1:F$370,"",0)</f>
        <v>16</v>
      </c>
      <c r="AV87">
        <f>_xlfn.XLOOKUP(_xlfn.XLOOKUP($A87,TEAMS!$E$3:$E$361,TEAMS!$D$3:$D$361,"",0),KP!$C$1:$C$370,KP!G$1:G$370,"",0)</f>
        <v>16</v>
      </c>
      <c r="AW87">
        <f>_xlfn.XLOOKUP(_xlfn.XLOOKUP($A87,TEAMS!$E$3:$E$361,TEAMS!$D$3:$D$361,"",0),KP!$C$1:$C$370,KP!H$1:H$370,"",0)</f>
        <v>0</v>
      </c>
      <c r="AX87">
        <f>_xlfn.XLOOKUP(_xlfn.XLOOKUP($A87,TEAMS!$E$3:$E$361,TEAMS!$D$3:$D$361,"",0),KP!$C$1:$C$370,KP!I$1:I$370,"",0)</f>
        <v>7.47</v>
      </c>
      <c r="AY87">
        <f>_xlfn.XLOOKUP(_xlfn.XLOOKUP($A87,TEAMS!$E$3:$E$361,TEAMS!$D$3:$D$361,"",0),KP!$C$1:$C$370,KP!J$1:J$370,"",0)</f>
        <v>106.7</v>
      </c>
      <c r="AZ87">
        <f>_xlfn.XLOOKUP(_xlfn.XLOOKUP($A87,TEAMS!$E$3:$E$361,TEAMS!$D$3:$D$361,"",0),KP!$C$1:$C$370,KP!L$1:L$370,"",0)</f>
        <v>99.2</v>
      </c>
      <c r="BA87">
        <f>_xlfn.XLOOKUP(_xlfn.XLOOKUP($A87,TEAMS!$E$3:$E$361,TEAMS!$D$3:$D$361,"",0),KP!$C$1:$C$370,KP!N$1:N$370,"",0)</f>
        <v>67.099999999999994</v>
      </c>
      <c r="BB87">
        <f>_xlfn.XLOOKUP(_xlfn.XLOOKUP($A87,TEAMS!$E$3:$E$361,TEAMS!$D$3:$D$361,"",0),KP!$C$1:$C$370,KP!P$1:P$370,"",0)</f>
        <v>5.2999999999999999E-2</v>
      </c>
      <c r="BC87">
        <f>_xlfn.XLOOKUP(_xlfn.XLOOKUP($A87,TEAMS!$E$3:$E$361,TEAMS!$D$3:$D$361,"",0),KP!$C$1:$C$370,KP!R$1:R$370,"",0)</f>
        <v>10.41</v>
      </c>
      <c r="BD87">
        <f>_xlfn.XLOOKUP(_xlfn.XLOOKUP($A87,TEAMS!$E$3:$E$361,TEAMS!$D$3:$D$361,"",0),KP!$C$1:$C$370,KP!T$1:T$370,"",0)</f>
        <v>110.5</v>
      </c>
      <c r="BE87">
        <f>_xlfn.XLOOKUP(_xlfn.XLOOKUP($A87,TEAMS!$E$3:$E$361,TEAMS!$D$3:$D$361,"",0),KP!$C$1:$C$370,KP!V$1:V$370,"",0)</f>
        <v>100.1</v>
      </c>
      <c r="BF87">
        <f>_xlfn.XLOOKUP(_xlfn.XLOOKUP($A87,TEAMS!$E$3:$E$361,TEAMS!$D$3:$D$361,"",0),KP!$C$1:$C$370,KP!X$1:X$370,"",0)</f>
        <v>2.09</v>
      </c>
    </row>
    <row r="88" spans="1:58" x14ac:dyDescent="0.2">
      <c r="A88" s="1" t="s">
        <v>125</v>
      </c>
      <c r="B88" s="11" t="str">
        <f>_xlfn.XLOOKUP($A88,KP!$D$1:$D$364,KP!$C$1:$C$364,"",0)</f>
        <v>Colorado St.</v>
      </c>
      <c r="C88" s="11" t="str">
        <f>_xlfn.XLOOKUP($A88,KP!$D$1:$D$364,KP!$E$1:$E$364,"",0)</f>
        <v>MWC</v>
      </c>
      <c r="D88">
        <v>71.099999999999994</v>
      </c>
      <c r="E88">
        <v>-0.2</v>
      </c>
      <c r="F88">
        <v>25.9</v>
      </c>
      <c r="G88">
        <v>54</v>
      </c>
      <c r="H88">
        <v>1.044</v>
      </c>
      <c r="I88">
        <v>1.0469999999999999</v>
      </c>
      <c r="J88">
        <v>54.8</v>
      </c>
      <c r="K88">
        <v>115.4</v>
      </c>
      <c r="L88">
        <v>35.5</v>
      </c>
      <c r="M88">
        <v>55.8</v>
      </c>
      <c r="N88">
        <v>74.2</v>
      </c>
      <c r="O88">
        <v>7.4</v>
      </c>
      <c r="P88">
        <v>20.8</v>
      </c>
      <c r="Q88">
        <v>5</v>
      </c>
      <c r="R88">
        <v>23.3</v>
      </c>
      <c r="S88">
        <v>30.7</v>
      </c>
      <c r="T88">
        <v>18</v>
      </c>
      <c r="U88">
        <v>74.599999999999994</v>
      </c>
      <c r="V88">
        <v>47.8</v>
      </c>
      <c r="W88">
        <v>2.4</v>
      </c>
      <c r="X88">
        <v>5.4</v>
      </c>
      <c r="Y88">
        <v>15.9</v>
      </c>
      <c r="Z88">
        <v>11.2</v>
      </c>
      <c r="AA88">
        <v>1.425</v>
      </c>
      <c r="AB88">
        <v>0.438</v>
      </c>
      <c r="AC88">
        <v>0.55600000000000005</v>
      </c>
      <c r="AD88">
        <v>68.099999999999994</v>
      </c>
      <c r="AE88">
        <v>16.3</v>
      </c>
      <c r="AF88">
        <v>71.3</v>
      </c>
      <c r="AG88">
        <v>0.2</v>
      </c>
      <c r="AH88">
        <v>44.5</v>
      </c>
      <c r="AI88">
        <v>52.2</v>
      </c>
      <c r="AJ88">
        <v>35.799999999999997</v>
      </c>
      <c r="AK88">
        <v>51</v>
      </c>
      <c r="AL88">
        <v>74.400000000000006</v>
      </c>
      <c r="AM88">
        <v>110.8</v>
      </c>
      <c r="AN88">
        <v>12.7</v>
      </c>
      <c r="AO88">
        <v>12</v>
      </c>
      <c r="AP88">
        <v>1.06</v>
      </c>
      <c r="AQ88">
        <f t="shared" si="3"/>
        <v>0.36499999999999999</v>
      </c>
      <c r="AR88">
        <f t="shared" si="4"/>
        <v>7.8000000000000007</v>
      </c>
      <c r="AS88">
        <f t="shared" si="5"/>
        <v>-3.3999999999999986</v>
      </c>
      <c r="AT88">
        <f>_xlfn.XLOOKUP(_xlfn.XLOOKUP($A88,TEAMS!$E$3:$E$361,TEAMS!$D$3:$D$361,"",0),KP!$C$1:$C$370,KP!B$1:B$370,"",0)</f>
        <v>105</v>
      </c>
      <c r="AU88">
        <f>_xlfn.XLOOKUP(_xlfn.XLOOKUP($A88,TEAMS!$E$3:$E$361,TEAMS!$D$3:$D$361,"",0),KP!$C$1:$C$370,KP!F$1:F$370,"",0)</f>
        <v>15</v>
      </c>
      <c r="AV88">
        <f>_xlfn.XLOOKUP(_xlfn.XLOOKUP($A88,TEAMS!$E$3:$E$361,TEAMS!$D$3:$D$361,"",0),KP!$C$1:$C$370,KP!G$1:G$370,"",0)</f>
        <v>18</v>
      </c>
      <c r="AW88">
        <f>_xlfn.XLOOKUP(_xlfn.XLOOKUP($A88,TEAMS!$E$3:$E$361,TEAMS!$D$3:$D$361,"",0),KP!$C$1:$C$370,KP!H$1:H$370,"",0)</f>
        <v>0</v>
      </c>
      <c r="AX88">
        <f>_xlfn.XLOOKUP(_xlfn.XLOOKUP($A88,TEAMS!$E$3:$E$361,TEAMS!$D$3:$D$361,"",0),KP!$C$1:$C$370,KP!I$1:I$370,"",0)</f>
        <v>6.41</v>
      </c>
      <c r="AY88">
        <f>_xlfn.XLOOKUP(_xlfn.XLOOKUP($A88,TEAMS!$E$3:$E$361,TEAMS!$D$3:$D$361,"",0),KP!$C$1:$C$370,KP!J$1:J$370,"",0)</f>
        <v>112.3</v>
      </c>
      <c r="AZ88">
        <f>_xlfn.XLOOKUP(_xlfn.XLOOKUP($A88,TEAMS!$E$3:$E$361,TEAMS!$D$3:$D$361,"",0),KP!$C$1:$C$370,KP!L$1:L$370,"",0)</f>
        <v>105.9</v>
      </c>
      <c r="BA88">
        <f>_xlfn.XLOOKUP(_xlfn.XLOOKUP($A88,TEAMS!$E$3:$E$361,TEAMS!$D$3:$D$361,"",0),KP!$C$1:$C$370,KP!N$1:N$370,"",0)</f>
        <v>66.099999999999994</v>
      </c>
      <c r="BB88">
        <f>_xlfn.XLOOKUP(_xlfn.XLOOKUP($A88,TEAMS!$E$3:$E$361,TEAMS!$D$3:$D$361,"",0),KP!$C$1:$C$370,KP!P$1:P$370,"",0)</f>
        <v>-5.5E-2</v>
      </c>
      <c r="BC88">
        <f>_xlfn.XLOOKUP(_xlfn.XLOOKUP($A88,TEAMS!$E$3:$E$361,TEAMS!$D$3:$D$361,"",0),KP!$C$1:$C$370,KP!R$1:R$370,"",0)</f>
        <v>7.41</v>
      </c>
      <c r="BD88">
        <f>_xlfn.XLOOKUP(_xlfn.XLOOKUP($A88,TEAMS!$E$3:$E$361,TEAMS!$D$3:$D$361,"",0),KP!$C$1:$C$370,KP!T$1:T$370,"",0)</f>
        <v>108.4</v>
      </c>
      <c r="BE88">
        <f>_xlfn.XLOOKUP(_xlfn.XLOOKUP($A88,TEAMS!$E$3:$E$361,TEAMS!$D$3:$D$361,"",0),KP!$C$1:$C$370,KP!V$1:V$370,"",0)</f>
        <v>101</v>
      </c>
      <c r="BF88">
        <f>_xlfn.XLOOKUP(_xlfn.XLOOKUP($A88,TEAMS!$E$3:$E$361,TEAMS!$D$3:$D$361,"",0),KP!$C$1:$C$370,KP!X$1:X$370,"",0)</f>
        <v>2.19</v>
      </c>
    </row>
    <row r="89" spans="1:58" x14ac:dyDescent="0.2">
      <c r="A89" s="1" t="s">
        <v>126</v>
      </c>
      <c r="B89" s="11" t="str">
        <f>_xlfn.XLOOKUP($A89,KP!$D$1:$D$364,KP!$C$1:$C$364,"",0)</f>
        <v>BYU</v>
      </c>
      <c r="C89" s="11" t="str">
        <f>_xlfn.XLOOKUP($A89,KP!$D$1:$D$364,KP!$E$1:$E$364,"",0)</f>
        <v>WCC</v>
      </c>
      <c r="D89">
        <v>74.099999999999994</v>
      </c>
      <c r="E89">
        <v>4</v>
      </c>
      <c r="F89">
        <v>26.4</v>
      </c>
      <c r="G89">
        <v>58.5</v>
      </c>
      <c r="H89">
        <v>1.018</v>
      </c>
      <c r="I89">
        <v>0.96299999999999997</v>
      </c>
      <c r="J89">
        <v>51.5</v>
      </c>
      <c r="K89">
        <v>109.7</v>
      </c>
      <c r="L89">
        <v>32.700000000000003</v>
      </c>
      <c r="M89">
        <v>53.1</v>
      </c>
      <c r="N89">
        <v>72.5</v>
      </c>
      <c r="O89">
        <v>7.6</v>
      </c>
      <c r="P89">
        <v>23.1</v>
      </c>
      <c r="Q89">
        <v>9</v>
      </c>
      <c r="R89">
        <v>24.4</v>
      </c>
      <c r="S89">
        <v>37.299999999999997</v>
      </c>
      <c r="T89">
        <v>29.8</v>
      </c>
      <c r="U89">
        <v>79.099999999999994</v>
      </c>
      <c r="V89">
        <v>54</v>
      </c>
      <c r="W89">
        <v>3.9</v>
      </c>
      <c r="X89">
        <v>7.1</v>
      </c>
      <c r="Y89">
        <v>14.1</v>
      </c>
      <c r="Z89">
        <v>14.3</v>
      </c>
      <c r="AA89">
        <v>0.98299999999999998</v>
      </c>
      <c r="AB89">
        <v>0.53100000000000003</v>
      </c>
      <c r="AC89">
        <v>0.44400000000000001</v>
      </c>
      <c r="AD89">
        <v>72.8</v>
      </c>
      <c r="AE89">
        <v>19.5</v>
      </c>
      <c r="AF89">
        <v>70.099999999999994</v>
      </c>
      <c r="AG89">
        <v>-4</v>
      </c>
      <c r="AH89">
        <v>43.1</v>
      </c>
      <c r="AI89">
        <v>49.5</v>
      </c>
      <c r="AJ89">
        <v>33.9</v>
      </c>
      <c r="AK89">
        <v>48.7</v>
      </c>
      <c r="AL89">
        <v>69.099999999999994</v>
      </c>
      <c r="AM89">
        <v>106.1</v>
      </c>
      <c r="AN89">
        <v>12.1</v>
      </c>
      <c r="AO89">
        <v>13.2</v>
      </c>
      <c r="AP89">
        <v>0.92200000000000004</v>
      </c>
      <c r="AQ89">
        <f t="shared" si="3"/>
        <v>6.0999999999999943E-2</v>
      </c>
      <c r="AR89">
        <f t="shared" si="4"/>
        <v>11</v>
      </c>
      <c r="AS89">
        <f t="shared" si="5"/>
        <v>-3.3000000000000007</v>
      </c>
      <c r="AT89">
        <f>_xlfn.XLOOKUP(_xlfn.XLOOKUP($A89,TEAMS!$E$3:$E$361,TEAMS!$D$3:$D$361,"",0),KP!$C$1:$C$370,KP!B$1:B$370,"",0)</f>
        <v>75</v>
      </c>
      <c r="AU89">
        <f>_xlfn.XLOOKUP(_xlfn.XLOOKUP($A89,TEAMS!$E$3:$E$361,TEAMS!$D$3:$D$361,"",0),KP!$C$1:$C$370,KP!F$1:F$370,"",0)</f>
        <v>19</v>
      </c>
      <c r="AV89">
        <f>_xlfn.XLOOKUP(_xlfn.XLOOKUP($A89,TEAMS!$E$3:$E$361,TEAMS!$D$3:$D$361,"",0),KP!$C$1:$C$370,KP!G$1:G$370,"",0)</f>
        <v>15</v>
      </c>
      <c r="AW89">
        <f>_xlfn.XLOOKUP(_xlfn.XLOOKUP($A89,TEAMS!$E$3:$E$361,TEAMS!$D$3:$D$361,"",0),KP!$C$1:$C$370,KP!H$1:H$370,"",0)</f>
        <v>0</v>
      </c>
      <c r="AX89">
        <f>_xlfn.XLOOKUP(_xlfn.XLOOKUP($A89,TEAMS!$E$3:$E$361,TEAMS!$D$3:$D$361,"",0),KP!$C$1:$C$370,KP!I$1:I$370,"",0)</f>
        <v>11.59</v>
      </c>
      <c r="AY89">
        <f>_xlfn.XLOOKUP(_xlfn.XLOOKUP($A89,TEAMS!$E$3:$E$361,TEAMS!$D$3:$D$361,"",0),KP!$C$1:$C$370,KP!J$1:J$370,"",0)</f>
        <v>109.2</v>
      </c>
      <c r="AZ89">
        <f>_xlfn.XLOOKUP(_xlfn.XLOOKUP($A89,TEAMS!$E$3:$E$361,TEAMS!$D$3:$D$361,"",0),KP!$C$1:$C$370,KP!L$1:L$370,"",0)</f>
        <v>97.6</v>
      </c>
      <c r="BA89">
        <f>_xlfn.XLOOKUP(_xlfn.XLOOKUP($A89,TEAMS!$E$3:$E$361,TEAMS!$D$3:$D$361,"",0),KP!$C$1:$C$370,KP!N$1:N$370,"",0)</f>
        <v>69.599999999999994</v>
      </c>
      <c r="BB89">
        <f>_xlfn.XLOOKUP(_xlfn.XLOOKUP($A89,TEAMS!$E$3:$E$361,TEAMS!$D$3:$D$361,"",0),KP!$C$1:$C$370,KP!P$1:P$370,"",0)</f>
        <v>-0.10299999999999999</v>
      </c>
      <c r="BC89">
        <f>_xlfn.XLOOKUP(_xlfn.XLOOKUP($A89,TEAMS!$E$3:$E$361,TEAMS!$D$3:$D$361,"",0),KP!$C$1:$C$370,KP!R$1:R$370,"",0)</f>
        <v>5.31</v>
      </c>
      <c r="BD89">
        <f>_xlfn.XLOOKUP(_xlfn.XLOOKUP($A89,TEAMS!$E$3:$E$361,TEAMS!$D$3:$D$361,"",0),KP!$C$1:$C$370,KP!T$1:T$370,"",0)</f>
        <v>108.5</v>
      </c>
      <c r="BE89">
        <f>_xlfn.XLOOKUP(_xlfn.XLOOKUP($A89,TEAMS!$E$3:$E$361,TEAMS!$D$3:$D$361,"",0),KP!$C$1:$C$370,KP!V$1:V$370,"",0)</f>
        <v>103.2</v>
      </c>
      <c r="BF89">
        <f>_xlfn.XLOOKUP(_xlfn.XLOOKUP($A89,TEAMS!$E$3:$E$361,TEAMS!$D$3:$D$361,"",0),KP!$C$1:$C$370,KP!X$1:X$370,"",0)</f>
        <v>1.28</v>
      </c>
    </row>
    <row r="90" spans="1:58" x14ac:dyDescent="0.2">
      <c r="A90" s="1" t="s">
        <v>127</v>
      </c>
      <c r="B90" s="11" t="str">
        <f>_xlfn.XLOOKUP($A90,KP!$D$1:$D$364,KP!$C$1:$C$364,"",0)</f>
        <v>Tennessee</v>
      </c>
      <c r="C90" s="11" t="str">
        <f>_xlfn.XLOOKUP($A90,KP!$D$1:$D$364,KP!$E$1:$E$364,"",0)</f>
        <v>SEC</v>
      </c>
      <c r="D90">
        <v>71.8</v>
      </c>
      <c r="E90">
        <v>13.8</v>
      </c>
      <c r="F90">
        <v>25.5</v>
      </c>
      <c r="G90">
        <v>58.5</v>
      </c>
      <c r="H90">
        <v>1.0549999999999999</v>
      </c>
      <c r="I90">
        <v>0.85299999999999998</v>
      </c>
      <c r="J90">
        <v>50.3</v>
      </c>
      <c r="K90">
        <v>107</v>
      </c>
      <c r="L90">
        <v>32.9</v>
      </c>
      <c r="M90">
        <v>50.9</v>
      </c>
      <c r="N90">
        <v>71.400000000000006</v>
      </c>
      <c r="O90">
        <v>7.8</v>
      </c>
      <c r="P90">
        <v>23.6</v>
      </c>
      <c r="Q90">
        <v>11.5</v>
      </c>
      <c r="R90">
        <v>24.4</v>
      </c>
      <c r="S90">
        <v>38.5</v>
      </c>
      <c r="T90">
        <v>35.9</v>
      </c>
      <c r="U90">
        <v>75.599999999999994</v>
      </c>
      <c r="V90">
        <v>54.8</v>
      </c>
      <c r="W90">
        <v>3.6</v>
      </c>
      <c r="X90">
        <v>8.3000000000000007</v>
      </c>
      <c r="Y90">
        <v>16.899999999999999</v>
      </c>
      <c r="Z90">
        <v>12.1</v>
      </c>
      <c r="AA90">
        <v>1.4019999999999999</v>
      </c>
      <c r="AB90">
        <v>0.69699999999999995</v>
      </c>
      <c r="AC90">
        <v>0.42899999999999999</v>
      </c>
      <c r="AD90">
        <v>68</v>
      </c>
      <c r="AE90">
        <v>16.8</v>
      </c>
      <c r="AF90">
        <v>58</v>
      </c>
      <c r="AG90">
        <v>-13.8</v>
      </c>
      <c r="AH90">
        <v>36.9</v>
      </c>
      <c r="AI90">
        <v>42.4</v>
      </c>
      <c r="AJ90">
        <v>26.2</v>
      </c>
      <c r="AK90">
        <v>44.6</v>
      </c>
      <c r="AL90">
        <v>72.2</v>
      </c>
      <c r="AM90">
        <v>94.3</v>
      </c>
      <c r="AN90">
        <v>9.8000000000000007</v>
      </c>
      <c r="AO90">
        <v>14.8</v>
      </c>
      <c r="AP90">
        <v>0.66100000000000003</v>
      </c>
      <c r="AQ90">
        <f t="shared" si="3"/>
        <v>0.74099999999999988</v>
      </c>
      <c r="AR90">
        <f t="shared" si="4"/>
        <v>11.9</v>
      </c>
      <c r="AS90">
        <f t="shared" si="5"/>
        <v>-0.19999999999999929</v>
      </c>
      <c r="AT90">
        <f>_xlfn.XLOOKUP(_xlfn.XLOOKUP($A90,TEAMS!$E$3:$E$361,TEAMS!$D$3:$D$361,"",0),KP!$C$1:$C$370,KP!B$1:B$370,"",0)</f>
        <v>5</v>
      </c>
      <c r="AU90">
        <f>_xlfn.XLOOKUP(_xlfn.XLOOKUP($A90,TEAMS!$E$3:$E$361,TEAMS!$D$3:$D$361,"",0),KP!$C$1:$C$370,KP!F$1:F$370,"",0)</f>
        <v>23</v>
      </c>
      <c r="AV90">
        <f>_xlfn.XLOOKUP(_xlfn.XLOOKUP($A90,TEAMS!$E$3:$E$361,TEAMS!$D$3:$D$361,"",0),KP!$C$1:$C$370,KP!G$1:G$370,"",0)</f>
        <v>10</v>
      </c>
      <c r="AW90">
        <f>_xlfn.XLOOKUP(_xlfn.XLOOKUP($A90,TEAMS!$E$3:$E$361,TEAMS!$D$3:$D$361,"",0),KP!$C$1:$C$370,KP!H$1:H$370,"",0)</f>
        <v>4</v>
      </c>
      <c r="AX90">
        <f>_xlfn.XLOOKUP(_xlfn.XLOOKUP($A90,TEAMS!$E$3:$E$361,TEAMS!$D$3:$D$361,"",0),KP!$C$1:$C$370,KP!I$1:I$370,"",0)</f>
        <v>24.71</v>
      </c>
      <c r="AY90">
        <f>_xlfn.XLOOKUP(_xlfn.XLOOKUP($A90,TEAMS!$E$3:$E$361,TEAMS!$D$3:$D$361,"",0),KP!$C$1:$C$370,KP!J$1:J$370,"",0)</f>
        <v>112.7</v>
      </c>
      <c r="AZ90">
        <f>_xlfn.XLOOKUP(_xlfn.XLOOKUP($A90,TEAMS!$E$3:$E$361,TEAMS!$D$3:$D$361,"",0),KP!$C$1:$C$370,KP!L$1:L$370,"",0)</f>
        <v>88</v>
      </c>
      <c r="BA90">
        <f>_xlfn.XLOOKUP(_xlfn.XLOOKUP($A90,TEAMS!$E$3:$E$361,TEAMS!$D$3:$D$361,"",0),KP!$C$1:$C$370,KP!N$1:N$370,"",0)</f>
        <v>65.5</v>
      </c>
      <c r="BB90">
        <f>_xlfn.XLOOKUP(_xlfn.XLOOKUP($A90,TEAMS!$E$3:$E$361,TEAMS!$D$3:$D$361,"",0),KP!$C$1:$C$370,KP!P$1:P$370,"",0)</f>
        <v>-7.0999999999999994E-2</v>
      </c>
      <c r="BC90">
        <f>_xlfn.XLOOKUP(_xlfn.XLOOKUP($A90,TEAMS!$E$3:$E$361,TEAMS!$D$3:$D$361,"",0),KP!$C$1:$C$370,KP!R$1:R$370,"",0)</f>
        <v>8.77</v>
      </c>
      <c r="BD90">
        <f>_xlfn.XLOOKUP(_xlfn.XLOOKUP($A90,TEAMS!$E$3:$E$361,TEAMS!$D$3:$D$361,"",0),KP!$C$1:$C$370,KP!T$1:T$370,"",0)</f>
        <v>109.5</v>
      </c>
      <c r="BE90">
        <f>_xlfn.XLOOKUP(_xlfn.XLOOKUP($A90,TEAMS!$E$3:$E$361,TEAMS!$D$3:$D$361,"",0),KP!$C$1:$C$370,KP!V$1:V$370,"",0)</f>
        <v>100.7</v>
      </c>
      <c r="BF90">
        <f>_xlfn.XLOOKUP(_xlfn.XLOOKUP($A90,TEAMS!$E$3:$E$361,TEAMS!$D$3:$D$361,"",0),KP!$C$1:$C$370,KP!X$1:X$370,"",0)</f>
        <v>3.16</v>
      </c>
    </row>
    <row r="91" spans="1:58" x14ac:dyDescent="0.2">
      <c r="A91" s="1" t="s">
        <v>128</v>
      </c>
      <c r="B91" s="11" t="str">
        <f>_xlfn.XLOOKUP($A91,KP!$D$1:$D$364,KP!$C$1:$C$364,"",0)</f>
        <v>Samford</v>
      </c>
      <c r="C91" s="11" t="str">
        <f>_xlfn.XLOOKUP($A91,KP!$D$1:$D$364,KP!$E$1:$E$364,"",0)</f>
        <v>SC</v>
      </c>
      <c r="D91">
        <v>77.099999999999994</v>
      </c>
      <c r="E91">
        <v>4.9000000000000004</v>
      </c>
      <c r="F91">
        <v>25.3</v>
      </c>
      <c r="G91">
        <v>55.9</v>
      </c>
      <c r="H91">
        <v>1.0780000000000001</v>
      </c>
      <c r="I91">
        <v>1.01</v>
      </c>
      <c r="J91">
        <v>53.5</v>
      </c>
      <c r="K91">
        <v>115.4</v>
      </c>
      <c r="L91">
        <v>36.4</v>
      </c>
      <c r="M91">
        <v>52.6</v>
      </c>
      <c r="N91">
        <v>75.099999999999994</v>
      </c>
      <c r="O91">
        <v>9.3000000000000007</v>
      </c>
      <c r="P91">
        <v>25.5</v>
      </c>
      <c r="Q91">
        <v>7.8</v>
      </c>
      <c r="R91">
        <v>23.6</v>
      </c>
      <c r="S91">
        <v>34.4</v>
      </c>
      <c r="T91">
        <v>26.1</v>
      </c>
      <c r="U91">
        <v>75.400000000000006</v>
      </c>
      <c r="V91">
        <v>51</v>
      </c>
      <c r="W91">
        <v>2.6</v>
      </c>
      <c r="X91">
        <v>8</v>
      </c>
      <c r="Y91">
        <v>11.4</v>
      </c>
      <c r="Z91">
        <v>12.5</v>
      </c>
      <c r="AA91">
        <v>0.91100000000000003</v>
      </c>
      <c r="AB91">
        <v>0.64300000000000002</v>
      </c>
      <c r="AC91">
        <v>0.44400000000000001</v>
      </c>
      <c r="AD91">
        <v>71.5</v>
      </c>
      <c r="AE91">
        <v>18.7</v>
      </c>
      <c r="AF91">
        <v>72.2</v>
      </c>
      <c r="AG91">
        <v>-4.9000000000000004</v>
      </c>
      <c r="AH91">
        <v>43.6</v>
      </c>
      <c r="AI91">
        <v>51.9</v>
      </c>
      <c r="AJ91">
        <v>37</v>
      </c>
      <c r="AK91">
        <v>49</v>
      </c>
      <c r="AL91">
        <v>70.8</v>
      </c>
      <c r="AM91">
        <v>110.6</v>
      </c>
      <c r="AN91">
        <v>13.9</v>
      </c>
      <c r="AO91">
        <v>13.8</v>
      </c>
      <c r="AP91">
        <v>1.008</v>
      </c>
      <c r="AQ91">
        <f t="shared" si="3"/>
        <v>-9.6999999999999975E-2</v>
      </c>
      <c r="AR91">
        <f t="shared" si="4"/>
        <v>10.6</v>
      </c>
      <c r="AS91">
        <f t="shared" si="5"/>
        <v>-1.9000000000000004</v>
      </c>
      <c r="AT91">
        <f>_xlfn.XLOOKUP(_xlfn.XLOOKUP($A91,TEAMS!$E$3:$E$361,TEAMS!$D$3:$D$361,"",0),KP!$C$1:$C$370,KP!B$1:B$370,"",0)</f>
        <v>135</v>
      </c>
      <c r="AU91">
        <f>_xlfn.XLOOKUP(_xlfn.XLOOKUP($A91,TEAMS!$E$3:$E$361,TEAMS!$D$3:$D$361,"",0),KP!$C$1:$C$370,KP!F$1:F$370,"",0)</f>
        <v>21</v>
      </c>
      <c r="AV91">
        <f>_xlfn.XLOOKUP(_xlfn.XLOOKUP($A91,TEAMS!$E$3:$E$361,TEAMS!$D$3:$D$361,"",0),KP!$C$1:$C$370,KP!G$1:G$370,"",0)</f>
        <v>11</v>
      </c>
      <c r="AW91">
        <f>_xlfn.XLOOKUP(_xlfn.XLOOKUP($A91,TEAMS!$E$3:$E$361,TEAMS!$D$3:$D$361,"",0),KP!$C$1:$C$370,KP!H$1:H$370,"",0)</f>
        <v>0</v>
      </c>
      <c r="AX91">
        <f>_xlfn.XLOOKUP(_xlfn.XLOOKUP($A91,TEAMS!$E$3:$E$361,TEAMS!$D$3:$D$361,"",0),KP!$C$1:$C$370,KP!I$1:I$370,"",0)</f>
        <v>2.94</v>
      </c>
      <c r="AY91">
        <f>_xlfn.XLOOKUP(_xlfn.XLOOKUP($A91,TEAMS!$E$3:$E$361,TEAMS!$D$3:$D$361,"",0),KP!$C$1:$C$370,KP!J$1:J$370,"",0)</f>
        <v>109.3</v>
      </c>
      <c r="AZ91">
        <f>_xlfn.XLOOKUP(_xlfn.XLOOKUP($A91,TEAMS!$E$3:$E$361,TEAMS!$D$3:$D$361,"",0),KP!$C$1:$C$370,KP!L$1:L$370,"",0)</f>
        <v>106.3</v>
      </c>
      <c r="BA91">
        <f>_xlfn.XLOOKUP(_xlfn.XLOOKUP($A91,TEAMS!$E$3:$E$361,TEAMS!$D$3:$D$361,"",0),KP!$C$1:$C$370,KP!N$1:N$370,"",0)</f>
        <v>68.400000000000006</v>
      </c>
      <c r="BB91">
        <f>_xlfn.XLOOKUP(_xlfn.XLOOKUP($A91,TEAMS!$E$3:$E$361,TEAMS!$D$3:$D$361,"",0),KP!$C$1:$C$370,KP!P$1:P$370,"",0)</f>
        <v>2E-3</v>
      </c>
      <c r="BC91">
        <f>_xlfn.XLOOKUP(_xlfn.XLOOKUP($A91,TEAMS!$E$3:$E$361,TEAMS!$D$3:$D$361,"",0),KP!$C$1:$C$370,KP!R$1:R$370,"",0)</f>
        <v>-3.85</v>
      </c>
      <c r="BD91">
        <f>_xlfn.XLOOKUP(_xlfn.XLOOKUP($A91,TEAMS!$E$3:$E$361,TEAMS!$D$3:$D$361,"",0),KP!$C$1:$C$370,KP!T$1:T$370,"",0)</f>
        <v>104.1</v>
      </c>
      <c r="BE91">
        <f>_xlfn.XLOOKUP(_xlfn.XLOOKUP($A91,TEAMS!$E$3:$E$361,TEAMS!$D$3:$D$361,"",0),KP!$C$1:$C$370,KP!V$1:V$370,"",0)</f>
        <v>108</v>
      </c>
      <c r="BF91">
        <f>_xlfn.XLOOKUP(_xlfn.XLOOKUP($A91,TEAMS!$E$3:$E$361,TEAMS!$D$3:$D$361,"",0),KP!$C$1:$C$370,KP!X$1:X$370,"",0)</f>
        <v>-1.55</v>
      </c>
    </row>
    <row r="92" spans="1:58" x14ac:dyDescent="0.2">
      <c r="A92" s="1" t="s">
        <v>129</v>
      </c>
      <c r="B92" s="11" t="str">
        <f>_xlfn.XLOOKUP($A92,KP!$D$1:$D$364,KP!$C$1:$C$364,"",0)</f>
        <v>Abilene Christian</v>
      </c>
      <c r="C92" s="11" t="str">
        <f>_xlfn.XLOOKUP($A92,KP!$D$1:$D$364,KP!$E$1:$E$364,"",0)</f>
        <v>WAC</v>
      </c>
      <c r="D92">
        <v>71.3</v>
      </c>
      <c r="E92">
        <v>-3.6</v>
      </c>
      <c r="F92">
        <v>25.4</v>
      </c>
      <c r="G92">
        <v>58.4</v>
      </c>
      <c r="H92">
        <v>0.99199999999999999</v>
      </c>
      <c r="I92">
        <v>1.042</v>
      </c>
      <c r="J92">
        <v>49.2</v>
      </c>
      <c r="K92">
        <v>105.8</v>
      </c>
      <c r="L92">
        <v>34.299999999999997</v>
      </c>
      <c r="M92">
        <v>48.1</v>
      </c>
      <c r="N92">
        <v>72.900000000000006</v>
      </c>
      <c r="O92">
        <v>6.7</v>
      </c>
      <c r="P92">
        <v>19.5</v>
      </c>
      <c r="Q92">
        <v>7.6</v>
      </c>
      <c r="R92">
        <v>19.600000000000001</v>
      </c>
      <c r="S92">
        <v>30.2</v>
      </c>
      <c r="T92">
        <v>23.2</v>
      </c>
      <c r="U92">
        <v>72.8</v>
      </c>
      <c r="V92">
        <v>46.3</v>
      </c>
      <c r="W92">
        <v>2</v>
      </c>
      <c r="X92">
        <v>8</v>
      </c>
      <c r="Y92">
        <v>14.8</v>
      </c>
      <c r="Z92">
        <v>12.2</v>
      </c>
      <c r="AA92">
        <v>1.208</v>
      </c>
      <c r="AB92">
        <v>0.34599999999999997</v>
      </c>
      <c r="AC92">
        <v>0.2</v>
      </c>
      <c r="AD92">
        <v>71.900000000000006</v>
      </c>
      <c r="AE92">
        <v>20.9</v>
      </c>
      <c r="AF92">
        <v>74.900000000000006</v>
      </c>
      <c r="AG92">
        <v>3.6</v>
      </c>
      <c r="AH92">
        <v>50.1</v>
      </c>
      <c r="AI92">
        <v>56.5</v>
      </c>
      <c r="AJ92">
        <v>38.1</v>
      </c>
      <c r="AK92">
        <v>56.2</v>
      </c>
      <c r="AL92">
        <v>71.099999999999994</v>
      </c>
      <c r="AM92">
        <v>119.6</v>
      </c>
      <c r="AN92">
        <v>13.5</v>
      </c>
      <c r="AO92">
        <v>16.5</v>
      </c>
      <c r="AP92">
        <v>0.82199999999999995</v>
      </c>
      <c r="AQ92">
        <f t="shared" si="3"/>
        <v>0.38600000000000001</v>
      </c>
      <c r="AR92">
        <f t="shared" si="4"/>
        <v>10</v>
      </c>
      <c r="AS92">
        <f t="shared" si="5"/>
        <v>-2.1999999999999993</v>
      </c>
      <c r="AT92">
        <f>_xlfn.XLOOKUP(_xlfn.XLOOKUP($A92,TEAMS!$E$3:$E$361,TEAMS!$D$3:$D$361,"",0),KP!$C$1:$C$370,KP!B$1:B$370,"",0)</f>
        <v>192</v>
      </c>
      <c r="AU92">
        <f>_xlfn.XLOOKUP(_xlfn.XLOOKUP($A92,TEAMS!$E$3:$E$361,TEAMS!$D$3:$D$361,"",0),KP!$C$1:$C$370,KP!F$1:F$370,"",0)</f>
        <v>13</v>
      </c>
      <c r="AV92">
        <f>_xlfn.XLOOKUP(_xlfn.XLOOKUP($A92,TEAMS!$E$3:$E$361,TEAMS!$D$3:$D$361,"",0),KP!$C$1:$C$370,KP!G$1:G$370,"",0)</f>
        <v>17</v>
      </c>
      <c r="AW92">
        <f>_xlfn.XLOOKUP(_xlfn.XLOOKUP($A92,TEAMS!$E$3:$E$361,TEAMS!$D$3:$D$361,"",0),KP!$C$1:$C$370,KP!H$1:H$370,"",0)</f>
        <v>0</v>
      </c>
      <c r="AX92">
        <f>_xlfn.XLOOKUP(_xlfn.XLOOKUP($A92,TEAMS!$E$3:$E$361,TEAMS!$D$3:$D$361,"",0),KP!$C$1:$C$370,KP!I$1:I$370,"",0)</f>
        <v>-1.43</v>
      </c>
      <c r="AY92">
        <f>_xlfn.XLOOKUP(_xlfn.XLOOKUP($A92,TEAMS!$E$3:$E$361,TEAMS!$D$3:$D$361,"",0),KP!$C$1:$C$370,KP!J$1:J$370,"",0)</f>
        <v>105.9</v>
      </c>
      <c r="AZ92">
        <f>_xlfn.XLOOKUP(_xlfn.XLOOKUP($A92,TEAMS!$E$3:$E$361,TEAMS!$D$3:$D$361,"",0),KP!$C$1:$C$370,KP!L$1:L$370,"",0)</f>
        <v>107.3</v>
      </c>
      <c r="BA92">
        <f>_xlfn.XLOOKUP(_xlfn.XLOOKUP($A92,TEAMS!$E$3:$E$361,TEAMS!$D$3:$D$361,"",0),KP!$C$1:$C$370,KP!N$1:N$370,"",0)</f>
        <v>69.2</v>
      </c>
      <c r="BB92">
        <f>_xlfn.XLOOKUP(_xlfn.XLOOKUP($A92,TEAMS!$E$3:$E$361,TEAMS!$D$3:$D$361,"",0),KP!$C$1:$C$370,KP!P$1:P$370,"",0)</f>
        <v>-0.05</v>
      </c>
      <c r="BC92">
        <f>_xlfn.XLOOKUP(_xlfn.XLOOKUP($A92,TEAMS!$E$3:$E$361,TEAMS!$D$3:$D$361,"",0),KP!$C$1:$C$370,KP!R$1:R$370,"",0)</f>
        <v>2.44</v>
      </c>
      <c r="BD92">
        <f>_xlfn.XLOOKUP(_xlfn.XLOOKUP($A92,TEAMS!$E$3:$E$361,TEAMS!$D$3:$D$361,"",0),KP!$C$1:$C$370,KP!T$1:T$370,"",0)</f>
        <v>105.5</v>
      </c>
      <c r="BE92">
        <f>_xlfn.XLOOKUP(_xlfn.XLOOKUP($A92,TEAMS!$E$3:$E$361,TEAMS!$D$3:$D$361,"",0),KP!$C$1:$C$370,KP!V$1:V$370,"",0)</f>
        <v>103.1</v>
      </c>
      <c r="BF92">
        <f>_xlfn.XLOOKUP(_xlfn.XLOOKUP($A92,TEAMS!$E$3:$E$361,TEAMS!$D$3:$D$361,"",0),KP!$C$1:$C$370,KP!X$1:X$370,"",0)</f>
        <v>0.24</v>
      </c>
    </row>
    <row r="93" spans="1:58" x14ac:dyDescent="0.2">
      <c r="A93" s="1" t="s">
        <v>130</v>
      </c>
      <c r="B93" s="11" t="str">
        <f>_xlfn.XLOOKUP($A93,KP!$D$1:$D$364,KP!$C$1:$C$364,"",0)</f>
        <v>Delaware</v>
      </c>
      <c r="C93" s="11" t="str">
        <f>_xlfn.XLOOKUP($A93,KP!$D$1:$D$364,KP!$E$1:$E$364,"",0)</f>
        <v>CAA</v>
      </c>
      <c r="D93">
        <v>69.400000000000006</v>
      </c>
      <c r="E93">
        <v>-1.8</v>
      </c>
      <c r="F93">
        <v>24.6</v>
      </c>
      <c r="G93">
        <v>56.2</v>
      </c>
      <c r="H93">
        <v>1.004</v>
      </c>
      <c r="I93">
        <v>1.0309999999999999</v>
      </c>
      <c r="J93">
        <v>49.6</v>
      </c>
      <c r="K93">
        <v>106.7</v>
      </c>
      <c r="L93">
        <v>32</v>
      </c>
      <c r="M93">
        <v>50.5</v>
      </c>
      <c r="N93">
        <v>73.400000000000006</v>
      </c>
      <c r="O93">
        <v>6.6</v>
      </c>
      <c r="P93">
        <v>20.5</v>
      </c>
      <c r="Q93">
        <v>7.1</v>
      </c>
      <c r="R93">
        <v>21.7</v>
      </c>
      <c r="S93">
        <v>32</v>
      </c>
      <c r="T93">
        <v>22.5</v>
      </c>
      <c r="U93">
        <v>71.7</v>
      </c>
      <c r="V93">
        <v>47.3</v>
      </c>
      <c r="W93">
        <v>3.7</v>
      </c>
      <c r="X93">
        <v>6.8</v>
      </c>
      <c r="Y93">
        <v>11.8</v>
      </c>
      <c r="Z93">
        <v>11.2</v>
      </c>
      <c r="AA93">
        <v>1.056</v>
      </c>
      <c r="AB93">
        <v>0.5</v>
      </c>
      <c r="AC93">
        <v>0.58299999999999996</v>
      </c>
      <c r="AD93">
        <v>69.099999999999994</v>
      </c>
      <c r="AE93">
        <v>16.399999999999999</v>
      </c>
      <c r="AF93">
        <v>71.2</v>
      </c>
      <c r="AG93">
        <v>1.8</v>
      </c>
      <c r="AH93">
        <v>45.4</v>
      </c>
      <c r="AI93">
        <v>51.8</v>
      </c>
      <c r="AJ93">
        <v>36.6</v>
      </c>
      <c r="AK93">
        <v>50.1</v>
      </c>
      <c r="AL93">
        <v>72.599999999999994</v>
      </c>
      <c r="AM93">
        <v>109.5</v>
      </c>
      <c r="AN93">
        <v>13.9</v>
      </c>
      <c r="AO93">
        <v>12.6</v>
      </c>
      <c r="AP93">
        <v>1.107</v>
      </c>
      <c r="AQ93">
        <f t="shared" si="3"/>
        <v>-5.0999999999999934E-2</v>
      </c>
      <c r="AR93">
        <f t="shared" si="4"/>
        <v>10.5</v>
      </c>
      <c r="AS93">
        <f t="shared" si="5"/>
        <v>-0.69999999999999929</v>
      </c>
      <c r="AT93">
        <f>_xlfn.XLOOKUP(_xlfn.XLOOKUP($A93,TEAMS!$E$3:$E$361,TEAMS!$D$3:$D$361,"",0),KP!$C$1:$C$370,KP!B$1:B$370,"",0)</f>
        <v>237</v>
      </c>
      <c r="AU93">
        <f>_xlfn.XLOOKUP(_xlfn.XLOOKUP($A93,TEAMS!$E$3:$E$361,TEAMS!$D$3:$D$361,"",0),KP!$C$1:$C$370,KP!F$1:F$370,"",0)</f>
        <v>17</v>
      </c>
      <c r="AV93">
        <f>_xlfn.XLOOKUP(_xlfn.XLOOKUP($A93,TEAMS!$E$3:$E$361,TEAMS!$D$3:$D$361,"",0),KP!$C$1:$C$370,KP!G$1:G$370,"",0)</f>
        <v>16</v>
      </c>
      <c r="AW93">
        <f>_xlfn.XLOOKUP(_xlfn.XLOOKUP($A93,TEAMS!$E$3:$E$361,TEAMS!$D$3:$D$361,"",0),KP!$C$1:$C$370,KP!H$1:H$370,"",0)</f>
        <v>0</v>
      </c>
      <c r="AX93">
        <f>_xlfn.XLOOKUP(_xlfn.XLOOKUP($A93,TEAMS!$E$3:$E$361,TEAMS!$D$3:$D$361,"",0),KP!$C$1:$C$370,KP!I$1:I$370,"",0)</f>
        <v>-5.54</v>
      </c>
      <c r="AY93">
        <f>_xlfn.XLOOKUP(_xlfn.XLOOKUP($A93,TEAMS!$E$3:$E$361,TEAMS!$D$3:$D$361,"",0),KP!$C$1:$C$370,KP!J$1:J$370,"",0)</f>
        <v>102.5</v>
      </c>
      <c r="AZ93">
        <f>_xlfn.XLOOKUP(_xlfn.XLOOKUP($A93,TEAMS!$E$3:$E$361,TEAMS!$D$3:$D$361,"",0),KP!$C$1:$C$370,KP!L$1:L$370,"",0)</f>
        <v>108.1</v>
      </c>
      <c r="BA93">
        <f>_xlfn.XLOOKUP(_xlfn.XLOOKUP($A93,TEAMS!$E$3:$E$361,TEAMS!$D$3:$D$361,"",0),KP!$C$1:$C$370,KP!N$1:N$370,"",0)</f>
        <v>67.2</v>
      </c>
      <c r="BB93">
        <f>_xlfn.XLOOKUP(_xlfn.XLOOKUP($A93,TEAMS!$E$3:$E$361,TEAMS!$D$3:$D$361,"",0),KP!$C$1:$C$370,KP!P$1:P$370,"",0)</f>
        <v>4.2000000000000003E-2</v>
      </c>
      <c r="BC93">
        <f>_xlfn.XLOOKUP(_xlfn.XLOOKUP($A93,TEAMS!$E$3:$E$361,TEAMS!$D$3:$D$361,"",0),KP!$C$1:$C$370,KP!R$1:R$370,"",0)</f>
        <v>-3.71</v>
      </c>
      <c r="BD93">
        <f>_xlfn.XLOOKUP(_xlfn.XLOOKUP($A93,TEAMS!$E$3:$E$361,TEAMS!$D$3:$D$361,"",0),KP!$C$1:$C$370,KP!T$1:T$370,"",0)</f>
        <v>103.5</v>
      </c>
      <c r="BE93">
        <f>_xlfn.XLOOKUP(_xlfn.XLOOKUP($A93,TEAMS!$E$3:$E$361,TEAMS!$D$3:$D$361,"",0),KP!$C$1:$C$370,KP!V$1:V$370,"",0)</f>
        <v>107.2</v>
      </c>
      <c r="BF93">
        <f>_xlfn.XLOOKUP(_xlfn.XLOOKUP($A93,TEAMS!$E$3:$E$361,TEAMS!$D$3:$D$361,"",0),KP!$C$1:$C$370,KP!X$1:X$370,"",0)</f>
        <v>-0.64</v>
      </c>
    </row>
    <row r="94" spans="1:58" x14ac:dyDescent="0.2">
      <c r="A94" s="1" t="s">
        <v>131</v>
      </c>
      <c r="B94" s="11" t="str">
        <f>_xlfn.XLOOKUP($A94,KP!$D$1:$D$364,KP!$C$1:$C$364,"",0)</f>
        <v>Towson</v>
      </c>
      <c r="C94" s="11" t="str">
        <f>_xlfn.XLOOKUP($A94,KP!$D$1:$D$364,KP!$E$1:$E$364,"",0)</f>
        <v>CAA</v>
      </c>
      <c r="D94">
        <v>71.8</v>
      </c>
      <c r="E94">
        <v>5</v>
      </c>
      <c r="F94">
        <v>26.1</v>
      </c>
      <c r="G94">
        <v>58.2</v>
      </c>
      <c r="H94">
        <v>1.0529999999999999</v>
      </c>
      <c r="I94">
        <v>0.97899999999999998</v>
      </c>
      <c r="J94">
        <v>51.1</v>
      </c>
      <c r="K94">
        <v>107.9</v>
      </c>
      <c r="L94">
        <v>36.700000000000003</v>
      </c>
      <c r="M94">
        <v>49</v>
      </c>
      <c r="N94">
        <v>70.8</v>
      </c>
      <c r="O94">
        <v>7.4</v>
      </c>
      <c r="P94">
        <v>20.100000000000001</v>
      </c>
      <c r="Q94">
        <v>10.5</v>
      </c>
      <c r="R94">
        <v>23.6</v>
      </c>
      <c r="S94">
        <v>37.299999999999997</v>
      </c>
      <c r="T94">
        <v>34.1</v>
      </c>
      <c r="U94">
        <v>76</v>
      </c>
      <c r="V94">
        <v>54.4</v>
      </c>
      <c r="W94">
        <v>3.4</v>
      </c>
      <c r="X94">
        <v>6.2</v>
      </c>
      <c r="Y94">
        <v>14</v>
      </c>
      <c r="Z94">
        <v>12.2</v>
      </c>
      <c r="AA94">
        <v>1.141</v>
      </c>
      <c r="AB94">
        <v>0.63600000000000001</v>
      </c>
      <c r="AC94">
        <v>0.41699999999999998</v>
      </c>
      <c r="AD94">
        <v>68.099999999999994</v>
      </c>
      <c r="AE94">
        <v>16.3</v>
      </c>
      <c r="AF94">
        <v>66.7</v>
      </c>
      <c r="AG94">
        <v>-5</v>
      </c>
      <c r="AH94">
        <v>42</v>
      </c>
      <c r="AI94">
        <v>48.6</v>
      </c>
      <c r="AJ94">
        <v>33.200000000000003</v>
      </c>
      <c r="AK94">
        <v>47.7</v>
      </c>
      <c r="AL94">
        <v>75</v>
      </c>
      <c r="AM94">
        <v>104.7</v>
      </c>
      <c r="AN94">
        <v>11.9</v>
      </c>
      <c r="AO94">
        <v>11.8</v>
      </c>
      <c r="AP94">
        <v>1.01</v>
      </c>
      <c r="AQ94">
        <f t="shared" si="3"/>
        <v>0.13100000000000001</v>
      </c>
      <c r="AR94">
        <f t="shared" si="4"/>
        <v>9.6</v>
      </c>
      <c r="AS94">
        <f t="shared" si="5"/>
        <v>-2.5999999999999996</v>
      </c>
      <c r="AT94">
        <f>_xlfn.XLOOKUP(_xlfn.XLOOKUP($A94,TEAMS!$E$3:$E$361,TEAMS!$D$3:$D$361,"",0),KP!$C$1:$C$370,KP!B$1:B$370,"",0)</f>
        <v>130</v>
      </c>
      <c r="AU94">
        <f>_xlfn.XLOOKUP(_xlfn.XLOOKUP($A94,TEAMS!$E$3:$E$361,TEAMS!$D$3:$D$361,"",0),KP!$C$1:$C$370,KP!F$1:F$370,"",0)</f>
        <v>21</v>
      </c>
      <c r="AV94">
        <f>_xlfn.XLOOKUP(_xlfn.XLOOKUP($A94,TEAMS!$E$3:$E$361,TEAMS!$D$3:$D$361,"",0),KP!$C$1:$C$370,KP!G$1:G$370,"",0)</f>
        <v>12</v>
      </c>
      <c r="AW94">
        <f>_xlfn.XLOOKUP(_xlfn.XLOOKUP($A94,TEAMS!$E$3:$E$361,TEAMS!$D$3:$D$361,"",0),KP!$C$1:$C$370,KP!H$1:H$370,"",0)</f>
        <v>0</v>
      </c>
      <c r="AX94">
        <f>_xlfn.XLOOKUP(_xlfn.XLOOKUP($A94,TEAMS!$E$3:$E$361,TEAMS!$D$3:$D$361,"",0),KP!$C$1:$C$370,KP!I$1:I$370,"",0)</f>
        <v>3.5</v>
      </c>
      <c r="AY94">
        <f>_xlfn.XLOOKUP(_xlfn.XLOOKUP($A94,TEAMS!$E$3:$E$361,TEAMS!$D$3:$D$361,"",0),KP!$C$1:$C$370,KP!J$1:J$370,"",0)</f>
        <v>108.2</v>
      </c>
      <c r="AZ94">
        <f>_xlfn.XLOOKUP(_xlfn.XLOOKUP($A94,TEAMS!$E$3:$E$361,TEAMS!$D$3:$D$361,"",0),KP!$C$1:$C$370,KP!L$1:L$370,"",0)</f>
        <v>104.7</v>
      </c>
      <c r="BA94">
        <f>_xlfn.XLOOKUP(_xlfn.XLOOKUP($A94,TEAMS!$E$3:$E$361,TEAMS!$D$3:$D$361,"",0),KP!$C$1:$C$370,KP!N$1:N$370,"",0)</f>
        <v>64.900000000000006</v>
      </c>
      <c r="BB94">
        <f>_xlfn.XLOOKUP(_xlfn.XLOOKUP($A94,TEAMS!$E$3:$E$361,TEAMS!$D$3:$D$361,"",0),KP!$C$1:$C$370,KP!P$1:P$370,"",0)</f>
        <v>-4.8000000000000001E-2</v>
      </c>
      <c r="BC94">
        <f>_xlfn.XLOOKUP(_xlfn.XLOOKUP($A94,TEAMS!$E$3:$E$361,TEAMS!$D$3:$D$361,"",0),KP!$C$1:$C$370,KP!R$1:R$370,"",0)</f>
        <v>-4.66</v>
      </c>
      <c r="BD94">
        <f>_xlfn.XLOOKUP(_xlfn.XLOOKUP($A94,TEAMS!$E$3:$E$361,TEAMS!$D$3:$D$361,"",0),KP!$C$1:$C$370,KP!T$1:T$370,"",0)</f>
        <v>102.3</v>
      </c>
      <c r="BE94">
        <f>_xlfn.XLOOKUP(_xlfn.XLOOKUP($A94,TEAMS!$E$3:$E$361,TEAMS!$D$3:$D$361,"",0),KP!$C$1:$C$370,KP!V$1:V$370,"",0)</f>
        <v>106.9</v>
      </c>
      <c r="BF94">
        <f>_xlfn.XLOOKUP(_xlfn.XLOOKUP($A94,TEAMS!$E$3:$E$361,TEAMS!$D$3:$D$361,"",0),KP!$C$1:$C$370,KP!X$1:X$370,"",0)</f>
        <v>-3.51</v>
      </c>
    </row>
    <row r="95" spans="1:58" x14ac:dyDescent="0.2">
      <c r="A95" s="1" t="s">
        <v>132</v>
      </c>
      <c r="B95" s="11" t="str">
        <f>_xlfn.XLOOKUP($A95,KP!$D$1:$D$364,KP!$C$1:$C$364,"",0)</f>
        <v>Tulane</v>
      </c>
      <c r="C95" s="11" t="str">
        <f>_xlfn.XLOOKUP($A95,KP!$D$1:$D$364,KP!$E$1:$E$364,"",0)</f>
        <v>Amer</v>
      </c>
      <c r="D95">
        <v>79.900000000000006</v>
      </c>
      <c r="E95">
        <v>2.8</v>
      </c>
      <c r="F95">
        <v>27.8</v>
      </c>
      <c r="G95">
        <v>60.4</v>
      </c>
      <c r="H95">
        <v>1.038</v>
      </c>
      <c r="I95">
        <v>1.002</v>
      </c>
      <c r="J95">
        <v>52.4</v>
      </c>
      <c r="K95">
        <v>113.3</v>
      </c>
      <c r="L95">
        <v>33.799999999999997</v>
      </c>
      <c r="M95">
        <v>53.4</v>
      </c>
      <c r="N95">
        <v>77.7</v>
      </c>
      <c r="O95">
        <v>7.8</v>
      </c>
      <c r="P95">
        <v>23</v>
      </c>
      <c r="Q95">
        <v>5</v>
      </c>
      <c r="R95">
        <v>24.9</v>
      </c>
      <c r="S95">
        <v>33.5</v>
      </c>
      <c r="T95">
        <v>15.3</v>
      </c>
      <c r="U95">
        <v>71.5</v>
      </c>
      <c r="V95">
        <v>45.5</v>
      </c>
      <c r="W95">
        <v>4.2</v>
      </c>
      <c r="X95">
        <v>8.5</v>
      </c>
      <c r="Y95">
        <v>15.6</v>
      </c>
      <c r="Z95">
        <v>11.3</v>
      </c>
      <c r="AA95">
        <v>1.3819999999999999</v>
      </c>
      <c r="AB95">
        <v>0.64500000000000002</v>
      </c>
      <c r="AC95">
        <v>0.71399999999999997</v>
      </c>
      <c r="AD95">
        <v>77</v>
      </c>
      <c r="AE95">
        <v>16.5</v>
      </c>
      <c r="AF95">
        <v>77.2</v>
      </c>
      <c r="AG95">
        <v>-2.8</v>
      </c>
      <c r="AH95">
        <v>42.9</v>
      </c>
      <c r="AI95">
        <v>50.4</v>
      </c>
      <c r="AJ95">
        <v>35.700000000000003</v>
      </c>
      <c r="AK95">
        <v>48.2</v>
      </c>
      <c r="AL95">
        <v>69.900000000000006</v>
      </c>
      <c r="AM95">
        <v>106.5</v>
      </c>
      <c r="AN95">
        <v>17</v>
      </c>
      <c r="AO95">
        <v>14.5</v>
      </c>
      <c r="AP95">
        <v>1.173</v>
      </c>
      <c r="AQ95">
        <f t="shared" si="3"/>
        <v>0.20899999999999985</v>
      </c>
      <c r="AR95">
        <f t="shared" si="4"/>
        <v>12.7</v>
      </c>
      <c r="AS95">
        <f t="shared" si="5"/>
        <v>1.3999999999999986</v>
      </c>
      <c r="AT95">
        <f>_xlfn.XLOOKUP(_xlfn.XLOOKUP($A95,TEAMS!$E$3:$E$361,TEAMS!$D$3:$D$361,"",0),KP!$C$1:$C$370,KP!B$1:B$370,"",0)</f>
        <v>108</v>
      </c>
      <c r="AU95">
        <f>_xlfn.XLOOKUP(_xlfn.XLOOKUP($A95,TEAMS!$E$3:$E$361,TEAMS!$D$3:$D$361,"",0),KP!$C$1:$C$370,KP!F$1:F$370,"",0)</f>
        <v>20</v>
      </c>
      <c r="AV95">
        <f>_xlfn.XLOOKUP(_xlfn.XLOOKUP($A95,TEAMS!$E$3:$E$361,TEAMS!$D$3:$D$361,"",0),KP!$C$1:$C$370,KP!G$1:G$370,"",0)</f>
        <v>11</v>
      </c>
      <c r="AW95">
        <f>_xlfn.XLOOKUP(_xlfn.XLOOKUP($A95,TEAMS!$E$3:$E$361,TEAMS!$D$3:$D$361,"",0),KP!$C$1:$C$370,KP!H$1:H$370,"",0)</f>
        <v>0</v>
      </c>
      <c r="AX95">
        <f>_xlfn.XLOOKUP(_xlfn.XLOOKUP($A95,TEAMS!$E$3:$E$361,TEAMS!$D$3:$D$361,"",0),KP!$C$1:$C$370,KP!I$1:I$370,"",0)</f>
        <v>6.3</v>
      </c>
      <c r="AY95">
        <f>_xlfn.XLOOKUP(_xlfn.XLOOKUP($A95,TEAMS!$E$3:$E$361,TEAMS!$D$3:$D$361,"",0),KP!$C$1:$C$370,KP!J$1:J$370,"",0)</f>
        <v>110.2</v>
      </c>
      <c r="AZ95">
        <f>_xlfn.XLOOKUP(_xlfn.XLOOKUP($A95,TEAMS!$E$3:$E$361,TEAMS!$D$3:$D$361,"",0),KP!$C$1:$C$370,KP!L$1:L$370,"",0)</f>
        <v>103.9</v>
      </c>
      <c r="BA95">
        <f>_xlfn.XLOOKUP(_xlfn.XLOOKUP($A95,TEAMS!$E$3:$E$361,TEAMS!$D$3:$D$361,"",0),KP!$C$1:$C$370,KP!N$1:N$370,"",0)</f>
        <v>73.099999999999994</v>
      </c>
      <c r="BB95">
        <f>_xlfn.XLOOKUP(_xlfn.XLOOKUP($A95,TEAMS!$E$3:$E$361,TEAMS!$D$3:$D$361,"",0),KP!$C$1:$C$370,KP!P$1:P$370,"",0)</f>
        <v>7.5999999999999998E-2</v>
      </c>
      <c r="BC95">
        <f>_xlfn.XLOOKUP(_xlfn.XLOOKUP($A95,TEAMS!$E$3:$E$361,TEAMS!$D$3:$D$361,"",0),KP!$C$1:$C$370,KP!R$1:R$370,"",0)</f>
        <v>1.87</v>
      </c>
      <c r="BD95">
        <f>_xlfn.XLOOKUP(_xlfn.XLOOKUP($A95,TEAMS!$E$3:$E$361,TEAMS!$D$3:$D$361,"",0),KP!$C$1:$C$370,KP!T$1:T$370,"",0)</f>
        <v>105.5</v>
      </c>
      <c r="BE95">
        <f>_xlfn.XLOOKUP(_xlfn.XLOOKUP($A95,TEAMS!$E$3:$E$361,TEAMS!$D$3:$D$361,"",0),KP!$C$1:$C$370,KP!V$1:V$370,"",0)</f>
        <v>103.7</v>
      </c>
      <c r="BF95">
        <f>_xlfn.XLOOKUP(_xlfn.XLOOKUP($A95,TEAMS!$E$3:$E$361,TEAMS!$D$3:$D$361,"",0),KP!$C$1:$C$370,KP!X$1:X$370,"",0)</f>
        <v>-7.94</v>
      </c>
    </row>
    <row r="96" spans="1:58" x14ac:dyDescent="0.2">
      <c r="A96" s="1" t="s">
        <v>133</v>
      </c>
      <c r="B96" s="11" t="str">
        <f>_xlfn.XLOOKUP($A96,KP!$D$1:$D$364,KP!$C$1:$C$364,"",0)</f>
        <v>North Dakota St.</v>
      </c>
      <c r="C96" s="11" t="str">
        <f>_xlfn.XLOOKUP($A96,KP!$D$1:$D$364,KP!$E$1:$E$364,"",0)</f>
        <v>Sum</v>
      </c>
      <c r="D96">
        <v>71.900000000000006</v>
      </c>
      <c r="E96">
        <v>-2.5</v>
      </c>
      <c r="F96">
        <v>25.7</v>
      </c>
      <c r="G96">
        <v>56.9</v>
      </c>
      <c r="H96">
        <v>1.0229999999999999</v>
      </c>
      <c r="I96">
        <v>1.0580000000000001</v>
      </c>
      <c r="J96">
        <v>51.7</v>
      </c>
      <c r="K96">
        <v>109.6</v>
      </c>
      <c r="L96">
        <v>33.9</v>
      </c>
      <c r="M96">
        <v>52.2</v>
      </c>
      <c r="N96">
        <v>71.5</v>
      </c>
      <c r="O96">
        <v>7.3</v>
      </c>
      <c r="P96">
        <v>21.6</v>
      </c>
      <c r="Q96">
        <v>7</v>
      </c>
      <c r="R96">
        <v>25.6</v>
      </c>
      <c r="S96">
        <v>35.299999999999997</v>
      </c>
      <c r="T96">
        <v>22.9</v>
      </c>
      <c r="U96">
        <v>78.599999999999994</v>
      </c>
      <c r="V96">
        <v>51.7</v>
      </c>
      <c r="W96">
        <v>2.9</v>
      </c>
      <c r="X96">
        <v>3.9</v>
      </c>
      <c r="Y96">
        <v>11.1</v>
      </c>
      <c r="Z96">
        <v>11.7</v>
      </c>
      <c r="AA96">
        <v>0.95</v>
      </c>
      <c r="AB96">
        <v>0.45200000000000001</v>
      </c>
      <c r="AC96">
        <v>0.5</v>
      </c>
      <c r="AD96">
        <v>70.3</v>
      </c>
      <c r="AE96">
        <v>15.7</v>
      </c>
      <c r="AF96">
        <v>74.400000000000006</v>
      </c>
      <c r="AG96">
        <v>2.5</v>
      </c>
      <c r="AH96">
        <v>44.7</v>
      </c>
      <c r="AI96">
        <v>50.8</v>
      </c>
      <c r="AJ96">
        <v>34.200000000000003</v>
      </c>
      <c r="AK96">
        <v>50.6</v>
      </c>
      <c r="AL96">
        <v>76.099999999999994</v>
      </c>
      <c r="AM96">
        <v>108.4</v>
      </c>
      <c r="AN96">
        <v>11.6</v>
      </c>
      <c r="AO96">
        <v>8.6</v>
      </c>
      <c r="AP96">
        <v>1.3480000000000001</v>
      </c>
      <c r="AQ96">
        <f t="shared" si="3"/>
        <v>-0.39800000000000013</v>
      </c>
      <c r="AR96">
        <f t="shared" si="4"/>
        <v>6.8</v>
      </c>
      <c r="AS96">
        <f t="shared" si="5"/>
        <v>-4.8999999999999995</v>
      </c>
      <c r="AT96">
        <f>_xlfn.XLOOKUP(_xlfn.XLOOKUP($A96,TEAMS!$E$3:$E$361,TEAMS!$D$3:$D$361,"",0),KP!$C$1:$C$370,KP!B$1:B$370,"",0)</f>
        <v>213</v>
      </c>
      <c r="AU96">
        <f>_xlfn.XLOOKUP(_xlfn.XLOOKUP($A96,TEAMS!$E$3:$E$361,TEAMS!$D$3:$D$361,"",0),KP!$C$1:$C$370,KP!F$1:F$370,"",0)</f>
        <v>16</v>
      </c>
      <c r="AV96">
        <f>_xlfn.XLOOKUP(_xlfn.XLOOKUP($A96,TEAMS!$E$3:$E$361,TEAMS!$D$3:$D$361,"",0),KP!$C$1:$C$370,KP!G$1:G$370,"",0)</f>
        <v>17</v>
      </c>
      <c r="AW96">
        <f>_xlfn.XLOOKUP(_xlfn.XLOOKUP($A96,TEAMS!$E$3:$E$361,TEAMS!$D$3:$D$361,"",0),KP!$C$1:$C$370,KP!H$1:H$370,"",0)</f>
        <v>0</v>
      </c>
      <c r="AX96">
        <f>_xlfn.XLOOKUP(_xlfn.XLOOKUP($A96,TEAMS!$E$3:$E$361,TEAMS!$D$3:$D$361,"",0),KP!$C$1:$C$370,KP!I$1:I$370,"",0)</f>
        <v>-3.08</v>
      </c>
      <c r="AY96">
        <f>_xlfn.XLOOKUP(_xlfn.XLOOKUP($A96,TEAMS!$E$3:$E$361,TEAMS!$D$3:$D$361,"",0),KP!$C$1:$C$370,KP!J$1:J$370,"",0)</f>
        <v>104.6</v>
      </c>
      <c r="AZ96">
        <f>_xlfn.XLOOKUP(_xlfn.XLOOKUP($A96,TEAMS!$E$3:$E$361,TEAMS!$D$3:$D$361,"",0),KP!$C$1:$C$370,KP!L$1:L$370,"",0)</f>
        <v>107.7</v>
      </c>
      <c r="BA96">
        <f>_xlfn.XLOOKUP(_xlfn.XLOOKUP($A96,TEAMS!$E$3:$E$361,TEAMS!$D$3:$D$361,"",0),KP!$C$1:$C$370,KP!N$1:N$370,"",0)</f>
        <v>68.099999999999994</v>
      </c>
      <c r="BB96">
        <f>_xlfn.XLOOKUP(_xlfn.XLOOKUP($A96,TEAMS!$E$3:$E$361,TEAMS!$D$3:$D$361,"",0),KP!$C$1:$C$370,KP!P$1:P$370,"",0)</f>
        <v>7.0000000000000001E-3</v>
      </c>
      <c r="BC96">
        <f>_xlfn.XLOOKUP(_xlfn.XLOOKUP($A96,TEAMS!$E$3:$E$361,TEAMS!$D$3:$D$361,"",0),KP!$C$1:$C$370,KP!R$1:R$370,"",0)</f>
        <v>-1.4</v>
      </c>
      <c r="BD96">
        <f>_xlfn.XLOOKUP(_xlfn.XLOOKUP($A96,TEAMS!$E$3:$E$361,TEAMS!$D$3:$D$361,"",0),KP!$C$1:$C$370,KP!T$1:T$370,"",0)</f>
        <v>106.3</v>
      </c>
      <c r="BE96">
        <f>_xlfn.XLOOKUP(_xlfn.XLOOKUP($A96,TEAMS!$E$3:$E$361,TEAMS!$D$3:$D$361,"",0),KP!$C$1:$C$370,KP!V$1:V$370,"",0)</f>
        <v>107.7</v>
      </c>
      <c r="BF96">
        <f>_xlfn.XLOOKUP(_xlfn.XLOOKUP($A96,TEAMS!$E$3:$E$361,TEAMS!$D$3:$D$361,"",0),KP!$C$1:$C$370,KP!X$1:X$370,"",0)</f>
        <v>7.22</v>
      </c>
    </row>
    <row r="97" spans="1:58" x14ac:dyDescent="0.2">
      <c r="A97" s="1" t="s">
        <v>134</v>
      </c>
      <c r="B97" s="11" t="str">
        <f>_xlfn.XLOOKUP($A97,KP!$D$1:$D$364,KP!$C$1:$C$364,"",0)</f>
        <v>LSU</v>
      </c>
      <c r="C97" s="11" t="str">
        <f>_xlfn.XLOOKUP($A97,KP!$D$1:$D$364,KP!$E$1:$E$364,"",0)</f>
        <v>SEC</v>
      </c>
      <c r="D97">
        <v>67.599999999999994</v>
      </c>
      <c r="E97">
        <v>-3.1</v>
      </c>
      <c r="F97">
        <v>23.3</v>
      </c>
      <c r="G97">
        <v>56.8</v>
      </c>
      <c r="H97">
        <v>0.99299999999999999</v>
      </c>
      <c r="I97">
        <v>1.0389999999999999</v>
      </c>
      <c r="J97">
        <v>47.3</v>
      </c>
      <c r="K97">
        <v>102.6</v>
      </c>
      <c r="L97">
        <v>32.700000000000003</v>
      </c>
      <c r="M97">
        <v>46.2</v>
      </c>
      <c r="N97">
        <v>72.2</v>
      </c>
      <c r="O97">
        <v>7.2</v>
      </c>
      <c r="P97">
        <v>22.1</v>
      </c>
      <c r="Q97">
        <v>9.8000000000000007</v>
      </c>
      <c r="R97">
        <v>21.8</v>
      </c>
      <c r="S97">
        <v>35</v>
      </c>
      <c r="T97">
        <v>29.7</v>
      </c>
      <c r="U97">
        <v>72.3</v>
      </c>
      <c r="V97">
        <v>50.7</v>
      </c>
      <c r="W97">
        <v>2.7</v>
      </c>
      <c r="X97">
        <v>6.8</v>
      </c>
      <c r="Y97">
        <v>12.3</v>
      </c>
      <c r="Z97">
        <v>12.3</v>
      </c>
      <c r="AA97">
        <v>1.002</v>
      </c>
      <c r="AB97">
        <v>0.42399999999999999</v>
      </c>
      <c r="AC97">
        <v>0.6</v>
      </c>
      <c r="AD97">
        <v>68.099999999999994</v>
      </c>
      <c r="AE97">
        <v>17</v>
      </c>
      <c r="AF97">
        <v>70.7</v>
      </c>
      <c r="AG97">
        <v>3.1</v>
      </c>
      <c r="AH97">
        <v>44.7</v>
      </c>
      <c r="AI97">
        <v>51.8</v>
      </c>
      <c r="AJ97">
        <v>34.299999999999997</v>
      </c>
      <c r="AK97">
        <v>52.1</v>
      </c>
      <c r="AL97">
        <v>72.2</v>
      </c>
      <c r="AM97">
        <v>109.7</v>
      </c>
      <c r="AN97">
        <v>13.1</v>
      </c>
      <c r="AO97">
        <v>11.6</v>
      </c>
      <c r="AP97">
        <v>1.125</v>
      </c>
      <c r="AQ97">
        <f t="shared" si="3"/>
        <v>-0.123</v>
      </c>
      <c r="AR97">
        <f t="shared" si="4"/>
        <v>9.5</v>
      </c>
      <c r="AS97">
        <f t="shared" si="5"/>
        <v>-2.8000000000000007</v>
      </c>
      <c r="AT97">
        <f>_xlfn.XLOOKUP(_xlfn.XLOOKUP($A97,TEAMS!$E$3:$E$361,TEAMS!$D$3:$D$361,"",0),KP!$C$1:$C$370,KP!B$1:B$370,"",0)</f>
        <v>145</v>
      </c>
      <c r="AU97">
        <f>_xlfn.XLOOKUP(_xlfn.XLOOKUP($A97,TEAMS!$E$3:$E$361,TEAMS!$D$3:$D$361,"",0),KP!$C$1:$C$370,KP!F$1:F$370,"",0)</f>
        <v>14</v>
      </c>
      <c r="AV97">
        <f>_xlfn.XLOOKUP(_xlfn.XLOOKUP($A97,TEAMS!$E$3:$E$361,TEAMS!$D$3:$D$361,"",0),KP!$C$1:$C$370,KP!G$1:G$370,"",0)</f>
        <v>19</v>
      </c>
      <c r="AW97">
        <f>_xlfn.XLOOKUP(_xlfn.XLOOKUP($A97,TEAMS!$E$3:$E$361,TEAMS!$D$3:$D$361,"",0),KP!$C$1:$C$370,KP!H$1:H$370,"",0)</f>
        <v>0</v>
      </c>
      <c r="AX97">
        <f>_xlfn.XLOOKUP(_xlfn.XLOOKUP($A97,TEAMS!$E$3:$E$361,TEAMS!$D$3:$D$361,"",0),KP!$C$1:$C$370,KP!I$1:I$370,"",0)</f>
        <v>1.62</v>
      </c>
      <c r="AY97">
        <f>_xlfn.XLOOKUP(_xlfn.XLOOKUP($A97,TEAMS!$E$3:$E$361,TEAMS!$D$3:$D$361,"",0),KP!$C$1:$C$370,KP!J$1:J$370,"",0)</f>
        <v>106.6</v>
      </c>
      <c r="AZ97">
        <f>_xlfn.XLOOKUP(_xlfn.XLOOKUP($A97,TEAMS!$E$3:$E$361,TEAMS!$D$3:$D$361,"",0),KP!$C$1:$C$370,KP!L$1:L$370,"",0)</f>
        <v>105</v>
      </c>
      <c r="BA97">
        <f>_xlfn.XLOOKUP(_xlfn.XLOOKUP($A97,TEAMS!$E$3:$E$361,TEAMS!$D$3:$D$361,"",0),KP!$C$1:$C$370,KP!N$1:N$370,"",0)</f>
        <v>65.900000000000006</v>
      </c>
      <c r="BB97">
        <f>_xlfn.XLOOKUP(_xlfn.XLOOKUP($A97,TEAMS!$E$3:$E$361,TEAMS!$D$3:$D$361,"",0),KP!$C$1:$C$370,KP!P$1:P$370,"",0)</f>
        <v>2.7E-2</v>
      </c>
      <c r="BC97">
        <f>_xlfn.XLOOKUP(_xlfn.XLOOKUP($A97,TEAMS!$E$3:$E$361,TEAMS!$D$3:$D$361,"",0),KP!$C$1:$C$370,KP!R$1:R$370,"",0)</f>
        <v>6.68</v>
      </c>
      <c r="BD97">
        <f>_xlfn.XLOOKUP(_xlfn.XLOOKUP($A97,TEAMS!$E$3:$E$361,TEAMS!$D$3:$D$361,"",0),KP!$C$1:$C$370,KP!T$1:T$370,"",0)</f>
        <v>108.6</v>
      </c>
      <c r="BE97">
        <f>_xlfn.XLOOKUP(_xlfn.XLOOKUP($A97,TEAMS!$E$3:$E$361,TEAMS!$D$3:$D$361,"",0),KP!$C$1:$C$370,KP!V$1:V$370,"",0)</f>
        <v>101.9</v>
      </c>
      <c r="BF97">
        <f>_xlfn.XLOOKUP(_xlfn.XLOOKUP($A97,TEAMS!$E$3:$E$361,TEAMS!$D$3:$D$361,"",0),KP!$C$1:$C$370,KP!X$1:X$370,"",0)</f>
        <v>-6.2</v>
      </c>
    </row>
    <row r="98" spans="1:58" x14ac:dyDescent="0.2">
      <c r="A98" s="1" t="s">
        <v>135</v>
      </c>
      <c r="B98" s="11" t="str">
        <f>_xlfn.XLOOKUP($A98,KP!$D$1:$D$364,KP!$C$1:$C$364,"",0)</f>
        <v>Chattanooga</v>
      </c>
      <c r="C98" s="11" t="str">
        <f>_xlfn.XLOOKUP($A98,KP!$D$1:$D$364,KP!$E$1:$E$364,"",0)</f>
        <v>SC</v>
      </c>
      <c r="D98">
        <v>75.099999999999994</v>
      </c>
      <c r="E98">
        <v>1</v>
      </c>
      <c r="F98">
        <v>25.4</v>
      </c>
      <c r="G98">
        <v>57.4</v>
      </c>
      <c r="H98">
        <v>1.0669999999999999</v>
      </c>
      <c r="I98">
        <v>1.0529999999999999</v>
      </c>
      <c r="J98">
        <v>53.9</v>
      </c>
      <c r="K98">
        <v>113.5</v>
      </c>
      <c r="L98">
        <v>37.299999999999997</v>
      </c>
      <c r="M98">
        <v>51.8</v>
      </c>
      <c r="N98">
        <v>71.599999999999994</v>
      </c>
      <c r="O98">
        <v>11.2</v>
      </c>
      <c r="P98">
        <v>29.9</v>
      </c>
      <c r="Q98">
        <v>7.8</v>
      </c>
      <c r="R98">
        <v>24.1</v>
      </c>
      <c r="S98">
        <v>35</v>
      </c>
      <c r="T98">
        <v>25.1</v>
      </c>
      <c r="U98">
        <v>75</v>
      </c>
      <c r="V98">
        <v>50.5</v>
      </c>
      <c r="W98">
        <v>3.2</v>
      </c>
      <c r="X98">
        <v>5.8</v>
      </c>
      <c r="Y98">
        <v>14.8</v>
      </c>
      <c r="Z98">
        <v>12.1</v>
      </c>
      <c r="AA98">
        <v>1.2230000000000001</v>
      </c>
      <c r="AB98">
        <v>0.46899999999999997</v>
      </c>
      <c r="AC98">
        <v>0.33300000000000002</v>
      </c>
      <c r="AD98">
        <v>70.400000000000006</v>
      </c>
      <c r="AE98">
        <v>16.399999999999999</v>
      </c>
      <c r="AF98">
        <v>74.099999999999994</v>
      </c>
      <c r="AG98">
        <v>-1</v>
      </c>
      <c r="AH98">
        <v>43.5</v>
      </c>
      <c r="AI98">
        <v>50.9</v>
      </c>
      <c r="AJ98">
        <v>34.200000000000003</v>
      </c>
      <c r="AK98">
        <v>50.6</v>
      </c>
      <c r="AL98">
        <v>76.7</v>
      </c>
      <c r="AM98">
        <v>109.2</v>
      </c>
      <c r="AN98">
        <v>11.5</v>
      </c>
      <c r="AO98">
        <v>10.6</v>
      </c>
      <c r="AP98">
        <v>1.0860000000000001</v>
      </c>
      <c r="AQ98">
        <f t="shared" si="3"/>
        <v>0.13700000000000001</v>
      </c>
      <c r="AR98">
        <f t="shared" si="4"/>
        <v>9</v>
      </c>
      <c r="AS98">
        <f t="shared" si="5"/>
        <v>-3.0999999999999996</v>
      </c>
      <c r="AT98">
        <f>_xlfn.XLOOKUP(_xlfn.XLOOKUP($A98,TEAMS!$E$3:$E$361,TEAMS!$D$3:$D$361,"",0),KP!$C$1:$C$370,KP!B$1:B$370,"",0)</f>
        <v>185</v>
      </c>
      <c r="AU98">
        <f>_xlfn.XLOOKUP(_xlfn.XLOOKUP($A98,TEAMS!$E$3:$E$361,TEAMS!$D$3:$D$361,"",0),KP!$C$1:$C$370,KP!F$1:F$370,"",0)</f>
        <v>18</v>
      </c>
      <c r="AV98">
        <f>_xlfn.XLOOKUP(_xlfn.XLOOKUP($A98,TEAMS!$E$3:$E$361,TEAMS!$D$3:$D$361,"",0),KP!$C$1:$C$370,KP!G$1:G$370,"",0)</f>
        <v>17</v>
      </c>
      <c r="AW98">
        <f>_xlfn.XLOOKUP(_xlfn.XLOOKUP($A98,TEAMS!$E$3:$E$361,TEAMS!$D$3:$D$361,"",0),KP!$C$1:$C$370,KP!H$1:H$370,"",0)</f>
        <v>0</v>
      </c>
      <c r="AX98">
        <f>_xlfn.XLOOKUP(_xlfn.XLOOKUP($A98,TEAMS!$E$3:$E$361,TEAMS!$D$3:$D$361,"",0),KP!$C$1:$C$370,KP!I$1:I$370,"",0)</f>
        <v>-1.03</v>
      </c>
      <c r="AY98">
        <f>_xlfn.XLOOKUP(_xlfn.XLOOKUP($A98,TEAMS!$E$3:$E$361,TEAMS!$D$3:$D$361,"",0),KP!$C$1:$C$370,KP!J$1:J$370,"",0)</f>
        <v>108.2</v>
      </c>
      <c r="AZ98">
        <f>_xlfn.XLOOKUP(_xlfn.XLOOKUP($A98,TEAMS!$E$3:$E$361,TEAMS!$D$3:$D$361,"",0),KP!$C$1:$C$370,KP!L$1:L$370,"",0)</f>
        <v>109.2</v>
      </c>
      <c r="BA98">
        <f>_xlfn.XLOOKUP(_xlfn.XLOOKUP($A98,TEAMS!$E$3:$E$361,TEAMS!$D$3:$D$361,"",0),KP!$C$1:$C$370,KP!N$1:N$370,"",0)</f>
        <v>68.5</v>
      </c>
      <c r="BB98">
        <f>_xlfn.XLOOKUP(_xlfn.XLOOKUP($A98,TEAMS!$E$3:$E$361,TEAMS!$D$3:$D$361,"",0),KP!$C$1:$C$370,KP!P$1:P$370,"",0)</f>
        <v>-6.5000000000000002E-2</v>
      </c>
      <c r="BC98">
        <f>_xlfn.XLOOKUP(_xlfn.XLOOKUP($A98,TEAMS!$E$3:$E$361,TEAMS!$D$3:$D$361,"",0),KP!$C$1:$C$370,KP!R$1:R$370,"",0)</f>
        <v>-2.58</v>
      </c>
      <c r="BD98">
        <f>_xlfn.XLOOKUP(_xlfn.XLOOKUP($A98,TEAMS!$E$3:$E$361,TEAMS!$D$3:$D$361,"",0),KP!$C$1:$C$370,KP!T$1:T$370,"",0)</f>
        <v>105</v>
      </c>
      <c r="BE98">
        <f>_xlfn.XLOOKUP(_xlfn.XLOOKUP($A98,TEAMS!$E$3:$E$361,TEAMS!$D$3:$D$361,"",0),KP!$C$1:$C$370,KP!V$1:V$370,"",0)</f>
        <v>107.6</v>
      </c>
      <c r="BF98">
        <f>_xlfn.XLOOKUP(_xlfn.XLOOKUP($A98,TEAMS!$E$3:$E$361,TEAMS!$D$3:$D$361,"",0),KP!$C$1:$C$370,KP!X$1:X$370,"",0)</f>
        <v>1.1000000000000001</v>
      </c>
    </row>
    <row r="99" spans="1:58" x14ac:dyDescent="0.2">
      <c r="A99" s="1" t="s">
        <v>136</v>
      </c>
      <c r="B99" s="11" t="str">
        <f>_xlfn.XLOOKUP($A99,KP!$D$1:$D$364,KP!$C$1:$C$364,"",0)</f>
        <v>Michigan</v>
      </c>
      <c r="C99" s="11" t="str">
        <f>_xlfn.XLOOKUP($A99,KP!$D$1:$D$364,KP!$E$1:$E$364,"",0)</f>
        <v>B10</v>
      </c>
      <c r="D99">
        <v>73.099999999999994</v>
      </c>
      <c r="E99">
        <v>3.7</v>
      </c>
      <c r="F99">
        <v>26.3</v>
      </c>
      <c r="G99">
        <v>58.9</v>
      </c>
      <c r="H99">
        <v>1.0389999999999999</v>
      </c>
      <c r="I99">
        <v>0.98699999999999999</v>
      </c>
      <c r="J99">
        <v>51.2</v>
      </c>
      <c r="K99">
        <v>108.2</v>
      </c>
      <c r="L99">
        <v>34.6</v>
      </c>
      <c r="M99">
        <v>50.8</v>
      </c>
      <c r="N99">
        <v>70.3</v>
      </c>
      <c r="O99">
        <v>7.7</v>
      </c>
      <c r="P99">
        <v>22.2</v>
      </c>
      <c r="Q99">
        <v>7.8</v>
      </c>
      <c r="R99">
        <v>26.3</v>
      </c>
      <c r="S99">
        <v>36.6</v>
      </c>
      <c r="T99">
        <v>24</v>
      </c>
      <c r="U99">
        <v>76.5</v>
      </c>
      <c r="V99">
        <v>50.5</v>
      </c>
      <c r="W99">
        <v>4.7</v>
      </c>
      <c r="X99">
        <v>4.8</v>
      </c>
      <c r="Y99">
        <v>12.2</v>
      </c>
      <c r="Z99">
        <v>10.199999999999999</v>
      </c>
      <c r="AA99">
        <v>1.1930000000000001</v>
      </c>
      <c r="AB99">
        <v>0.53100000000000003</v>
      </c>
      <c r="AC99">
        <v>0.25</v>
      </c>
      <c r="AD99">
        <v>70.3</v>
      </c>
      <c r="AE99">
        <v>15.5</v>
      </c>
      <c r="AF99">
        <v>69.400000000000006</v>
      </c>
      <c r="AG99">
        <v>-3.7</v>
      </c>
      <c r="AH99">
        <v>42.5</v>
      </c>
      <c r="AI99">
        <v>47.8</v>
      </c>
      <c r="AJ99">
        <v>31.9</v>
      </c>
      <c r="AK99">
        <v>47.8</v>
      </c>
      <c r="AL99">
        <v>69.7</v>
      </c>
      <c r="AM99">
        <v>101.3</v>
      </c>
      <c r="AN99">
        <v>11.8</v>
      </c>
      <c r="AO99">
        <v>10.199999999999999</v>
      </c>
      <c r="AP99">
        <v>1.1559999999999999</v>
      </c>
      <c r="AQ99">
        <f t="shared" si="3"/>
        <v>3.7000000000000144E-2</v>
      </c>
      <c r="AR99">
        <f t="shared" si="4"/>
        <v>9.5</v>
      </c>
      <c r="AS99">
        <f t="shared" si="5"/>
        <v>-0.69999999999999929</v>
      </c>
      <c r="AT99">
        <f>_xlfn.XLOOKUP(_xlfn.XLOOKUP($A99,TEAMS!$E$3:$E$361,TEAMS!$D$3:$D$361,"",0),KP!$C$1:$C$370,KP!B$1:B$370,"",0)</f>
        <v>46</v>
      </c>
      <c r="AU99">
        <f>_xlfn.XLOOKUP(_xlfn.XLOOKUP($A99,TEAMS!$E$3:$E$361,TEAMS!$D$3:$D$361,"",0),KP!$C$1:$C$370,KP!F$1:F$370,"",0)</f>
        <v>17</v>
      </c>
      <c r="AV99">
        <f>_xlfn.XLOOKUP(_xlfn.XLOOKUP($A99,TEAMS!$E$3:$E$361,TEAMS!$D$3:$D$361,"",0),KP!$C$1:$C$370,KP!G$1:G$370,"",0)</f>
        <v>15</v>
      </c>
      <c r="AW99">
        <f>_xlfn.XLOOKUP(_xlfn.XLOOKUP($A99,TEAMS!$E$3:$E$361,TEAMS!$D$3:$D$361,"",0),KP!$C$1:$C$370,KP!H$1:H$370,"",0)</f>
        <v>0</v>
      </c>
      <c r="AX99">
        <f>_xlfn.XLOOKUP(_xlfn.XLOOKUP($A99,TEAMS!$E$3:$E$361,TEAMS!$D$3:$D$361,"",0),KP!$C$1:$C$370,KP!I$1:I$370,"",0)</f>
        <v>14.68</v>
      </c>
      <c r="AY99">
        <f>_xlfn.XLOOKUP(_xlfn.XLOOKUP($A99,TEAMS!$E$3:$E$361,TEAMS!$D$3:$D$361,"",0),KP!$C$1:$C$370,KP!J$1:J$370,"",0)</f>
        <v>112.8</v>
      </c>
      <c r="AZ99">
        <f>_xlfn.XLOOKUP(_xlfn.XLOOKUP($A99,TEAMS!$E$3:$E$361,TEAMS!$D$3:$D$361,"",0),KP!$C$1:$C$370,KP!L$1:L$370,"",0)</f>
        <v>98.1</v>
      </c>
      <c r="BA99">
        <f>_xlfn.XLOOKUP(_xlfn.XLOOKUP($A99,TEAMS!$E$3:$E$361,TEAMS!$D$3:$D$361,"",0),KP!$C$1:$C$370,KP!N$1:N$370,"",0)</f>
        <v>67.5</v>
      </c>
      <c r="BB99">
        <f>_xlfn.XLOOKUP(_xlfn.XLOOKUP($A99,TEAMS!$E$3:$E$361,TEAMS!$D$3:$D$361,"",0),KP!$C$1:$C$370,KP!P$1:P$370,"",0)</f>
        <v>-7.1999999999999995E-2</v>
      </c>
      <c r="BC99">
        <f>_xlfn.XLOOKUP(_xlfn.XLOOKUP($A99,TEAMS!$E$3:$E$361,TEAMS!$D$3:$D$361,"",0),KP!$C$1:$C$370,KP!R$1:R$370,"",0)</f>
        <v>9.6199999999999992</v>
      </c>
      <c r="BD99">
        <f>_xlfn.XLOOKUP(_xlfn.XLOOKUP($A99,TEAMS!$E$3:$E$361,TEAMS!$D$3:$D$361,"",0),KP!$C$1:$C$370,KP!T$1:T$370,"",0)</f>
        <v>109.5</v>
      </c>
      <c r="BE99">
        <f>_xlfn.XLOOKUP(_xlfn.XLOOKUP($A99,TEAMS!$E$3:$E$361,TEAMS!$D$3:$D$361,"",0),KP!$C$1:$C$370,KP!V$1:V$370,"",0)</f>
        <v>99.9</v>
      </c>
      <c r="BF99">
        <f>_xlfn.XLOOKUP(_xlfn.XLOOKUP($A99,TEAMS!$E$3:$E$361,TEAMS!$D$3:$D$361,"",0),KP!$C$1:$C$370,KP!X$1:X$370,"",0)</f>
        <v>0.13</v>
      </c>
    </row>
    <row r="100" spans="1:58" x14ac:dyDescent="0.2">
      <c r="A100" s="1" t="s">
        <v>137</v>
      </c>
      <c r="B100" s="11" t="str">
        <f>_xlfn.XLOOKUP($A100,KP!$D$1:$D$364,KP!$C$1:$C$364,"",0)</f>
        <v>N.C. State</v>
      </c>
      <c r="C100" s="11" t="str">
        <f>_xlfn.XLOOKUP($A100,KP!$D$1:$D$364,KP!$E$1:$E$364,"",0)</f>
        <v>ACC</v>
      </c>
      <c r="D100">
        <v>78.2</v>
      </c>
      <c r="E100">
        <v>7.4</v>
      </c>
      <c r="F100">
        <v>29</v>
      </c>
      <c r="G100">
        <v>64.2</v>
      </c>
      <c r="H100">
        <v>1.0920000000000001</v>
      </c>
      <c r="I100">
        <v>0.98899999999999999</v>
      </c>
      <c r="J100">
        <v>51.8</v>
      </c>
      <c r="K100">
        <v>108.8</v>
      </c>
      <c r="L100">
        <v>34.9</v>
      </c>
      <c r="M100">
        <v>51.5</v>
      </c>
      <c r="N100">
        <v>72</v>
      </c>
      <c r="O100">
        <v>8.4</v>
      </c>
      <c r="P100">
        <v>24.1</v>
      </c>
      <c r="Q100">
        <v>10</v>
      </c>
      <c r="R100">
        <v>24</v>
      </c>
      <c r="S100">
        <v>36.6</v>
      </c>
      <c r="T100">
        <v>29.4</v>
      </c>
      <c r="U100">
        <v>76</v>
      </c>
      <c r="V100">
        <v>51.2</v>
      </c>
      <c r="W100">
        <v>4.5999999999999996</v>
      </c>
      <c r="X100">
        <v>7.9</v>
      </c>
      <c r="Y100">
        <v>13</v>
      </c>
      <c r="Z100">
        <v>9.5</v>
      </c>
      <c r="AA100">
        <v>1.369</v>
      </c>
      <c r="AB100">
        <v>0.69699999999999995</v>
      </c>
      <c r="AC100">
        <v>0.71399999999999997</v>
      </c>
      <c r="AD100">
        <v>71.599999999999994</v>
      </c>
      <c r="AE100">
        <v>17.399999999999999</v>
      </c>
      <c r="AF100">
        <v>70.8</v>
      </c>
      <c r="AG100">
        <v>-7.4</v>
      </c>
      <c r="AH100">
        <v>44.4</v>
      </c>
      <c r="AI100">
        <v>49.8</v>
      </c>
      <c r="AJ100">
        <v>32.200000000000003</v>
      </c>
      <c r="AK100">
        <v>50.6</v>
      </c>
      <c r="AL100">
        <v>73.400000000000006</v>
      </c>
      <c r="AM100">
        <v>107.3</v>
      </c>
      <c r="AN100">
        <v>11.5</v>
      </c>
      <c r="AO100">
        <v>13.4</v>
      </c>
      <c r="AP100">
        <v>0.85699999999999998</v>
      </c>
      <c r="AQ100">
        <f t="shared" si="3"/>
        <v>0.51200000000000001</v>
      </c>
      <c r="AR100">
        <f t="shared" si="4"/>
        <v>12.5</v>
      </c>
      <c r="AS100">
        <f t="shared" si="5"/>
        <v>3</v>
      </c>
      <c r="AT100">
        <f>_xlfn.XLOOKUP(_xlfn.XLOOKUP($A100,TEAMS!$E$3:$E$361,TEAMS!$D$3:$D$361,"",0),KP!$C$1:$C$370,KP!B$1:B$370,"",0)</f>
        <v>55</v>
      </c>
      <c r="AU100">
        <f>_xlfn.XLOOKUP(_xlfn.XLOOKUP($A100,TEAMS!$E$3:$E$361,TEAMS!$D$3:$D$361,"",0),KP!$C$1:$C$370,KP!F$1:F$370,"",0)</f>
        <v>23</v>
      </c>
      <c r="AV100">
        <f>_xlfn.XLOOKUP(_xlfn.XLOOKUP($A100,TEAMS!$E$3:$E$361,TEAMS!$D$3:$D$361,"",0),KP!$C$1:$C$370,KP!G$1:G$370,"",0)</f>
        <v>10</v>
      </c>
      <c r="AW100">
        <f>_xlfn.XLOOKUP(_xlfn.XLOOKUP($A100,TEAMS!$E$3:$E$361,TEAMS!$D$3:$D$361,"",0),KP!$C$1:$C$370,KP!H$1:H$370,"",0)</f>
        <v>11</v>
      </c>
      <c r="AX100">
        <f>_xlfn.XLOOKUP(_xlfn.XLOOKUP($A100,TEAMS!$E$3:$E$361,TEAMS!$D$3:$D$361,"",0),KP!$C$1:$C$370,KP!I$1:I$370,"",0)</f>
        <v>13.31</v>
      </c>
      <c r="AY100">
        <f>_xlfn.XLOOKUP(_xlfn.XLOOKUP($A100,TEAMS!$E$3:$E$361,TEAMS!$D$3:$D$361,"",0),KP!$C$1:$C$370,KP!J$1:J$370,"",0)</f>
        <v>113.9</v>
      </c>
      <c r="AZ100">
        <f>_xlfn.XLOOKUP(_xlfn.XLOOKUP($A100,TEAMS!$E$3:$E$361,TEAMS!$D$3:$D$361,"",0),KP!$C$1:$C$370,KP!L$1:L$370,"",0)</f>
        <v>100.6</v>
      </c>
      <c r="BA100">
        <f>_xlfn.XLOOKUP(_xlfn.XLOOKUP($A100,TEAMS!$E$3:$E$361,TEAMS!$D$3:$D$361,"",0),KP!$C$1:$C$370,KP!N$1:N$370,"",0)</f>
        <v>69.099999999999994</v>
      </c>
      <c r="BB100">
        <f>_xlfn.XLOOKUP(_xlfn.XLOOKUP($A100,TEAMS!$E$3:$E$361,TEAMS!$D$3:$D$361,"",0),KP!$C$1:$C$370,KP!P$1:P$370,"",0)</f>
        <v>0.03</v>
      </c>
      <c r="BC100">
        <f>_xlfn.XLOOKUP(_xlfn.XLOOKUP($A100,TEAMS!$E$3:$E$361,TEAMS!$D$3:$D$361,"",0),KP!$C$1:$C$370,KP!R$1:R$370,"",0)</f>
        <v>4.8099999999999996</v>
      </c>
      <c r="BD100">
        <f>_xlfn.XLOOKUP(_xlfn.XLOOKUP($A100,TEAMS!$E$3:$E$361,TEAMS!$D$3:$D$361,"",0),KP!$C$1:$C$370,KP!T$1:T$370,"",0)</f>
        <v>108.6</v>
      </c>
      <c r="BE100">
        <f>_xlfn.XLOOKUP(_xlfn.XLOOKUP($A100,TEAMS!$E$3:$E$361,TEAMS!$D$3:$D$361,"",0),KP!$C$1:$C$370,KP!V$1:V$370,"",0)</f>
        <v>103.8</v>
      </c>
      <c r="BF100">
        <f>_xlfn.XLOOKUP(_xlfn.XLOOKUP($A100,TEAMS!$E$3:$E$361,TEAMS!$D$3:$D$361,"",0),KP!$C$1:$C$370,KP!X$1:X$370,"",0)</f>
        <v>-4.91</v>
      </c>
    </row>
    <row r="101" spans="1:58" x14ac:dyDescent="0.2">
      <c r="A101" s="1" t="s">
        <v>138</v>
      </c>
      <c r="B101" s="11" t="str">
        <f>_xlfn.XLOOKUP($A101,KP!$D$1:$D$364,KP!$C$1:$C$364,"",0)</f>
        <v>Middle Tennessee</v>
      </c>
      <c r="C101" s="11" t="str">
        <f>_xlfn.XLOOKUP($A101,KP!$D$1:$D$364,KP!$E$1:$E$364,"",0)</f>
        <v>CUSA</v>
      </c>
      <c r="D101">
        <v>69.8</v>
      </c>
      <c r="E101">
        <v>0.9</v>
      </c>
      <c r="F101">
        <v>25.7</v>
      </c>
      <c r="G101">
        <v>57</v>
      </c>
      <c r="H101">
        <v>1.008</v>
      </c>
      <c r="I101">
        <v>0.996</v>
      </c>
      <c r="J101">
        <v>51.2</v>
      </c>
      <c r="K101">
        <v>107.4</v>
      </c>
      <c r="L101">
        <v>34.299999999999997</v>
      </c>
      <c r="M101">
        <v>51</v>
      </c>
      <c r="N101">
        <v>68.5</v>
      </c>
      <c r="O101">
        <v>6.9</v>
      </c>
      <c r="P101">
        <v>20.2</v>
      </c>
      <c r="Q101">
        <v>9.1999999999999993</v>
      </c>
      <c r="R101">
        <v>20.6</v>
      </c>
      <c r="S101">
        <v>32.9</v>
      </c>
      <c r="T101">
        <v>30</v>
      </c>
      <c r="U101">
        <v>74.5</v>
      </c>
      <c r="V101">
        <v>50.6</v>
      </c>
      <c r="W101">
        <v>4.9000000000000004</v>
      </c>
      <c r="X101">
        <v>7.5</v>
      </c>
      <c r="Y101">
        <v>10.7</v>
      </c>
      <c r="Z101">
        <v>13</v>
      </c>
      <c r="AA101">
        <v>0.81899999999999995</v>
      </c>
      <c r="AB101">
        <v>0.54800000000000004</v>
      </c>
      <c r="AC101">
        <v>0.63600000000000001</v>
      </c>
      <c r="AD101">
        <v>69.3</v>
      </c>
      <c r="AE101">
        <v>17.899999999999999</v>
      </c>
      <c r="AF101">
        <v>69</v>
      </c>
      <c r="AG101">
        <v>-0.9</v>
      </c>
      <c r="AH101">
        <v>45.5</v>
      </c>
      <c r="AI101">
        <v>51.6</v>
      </c>
      <c r="AJ101">
        <v>36.299999999999997</v>
      </c>
      <c r="AK101">
        <v>50.2</v>
      </c>
      <c r="AL101">
        <v>75.7</v>
      </c>
      <c r="AM101">
        <v>111.2</v>
      </c>
      <c r="AN101">
        <v>11.1</v>
      </c>
      <c r="AO101">
        <v>14.7</v>
      </c>
      <c r="AP101">
        <v>0.754</v>
      </c>
      <c r="AQ101">
        <f t="shared" si="3"/>
        <v>6.4999999999999947E-2</v>
      </c>
      <c r="AR101">
        <f t="shared" si="4"/>
        <v>12.4</v>
      </c>
      <c r="AS101">
        <f t="shared" si="5"/>
        <v>-0.59999999999999964</v>
      </c>
      <c r="AT101">
        <f>_xlfn.XLOOKUP(_xlfn.XLOOKUP($A101,TEAMS!$E$3:$E$361,TEAMS!$D$3:$D$361,"",0),KP!$C$1:$C$370,KP!B$1:B$370,"",0)</f>
        <v>121</v>
      </c>
      <c r="AU101">
        <f>_xlfn.XLOOKUP(_xlfn.XLOOKUP($A101,TEAMS!$E$3:$E$361,TEAMS!$D$3:$D$361,"",0),KP!$C$1:$C$370,KP!F$1:F$370,"",0)</f>
        <v>19</v>
      </c>
      <c r="AV101">
        <f>_xlfn.XLOOKUP(_xlfn.XLOOKUP($A101,TEAMS!$E$3:$E$361,TEAMS!$D$3:$D$361,"",0),KP!$C$1:$C$370,KP!G$1:G$370,"",0)</f>
        <v>14</v>
      </c>
      <c r="AW101">
        <f>_xlfn.XLOOKUP(_xlfn.XLOOKUP($A101,TEAMS!$E$3:$E$361,TEAMS!$D$3:$D$361,"",0),KP!$C$1:$C$370,KP!H$1:H$370,"",0)</f>
        <v>0</v>
      </c>
      <c r="AX101">
        <f>_xlfn.XLOOKUP(_xlfn.XLOOKUP($A101,TEAMS!$E$3:$E$361,TEAMS!$D$3:$D$361,"",0),KP!$C$1:$C$370,KP!I$1:I$370,"",0)</f>
        <v>4.1399999999999997</v>
      </c>
      <c r="AY101">
        <f>_xlfn.XLOOKUP(_xlfn.XLOOKUP($A101,TEAMS!$E$3:$E$361,TEAMS!$D$3:$D$361,"",0),KP!$C$1:$C$370,KP!J$1:J$370,"",0)</f>
        <v>106.5</v>
      </c>
      <c r="AZ101">
        <f>_xlfn.XLOOKUP(_xlfn.XLOOKUP($A101,TEAMS!$E$3:$E$361,TEAMS!$D$3:$D$361,"",0),KP!$C$1:$C$370,KP!L$1:L$370,"",0)</f>
        <v>102.4</v>
      </c>
      <c r="BA101">
        <f>_xlfn.XLOOKUP(_xlfn.XLOOKUP($A101,TEAMS!$E$3:$E$361,TEAMS!$D$3:$D$361,"",0),KP!$C$1:$C$370,KP!N$1:N$370,"",0)</f>
        <v>66.900000000000006</v>
      </c>
      <c r="BB101">
        <f>_xlfn.XLOOKUP(_xlfn.XLOOKUP($A101,TEAMS!$E$3:$E$361,TEAMS!$D$3:$D$361,"",0),KP!$C$1:$C$370,KP!P$1:P$370,"",0)</f>
        <v>2.7E-2</v>
      </c>
      <c r="BC101">
        <f>_xlfn.XLOOKUP(_xlfn.XLOOKUP($A101,TEAMS!$E$3:$E$361,TEAMS!$D$3:$D$361,"",0),KP!$C$1:$C$370,KP!R$1:R$370,"",0)</f>
        <v>2.72</v>
      </c>
      <c r="BD101">
        <f>_xlfn.XLOOKUP(_xlfn.XLOOKUP($A101,TEAMS!$E$3:$E$361,TEAMS!$D$3:$D$361,"",0),KP!$C$1:$C$370,KP!T$1:T$370,"",0)</f>
        <v>106.9</v>
      </c>
      <c r="BE101">
        <f>_xlfn.XLOOKUP(_xlfn.XLOOKUP($A101,TEAMS!$E$3:$E$361,TEAMS!$D$3:$D$361,"",0),KP!$C$1:$C$370,KP!V$1:V$370,"",0)</f>
        <v>104.1</v>
      </c>
      <c r="BF101">
        <f>_xlfn.XLOOKUP(_xlfn.XLOOKUP($A101,TEAMS!$E$3:$E$361,TEAMS!$D$3:$D$361,"",0),KP!$C$1:$C$370,KP!X$1:X$370,"",0)</f>
        <v>1.77</v>
      </c>
    </row>
    <row r="102" spans="1:58" x14ac:dyDescent="0.2">
      <c r="A102" s="1" t="s">
        <v>139</v>
      </c>
      <c r="B102" s="11" t="str">
        <f>_xlfn.XLOOKUP($A102,KP!$D$1:$D$364,KP!$C$1:$C$364,"",0)</f>
        <v>Marshall</v>
      </c>
      <c r="C102" s="11" t="str">
        <f>_xlfn.XLOOKUP($A102,KP!$D$1:$D$364,KP!$E$1:$E$364,"",0)</f>
        <v>SB</v>
      </c>
      <c r="D102">
        <v>81.2</v>
      </c>
      <c r="E102">
        <v>10</v>
      </c>
      <c r="F102">
        <v>30.5</v>
      </c>
      <c r="G102">
        <v>65.7</v>
      </c>
      <c r="H102">
        <v>1.083</v>
      </c>
      <c r="I102">
        <v>0.95</v>
      </c>
      <c r="J102">
        <v>52.6</v>
      </c>
      <c r="K102">
        <v>109.9</v>
      </c>
      <c r="L102">
        <v>33.6</v>
      </c>
      <c r="M102">
        <v>53.9</v>
      </c>
      <c r="N102">
        <v>69.8</v>
      </c>
      <c r="O102">
        <v>8.1999999999999993</v>
      </c>
      <c r="P102">
        <v>24.3</v>
      </c>
      <c r="Q102">
        <v>10.199999999999999</v>
      </c>
      <c r="R102">
        <v>24.5</v>
      </c>
      <c r="S102">
        <v>38.299999999999997</v>
      </c>
      <c r="T102">
        <v>29.7</v>
      </c>
      <c r="U102">
        <v>69</v>
      </c>
      <c r="V102">
        <v>49.8</v>
      </c>
      <c r="W102">
        <v>5.2</v>
      </c>
      <c r="X102">
        <v>8.8000000000000007</v>
      </c>
      <c r="Y102">
        <v>17.399999999999999</v>
      </c>
      <c r="Z102">
        <v>11.4</v>
      </c>
      <c r="AA102">
        <v>1.5309999999999999</v>
      </c>
      <c r="AB102">
        <v>0.74199999999999999</v>
      </c>
      <c r="AC102">
        <v>0.16700000000000001</v>
      </c>
      <c r="AD102">
        <v>75</v>
      </c>
      <c r="AE102">
        <v>16.5</v>
      </c>
      <c r="AF102">
        <v>71.2</v>
      </c>
      <c r="AG102">
        <v>-10</v>
      </c>
      <c r="AH102">
        <v>42.3</v>
      </c>
      <c r="AI102">
        <v>47.7</v>
      </c>
      <c r="AJ102">
        <v>31.9</v>
      </c>
      <c r="AK102">
        <v>47.7</v>
      </c>
      <c r="AL102">
        <v>63.9</v>
      </c>
      <c r="AM102">
        <v>100.1</v>
      </c>
      <c r="AN102">
        <v>12.3</v>
      </c>
      <c r="AO102">
        <v>14.7</v>
      </c>
      <c r="AP102">
        <v>0.83199999999999996</v>
      </c>
      <c r="AQ102">
        <f t="shared" si="3"/>
        <v>0.69899999999999995</v>
      </c>
      <c r="AR102">
        <f t="shared" si="4"/>
        <v>14</v>
      </c>
      <c r="AS102">
        <f t="shared" si="5"/>
        <v>2.5999999999999996</v>
      </c>
      <c r="AT102">
        <f>_xlfn.XLOOKUP(_xlfn.XLOOKUP($A102,TEAMS!$E$3:$E$361,TEAMS!$D$3:$D$361,"",0),KP!$C$1:$C$370,KP!B$1:B$370,"",0)</f>
        <v>84</v>
      </c>
      <c r="AU102">
        <f>_xlfn.XLOOKUP(_xlfn.XLOOKUP($A102,TEAMS!$E$3:$E$361,TEAMS!$D$3:$D$361,"",0),KP!$C$1:$C$370,KP!F$1:F$370,"",0)</f>
        <v>24</v>
      </c>
      <c r="AV102">
        <f>_xlfn.XLOOKUP(_xlfn.XLOOKUP($A102,TEAMS!$E$3:$E$361,TEAMS!$D$3:$D$361,"",0),KP!$C$1:$C$370,KP!G$1:G$370,"",0)</f>
        <v>8</v>
      </c>
      <c r="AW102">
        <f>_xlfn.XLOOKUP(_xlfn.XLOOKUP($A102,TEAMS!$E$3:$E$361,TEAMS!$D$3:$D$361,"",0),KP!$C$1:$C$370,KP!H$1:H$370,"",0)</f>
        <v>0</v>
      </c>
      <c r="AX102">
        <f>_xlfn.XLOOKUP(_xlfn.XLOOKUP($A102,TEAMS!$E$3:$E$361,TEAMS!$D$3:$D$361,"",0),KP!$C$1:$C$370,KP!I$1:I$370,"",0)</f>
        <v>9.74</v>
      </c>
      <c r="AY102">
        <f>_xlfn.XLOOKUP(_xlfn.XLOOKUP($A102,TEAMS!$E$3:$E$361,TEAMS!$D$3:$D$361,"",0),KP!$C$1:$C$370,KP!J$1:J$370,"",0)</f>
        <v>111.3</v>
      </c>
      <c r="AZ102">
        <f>_xlfn.XLOOKUP(_xlfn.XLOOKUP($A102,TEAMS!$E$3:$E$361,TEAMS!$D$3:$D$361,"",0),KP!$C$1:$C$370,KP!L$1:L$370,"",0)</f>
        <v>101.5</v>
      </c>
      <c r="BA102">
        <f>_xlfn.XLOOKUP(_xlfn.XLOOKUP($A102,TEAMS!$E$3:$E$361,TEAMS!$D$3:$D$361,"",0),KP!$C$1:$C$370,KP!N$1:N$370,"",0)</f>
        <v>72.099999999999994</v>
      </c>
      <c r="BB102">
        <f>_xlfn.XLOOKUP(_xlfn.XLOOKUP($A102,TEAMS!$E$3:$E$361,TEAMS!$D$3:$D$361,"",0),KP!$C$1:$C$370,KP!P$1:P$370,"",0)</f>
        <v>-6.3E-2</v>
      </c>
      <c r="BC102">
        <f>_xlfn.XLOOKUP(_xlfn.XLOOKUP($A102,TEAMS!$E$3:$E$361,TEAMS!$D$3:$D$361,"",0),KP!$C$1:$C$370,KP!R$1:R$370,"",0)</f>
        <v>-2.7</v>
      </c>
      <c r="BD102">
        <f>_xlfn.XLOOKUP(_xlfn.XLOOKUP($A102,TEAMS!$E$3:$E$361,TEAMS!$D$3:$D$361,"",0),KP!$C$1:$C$370,KP!T$1:T$370,"",0)</f>
        <v>103.9</v>
      </c>
      <c r="BE102">
        <f>_xlfn.XLOOKUP(_xlfn.XLOOKUP($A102,TEAMS!$E$3:$E$361,TEAMS!$D$3:$D$361,"",0),KP!$C$1:$C$370,KP!V$1:V$370,"",0)</f>
        <v>106.6</v>
      </c>
      <c r="BF102">
        <f>_xlfn.XLOOKUP(_xlfn.XLOOKUP($A102,TEAMS!$E$3:$E$361,TEAMS!$D$3:$D$361,"",0),KP!$C$1:$C$370,KP!X$1:X$370,"",0)</f>
        <v>-3.49</v>
      </c>
    </row>
    <row r="103" spans="1:58" x14ac:dyDescent="0.2">
      <c r="A103" s="1" t="s">
        <v>140</v>
      </c>
      <c r="B103" s="11" t="str">
        <f>_xlfn.XLOOKUP($A103,KP!$D$1:$D$364,KP!$C$1:$C$364,"",0)</f>
        <v>Stephen F. Austin</v>
      </c>
      <c r="C103" s="11" t="str">
        <f>_xlfn.XLOOKUP($A103,KP!$D$1:$D$364,KP!$E$1:$E$364,"",0)</f>
        <v>WAC</v>
      </c>
      <c r="D103">
        <v>74.099999999999994</v>
      </c>
      <c r="E103">
        <v>1.3</v>
      </c>
      <c r="F103">
        <v>26</v>
      </c>
      <c r="G103">
        <v>56.6</v>
      </c>
      <c r="H103">
        <v>1.008</v>
      </c>
      <c r="I103">
        <v>0.99</v>
      </c>
      <c r="J103">
        <v>51.5</v>
      </c>
      <c r="K103">
        <v>110.5</v>
      </c>
      <c r="L103">
        <v>38</v>
      </c>
      <c r="M103">
        <v>49.2</v>
      </c>
      <c r="N103">
        <v>71.8</v>
      </c>
      <c r="O103">
        <v>6.2</v>
      </c>
      <c r="P103">
        <v>16.2</v>
      </c>
      <c r="Q103">
        <v>9.1999999999999993</v>
      </c>
      <c r="R103">
        <v>21.6</v>
      </c>
      <c r="S103">
        <v>33.6</v>
      </c>
      <c r="T103">
        <v>30.2</v>
      </c>
      <c r="U103">
        <v>70</v>
      </c>
      <c r="V103">
        <v>49.7</v>
      </c>
      <c r="W103">
        <v>2.7</v>
      </c>
      <c r="X103">
        <v>8.3000000000000007</v>
      </c>
      <c r="Y103">
        <v>13.8</v>
      </c>
      <c r="Z103">
        <v>15.3</v>
      </c>
      <c r="AA103">
        <v>0.90500000000000003</v>
      </c>
      <c r="AB103">
        <v>0.55200000000000005</v>
      </c>
      <c r="AC103">
        <v>0.45500000000000002</v>
      </c>
      <c r="AD103">
        <v>73.5</v>
      </c>
      <c r="AE103">
        <v>21.8</v>
      </c>
      <c r="AF103">
        <v>72.7</v>
      </c>
      <c r="AG103">
        <v>-1.3</v>
      </c>
      <c r="AH103">
        <v>45.2</v>
      </c>
      <c r="AI103">
        <v>51.4</v>
      </c>
      <c r="AJ103">
        <v>34</v>
      </c>
      <c r="AK103">
        <v>51.7</v>
      </c>
      <c r="AL103">
        <v>70.2</v>
      </c>
      <c r="AM103">
        <v>110.3</v>
      </c>
      <c r="AN103">
        <v>14.7</v>
      </c>
      <c r="AO103">
        <v>17.100000000000001</v>
      </c>
      <c r="AP103">
        <v>0.86299999999999999</v>
      </c>
      <c r="AQ103">
        <f t="shared" si="3"/>
        <v>4.2000000000000037E-2</v>
      </c>
      <c r="AR103">
        <f t="shared" si="4"/>
        <v>11</v>
      </c>
      <c r="AS103">
        <f t="shared" si="5"/>
        <v>-4.3000000000000007</v>
      </c>
      <c r="AT103">
        <f>_xlfn.XLOOKUP(_xlfn.XLOOKUP($A103,TEAMS!$E$3:$E$361,TEAMS!$D$3:$D$361,"",0),KP!$C$1:$C$370,KP!B$1:B$370,"",0)</f>
        <v>132</v>
      </c>
      <c r="AU103">
        <f>_xlfn.XLOOKUP(_xlfn.XLOOKUP($A103,TEAMS!$E$3:$E$361,TEAMS!$D$3:$D$361,"",0),KP!$C$1:$C$370,KP!F$1:F$370,"",0)</f>
        <v>19</v>
      </c>
      <c r="AV103">
        <f>_xlfn.XLOOKUP(_xlfn.XLOOKUP($A103,TEAMS!$E$3:$E$361,TEAMS!$D$3:$D$361,"",0),KP!$C$1:$C$370,KP!G$1:G$370,"",0)</f>
        <v>13</v>
      </c>
      <c r="AW103">
        <f>_xlfn.XLOOKUP(_xlfn.XLOOKUP($A103,TEAMS!$E$3:$E$361,TEAMS!$D$3:$D$361,"",0),KP!$C$1:$C$370,KP!H$1:H$370,"",0)</f>
        <v>0</v>
      </c>
      <c r="AX103">
        <f>_xlfn.XLOOKUP(_xlfn.XLOOKUP($A103,TEAMS!$E$3:$E$361,TEAMS!$D$3:$D$361,"",0),KP!$C$1:$C$370,KP!I$1:I$370,"",0)</f>
        <v>3.2</v>
      </c>
      <c r="AY103">
        <f>_xlfn.XLOOKUP(_xlfn.XLOOKUP($A103,TEAMS!$E$3:$E$361,TEAMS!$D$3:$D$361,"",0),KP!$C$1:$C$370,KP!J$1:J$370,"",0)</f>
        <v>105.5</v>
      </c>
      <c r="AZ103">
        <f>_xlfn.XLOOKUP(_xlfn.XLOOKUP($A103,TEAMS!$E$3:$E$361,TEAMS!$D$3:$D$361,"",0),KP!$C$1:$C$370,KP!L$1:L$370,"",0)</f>
        <v>102.3</v>
      </c>
      <c r="BA103">
        <f>_xlfn.XLOOKUP(_xlfn.XLOOKUP($A103,TEAMS!$E$3:$E$361,TEAMS!$D$3:$D$361,"",0),KP!$C$1:$C$370,KP!N$1:N$370,"",0)</f>
        <v>69.3</v>
      </c>
      <c r="BB103">
        <f>_xlfn.XLOOKUP(_xlfn.XLOOKUP($A103,TEAMS!$E$3:$E$361,TEAMS!$D$3:$D$361,"",0),KP!$C$1:$C$370,KP!P$1:P$370,"",0)</f>
        <v>-4.0000000000000001E-3</v>
      </c>
      <c r="BC103">
        <f>_xlfn.XLOOKUP(_xlfn.XLOOKUP($A103,TEAMS!$E$3:$E$361,TEAMS!$D$3:$D$361,"",0),KP!$C$1:$C$370,KP!R$1:R$370,"",0)</f>
        <v>0.08</v>
      </c>
      <c r="BD103">
        <f>_xlfn.XLOOKUP(_xlfn.XLOOKUP($A103,TEAMS!$E$3:$E$361,TEAMS!$D$3:$D$361,"",0),KP!$C$1:$C$370,KP!T$1:T$370,"",0)</f>
        <v>105.1</v>
      </c>
      <c r="BE103">
        <f>_xlfn.XLOOKUP(_xlfn.XLOOKUP($A103,TEAMS!$E$3:$E$361,TEAMS!$D$3:$D$361,"",0),KP!$C$1:$C$370,KP!V$1:V$370,"",0)</f>
        <v>105</v>
      </c>
      <c r="BF103">
        <f>_xlfn.XLOOKUP(_xlfn.XLOOKUP($A103,TEAMS!$E$3:$E$361,TEAMS!$D$3:$D$361,"",0),KP!$C$1:$C$370,KP!X$1:X$370,"",0)</f>
        <v>-1.7</v>
      </c>
    </row>
    <row r="104" spans="1:58" x14ac:dyDescent="0.2">
      <c r="A104" s="1" t="s">
        <v>141</v>
      </c>
      <c r="B104" s="11" t="str">
        <f>_xlfn.XLOOKUP($A104,KP!$D$1:$D$364,KP!$C$1:$C$364,"",0)</f>
        <v>Norfolk St.</v>
      </c>
      <c r="C104" s="11" t="str">
        <f>_xlfn.XLOOKUP($A104,KP!$D$1:$D$364,KP!$E$1:$E$364,"",0)</f>
        <v>MEAC</v>
      </c>
      <c r="D104">
        <v>73.400000000000006</v>
      </c>
      <c r="E104">
        <v>2.9</v>
      </c>
      <c r="F104">
        <v>25.4</v>
      </c>
      <c r="G104">
        <v>54.7</v>
      </c>
      <c r="H104">
        <v>1.0569999999999999</v>
      </c>
      <c r="I104">
        <v>1.0149999999999999</v>
      </c>
      <c r="J104">
        <v>52.2</v>
      </c>
      <c r="K104">
        <v>113</v>
      </c>
      <c r="L104">
        <v>32.700000000000003</v>
      </c>
      <c r="M104">
        <v>53.8</v>
      </c>
      <c r="N104">
        <v>75.400000000000006</v>
      </c>
      <c r="O104">
        <v>6.3</v>
      </c>
      <c r="P104">
        <v>19.2</v>
      </c>
      <c r="Q104">
        <v>9</v>
      </c>
      <c r="R104">
        <v>23</v>
      </c>
      <c r="S104">
        <v>35</v>
      </c>
      <c r="T104">
        <v>31.7</v>
      </c>
      <c r="U104">
        <v>71.099999999999994</v>
      </c>
      <c r="V104">
        <v>52.4</v>
      </c>
      <c r="W104">
        <v>3.6</v>
      </c>
      <c r="X104">
        <v>6.8</v>
      </c>
      <c r="Y104">
        <v>11.8</v>
      </c>
      <c r="Z104">
        <v>13.4</v>
      </c>
      <c r="AA104">
        <v>0.879</v>
      </c>
      <c r="AB104">
        <v>0.621</v>
      </c>
      <c r="AC104">
        <v>0.5</v>
      </c>
      <c r="AD104">
        <v>69.5</v>
      </c>
      <c r="AE104">
        <v>18</v>
      </c>
      <c r="AF104">
        <v>70.5</v>
      </c>
      <c r="AG104">
        <v>-2.9</v>
      </c>
      <c r="AH104">
        <v>42</v>
      </c>
      <c r="AI104">
        <v>50.2</v>
      </c>
      <c r="AJ104">
        <v>34.9</v>
      </c>
      <c r="AK104">
        <v>48.3</v>
      </c>
      <c r="AL104">
        <v>68.900000000000006</v>
      </c>
      <c r="AM104">
        <v>106.9</v>
      </c>
      <c r="AN104">
        <v>14.7</v>
      </c>
      <c r="AO104">
        <v>12.9</v>
      </c>
      <c r="AP104">
        <v>1.1359999999999999</v>
      </c>
      <c r="AQ104">
        <f t="shared" si="3"/>
        <v>-0.2569999999999999</v>
      </c>
      <c r="AR104">
        <f t="shared" si="4"/>
        <v>10.4</v>
      </c>
      <c r="AS104">
        <f t="shared" si="5"/>
        <v>-3</v>
      </c>
      <c r="AT104">
        <f>_xlfn.XLOOKUP(_xlfn.XLOOKUP($A104,TEAMS!$E$3:$E$361,TEAMS!$D$3:$D$361,"",0),KP!$C$1:$C$370,KP!B$1:B$370,"",0)</f>
        <v>194</v>
      </c>
      <c r="AU104">
        <f>_xlfn.XLOOKUP(_xlfn.XLOOKUP($A104,TEAMS!$E$3:$E$361,TEAMS!$D$3:$D$361,"",0),KP!$C$1:$C$370,KP!F$1:F$370,"",0)</f>
        <v>22</v>
      </c>
      <c r="AV104">
        <f>_xlfn.XLOOKUP(_xlfn.XLOOKUP($A104,TEAMS!$E$3:$E$361,TEAMS!$D$3:$D$361,"",0),KP!$C$1:$C$370,KP!G$1:G$370,"",0)</f>
        <v>11</v>
      </c>
      <c r="AW104">
        <f>_xlfn.XLOOKUP(_xlfn.XLOOKUP($A104,TEAMS!$E$3:$E$361,TEAMS!$D$3:$D$361,"",0),KP!$C$1:$C$370,KP!H$1:H$370,"",0)</f>
        <v>0</v>
      </c>
      <c r="AX104">
        <f>_xlfn.XLOOKUP(_xlfn.XLOOKUP($A104,TEAMS!$E$3:$E$361,TEAMS!$D$3:$D$361,"",0),KP!$C$1:$C$370,KP!I$1:I$370,"",0)</f>
        <v>-1.48</v>
      </c>
      <c r="AY104">
        <f>_xlfn.XLOOKUP(_xlfn.XLOOKUP($A104,TEAMS!$E$3:$E$361,TEAMS!$D$3:$D$361,"",0),KP!$C$1:$C$370,KP!J$1:J$370,"",0)</f>
        <v>107.5</v>
      </c>
      <c r="AZ104">
        <f>_xlfn.XLOOKUP(_xlfn.XLOOKUP($A104,TEAMS!$E$3:$E$361,TEAMS!$D$3:$D$361,"",0),KP!$C$1:$C$370,KP!L$1:L$370,"",0)</f>
        <v>108.9</v>
      </c>
      <c r="BA104">
        <f>_xlfn.XLOOKUP(_xlfn.XLOOKUP($A104,TEAMS!$E$3:$E$361,TEAMS!$D$3:$D$361,"",0),KP!$C$1:$C$370,KP!N$1:N$370,"",0)</f>
        <v>65.3</v>
      </c>
      <c r="BB104">
        <f>_xlfn.XLOOKUP(_xlfn.XLOOKUP($A104,TEAMS!$E$3:$E$361,TEAMS!$D$3:$D$361,"",0),KP!$C$1:$C$370,KP!P$1:P$370,"",0)</f>
        <v>6.5000000000000002E-2</v>
      </c>
      <c r="BC104">
        <f>_xlfn.XLOOKUP(_xlfn.XLOOKUP($A104,TEAMS!$E$3:$E$361,TEAMS!$D$3:$D$361,"",0),KP!$C$1:$C$370,KP!R$1:R$370,"",0)</f>
        <v>-7.7</v>
      </c>
      <c r="BD104">
        <f>_xlfn.XLOOKUP(_xlfn.XLOOKUP($A104,TEAMS!$E$3:$E$361,TEAMS!$D$3:$D$361,"",0),KP!$C$1:$C$370,KP!T$1:T$370,"",0)</f>
        <v>100.3</v>
      </c>
      <c r="BE104">
        <f>_xlfn.XLOOKUP(_xlfn.XLOOKUP($A104,TEAMS!$E$3:$E$361,TEAMS!$D$3:$D$361,"",0),KP!$C$1:$C$370,KP!V$1:V$370,"",0)</f>
        <v>108</v>
      </c>
      <c r="BF104">
        <f>_xlfn.XLOOKUP(_xlfn.XLOOKUP($A104,TEAMS!$E$3:$E$361,TEAMS!$D$3:$D$361,"",0),KP!$C$1:$C$370,KP!X$1:X$370,"",0)</f>
        <v>-1.5</v>
      </c>
    </row>
    <row r="105" spans="1:58" x14ac:dyDescent="0.2">
      <c r="A105" s="1" t="s">
        <v>142</v>
      </c>
      <c r="B105" s="11" t="str">
        <f>_xlfn.XLOOKUP($A105,KP!$D$1:$D$364,KP!$C$1:$C$364,"",0)</f>
        <v>Utah St.</v>
      </c>
      <c r="C105" s="11" t="str">
        <f>_xlfn.XLOOKUP($A105,KP!$D$1:$D$364,KP!$E$1:$E$364,"",0)</f>
        <v>MWC</v>
      </c>
      <c r="D105">
        <v>77.7</v>
      </c>
      <c r="E105">
        <v>8</v>
      </c>
      <c r="F105">
        <v>26.7</v>
      </c>
      <c r="G105">
        <v>56.1</v>
      </c>
      <c r="H105">
        <v>1.1000000000000001</v>
      </c>
      <c r="I105">
        <v>0.98699999999999999</v>
      </c>
      <c r="J105">
        <v>55.6</v>
      </c>
      <c r="K105">
        <v>118.6</v>
      </c>
      <c r="L105">
        <v>38.5</v>
      </c>
      <c r="M105">
        <v>54.2</v>
      </c>
      <c r="N105">
        <v>76.7</v>
      </c>
      <c r="O105">
        <v>9.1</v>
      </c>
      <c r="P105">
        <v>23.6</v>
      </c>
      <c r="Q105">
        <v>7.4</v>
      </c>
      <c r="R105">
        <v>26</v>
      </c>
      <c r="S105">
        <v>35.6</v>
      </c>
      <c r="T105">
        <v>25.6</v>
      </c>
      <c r="U105">
        <v>77.599999999999994</v>
      </c>
      <c r="V105">
        <v>52.9</v>
      </c>
      <c r="W105">
        <v>3.4</v>
      </c>
      <c r="X105">
        <v>4.9000000000000004</v>
      </c>
      <c r="Y105">
        <v>16.600000000000001</v>
      </c>
      <c r="Z105">
        <v>12.1</v>
      </c>
      <c r="AA105">
        <v>1.3759999999999999</v>
      </c>
      <c r="AB105">
        <v>0.75800000000000001</v>
      </c>
      <c r="AC105">
        <v>0.44400000000000001</v>
      </c>
      <c r="AD105">
        <v>70.599999999999994</v>
      </c>
      <c r="AE105">
        <v>17</v>
      </c>
      <c r="AF105">
        <v>69.8</v>
      </c>
      <c r="AG105">
        <v>-8</v>
      </c>
      <c r="AH105">
        <v>42</v>
      </c>
      <c r="AI105">
        <v>47.8</v>
      </c>
      <c r="AJ105">
        <v>34.299999999999997</v>
      </c>
      <c r="AK105">
        <v>45.9</v>
      </c>
      <c r="AL105">
        <v>74.2</v>
      </c>
      <c r="AM105">
        <v>103.2</v>
      </c>
      <c r="AN105">
        <v>11.6</v>
      </c>
      <c r="AO105">
        <v>10.9</v>
      </c>
      <c r="AP105">
        <v>1.0640000000000001</v>
      </c>
      <c r="AQ105">
        <f t="shared" si="3"/>
        <v>0.31199999999999983</v>
      </c>
      <c r="AR105">
        <f t="shared" si="4"/>
        <v>8.3000000000000007</v>
      </c>
      <c r="AS105">
        <f t="shared" si="5"/>
        <v>-3.7999999999999989</v>
      </c>
      <c r="AT105">
        <f>_xlfn.XLOOKUP(_xlfn.XLOOKUP($A105,TEAMS!$E$3:$E$361,TEAMS!$D$3:$D$361,"",0),KP!$C$1:$C$370,KP!B$1:B$370,"",0)</f>
        <v>18</v>
      </c>
      <c r="AU105">
        <f>_xlfn.XLOOKUP(_xlfn.XLOOKUP($A105,TEAMS!$E$3:$E$361,TEAMS!$D$3:$D$361,"",0),KP!$C$1:$C$370,KP!F$1:F$370,"",0)</f>
        <v>26</v>
      </c>
      <c r="AV105">
        <f>_xlfn.XLOOKUP(_xlfn.XLOOKUP($A105,TEAMS!$E$3:$E$361,TEAMS!$D$3:$D$361,"",0),KP!$C$1:$C$370,KP!G$1:G$370,"",0)</f>
        <v>8</v>
      </c>
      <c r="AW105">
        <f>_xlfn.XLOOKUP(_xlfn.XLOOKUP($A105,TEAMS!$E$3:$E$361,TEAMS!$D$3:$D$361,"",0),KP!$C$1:$C$370,KP!H$1:H$370,"",0)</f>
        <v>10</v>
      </c>
      <c r="AX105">
        <f>_xlfn.XLOOKUP(_xlfn.XLOOKUP($A105,TEAMS!$E$3:$E$361,TEAMS!$D$3:$D$361,"",0),KP!$C$1:$C$370,KP!I$1:I$370,"",0)</f>
        <v>18.88</v>
      </c>
      <c r="AY105">
        <f>_xlfn.XLOOKUP(_xlfn.XLOOKUP($A105,TEAMS!$E$3:$E$361,TEAMS!$D$3:$D$361,"",0),KP!$C$1:$C$370,KP!J$1:J$370,"",0)</f>
        <v>117.8</v>
      </c>
      <c r="AZ105">
        <f>_xlfn.XLOOKUP(_xlfn.XLOOKUP($A105,TEAMS!$E$3:$E$361,TEAMS!$D$3:$D$361,"",0),KP!$C$1:$C$370,KP!L$1:L$370,"",0)</f>
        <v>98.9</v>
      </c>
      <c r="BA105">
        <f>_xlfn.XLOOKUP(_xlfn.XLOOKUP($A105,TEAMS!$E$3:$E$361,TEAMS!$D$3:$D$361,"",0),KP!$C$1:$C$370,KP!N$1:N$370,"",0)</f>
        <v>68.8</v>
      </c>
      <c r="BB105">
        <f>_xlfn.XLOOKUP(_xlfn.XLOOKUP($A105,TEAMS!$E$3:$E$361,TEAMS!$D$3:$D$361,"",0),KP!$C$1:$C$370,KP!P$1:P$370,"",0)</f>
        <v>8.0000000000000002E-3</v>
      </c>
      <c r="BC105">
        <f>_xlfn.XLOOKUP(_xlfn.XLOOKUP($A105,TEAMS!$E$3:$E$361,TEAMS!$D$3:$D$361,"",0),KP!$C$1:$C$370,KP!R$1:R$370,"",0)</f>
        <v>7.68</v>
      </c>
      <c r="BD105">
        <f>_xlfn.XLOOKUP(_xlfn.XLOOKUP($A105,TEAMS!$E$3:$E$361,TEAMS!$D$3:$D$361,"",0),KP!$C$1:$C$370,KP!T$1:T$370,"",0)</f>
        <v>108.8</v>
      </c>
      <c r="BE105">
        <f>_xlfn.XLOOKUP(_xlfn.XLOOKUP($A105,TEAMS!$E$3:$E$361,TEAMS!$D$3:$D$361,"",0),KP!$C$1:$C$370,KP!V$1:V$370,"",0)</f>
        <v>101.1</v>
      </c>
      <c r="BF105">
        <f>_xlfn.XLOOKUP(_xlfn.XLOOKUP($A105,TEAMS!$E$3:$E$361,TEAMS!$D$3:$D$361,"",0),KP!$C$1:$C$370,KP!X$1:X$370,"",0)</f>
        <v>3.52</v>
      </c>
    </row>
    <row r="106" spans="1:58" x14ac:dyDescent="0.2">
      <c r="A106" s="1" t="s">
        <v>143</v>
      </c>
      <c r="B106" s="11" t="str">
        <f>_xlfn.XLOOKUP($A106,KP!$D$1:$D$364,KP!$C$1:$C$364,"",0)</f>
        <v>Rice</v>
      </c>
      <c r="C106" s="11" t="str">
        <f>_xlfn.XLOOKUP($A106,KP!$D$1:$D$364,KP!$E$1:$E$364,"",0)</f>
        <v>CUSA</v>
      </c>
      <c r="D106">
        <v>74.8</v>
      </c>
      <c r="E106">
        <v>-3.7</v>
      </c>
      <c r="F106">
        <v>26.2</v>
      </c>
      <c r="G106">
        <v>57.1</v>
      </c>
      <c r="H106">
        <v>1.0289999999999999</v>
      </c>
      <c r="I106">
        <v>1.08</v>
      </c>
      <c r="J106">
        <v>53.4</v>
      </c>
      <c r="K106">
        <v>113.3</v>
      </c>
      <c r="L106">
        <v>35.299999999999997</v>
      </c>
      <c r="M106">
        <v>53.7</v>
      </c>
      <c r="N106">
        <v>73.8</v>
      </c>
      <c r="O106">
        <v>8.6</v>
      </c>
      <c r="P106">
        <v>24.5</v>
      </c>
      <c r="Q106">
        <v>6.8</v>
      </c>
      <c r="R106">
        <v>24.4</v>
      </c>
      <c r="S106">
        <v>33.5</v>
      </c>
      <c r="T106">
        <v>21.9</v>
      </c>
      <c r="U106">
        <v>76</v>
      </c>
      <c r="V106">
        <v>48.9</v>
      </c>
      <c r="W106">
        <v>2.4</v>
      </c>
      <c r="X106">
        <v>5.3</v>
      </c>
      <c r="Y106">
        <v>14.5</v>
      </c>
      <c r="Z106">
        <v>13.2</v>
      </c>
      <c r="AA106">
        <v>1.0960000000000001</v>
      </c>
      <c r="AB106">
        <v>0.5</v>
      </c>
      <c r="AC106">
        <v>0.71399999999999997</v>
      </c>
      <c r="AD106">
        <v>72.7</v>
      </c>
      <c r="AE106">
        <v>15.7</v>
      </c>
      <c r="AF106">
        <v>78.5</v>
      </c>
      <c r="AG106">
        <v>3.7</v>
      </c>
      <c r="AH106">
        <v>47.8</v>
      </c>
      <c r="AI106">
        <v>54.6</v>
      </c>
      <c r="AJ106">
        <v>37.1</v>
      </c>
      <c r="AK106">
        <v>54</v>
      </c>
      <c r="AL106">
        <v>69.400000000000006</v>
      </c>
      <c r="AM106">
        <v>113.3</v>
      </c>
      <c r="AN106">
        <v>13.5</v>
      </c>
      <c r="AO106">
        <v>11.4</v>
      </c>
      <c r="AP106">
        <v>1.1870000000000001</v>
      </c>
      <c r="AQ106">
        <f t="shared" si="3"/>
        <v>-9.099999999999997E-2</v>
      </c>
      <c r="AR106">
        <f t="shared" si="4"/>
        <v>7.6999999999999993</v>
      </c>
      <c r="AS106">
        <f t="shared" si="5"/>
        <v>-5.5</v>
      </c>
      <c r="AT106">
        <f>_xlfn.XLOOKUP(_xlfn.XLOOKUP($A106,TEAMS!$E$3:$E$361,TEAMS!$D$3:$D$361,"",0),KP!$C$1:$C$370,KP!B$1:B$370,"",0)</f>
        <v>216</v>
      </c>
      <c r="AU106">
        <f>_xlfn.XLOOKUP(_xlfn.XLOOKUP($A106,TEAMS!$E$3:$E$361,TEAMS!$D$3:$D$361,"",0),KP!$C$1:$C$370,KP!F$1:F$370,"",0)</f>
        <v>18</v>
      </c>
      <c r="AV106">
        <f>_xlfn.XLOOKUP(_xlfn.XLOOKUP($A106,TEAMS!$E$3:$E$361,TEAMS!$D$3:$D$361,"",0),KP!$C$1:$C$370,KP!G$1:G$370,"",0)</f>
        <v>15</v>
      </c>
      <c r="AW106">
        <f>_xlfn.XLOOKUP(_xlfn.XLOOKUP($A106,TEAMS!$E$3:$E$361,TEAMS!$D$3:$D$361,"",0),KP!$C$1:$C$370,KP!H$1:H$370,"",0)</f>
        <v>0</v>
      </c>
      <c r="AX106">
        <f>_xlfn.XLOOKUP(_xlfn.XLOOKUP($A106,TEAMS!$E$3:$E$361,TEAMS!$D$3:$D$361,"",0),KP!$C$1:$C$370,KP!I$1:I$370,"",0)</f>
        <v>-3.23</v>
      </c>
      <c r="AY106">
        <f>_xlfn.XLOOKUP(_xlfn.XLOOKUP($A106,TEAMS!$E$3:$E$361,TEAMS!$D$3:$D$361,"",0),KP!$C$1:$C$370,KP!J$1:J$370,"",0)</f>
        <v>107.5</v>
      </c>
      <c r="AZ106">
        <f>_xlfn.XLOOKUP(_xlfn.XLOOKUP($A106,TEAMS!$E$3:$E$361,TEAMS!$D$3:$D$361,"",0),KP!$C$1:$C$370,KP!L$1:L$370,"",0)</f>
        <v>110.7</v>
      </c>
      <c r="BA106">
        <f>_xlfn.XLOOKUP(_xlfn.XLOOKUP($A106,TEAMS!$E$3:$E$361,TEAMS!$D$3:$D$361,"",0),KP!$C$1:$C$370,KP!N$1:N$370,"",0)</f>
        <v>69.900000000000006</v>
      </c>
      <c r="BB106">
        <f>_xlfn.XLOOKUP(_xlfn.XLOOKUP($A106,TEAMS!$E$3:$E$361,TEAMS!$D$3:$D$361,"",0),KP!$C$1:$C$370,KP!P$1:P$370,"",0)</f>
        <v>9.6000000000000002E-2</v>
      </c>
      <c r="BC106">
        <f>_xlfn.XLOOKUP(_xlfn.XLOOKUP($A106,TEAMS!$E$3:$E$361,TEAMS!$D$3:$D$361,"",0),KP!$C$1:$C$370,KP!R$1:R$370,"",0)</f>
        <v>0.86</v>
      </c>
      <c r="BD106">
        <f>_xlfn.XLOOKUP(_xlfn.XLOOKUP($A106,TEAMS!$E$3:$E$361,TEAMS!$D$3:$D$361,"",0),KP!$C$1:$C$370,KP!T$1:T$370,"",0)</f>
        <v>105.5</v>
      </c>
      <c r="BE106">
        <f>_xlfn.XLOOKUP(_xlfn.XLOOKUP($A106,TEAMS!$E$3:$E$361,TEAMS!$D$3:$D$361,"",0),KP!$C$1:$C$370,KP!V$1:V$370,"",0)</f>
        <v>104.6</v>
      </c>
      <c r="BF106">
        <f>_xlfn.XLOOKUP(_xlfn.XLOOKUP($A106,TEAMS!$E$3:$E$361,TEAMS!$D$3:$D$361,"",0),KP!$C$1:$C$370,KP!X$1:X$370,"",0)</f>
        <v>-6.06</v>
      </c>
    </row>
    <row r="107" spans="1:58" x14ac:dyDescent="0.2">
      <c r="A107" s="1" t="s">
        <v>144</v>
      </c>
      <c r="B107" s="11" t="str">
        <f>_xlfn.XLOOKUP($A107,KP!$D$1:$D$364,KP!$C$1:$C$364,"",0)</f>
        <v>Drake</v>
      </c>
      <c r="C107" s="11" t="str">
        <f>_xlfn.XLOOKUP($A107,KP!$D$1:$D$364,KP!$E$1:$E$364,"",0)</f>
        <v>MVC</v>
      </c>
      <c r="D107">
        <v>73.8</v>
      </c>
      <c r="E107">
        <v>9.5</v>
      </c>
      <c r="F107">
        <v>26.7</v>
      </c>
      <c r="G107">
        <v>57.5</v>
      </c>
      <c r="H107">
        <v>1.0649999999999999</v>
      </c>
      <c r="I107">
        <v>0.92900000000000005</v>
      </c>
      <c r="J107">
        <v>53.1</v>
      </c>
      <c r="K107">
        <v>112.9</v>
      </c>
      <c r="L107">
        <v>36.700000000000003</v>
      </c>
      <c r="M107">
        <v>51.9</v>
      </c>
      <c r="N107">
        <v>77.099999999999994</v>
      </c>
      <c r="O107">
        <v>7.7</v>
      </c>
      <c r="P107">
        <v>20.9</v>
      </c>
      <c r="Q107">
        <v>7.1</v>
      </c>
      <c r="R107">
        <v>25.8</v>
      </c>
      <c r="S107">
        <v>35.200000000000003</v>
      </c>
      <c r="T107">
        <v>23.3</v>
      </c>
      <c r="U107">
        <v>80.2</v>
      </c>
      <c r="V107">
        <v>51.9</v>
      </c>
      <c r="W107">
        <v>2.5</v>
      </c>
      <c r="X107">
        <v>5.3</v>
      </c>
      <c r="Y107">
        <v>13.1</v>
      </c>
      <c r="Z107">
        <v>10.5</v>
      </c>
      <c r="AA107">
        <v>1.244</v>
      </c>
      <c r="AB107">
        <v>0.78800000000000003</v>
      </c>
      <c r="AC107">
        <v>0.55600000000000005</v>
      </c>
      <c r="AD107">
        <v>69.3</v>
      </c>
      <c r="AE107">
        <v>14.9</v>
      </c>
      <c r="AF107">
        <v>64.400000000000006</v>
      </c>
      <c r="AG107">
        <v>-9.5</v>
      </c>
      <c r="AH107">
        <v>41.3</v>
      </c>
      <c r="AI107">
        <v>47.3</v>
      </c>
      <c r="AJ107">
        <v>31.2</v>
      </c>
      <c r="AK107">
        <v>47.5</v>
      </c>
      <c r="AL107">
        <v>69.900000000000006</v>
      </c>
      <c r="AM107">
        <v>100.4</v>
      </c>
      <c r="AN107">
        <v>10.3</v>
      </c>
      <c r="AO107">
        <v>12</v>
      </c>
      <c r="AP107">
        <v>0.85899999999999999</v>
      </c>
      <c r="AQ107">
        <f t="shared" si="3"/>
        <v>0.38500000000000001</v>
      </c>
      <c r="AR107">
        <f t="shared" si="4"/>
        <v>7.8</v>
      </c>
      <c r="AS107">
        <f t="shared" si="5"/>
        <v>-2.7</v>
      </c>
      <c r="AT107">
        <f>_xlfn.XLOOKUP(_xlfn.XLOOKUP($A107,TEAMS!$E$3:$E$361,TEAMS!$D$3:$D$361,"",0),KP!$C$1:$C$370,KP!B$1:B$370,"",0)</f>
        <v>66</v>
      </c>
      <c r="AU107">
        <f>_xlfn.XLOOKUP(_xlfn.XLOOKUP($A107,TEAMS!$E$3:$E$361,TEAMS!$D$3:$D$361,"",0),KP!$C$1:$C$370,KP!F$1:F$370,"",0)</f>
        <v>27</v>
      </c>
      <c r="AV107">
        <f>_xlfn.XLOOKUP(_xlfn.XLOOKUP($A107,TEAMS!$E$3:$E$361,TEAMS!$D$3:$D$361,"",0),KP!$C$1:$C$370,KP!G$1:G$370,"",0)</f>
        <v>7</v>
      </c>
      <c r="AW107">
        <f>_xlfn.XLOOKUP(_xlfn.XLOOKUP($A107,TEAMS!$E$3:$E$361,TEAMS!$D$3:$D$361,"",0),KP!$C$1:$C$370,KP!H$1:H$370,"",0)</f>
        <v>12</v>
      </c>
      <c r="AX107">
        <f>_xlfn.XLOOKUP(_xlfn.XLOOKUP($A107,TEAMS!$E$3:$E$361,TEAMS!$D$3:$D$361,"",0),KP!$C$1:$C$370,KP!I$1:I$370,"",0)</f>
        <v>12.51</v>
      </c>
      <c r="AY107">
        <f>_xlfn.XLOOKUP(_xlfn.XLOOKUP($A107,TEAMS!$E$3:$E$361,TEAMS!$D$3:$D$361,"",0),KP!$C$1:$C$370,KP!J$1:J$370,"",0)</f>
        <v>109.8</v>
      </c>
      <c r="AZ107">
        <f>_xlfn.XLOOKUP(_xlfn.XLOOKUP($A107,TEAMS!$E$3:$E$361,TEAMS!$D$3:$D$361,"",0),KP!$C$1:$C$370,KP!L$1:L$370,"",0)</f>
        <v>97.3</v>
      </c>
      <c r="BA107">
        <f>_xlfn.XLOOKUP(_xlfn.XLOOKUP($A107,TEAMS!$E$3:$E$361,TEAMS!$D$3:$D$361,"",0),KP!$C$1:$C$370,KP!N$1:N$370,"",0)</f>
        <v>66.400000000000006</v>
      </c>
      <c r="BB107">
        <f>_xlfn.XLOOKUP(_xlfn.XLOOKUP($A107,TEAMS!$E$3:$E$361,TEAMS!$D$3:$D$361,"",0),KP!$C$1:$C$370,KP!P$1:P$370,"",0)</f>
        <v>2.5999999999999999E-2</v>
      </c>
      <c r="BC107">
        <f>_xlfn.XLOOKUP(_xlfn.XLOOKUP($A107,TEAMS!$E$3:$E$361,TEAMS!$D$3:$D$361,"",0),KP!$C$1:$C$370,KP!R$1:R$370,"",0)</f>
        <v>-1.65</v>
      </c>
      <c r="BD107">
        <f>_xlfn.XLOOKUP(_xlfn.XLOOKUP($A107,TEAMS!$E$3:$E$361,TEAMS!$D$3:$D$361,"",0),KP!$C$1:$C$370,KP!T$1:T$370,"",0)</f>
        <v>104</v>
      </c>
      <c r="BE107">
        <f>_xlfn.XLOOKUP(_xlfn.XLOOKUP($A107,TEAMS!$E$3:$E$361,TEAMS!$D$3:$D$361,"",0),KP!$C$1:$C$370,KP!V$1:V$370,"",0)</f>
        <v>105.7</v>
      </c>
      <c r="BF107">
        <f>_xlfn.XLOOKUP(_xlfn.XLOOKUP($A107,TEAMS!$E$3:$E$361,TEAMS!$D$3:$D$361,"",0),KP!$C$1:$C$370,KP!X$1:X$370,"",0)</f>
        <v>-1.72</v>
      </c>
    </row>
    <row r="108" spans="1:58" x14ac:dyDescent="0.2">
      <c r="A108" s="1" t="s">
        <v>145</v>
      </c>
      <c r="B108" s="11" t="str">
        <f>_xlfn.XLOOKUP($A108,KP!$D$1:$D$364,KP!$C$1:$C$364,"",0)</f>
        <v>St. Thomas</v>
      </c>
      <c r="C108" s="11" t="str">
        <f>_xlfn.XLOOKUP($A108,KP!$D$1:$D$364,KP!$E$1:$E$364,"",0)</f>
        <v>Sum</v>
      </c>
      <c r="D108" t="s">
        <v>678</v>
      </c>
      <c r="E108" t="s">
        <v>678</v>
      </c>
      <c r="F108" t="s">
        <v>678</v>
      </c>
      <c r="G108" t="s">
        <v>678</v>
      </c>
      <c r="H108" t="s">
        <v>678</v>
      </c>
      <c r="I108" t="s">
        <v>678</v>
      </c>
      <c r="J108" t="s">
        <v>678</v>
      </c>
      <c r="K108" t="s">
        <v>678</v>
      </c>
      <c r="L108" t="s">
        <v>678</v>
      </c>
      <c r="M108" t="s">
        <v>678</v>
      </c>
      <c r="N108" t="s">
        <v>678</v>
      </c>
      <c r="O108" t="s">
        <v>678</v>
      </c>
      <c r="P108" t="s">
        <v>678</v>
      </c>
      <c r="Q108" t="s">
        <v>678</v>
      </c>
      <c r="R108" t="s">
        <v>678</v>
      </c>
      <c r="S108" t="s">
        <v>678</v>
      </c>
      <c r="T108" t="s">
        <v>678</v>
      </c>
      <c r="U108" t="s">
        <v>678</v>
      </c>
      <c r="V108" t="s">
        <v>678</v>
      </c>
      <c r="W108" t="s">
        <v>678</v>
      </c>
      <c r="X108" t="s">
        <v>678</v>
      </c>
      <c r="Y108" t="s">
        <v>678</v>
      </c>
      <c r="Z108" t="s">
        <v>678</v>
      </c>
      <c r="AA108" t="s">
        <v>678</v>
      </c>
      <c r="AB108" t="s">
        <v>678</v>
      </c>
      <c r="AC108" t="s">
        <v>678</v>
      </c>
      <c r="AD108" t="s">
        <v>678</v>
      </c>
      <c r="AE108" t="s">
        <v>678</v>
      </c>
      <c r="AF108" t="s">
        <v>678</v>
      </c>
      <c r="AG108" t="s">
        <v>678</v>
      </c>
      <c r="AH108" t="s">
        <v>678</v>
      </c>
      <c r="AI108" t="s">
        <v>678</v>
      </c>
      <c r="AJ108" t="s">
        <v>678</v>
      </c>
      <c r="AK108" t="s">
        <v>678</v>
      </c>
      <c r="AL108" t="s">
        <v>678</v>
      </c>
      <c r="AM108" t="s">
        <v>678</v>
      </c>
      <c r="AN108" t="s">
        <v>678</v>
      </c>
      <c r="AO108" t="s">
        <v>678</v>
      </c>
      <c r="AP108" t="s">
        <v>678</v>
      </c>
      <c r="AQ108" t="e">
        <f t="shared" si="3"/>
        <v>#VALUE!</v>
      </c>
      <c r="AR108" t="e">
        <f t="shared" si="4"/>
        <v>#VALUE!</v>
      </c>
      <c r="AS108" t="e">
        <f t="shared" si="5"/>
        <v>#VALUE!</v>
      </c>
      <c r="AT108">
        <f>_xlfn.XLOOKUP(_xlfn.XLOOKUP($A108,TEAMS!$E$3:$E$361,TEAMS!$D$3:$D$361,"",0),KP!$C$1:$C$370,KP!B$1:B$370,"",0)</f>
        <v>198</v>
      </c>
      <c r="AU108">
        <f>_xlfn.XLOOKUP(_xlfn.XLOOKUP($A108,TEAMS!$E$3:$E$361,TEAMS!$D$3:$D$361,"",0),KP!$C$1:$C$370,KP!F$1:F$370,"",0)</f>
        <v>19</v>
      </c>
      <c r="AV108">
        <f>_xlfn.XLOOKUP(_xlfn.XLOOKUP($A108,TEAMS!$E$3:$E$361,TEAMS!$D$3:$D$361,"",0),KP!$C$1:$C$370,KP!G$1:G$370,"",0)</f>
        <v>14</v>
      </c>
      <c r="AW108">
        <f>_xlfn.XLOOKUP(_xlfn.XLOOKUP($A108,TEAMS!$E$3:$E$361,TEAMS!$D$3:$D$361,"",0),KP!$C$1:$C$370,KP!H$1:H$370,"",0)</f>
        <v>0</v>
      </c>
      <c r="AX108">
        <f>_xlfn.XLOOKUP(_xlfn.XLOOKUP($A108,TEAMS!$E$3:$E$361,TEAMS!$D$3:$D$361,"",0),KP!$C$1:$C$370,KP!I$1:I$370,"",0)</f>
        <v>-1.8</v>
      </c>
      <c r="AY108">
        <f>_xlfn.XLOOKUP(_xlfn.XLOOKUP($A108,TEAMS!$E$3:$E$361,TEAMS!$D$3:$D$361,"",0),KP!$C$1:$C$370,KP!J$1:J$370,"",0)</f>
        <v>107.8</v>
      </c>
      <c r="AZ108">
        <f>_xlfn.XLOOKUP(_xlfn.XLOOKUP($A108,TEAMS!$E$3:$E$361,TEAMS!$D$3:$D$361,"",0),KP!$C$1:$C$370,KP!L$1:L$370,"",0)</f>
        <v>109.6</v>
      </c>
      <c r="BA108">
        <f>_xlfn.XLOOKUP(_xlfn.XLOOKUP($A108,TEAMS!$E$3:$E$361,TEAMS!$D$3:$D$361,"",0),KP!$C$1:$C$370,KP!N$1:N$370,"",0)</f>
        <v>66.099999999999994</v>
      </c>
      <c r="BB108">
        <f>_xlfn.XLOOKUP(_xlfn.XLOOKUP($A108,TEAMS!$E$3:$E$361,TEAMS!$D$3:$D$361,"",0),KP!$C$1:$C$370,KP!P$1:P$370,"",0)</f>
        <v>-1E-3</v>
      </c>
      <c r="BC108">
        <f>_xlfn.XLOOKUP(_xlfn.XLOOKUP($A108,TEAMS!$E$3:$E$361,TEAMS!$D$3:$D$361,"",0),KP!$C$1:$C$370,KP!R$1:R$370,"",0)</f>
        <v>-4.3899999999999997</v>
      </c>
      <c r="BD108">
        <f>_xlfn.XLOOKUP(_xlfn.XLOOKUP($A108,TEAMS!$E$3:$E$361,TEAMS!$D$3:$D$361,"",0),KP!$C$1:$C$370,KP!T$1:T$370,"",0)</f>
        <v>103.3</v>
      </c>
      <c r="BE108">
        <f>_xlfn.XLOOKUP(_xlfn.XLOOKUP($A108,TEAMS!$E$3:$E$361,TEAMS!$D$3:$D$361,"",0),KP!$C$1:$C$370,KP!V$1:V$370,"",0)</f>
        <v>107.7</v>
      </c>
      <c r="BF108">
        <f>_xlfn.XLOOKUP(_xlfn.XLOOKUP($A108,TEAMS!$E$3:$E$361,TEAMS!$D$3:$D$361,"",0),KP!$C$1:$C$370,KP!X$1:X$370,"",0)</f>
        <v>-1.95</v>
      </c>
    </row>
    <row r="109" spans="1:58" x14ac:dyDescent="0.2">
      <c r="A109" s="1" t="s">
        <v>146</v>
      </c>
      <c r="B109" s="11" t="str">
        <f>_xlfn.XLOOKUP($A109,KP!$D$1:$D$364,KP!$C$1:$C$364,"",0)</f>
        <v>Villanova</v>
      </c>
      <c r="C109" s="11" t="str">
        <f>_xlfn.XLOOKUP($A109,KP!$D$1:$D$364,KP!$E$1:$E$364,"",0)</f>
        <v>BE</v>
      </c>
      <c r="D109">
        <v>70</v>
      </c>
      <c r="E109">
        <v>2.1</v>
      </c>
      <c r="F109">
        <v>23.7</v>
      </c>
      <c r="G109">
        <v>54.2</v>
      </c>
      <c r="H109">
        <v>1.0489999999999999</v>
      </c>
      <c r="I109">
        <v>1.0169999999999999</v>
      </c>
      <c r="J109">
        <v>52</v>
      </c>
      <c r="K109">
        <v>112.7</v>
      </c>
      <c r="L109">
        <v>34</v>
      </c>
      <c r="M109">
        <v>52.9</v>
      </c>
      <c r="N109">
        <v>82.1</v>
      </c>
      <c r="O109">
        <v>8.8000000000000007</v>
      </c>
      <c r="P109">
        <v>26</v>
      </c>
      <c r="Q109">
        <v>5.9</v>
      </c>
      <c r="R109">
        <v>23.1</v>
      </c>
      <c r="S109">
        <v>31.5</v>
      </c>
      <c r="T109">
        <v>20.5</v>
      </c>
      <c r="U109">
        <v>78.2</v>
      </c>
      <c r="V109">
        <v>49</v>
      </c>
      <c r="W109">
        <v>1.7</v>
      </c>
      <c r="X109">
        <v>5.6</v>
      </c>
      <c r="Y109">
        <v>11.2</v>
      </c>
      <c r="Z109">
        <v>10.199999999999999</v>
      </c>
      <c r="AA109">
        <v>1.101</v>
      </c>
      <c r="AB109">
        <v>0.51500000000000001</v>
      </c>
      <c r="AC109">
        <v>0.45500000000000002</v>
      </c>
      <c r="AD109">
        <v>66.7</v>
      </c>
      <c r="AE109">
        <v>15.8</v>
      </c>
      <c r="AF109">
        <v>67.8</v>
      </c>
      <c r="AG109">
        <v>-2.1</v>
      </c>
      <c r="AH109">
        <v>43.8</v>
      </c>
      <c r="AI109">
        <v>50.8</v>
      </c>
      <c r="AJ109">
        <v>33.700000000000003</v>
      </c>
      <c r="AK109">
        <v>51</v>
      </c>
      <c r="AL109">
        <v>78.2</v>
      </c>
      <c r="AM109">
        <v>108.9</v>
      </c>
      <c r="AN109">
        <v>14.5</v>
      </c>
      <c r="AO109">
        <v>11.2</v>
      </c>
      <c r="AP109">
        <v>1.2889999999999999</v>
      </c>
      <c r="AQ109">
        <f t="shared" si="3"/>
        <v>-0.18799999999999994</v>
      </c>
      <c r="AR109">
        <f t="shared" si="4"/>
        <v>7.3</v>
      </c>
      <c r="AS109">
        <f t="shared" si="5"/>
        <v>-2.8999999999999995</v>
      </c>
      <c r="AT109">
        <f>_xlfn.XLOOKUP(_xlfn.XLOOKUP($A109,TEAMS!$E$3:$E$361,TEAMS!$D$3:$D$361,"",0),KP!$C$1:$C$370,KP!B$1:B$370,"",0)</f>
        <v>60</v>
      </c>
      <c r="AU109">
        <f>_xlfn.XLOOKUP(_xlfn.XLOOKUP($A109,TEAMS!$E$3:$E$361,TEAMS!$D$3:$D$361,"",0),KP!$C$1:$C$370,KP!F$1:F$370,"",0)</f>
        <v>17</v>
      </c>
      <c r="AV109">
        <f>_xlfn.XLOOKUP(_xlfn.XLOOKUP($A109,TEAMS!$E$3:$E$361,TEAMS!$D$3:$D$361,"",0),KP!$C$1:$C$370,KP!G$1:G$370,"",0)</f>
        <v>16</v>
      </c>
      <c r="AW109">
        <f>_xlfn.XLOOKUP(_xlfn.XLOOKUP($A109,TEAMS!$E$3:$E$361,TEAMS!$D$3:$D$361,"",0),KP!$C$1:$C$370,KP!H$1:H$370,"",0)</f>
        <v>0</v>
      </c>
      <c r="AX109">
        <f>_xlfn.XLOOKUP(_xlfn.XLOOKUP($A109,TEAMS!$E$3:$E$361,TEAMS!$D$3:$D$361,"",0),KP!$C$1:$C$370,KP!I$1:I$370,"",0)</f>
        <v>12.98</v>
      </c>
      <c r="AY109">
        <f>_xlfn.XLOOKUP(_xlfn.XLOOKUP($A109,TEAMS!$E$3:$E$361,TEAMS!$D$3:$D$361,"",0),KP!$C$1:$C$370,KP!J$1:J$370,"",0)</f>
        <v>113.8</v>
      </c>
      <c r="AZ109">
        <f>_xlfn.XLOOKUP(_xlfn.XLOOKUP($A109,TEAMS!$E$3:$E$361,TEAMS!$D$3:$D$361,"",0),KP!$C$1:$C$370,KP!L$1:L$370,"",0)</f>
        <v>100.8</v>
      </c>
      <c r="BA109">
        <f>_xlfn.XLOOKUP(_xlfn.XLOOKUP($A109,TEAMS!$E$3:$E$361,TEAMS!$D$3:$D$361,"",0),KP!$C$1:$C$370,KP!N$1:N$370,"",0)</f>
        <v>63.7</v>
      </c>
      <c r="BB109">
        <f>_xlfn.XLOOKUP(_xlfn.XLOOKUP($A109,TEAMS!$E$3:$E$361,TEAMS!$D$3:$D$361,"",0),KP!$C$1:$C$370,KP!P$1:P$370,"",0)</f>
        <v>-6.7000000000000004E-2</v>
      </c>
      <c r="BC109">
        <f>_xlfn.XLOOKUP(_xlfn.XLOOKUP($A109,TEAMS!$E$3:$E$361,TEAMS!$D$3:$D$361,"",0),KP!$C$1:$C$370,KP!R$1:R$370,"",0)</f>
        <v>9.4</v>
      </c>
      <c r="BD109">
        <f>_xlfn.XLOOKUP(_xlfn.XLOOKUP($A109,TEAMS!$E$3:$E$361,TEAMS!$D$3:$D$361,"",0),KP!$C$1:$C$370,KP!T$1:T$370,"",0)</f>
        <v>110.1</v>
      </c>
      <c r="BE109">
        <f>_xlfn.XLOOKUP(_xlfn.XLOOKUP($A109,TEAMS!$E$3:$E$361,TEAMS!$D$3:$D$361,"",0),KP!$C$1:$C$370,KP!V$1:V$370,"",0)</f>
        <v>100.7</v>
      </c>
      <c r="BF109">
        <f>_xlfn.XLOOKUP(_xlfn.XLOOKUP($A109,TEAMS!$E$3:$E$361,TEAMS!$D$3:$D$361,"",0),KP!$C$1:$C$370,KP!X$1:X$370,"",0)</f>
        <v>4.05</v>
      </c>
    </row>
    <row r="110" spans="1:58" x14ac:dyDescent="0.2">
      <c r="A110" s="1" t="s">
        <v>147</v>
      </c>
      <c r="B110" s="11" t="str">
        <f>_xlfn.XLOOKUP($A110,KP!$D$1:$D$364,KP!$C$1:$C$364,"",0)</f>
        <v>USC</v>
      </c>
      <c r="C110" s="11" t="str">
        <f>_xlfn.XLOOKUP($A110,KP!$D$1:$D$364,KP!$E$1:$E$364,"",0)</f>
        <v>P12</v>
      </c>
      <c r="D110">
        <v>72.8</v>
      </c>
      <c r="E110">
        <v>5.5</v>
      </c>
      <c r="F110">
        <v>26</v>
      </c>
      <c r="G110">
        <v>56.9</v>
      </c>
      <c r="H110">
        <v>1.03</v>
      </c>
      <c r="I110">
        <v>0.95199999999999996</v>
      </c>
      <c r="J110">
        <v>51.3</v>
      </c>
      <c r="K110">
        <v>110.2</v>
      </c>
      <c r="L110">
        <v>34.5</v>
      </c>
      <c r="M110">
        <v>51.1</v>
      </c>
      <c r="N110">
        <v>74.400000000000006</v>
      </c>
      <c r="O110">
        <v>6.5</v>
      </c>
      <c r="P110">
        <v>18.8</v>
      </c>
      <c r="Q110">
        <v>7.9</v>
      </c>
      <c r="R110">
        <v>24.2</v>
      </c>
      <c r="S110">
        <v>35.299999999999997</v>
      </c>
      <c r="T110">
        <v>26.7</v>
      </c>
      <c r="U110">
        <v>70.2</v>
      </c>
      <c r="V110">
        <v>49.7</v>
      </c>
      <c r="W110">
        <v>5.2</v>
      </c>
      <c r="X110">
        <v>7</v>
      </c>
      <c r="Y110">
        <v>13.4</v>
      </c>
      <c r="Z110">
        <v>12.5</v>
      </c>
      <c r="AA110">
        <v>1.0780000000000001</v>
      </c>
      <c r="AB110">
        <v>0.68799999999999994</v>
      </c>
      <c r="AC110">
        <v>0.5</v>
      </c>
      <c r="AD110">
        <v>70.7</v>
      </c>
      <c r="AE110">
        <v>17.2</v>
      </c>
      <c r="AF110">
        <v>67.3</v>
      </c>
      <c r="AG110">
        <v>-5.5</v>
      </c>
      <c r="AH110">
        <v>39</v>
      </c>
      <c r="AI110">
        <v>45.2</v>
      </c>
      <c r="AJ110">
        <v>33.4</v>
      </c>
      <c r="AK110">
        <v>42.3</v>
      </c>
      <c r="AL110">
        <v>71.900000000000006</v>
      </c>
      <c r="AM110">
        <v>98</v>
      </c>
      <c r="AN110">
        <v>13.2</v>
      </c>
      <c r="AO110">
        <v>12.5</v>
      </c>
      <c r="AP110">
        <v>1.0580000000000001</v>
      </c>
      <c r="AQ110">
        <f t="shared" si="3"/>
        <v>2.0000000000000018E-2</v>
      </c>
      <c r="AR110">
        <f t="shared" si="4"/>
        <v>12.2</v>
      </c>
      <c r="AS110">
        <f t="shared" si="5"/>
        <v>-0.30000000000000071</v>
      </c>
      <c r="AT110">
        <f>_xlfn.XLOOKUP(_xlfn.XLOOKUP($A110,TEAMS!$E$3:$E$361,TEAMS!$D$3:$D$361,"",0),KP!$C$1:$C$370,KP!B$1:B$370,"",0)</f>
        <v>36</v>
      </c>
      <c r="AU110">
        <f>_xlfn.XLOOKUP(_xlfn.XLOOKUP($A110,TEAMS!$E$3:$E$361,TEAMS!$D$3:$D$361,"",0),KP!$C$1:$C$370,KP!F$1:F$370,"",0)</f>
        <v>22</v>
      </c>
      <c r="AV110">
        <f>_xlfn.XLOOKUP(_xlfn.XLOOKUP($A110,TEAMS!$E$3:$E$361,TEAMS!$D$3:$D$361,"",0),KP!$C$1:$C$370,KP!G$1:G$370,"",0)</f>
        <v>10</v>
      </c>
      <c r="AW110">
        <f>_xlfn.XLOOKUP(_xlfn.XLOOKUP($A110,TEAMS!$E$3:$E$361,TEAMS!$D$3:$D$361,"",0),KP!$C$1:$C$370,KP!H$1:H$370,"",0)</f>
        <v>10</v>
      </c>
      <c r="AX110">
        <f>_xlfn.XLOOKUP(_xlfn.XLOOKUP($A110,TEAMS!$E$3:$E$361,TEAMS!$D$3:$D$361,"",0),KP!$C$1:$C$370,KP!I$1:I$370,"",0)</f>
        <v>15.63</v>
      </c>
      <c r="AY110">
        <f>_xlfn.XLOOKUP(_xlfn.XLOOKUP($A110,TEAMS!$E$3:$E$361,TEAMS!$D$3:$D$361,"",0),KP!$C$1:$C$370,KP!J$1:J$370,"",0)</f>
        <v>113.1</v>
      </c>
      <c r="AZ110">
        <f>_xlfn.XLOOKUP(_xlfn.XLOOKUP($A110,TEAMS!$E$3:$E$361,TEAMS!$D$3:$D$361,"",0),KP!$C$1:$C$370,KP!L$1:L$370,"",0)</f>
        <v>97.5</v>
      </c>
      <c r="BA110">
        <f>_xlfn.XLOOKUP(_xlfn.XLOOKUP($A110,TEAMS!$E$3:$E$361,TEAMS!$D$3:$D$361,"",0),KP!$C$1:$C$370,KP!N$1:N$370,"",0)</f>
        <v>68.099999999999994</v>
      </c>
      <c r="BB110">
        <f>_xlfn.XLOOKUP(_xlfn.XLOOKUP($A110,TEAMS!$E$3:$E$361,TEAMS!$D$3:$D$361,"",0),KP!$C$1:$C$370,KP!P$1:P$370,"",0)</f>
        <v>1.7999999999999999E-2</v>
      </c>
      <c r="BC110">
        <f>_xlfn.XLOOKUP(_xlfn.XLOOKUP($A110,TEAMS!$E$3:$E$361,TEAMS!$D$3:$D$361,"",0),KP!$C$1:$C$370,KP!R$1:R$370,"",0)</f>
        <v>7.84</v>
      </c>
      <c r="BD110">
        <f>_xlfn.XLOOKUP(_xlfn.XLOOKUP($A110,TEAMS!$E$3:$E$361,TEAMS!$D$3:$D$361,"",0),KP!$C$1:$C$370,KP!T$1:T$370,"",0)</f>
        <v>107.4</v>
      </c>
      <c r="BE110">
        <f>_xlfn.XLOOKUP(_xlfn.XLOOKUP($A110,TEAMS!$E$3:$E$361,TEAMS!$D$3:$D$361,"",0),KP!$C$1:$C$370,KP!V$1:V$370,"",0)</f>
        <v>99.5</v>
      </c>
      <c r="BF110">
        <f>_xlfn.XLOOKUP(_xlfn.XLOOKUP($A110,TEAMS!$E$3:$E$361,TEAMS!$D$3:$D$361,"",0),KP!$C$1:$C$370,KP!X$1:X$370,"",0)</f>
        <v>1.63</v>
      </c>
    </row>
    <row r="111" spans="1:58" x14ac:dyDescent="0.2">
      <c r="A111" s="1" t="s">
        <v>148</v>
      </c>
      <c r="B111" s="11" t="str">
        <f>_xlfn.XLOOKUP($A111,KP!$D$1:$D$364,KP!$C$1:$C$364,"",0)</f>
        <v>Stony Brook</v>
      </c>
      <c r="C111" s="11" t="str">
        <f>_xlfn.XLOOKUP($A111,KP!$D$1:$D$364,KP!$E$1:$E$364,"",0)</f>
        <v>CAA</v>
      </c>
      <c r="D111">
        <v>61.5</v>
      </c>
      <c r="E111">
        <v>-8.3000000000000007</v>
      </c>
      <c r="F111">
        <v>21.3</v>
      </c>
      <c r="G111">
        <v>52.6</v>
      </c>
      <c r="H111">
        <v>0.91800000000000004</v>
      </c>
      <c r="I111">
        <v>1.042</v>
      </c>
      <c r="J111">
        <v>47.5</v>
      </c>
      <c r="K111">
        <v>102.7</v>
      </c>
      <c r="L111">
        <v>31.1</v>
      </c>
      <c r="M111">
        <v>48.1</v>
      </c>
      <c r="N111">
        <v>75.2</v>
      </c>
      <c r="O111">
        <v>7.3</v>
      </c>
      <c r="P111">
        <v>23.3</v>
      </c>
      <c r="Q111">
        <v>5.6</v>
      </c>
      <c r="R111">
        <v>24.5</v>
      </c>
      <c r="S111">
        <v>33.299999999999997</v>
      </c>
      <c r="T111">
        <v>18.600000000000001</v>
      </c>
      <c r="U111">
        <v>74.8</v>
      </c>
      <c r="V111">
        <v>48.2</v>
      </c>
      <c r="W111">
        <v>2.4</v>
      </c>
      <c r="X111">
        <v>4.0999999999999996</v>
      </c>
      <c r="Y111">
        <v>11.1</v>
      </c>
      <c r="Z111">
        <v>12.8</v>
      </c>
      <c r="AA111">
        <v>0.86899999999999999</v>
      </c>
      <c r="AB111">
        <v>0.28999999999999998</v>
      </c>
      <c r="AC111">
        <v>0.44400000000000001</v>
      </c>
      <c r="AD111">
        <v>67.099999999999994</v>
      </c>
      <c r="AE111">
        <v>15.6</v>
      </c>
      <c r="AF111">
        <v>69.900000000000006</v>
      </c>
      <c r="AG111">
        <v>8.3000000000000007</v>
      </c>
      <c r="AH111">
        <v>42.9</v>
      </c>
      <c r="AI111">
        <v>50.3</v>
      </c>
      <c r="AJ111">
        <v>33.799999999999997</v>
      </c>
      <c r="AK111">
        <v>49.9</v>
      </c>
      <c r="AL111">
        <v>70</v>
      </c>
      <c r="AM111">
        <v>105.7</v>
      </c>
      <c r="AN111">
        <v>13.5</v>
      </c>
      <c r="AO111">
        <v>9.1</v>
      </c>
      <c r="AP111">
        <v>1.4810000000000001</v>
      </c>
      <c r="AQ111">
        <f t="shared" si="3"/>
        <v>-0.6120000000000001</v>
      </c>
      <c r="AR111">
        <f t="shared" si="4"/>
        <v>6.5</v>
      </c>
      <c r="AS111">
        <f t="shared" si="5"/>
        <v>-6.3000000000000007</v>
      </c>
      <c r="AT111">
        <f>_xlfn.XLOOKUP(_xlfn.XLOOKUP($A111,TEAMS!$E$3:$E$361,TEAMS!$D$3:$D$361,"",0),KP!$C$1:$C$370,KP!B$1:B$370,"",0)</f>
        <v>328</v>
      </c>
      <c r="AU111">
        <f>_xlfn.XLOOKUP(_xlfn.XLOOKUP($A111,TEAMS!$E$3:$E$361,TEAMS!$D$3:$D$361,"",0),KP!$C$1:$C$370,KP!F$1:F$370,"",0)</f>
        <v>0</v>
      </c>
      <c r="AV111">
        <f>_xlfn.XLOOKUP(_xlfn.XLOOKUP($A111,TEAMS!$E$3:$E$361,TEAMS!$D$3:$D$361,"",0),KP!$C$1:$C$370,KP!G$1:G$370,"",0)</f>
        <v>0</v>
      </c>
      <c r="AW111">
        <f>_xlfn.XLOOKUP(_xlfn.XLOOKUP($A111,TEAMS!$E$3:$E$361,TEAMS!$D$3:$D$361,"",0),KP!$C$1:$C$370,KP!H$1:H$370,"",0)</f>
        <v>0</v>
      </c>
      <c r="AX111">
        <f>_xlfn.XLOOKUP(_xlfn.XLOOKUP($A111,TEAMS!$E$3:$E$361,TEAMS!$D$3:$D$361,"",0),KP!$C$1:$C$370,KP!I$1:I$370,"",0)</f>
        <v>-14.47</v>
      </c>
      <c r="AY111">
        <f>_xlfn.XLOOKUP(_xlfn.XLOOKUP($A111,TEAMS!$E$3:$E$361,TEAMS!$D$3:$D$361,"",0),KP!$C$1:$C$370,KP!J$1:J$370,"",0)</f>
        <v>96.1</v>
      </c>
      <c r="AZ111">
        <f>_xlfn.XLOOKUP(_xlfn.XLOOKUP($A111,TEAMS!$E$3:$E$361,TEAMS!$D$3:$D$361,"",0),KP!$C$1:$C$370,KP!L$1:L$370,"",0)</f>
        <v>110.6</v>
      </c>
      <c r="BA111">
        <f>_xlfn.XLOOKUP(_xlfn.XLOOKUP($A111,TEAMS!$E$3:$E$361,TEAMS!$D$3:$D$361,"",0),KP!$C$1:$C$370,KP!N$1:N$370,"",0)</f>
        <v>64.2</v>
      </c>
      <c r="BB111">
        <f>_xlfn.XLOOKUP(_xlfn.XLOOKUP($A111,TEAMS!$E$3:$E$361,TEAMS!$D$3:$D$361,"",0),KP!$C$1:$C$370,KP!P$1:P$370,"",0)</f>
        <v>2.1999999999999999E-2</v>
      </c>
      <c r="BC111">
        <f>_xlfn.XLOOKUP(_xlfn.XLOOKUP($A111,TEAMS!$E$3:$E$361,TEAMS!$D$3:$D$361,"",0),KP!$C$1:$C$370,KP!R$1:R$370,"",0)</f>
        <v>-3.93</v>
      </c>
      <c r="BD111">
        <f>_xlfn.XLOOKUP(_xlfn.XLOOKUP($A111,TEAMS!$E$3:$E$361,TEAMS!$D$3:$D$361,"",0),KP!$C$1:$C$370,KP!T$1:T$370,"",0)</f>
        <v>102.5</v>
      </c>
      <c r="BE111">
        <f>_xlfn.XLOOKUP(_xlfn.XLOOKUP($A111,TEAMS!$E$3:$E$361,TEAMS!$D$3:$D$361,"",0),KP!$C$1:$C$370,KP!V$1:V$370,"",0)</f>
        <v>106.4</v>
      </c>
      <c r="BF111">
        <f>_xlfn.XLOOKUP(_xlfn.XLOOKUP($A111,TEAMS!$E$3:$E$361,TEAMS!$D$3:$D$361,"",0),KP!$C$1:$C$370,KP!X$1:X$370,"",0)</f>
        <v>1.34</v>
      </c>
    </row>
    <row r="112" spans="1:58" x14ac:dyDescent="0.2">
      <c r="A112" s="1" t="s">
        <v>149</v>
      </c>
      <c r="B112" s="11" t="str">
        <f>_xlfn.XLOOKUP($A112,KP!$D$1:$D$364,KP!$C$1:$C$364,"",0)</f>
        <v>Long Beach St.</v>
      </c>
      <c r="C112" s="11" t="str">
        <f>_xlfn.XLOOKUP($A112,KP!$D$1:$D$364,KP!$E$1:$E$364,"",0)</f>
        <v>BW</v>
      </c>
      <c r="D112">
        <v>75.599999999999994</v>
      </c>
      <c r="E112">
        <v>-0.2</v>
      </c>
      <c r="F112">
        <v>28.2</v>
      </c>
      <c r="G112">
        <v>62.9</v>
      </c>
      <c r="H112">
        <v>0.995</v>
      </c>
      <c r="I112">
        <v>0.997</v>
      </c>
      <c r="J112">
        <v>48.4</v>
      </c>
      <c r="K112">
        <v>103.3</v>
      </c>
      <c r="L112">
        <v>30.2</v>
      </c>
      <c r="M112">
        <v>49.4</v>
      </c>
      <c r="N112">
        <v>67.8</v>
      </c>
      <c r="O112">
        <v>4.5</v>
      </c>
      <c r="P112">
        <v>14.9</v>
      </c>
      <c r="Q112">
        <v>10.9</v>
      </c>
      <c r="R112">
        <v>25.8</v>
      </c>
      <c r="S112">
        <v>40.1</v>
      </c>
      <c r="T112">
        <v>32.1</v>
      </c>
      <c r="U112">
        <v>74.3</v>
      </c>
      <c r="V112">
        <v>53.4</v>
      </c>
      <c r="W112">
        <v>3.4</v>
      </c>
      <c r="X112">
        <v>6.9</v>
      </c>
      <c r="Y112">
        <v>14.4</v>
      </c>
      <c r="Z112">
        <v>13.9</v>
      </c>
      <c r="AA112">
        <v>1.0369999999999999</v>
      </c>
      <c r="AB112">
        <v>0.48399999999999999</v>
      </c>
      <c r="AC112">
        <v>0.41699999999999998</v>
      </c>
      <c r="AD112">
        <v>76</v>
      </c>
      <c r="AE112">
        <v>17.2</v>
      </c>
      <c r="AF112">
        <v>75.7</v>
      </c>
      <c r="AG112">
        <v>0.2</v>
      </c>
      <c r="AH112">
        <v>43</v>
      </c>
      <c r="AI112">
        <v>49.8</v>
      </c>
      <c r="AJ112">
        <v>34.200000000000003</v>
      </c>
      <c r="AK112">
        <v>48.8</v>
      </c>
      <c r="AL112">
        <v>73.2</v>
      </c>
      <c r="AM112">
        <v>106.4</v>
      </c>
      <c r="AN112">
        <v>14.8</v>
      </c>
      <c r="AO112">
        <v>13.5</v>
      </c>
      <c r="AP112">
        <v>1.093</v>
      </c>
      <c r="AQ112">
        <f t="shared" si="3"/>
        <v>-5.600000000000005E-2</v>
      </c>
      <c r="AR112">
        <f t="shared" si="4"/>
        <v>10.3</v>
      </c>
      <c r="AS112">
        <f t="shared" si="5"/>
        <v>-3.5999999999999996</v>
      </c>
      <c r="AT112">
        <f>_xlfn.XLOOKUP(_xlfn.XLOOKUP($A112,TEAMS!$E$3:$E$361,TEAMS!$D$3:$D$361,"",0),KP!$C$1:$C$370,KP!B$1:B$370,"",0)</f>
        <v>162</v>
      </c>
      <c r="AU112">
        <f>_xlfn.XLOOKUP(_xlfn.XLOOKUP($A112,TEAMS!$E$3:$E$361,TEAMS!$D$3:$D$361,"",0),KP!$C$1:$C$370,KP!F$1:F$370,"",0)</f>
        <v>17</v>
      </c>
      <c r="AV112">
        <f>_xlfn.XLOOKUP(_xlfn.XLOOKUP($A112,TEAMS!$E$3:$E$361,TEAMS!$D$3:$D$361,"",0),KP!$C$1:$C$370,KP!G$1:G$370,"",0)</f>
        <v>16</v>
      </c>
      <c r="AW112">
        <f>_xlfn.XLOOKUP(_xlfn.XLOOKUP($A112,TEAMS!$E$3:$E$361,TEAMS!$D$3:$D$361,"",0),KP!$C$1:$C$370,KP!H$1:H$370,"",0)</f>
        <v>0</v>
      </c>
      <c r="AX112">
        <f>_xlfn.XLOOKUP(_xlfn.XLOOKUP($A112,TEAMS!$E$3:$E$361,TEAMS!$D$3:$D$361,"",0),KP!$C$1:$C$370,KP!I$1:I$370,"",0)</f>
        <v>0.5</v>
      </c>
      <c r="AY112">
        <f>_xlfn.XLOOKUP(_xlfn.XLOOKUP($A112,TEAMS!$E$3:$E$361,TEAMS!$D$3:$D$361,"",0),KP!$C$1:$C$370,KP!J$1:J$370,"",0)</f>
        <v>105.4</v>
      </c>
      <c r="AZ112">
        <f>_xlfn.XLOOKUP(_xlfn.XLOOKUP($A112,TEAMS!$E$3:$E$361,TEAMS!$D$3:$D$361,"",0),KP!$C$1:$C$370,KP!L$1:L$370,"",0)</f>
        <v>104.9</v>
      </c>
      <c r="BA112">
        <f>_xlfn.XLOOKUP(_xlfn.XLOOKUP($A112,TEAMS!$E$3:$E$361,TEAMS!$D$3:$D$361,"",0),KP!$C$1:$C$370,KP!N$1:N$370,"",0)</f>
        <v>72.900000000000006</v>
      </c>
      <c r="BB112">
        <f>_xlfn.XLOOKUP(_xlfn.XLOOKUP($A112,TEAMS!$E$3:$E$361,TEAMS!$D$3:$D$361,"",0),KP!$C$1:$C$370,KP!P$1:P$370,"",0)</f>
        <v>-1.2E-2</v>
      </c>
      <c r="BC112">
        <f>_xlfn.XLOOKUP(_xlfn.XLOOKUP($A112,TEAMS!$E$3:$E$361,TEAMS!$D$3:$D$361,"",0),KP!$C$1:$C$370,KP!R$1:R$370,"",0)</f>
        <v>0.27</v>
      </c>
      <c r="BD112">
        <f>_xlfn.XLOOKUP(_xlfn.XLOOKUP($A112,TEAMS!$E$3:$E$361,TEAMS!$D$3:$D$361,"",0),KP!$C$1:$C$370,KP!T$1:T$370,"",0)</f>
        <v>103.8</v>
      </c>
      <c r="BE112">
        <f>_xlfn.XLOOKUP(_xlfn.XLOOKUP($A112,TEAMS!$E$3:$E$361,TEAMS!$D$3:$D$361,"",0),KP!$C$1:$C$370,KP!V$1:V$370,"",0)</f>
        <v>103.5</v>
      </c>
      <c r="BF112">
        <f>_xlfn.XLOOKUP(_xlfn.XLOOKUP($A112,TEAMS!$E$3:$E$361,TEAMS!$D$3:$D$361,"",0),KP!$C$1:$C$370,KP!X$1:X$370,"",0)</f>
        <v>6.53</v>
      </c>
    </row>
    <row r="113" spans="1:58" x14ac:dyDescent="0.2">
      <c r="A113" s="1" t="s">
        <v>150</v>
      </c>
      <c r="B113" s="11" t="str">
        <f>_xlfn.XLOOKUP($A113,KP!$D$1:$D$364,KP!$C$1:$C$364,"",0)</f>
        <v>Northwestern</v>
      </c>
      <c r="C113" s="11" t="str">
        <f>_xlfn.XLOOKUP($A113,KP!$D$1:$D$364,KP!$E$1:$E$364,"",0)</f>
        <v>B10</v>
      </c>
      <c r="D113">
        <v>67.7</v>
      </c>
      <c r="E113">
        <v>5.2</v>
      </c>
      <c r="F113">
        <v>23.5</v>
      </c>
      <c r="G113">
        <v>58</v>
      </c>
      <c r="H113">
        <v>1.004</v>
      </c>
      <c r="I113">
        <v>0.92700000000000005</v>
      </c>
      <c r="J113">
        <v>47.2</v>
      </c>
      <c r="K113">
        <v>102.2</v>
      </c>
      <c r="L113">
        <v>32.1</v>
      </c>
      <c r="M113">
        <v>46.5</v>
      </c>
      <c r="N113">
        <v>75.099999999999994</v>
      </c>
      <c r="O113">
        <v>7.7</v>
      </c>
      <c r="P113">
        <v>23.8</v>
      </c>
      <c r="Q113">
        <v>8.9</v>
      </c>
      <c r="R113">
        <v>23.2</v>
      </c>
      <c r="S113">
        <v>34.6</v>
      </c>
      <c r="T113">
        <v>26.7</v>
      </c>
      <c r="U113">
        <v>76</v>
      </c>
      <c r="V113">
        <v>49.2</v>
      </c>
      <c r="W113">
        <v>4.2</v>
      </c>
      <c r="X113">
        <v>8</v>
      </c>
      <c r="Y113">
        <v>12.9</v>
      </c>
      <c r="Z113">
        <v>9.8000000000000007</v>
      </c>
      <c r="AA113">
        <v>1.327</v>
      </c>
      <c r="AB113">
        <v>0.65600000000000003</v>
      </c>
      <c r="AC113">
        <v>0.5</v>
      </c>
      <c r="AD113">
        <v>67.400000000000006</v>
      </c>
      <c r="AE113">
        <v>16.2</v>
      </c>
      <c r="AF113">
        <v>62.5</v>
      </c>
      <c r="AG113">
        <v>-5.2</v>
      </c>
      <c r="AH113">
        <v>41.2</v>
      </c>
      <c r="AI113">
        <v>48.4</v>
      </c>
      <c r="AJ113">
        <v>33.9</v>
      </c>
      <c r="AK113">
        <v>46.6</v>
      </c>
      <c r="AL113">
        <v>67.7</v>
      </c>
      <c r="AM113">
        <v>102.7</v>
      </c>
      <c r="AN113">
        <v>13.3</v>
      </c>
      <c r="AO113">
        <v>14.3</v>
      </c>
      <c r="AP113">
        <v>0.93200000000000005</v>
      </c>
      <c r="AQ113">
        <f t="shared" si="3"/>
        <v>0.39499999999999991</v>
      </c>
      <c r="AR113">
        <f t="shared" si="4"/>
        <v>12.2</v>
      </c>
      <c r="AS113">
        <f t="shared" si="5"/>
        <v>2.3999999999999986</v>
      </c>
      <c r="AT113">
        <f>_xlfn.XLOOKUP(_xlfn.XLOOKUP($A113,TEAMS!$E$3:$E$361,TEAMS!$D$3:$D$361,"",0),KP!$C$1:$C$370,KP!B$1:B$370,"",0)</f>
        <v>42</v>
      </c>
      <c r="AU113">
        <f>_xlfn.XLOOKUP(_xlfn.XLOOKUP($A113,TEAMS!$E$3:$E$361,TEAMS!$D$3:$D$361,"",0),KP!$C$1:$C$370,KP!F$1:F$370,"",0)</f>
        <v>21</v>
      </c>
      <c r="AV113">
        <f>_xlfn.XLOOKUP(_xlfn.XLOOKUP($A113,TEAMS!$E$3:$E$361,TEAMS!$D$3:$D$361,"",0),KP!$C$1:$C$370,KP!G$1:G$370,"",0)</f>
        <v>11</v>
      </c>
      <c r="AW113">
        <f>_xlfn.XLOOKUP(_xlfn.XLOOKUP($A113,TEAMS!$E$3:$E$361,TEAMS!$D$3:$D$361,"",0),KP!$C$1:$C$370,KP!H$1:H$370,"",0)</f>
        <v>7</v>
      </c>
      <c r="AX113">
        <f>_xlfn.XLOOKUP(_xlfn.XLOOKUP($A113,TEAMS!$E$3:$E$361,TEAMS!$D$3:$D$361,"",0),KP!$C$1:$C$370,KP!I$1:I$370,"",0)</f>
        <v>14.83</v>
      </c>
      <c r="AY113">
        <f>_xlfn.XLOOKUP(_xlfn.XLOOKUP($A113,TEAMS!$E$3:$E$361,TEAMS!$D$3:$D$361,"",0),KP!$C$1:$C$370,KP!J$1:J$370,"",0)</f>
        <v>108.5</v>
      </c>
      <c r="AZ113">
        <f>_xlfn.XLOOKUP(_xlfn.XLOOKUP($A113,TEAMS!$E$3:$E$361,TEAMS!$D$3:$D$361,"",0),KP!$C$1:$C$370,KP!L$1:L$370,"",0)</f>
        <v>93.7</v>
      </c>
      <c r="BA113">
        <f>_xlfn.XLOOKUP(_xlfn.XLOOKUP($A113,TEAMS!$E$3:$E$361,TEAMS!$D$3:$D$361,"",0),KP!$C$1:$C$370,KP!N$1:N$370,"",0)</f>
        <v>64.900000000000006</v>
      </c>
      <c r="BB113">
        <f>_xlfn.XLOOKUP(_xlfn.XLOOKUP($A113,TEAMS!$E$3:$E$361,TEAMS!$D$3:$D$361,"",0),KP!$C$1:$C$370,KP!P$1:P$370,"",0)</f>
        <v>3.3000000000000002E-2</v>
      </c>
      <c r="BC113">
        <f>_xlfn.XLOOKUP(_xlfn.XLOOKUP($A113,TEAMS!$E$3:$E$361,TEAMS!$D$3:$D$361,"",0),KP!$C$1:$C$370,KP!R$1:R$370,"",0)</f>
        <v>8.6</v>
      </c>
      <c r="BD113">
        <f>_xlfn.XLOOKUP(_xlfn.XLOOKUP($A113,TEAMS!$E$3:$E$361,TEAMS!$D$3:$D$361,"",0),KP!$C$1:$C$370,KP!T$1:T$370,"",0)</f>
        <v>109.5</v>
      </c>
      <c r="BE113">
        <f>_xlfn.XLOOKUP(_xlfn.XLOOKUP($A113,TEAMS!$E$3:$E$361,TEAMS!$D$3:$D$361,"",0),KP!$C$1:$C$370,KP!V$1:V$370,"",0)</f>
        <v>100.8</v>
      </c>
      <c r="BF113">
        <f>_xlfn.XLOOKUP(_xlfn.XLOOKUP($A113,TEAMS!$E$3:$E$361,TEAMS!$D$3:$D$361,"",0),KP!$C$1:$C$370,KP!X$1:X$370,"",0)</f>
        <v>-4.22</v>
      </c>
    </row>
    <row r="114" spans="1:58" x14ac:dyDescent="0.2">
      <c r="A114" s="1" t="s">
        <v>151</v>
      </c>
      <c r="B114" s="11" t="str">
        <f>_xlfn.XLOOKUP($A114,KP!$D$1:$D$364,KP!$C$1:$C$364,"",0)</f>
        <v>Oregon</v>
      </c>
      <c r="C114" s="11" t="str">
        <f>_xlfn.XLOOKUP($A114,KP!$D$1:$D$364,KP!$E$1:$E$364,"",0)</f>
        <v>P12</v>
      </c>
      <c r="D114">
        <v>70.7</v>
      </c>
      <c r="E114">
        <v>3.6</v>
      </c>
      <c r="F114">
        <v>25.5</v>
      </c>
      <c r="G114">
        <v>56.8</v>
      </c>
      <c r="H114">
        <v>1.0389999999999999</v>
      </c>
      <c r="I114">
        <v>0.98599999999999999</v>
      </c>
      <c r="J114">
        <v>51.1</v>
      </c>
      <c r="K114">
        <v>108.4</v>
      </c>
      <c r="L114">
        <v>31.9</v>
      </c>
      <c r="M114">
        <v>53.3</v>
      </c>
      <c r="N114">
        <v>70.900000000000006</v>
      </c>
      <c r="O114">
        <v>7.1</v>
      </c>
      <c r="P114">
        <v>22.2</v>
      </c>
      <c r="Q114">
        <v>9.6</v>
      </c>
      <c r="R114">
        <v>24.3</v>
      </c>
      <c r="S114">
        <v>37.200000000000003</v>
      </c>
      <c r="T114">
        <v>31.4</v>
      </c>
      <c r="U114">
        <v>76.599999999999994</v>
      </c>
      <c r="V114">
        <v>53.9</v>
      </c>
      <c r="W114">
        <v>4.8</v>
      </c>
      <c r="X114">
        <v>5.7</v>
      </c>
      <c r="Y114">
        <v>13.2</v>
      </c>
      <c r="Z114">
        <v>12.2</v>
      </c>
      <c r="AA114">
        <v>1.085</v>
      </c>
      <c r="AB114">
        <v>0.57599999999999996</v>
      </c>
      <c r="AC114">
        <v>0.5</v>
      </c>
      <c r="AD114">
        <v>68</v>
      </c>
      <c r="AE114">
        <v>14.8</v>
      </c>
      <c r="AF114">
        <v>67.099999999999994</v>
      </c>
      <c r="AG114">
        <v>-3.6</v>
      </c>
      <c r="AH114">
        <v>41.9</v>
      </c>
      <c r="AI114">
        <v>48.4</v>
      </c>
      <c r="AJ114">
        <v>35</v>
      </c>
      <c r="AK114">
        <v>46</v>
      </c>
      <c r="AL114">
        <v>76.3</v>
      </c>
      <c r="AM114">
        <v>103.5</v>
      </c>
      <c r="AN114">
        <v>12.4</v>
      </c>
      <c r="AO114">
        <v>10.9</v>
      </c>
      <c r="AP114">
        <v>1.133</v>
      </c>
      <c r="AQ114">
        <f t="shared" si="3"/>
        <v>-4.8000000000000043E-2</v>
      </c>
      <c r="AR114">
        <f t="shared" si="4"/>
        <v>10.5</v>
      </c>
      <c r="AS114">
        <f t="shared" si="5"/>
        <v>-1.6999999999999993</v>
      </c>
      <c r="AT114">
        <f>_xlfn.XLOOKUP(_xlfn.XLOOKUP($A114,TEAMS!$E$3:$E$361,TEAMS!$D$3:$D$361,"",0),KP!$C$1:$C$370,KP!B$1:B$370,"",0)</f>
        <v>41</v>
      </c>
      <c r="AU114">
        <f>_xlfn.XLOOKUP(_xlfn.XLOOKUP($A114,TEAMS!$E$3:$E$361,TEAMS!$D$3:$D$361,"",0),KP!$C$1:$C$370,KP!F$1:F$370,"",0)</f>
        <v>19</v>
      </c>
      <c r="AV114">
        <f>_xlfn.XLOOKUP(_xlfn.XLOOKUP($A114,TEAMS!$E$3:$E$361,TEAMS!$D$3:$D$361,"",0),KP!$C$1:$C$370,KP!G$1:G$370,"",0)</f>
        <v>14</v>
      </c>
      <c r="AW114">
        <f>_xlfn.XLOOKUP(_xlfn.XLOOKUP($A114,TEAMS!$E$3:$E$361,TEAMS!$D$3:$D$361,"",0),KP!$C$1:$C$370,KP!H$1:H$370,"",0)</f>
        <v>0</v>
      </c>
      <c r="AX114">
        <f>_xlfn.XLOOKUP(_xlfn.XLOOKUP($A114,TEAMS!$E$3:$E$361,TEAMS!$D$3:$D$361,"",0),KP!$C$1:$C$370,KP!I$1:I$370,"",0)</f>
        <v>14.84</v>
      </c>
      <c r="AY114">
        <f>_xlfn.XLOOKUP(_xlfn.XLOOKUP($A114,TEAMS!$E$3:$E$361,TEAMS!$D$3:$D$361,"",0),KP!$C$1:$C$370,KP!J$1:J$370,"",0)</f>
        <v>114.5</v>
      </c>
      <c r="AZ114">
        <f>_xlfn.XLOOKUP(_xlfn.XLOOKUP($A114,TEAMS!$E$3:$E$361,TEAMS!$D$3:$D$361,"",0),KP!$C$1:$C$370,KP!L$1:L$370,"",0)</f>
        <v>99.6</v>
      </c>
      <c r="BA114">
        <f>_xlfn.XLOOKUP(_xlfn.XLOOKUP($A114,TEAMS!$E$3:$E$361,TEAMS!$D$3:$D$361,"",0),KP!$C$1:$C$370,KP!N$1:N$370,"",0)</f>
        <v>66.3</v>
      </c>
      <c r="BB114">
        <f>_xlfn.XLOOKUP(_xlfn.XLOOKUP($A114,TEAMS!$E$3:$E$361,TEAMS!$D$3:$D$361,"",0),KP!$C$1:$C$370,KP!P$1:P$370,"",0)</f>
        <v>-1.4999999999999999E-2</v>
      </c>
      <c r="BC114">
        <f>_xlfn.XLOOKUP(_xlfn.XLOOKUP($A114,TEAMS!$E$3:$E$361,TEAMS!$D$3:$D$361,"",0),KP!$C$1:$C$370,KP!R$1:R$370,"",0)</f>
        <v>10.06</v>
      </c>
      <c r="BD114">
        <f>_xlfn.XLOOKUP(_xlfn.XLOOKUP($A114,TEAMS!$E$3:$E$361,TEAMS!$D$3:$D$361,"",0),KP!$C$1:$C$370,KP!T$1:T$370,"",0)</f>
        <v>109</v>
      </c>
      <c r="BE114">
        <f>_xlfn.XLOOKUP(_xlfn.XLOOKUP($A114,TEAMS!$E$3:$E$361,TEAMS!$D$3:$D$361,"",0),KP!$C$1:$C$370,KP!V$1:V$370,"",0)</f>
        <v>99</v>
      </c>
      <c r="BF114">
        <f>_xlfn.XLOOKUP(_xlfn.XLOOKUP($A114,TEAMS!$E$3:$E$361,TEAMS!$D$3:$D$361,"",0),KP!$C$1:$C$370,KP!X$1:X$370,"",0)</f>
        <v>6.14</v>
      </c>
    </row>
    <row r="115" spans="1:58" x14ac:dyDescent="0.2">
      <c r="A115" s="1" t="s">
        <v>152</v>
      </c>
      <c r="B115" s="11" t="str">
        <f>_xlfn.XLOOKUP($A115,KP!$D$1:$D$364,KP!$C$1:$C$364,"",0)</f>
        <v>Oakland</v>
      </c>
      <c r="C115" s="11" t="str">
        <f>_xlfn.XLOOKUP($A115,KP!$D$1:$D$364,KP!$E$1:$E$364,"",0)</f>
        <v>Horz</v>
      </c>
      <c r="D115">
        <v>72.7</v>
      </c>
      <c r="E115">
        <v>-5.2</v>
      </c>
      <c r="F115">
        <v>25.5</v>
      </c>
      <c r="G115">
        <v>59.2</v>
      </c>
      <c r="H115">
        <v>1.0189999999999999</v>
      </c>
      <c r="I115">
        <v>1.0920000000000001</v>
      </c>
      <c r="J115">
        <v>49.1</v>
      </c>
      <c r="K115">
        <v>106.9</v>
      </c>
      <c r="L115">
        <v>30.6</v>
      </c>
      <c r="M115">
        <v>51.3</v>
      </c>
      <c r="N115">
        <v>78.099999999999994</v>
      </c>
      <c r="O115">
        <v>7.2</v>
      </c>
      <c r="P115">
        <v>23.4</v>
      </c>
      <c r="Q115">
        <v>7.4</v>
      </c>
      <c r="R115">
        <v>21.3</v>
      </c>
      <c r="S115">
        <v>30.4</v>
      </c>
      <c r="T115">
        <v>22.6</v>
      </c>
      <c r="U115">
        <v>68.599999999999994</v>
      </c>
      <c r="V115">
        <v>45.2</v>
      </c>
      <c r="W115">
        <v>2.7</v>
      </c>
      <c r="X115">
        <v>7.2</v>
      </c>
      <c r="Y115">
        <v>11.8</v>
      </c>
      <c r="Z115">
        <v>10.6</v>
      </c>
      <c r="AA115">
        <v>1.1060000000000001</v>
      </c>
      <c r="AB115">
        <v>0.38700000000000001</v>
      </c>
      <c r="AC115">
        <v>0.6</v>
      </c>
      <c r="AD115">
        <v>71.400000000000006</v>
      </c>
      <c r="AE115">
        <v>14</v>
      </c>
      <c r="AF115">
        <v>77.900000000000006</v>
      </c>
      <c r="AG115">
        <v>5.2</v>
      </c>
      <c r="AH115">
        <v>47.5</v>
      </c>
      <c r="AI115">
        <v>54.8</v>
      </c>
      <c r="AJ115">
        <v>37.4</v>
      </c>
      <c r="AK115">
        <v>53.9</v>
      </c>
      <c r="AL115">
        <v>76.2</v>
      </c>
      <c r="AM115">
        <v>114.5</v>
      </c>
      <c r="AN115">
        <v>18.100000000000001</v>
      </c>
      <c r="AO115">
        <v>13.2</v>
      </c>
      <c r="AP115">
        <v>1.373</v>
      </c>
      <c r="AQ115">
        <f t="shared" si="3"/>
        <v>-0.2669999999999999</v>
      </c>
      <c r="AR115">
        <f t="shared" si="4"/>
        <v>9.9</v>
      </c>
      <c r="AS115">
        <f t="shared" si="5"/>
        <v>-0.69999999999999929</v>
      </c>
      <c r="AT115">
        <f>_xlfn.XLOOKUP(_xlfn.XLOOKUP($A115,TEAMS!$E$3:$E$361,TEAMS!$D$3:$D$361,"",0),KP!$C$1:$C$370,KP!B$1:B$370,"",0)</f>
        <v>271</v>
      </c>
      <c r="AU115">
        <f>_xlfn.XLOOKUP(_xlfn.XLOOKUP($A115,TEAMS!$E$3:$E$361,TEAMS!$D$3:$D$361,"",0),KP!$C$1:$C$370,KP!F$1:F$370,"",0)</f>
        <v>13</v>
      </c>
      <c r="AV115">
        <f>_xlfn.XLOOKUP(_xlfn.XLOOKUP($A115,TEAMS!$E$3:$E$361,TEAMS!$D$3:$D$361,"",0),KP!$C$1:$C$370,KP!G$1:G$370,"",0)</f>
        <v>19</v>
      </c>
      <c r="AW115">
        <f>_xlfn.XLOOKUP(_xlfn.XLOOKUP($A115,TEAMS!$E$3:$E$361,TEAMS!$D$3:$D$361,"",0),KP!$C$1:$C$370,KP!H$1:H$370,"",0)</f>
        <v>0</v>
      </c>
      <c r="AX115">
        <f>_xlfn.XLOOKUP(_xlfn.XLOOKUP($A115,TEAMS!$E$3:$E$361,TEAMS!$D$3:$D$361,"",0),KP!$C$1:$C$370,KP!I$1:I$370,"",0)</f>
        <v>-8.69</v>
      </c>
      <c r="AY115">
        <f>_xlfn.XLOOKUP(_xlfn.XLOOKUP($A115,TEAMS!$E$3:$E$361,TEAMS!$D$3:$D$361,"",0),KP!$C$1:$C$370,KP!J$1:J$370,"",0)</f>
        <v>103.7</v>
      </c>
      <c r="AZ115">
        <f>_xlfn.XLOOKUP(_xlfn.XLOOKUP($A115,TEAMS!$E$3:$E$361,TEAMS!$D$3:$D$361,"",0),KP!$C$1:$C$370,KP!L$1:L$370,"",0)</f>
        <v>112.4</v>
      </c>
      <c r="BA115">
        <f>_xlfn.XLOOKUP(_xlfn.XLOOKUP($A115,TEAMS!$E$3:$E$361,TEAMS!$D$3:$D$361,"",0),KP!$C$1:$C$370,KP!N$1:N$370,"",0)</f>
        <v>68.400000000000006</v>
      </c>
      <c r="BB115">
        <f>_xlfn.XLOOKUP(_xlfn.XLOOKUP($A115,TEAMS!$E$3:$E$361,TEAMS!$D$3:$D$361,"",0),KP!$C$1:$C$370,KP!P$1:P$370,"",0)</f>
        <v>4.5999999999999999E-2</v>
      </c>
      <c r="BC115">
        <f>_xlfn.XLOOKUP(_xlfn.XLOOKUP($A115,TEAMS!$E$3:$E$361,TEAMS!$D$3:$D$361,"",0),KP!$C$1:$C$370,KP!R$1:R$370,"",0)</f>
        <v>-2.33</v>
      </c>
      <c r="BD115">
        <f>_xlfn.XLOOKUP(_xlfn.XLOOKUP($A115,TEAMS!$E$3:$E$361,TEAMS!$D$3:$D$361,"",0),KP!$C$1:$C$370,KP!T$1:T$370,"",0)</f>
        <v>104.7</v>
      </c>
      <c r="BE115">
        <f>_xlfn.XLOOKUP(_xlfn.XLOOKUP($A115,TEAMS!$E$3:$E$361,TEAMS!$D$3:$D$361,"",0),KP!$C$1:$C$370,KP!V$1:V$370,"",0)</f>
        <v>107.1</v>
      </c>
      <c r="BF115">
        <f>_xlfn.XLOOKUP(_xlfn.XLOOKUP($A115,TEAMS!$E$3:$E$361,TEAMS!$D$3:$D$361,"",0),KP!$C$1:$C$370,KP!X$1:X$370,"",0)</f>
        <v>5.63</v>
      </c>
    </row>
    <row r="116" spans="1:58" x14ac:dyDescent="0.2">
      <c r="A116" s="1" t="s">
        <v>153</v>
      </c>
      <c r="B116" s="11" t="str">
        <f>_xlfn.XLOOKUP($A116,KP!$D$1:$D$364,KP!$C$1:$C$364,"",0)</f>
        <v>James Madison</v>
      </c>
      <c r="C116" s="11" t="str">
        <f>_xlfn.XLOOKUP($A116,KP!$D$1:$D$364,KP!$E$1:$E$364,"",0)</f>
        <v>SB</v>
      </c>
      <c r="D116">
        <v>77.599999999999994</v>
      </c>
      <c r="E116">
        <v>7.3</v>
      </c>
      <c r="F116">
        <v>26.9</v>
      </c>
      <c r="G116">
        <v>59.6</v>
      </c>
      <c r="H116">
        <v>1.0429999999999999</v>
      </c>
      <c r="I116">
        <v>0.94499999999999995</v>
      </c>
      <c r="J116">
        <v>51.5</v>
      </c>
      <c r="K116">
        <v>110</v>
      </c>
      <c r="L116">
        <v>34.5</v>
      </c>
      <c r="M116">
        <v>51.4</v>
      </c>
      <c r="N116">
        <v>70.099999999999994</v>
      </c>
      <c r="O116">
        <v>7.6</v>
      </c>
      <c r="P116">
        <v>22</v>
      </c>
      <c r="Q116">
        <v>9.9</v>
      </c>
      <c r="R116">
        <v>23.9</v>
      </c>
      <c r="S116">
        <v>37</v>
      </c>
      <c r="T116">
        <v>30</v>
      </c>
      <c r="U116">
        <v>74.099999999999994</v>
      </c>
      <c r="V116">
        <v>51.6</v>
      </c>
      <c r="W116">
        <v>2.5</v>
      </c>
      <c r="X116">
        <v>8.1999999999999993</v>
      </c>
      <c r="Y116">
        <v>12.4</v>
      </c>
      <c r="Z116">
        <v>13.6</v>
      </c>
      <c r="AA116">
        <v>0.91400000000000003</v>
      </c>
      <c r="AB116">
        <v>0.63300000000000001</v>
      </c>
      <c r="AC116">
        <v>0.375</v>
      </c>
      <c r="AD116">
        <v>74.400000000000006</v>
      </c>
      <c r="AE116">
        <v>18.2</v>
      </c>
      <c r="AF116">
        <v>70.400000000000006</v>
      </c>
      <c r="AG116">
        <v>-7.3</v>
      </c>
      <c r="AH116">
        <v>43.5</v>
      </c>
      <c r="AI116">
        <v>49.4</v>
      </c>
      <c r="AJ116">
        <v>31.5</v>
      </c>
      <c r="AK116">
        <v>50.7</v>
      </c>
      <c r="AL116">
        <v>67.599999999999994</v>
      </c>
      <c r="AM116">
        <v>104.5</v>
      </c>
      <c r="AN116">
        <v>12</v>
      </c>
      <c r="AO116">
        <v>15.6</v>
      </c>
      <c r="AP116">
        <v>0.76500000000000001</v>
      </c>
      <c r="AQ116">
        <f t="shared" si="3"/>
        <v>0.14900000000000002</v>
      </c>
      <c r="AR116">
        <f t="shared" si="4"/>
        <v>10.7</v>
      </c>
      <c r="AS116">
        <f t="shared" si="5"/>
        <v>-2.9000000000000004</v>
      </c>
      <c r="AT116">
        <f>_xlfn.XLOOKUP(_xlfn.XLOOKUP($A116,TEAMS!$E$3:$E$361,TEAMS!$D$3:$D$361,"",0),KP!$C$1:$C$370,KP!B$1:B$370,"",0)</f>
        <v>101</v>
      </c>
      <c r="AU116">
        <f>_xlfn.XLOOKUP(_xlfn.XLOOKUP($A116,TEAMS!$E$3:$E$361,TEAMS!$D$3:$D$361,"",0),KP!$C$1:$C$370,KP!F$1:F$370,"",0)</f>
        <v>22</v>
      </c>
      <c r="AV116">
        <f>_xlfn.XLOOKUP(_xlfn.XLOOKUP($A116,TEAMS!$E$3:$E$361,TEAMS!$D$3:$D$361,"",0),KP!$C$1:$C$370,KP!G$1:G$370,"",0)</f>
        <v>11</v>
      </c>
      <c r="AW116">
        <f>_xlfn.XLOOKUP(_xlfn.XLOOKUP($A116,TEAMS!$E$3:$E$361,TEAMS!$D$3:$D$361,"",0),KP!$C$1:$C$370,KP!H$1:H$370,"",0)</f>
        <v>0</v>
      </c>
      <c r="AX116">
        <f>_xlfn.XLOOKUP(_xlfn.XLOOKUP($A116,TEAMS!$E$3:$E$361,TEAMS!$D$3:$D$361,"",0),KP!$C$1:$C$370,KP!I$1:I$370,"",0)</f>
        <v>6.74</v>
      </c>
      <c r="AY116">
        <f>_xlfn.XLOOKUP(_xlfn.XLOOKUP($A116,TEAMS!$E$3:$E$361,TEAMS!$D$3:$D$361,"",0),KP!$C$1:$C$370,KP!J$1:J$370,"",0)</f>
        <v>106.7</v>
      </c>
      <c r="AZ116">
        <f>_xlfn.XLOOKUP(_xlfn.XLOOKUP($A116,TEAMS!$E$3:$E$361,TEAMS!$D$3:$D$361,"",0),KP!$C$1:$C$370,KP!L$1:L$370,"",0)</f>
        <v>100</v>
      </c>
      <c r="BA116">
        <f>_xlfn.XLOOKUP(_xlfn.XLOOKUP($A116,TEAMS!$E$3:$E$361,TEAMS!$D$3:$D$361,"",0),KP!$C$1:$C$370,KP!N$1:N$370,"",0)</f>
        <v>70.5</v>
      </c>
      <c r="BB116">
        <f>_xlfn.XLOOKUP(_xlfn.XLOOKUP($A116,TEAMS!$E$3:$E$361,TEAMS!$D$3:$D$361,"",0),KP!$C$1:$C$370,KP!P$1:P$370,"",0)</f>
        <v>-5.2999999999999999E-2</v>
      </c>
      <c r="BC116">
        <f>_xlfn.XLOOKUP(_xlfn.XLOOKUP($A116,TEAMS!$E$3:$E$361,TEAMS!$D$3:$D$361,"",0),KP!$C$1:$C$370,KP!R$1:R$370,"",0)</f>
        <v>-1.42</v>
      </c>
      <c r="BD116">
        <f>_xlfn.XLOOKUP(_xlfn.XLOOKUP($A116,TEAMS!$E$3:$E$361,TEAMS!$D$3:$D$361,"",0),KP!$C$1:$C$370,KP!T$1:T$370,"",0)</f>
        <v>103.7</v>
      </c>
      <c r="BE116">
        <f>_xlfn.XLOOKUP(_xlfn.XLOOKUP($A116,TEAMS!$E$3:$E$361,TEAMS!$D$3:$D$361,"",0),KP!$C$1:$C$370,KP!V$1:V$370,"",0)</f>
        <v>105.1</v>
      </c>
      <c r="BF116">
        <f>_xlfn.XLOOKUP(_xlfn.XLOOKUP($A116,TEAMS!$E$3:$E$361,TEAMS!$D$3:$D$361,"",0),KP!$C$1:$C$370,KP!X$1:X$370,"",0)</f>
        <v>-4.25</v>
      </c>
    </row>
    <row r="117" spans="1:58" x14ac:dyDescent="0.2">
      <c r="A117" s="1" t="s">
        <v>154</v>
      </c>
      <c r="B117" s="11" t="str">
        <f>_xlfn.XLOOKUP($A117,KP!$D$1:$D$364,KP!$C$1:$C$364,"",0)</f>
        <v>Michigan St.</v>
      </c>
      <c r="C117" s="11" t="str">
        <f>_xlfn.XLOOKUP($A117,KP!$D$1:$D$364,KP!$E$1:$E$364,"",0)</f>
        <v>B10</v>
      </c>
      <c r="D117">
        <v>70.2</v>
      </c>
      <c r="E117">
        <v>2.8</v>
      </c>
      <c r="F117">
        <v>25.7</v>
      </c>
      <c r="G117">
        <v>57.2</v>
      </c>
      <c r="H117">
        <v>1.036</v>
      </c>
      <c r="I117">
        <v>0.99399999999999999</v>
      </c>
      <c r="J117">
        <v>51.6</v>
      </c>
      <c r="K117">
        <v>109.4</v>
      </c>
      <c r="L117">
        <v>39.5</v>
      </c>
      <c r="M117">
        <v>47.7</v>
      </c>
      <c r="N117">
        <v>76.2</v>
      </c>
      <c r="O117">
        <v>7.5</v>
      </c>
      <c r="P117">
        <v>18.899999999999999</v>
      </c>
      <c r="Q117">
        <v>7.1</v>
      </c>
      <c r="R117">
        <v>24.9</v>
      </c>
      <c r="S117">
        <v>35.700000000000003</v>
      </c>
      <c r="T117">
        <v>23.9</v>
      </c>
      <c r="U117">
        <v>76.400000000000006</v>
      </c>
      <c r="V117">
        <v>52.2</v>
      </c>
      <c r="W117">
        <v>2.9</v>
      </c>
      <c r="X117">
        <v>4.5999999999999996</v>
      </c>
      <c r="Y117">
        <v>14.8</v>
      </c>
      <c r="Z117">
        <v>10.9</v>
      </c>
      <c r="AA117">
        <v>1.365</v>
      </c>
      <c r="AB117">
        <v>0.61299999999999999</v>
      </c>
      <c r="AC117">
        <v>0.75</v>
      </c>
      <c r="AD117">
        <v>67.8</v>
      </c>
      <c r="AE117">
        <v>16.5</v>
      </c>
      <c r="AF117">
        <v>67.400000000000006</v>
      </c>
      <c r="AG117">
        <v>-2.8</v>
      </c>
      <c r="AH117">
        <v>42</v>
      </c>
      <c r="AI117">
        <v>48.1</v>
      </c>
      <c r="AJ117">
        <v>31.5</v>
      </c>
      <c r="AK117">
        <v>48.6</v>
      </c>
      <c r="AL117">
        <v>72.099999999999994</v>
      </c>
      <c r="AM117">
        <v>102.8</v>
      </c>
      <c r="AN117">
        <v>12.7</v>
      </c>
      <c r="AO117">
        <v>9.6999999999999993</v>
      </c>
      <c r="AP117">
        <v>1.3080000000000001</v>
      </c>
      <c r="AQ117">
        <f t="shared" si="3"/>
        <v>5.699999999999994E-2</v>
      </c>
      <c r="AR117">
        <f t="shared" si="4"/>
        <v>7.5</v>
      </c>
      <c r="AS117">
        <f t="shared" si="5"/>
        <v>-3.4000000000000004</v>
      </c>
      <c r="AT117">
        <f>_xlfn.XLOOKUP(_xlfn.XLOOKUP($A117,TEAMS!$E$3:$E$361,TEAMS!$D$3:$D$361,"",0),KP!$C$1:$C$370,KP!B$1:B$370,"",0)</f>
        <v>32</v>
      </c>
      <c r="AU117">
        <f>_xlfn.XLOOKUP(_xlfn.XLOOKUP($A117,TEAMS!$E$3:$E$361,TEAMS!$D$3:$D$361,"",0),KP!$C$1:$C$370,KP!F$1:F$370,"",0)</f>
        <v>19</v>
      </c>
      <c r="AV117">
        <f>_xlfn.XLOOKUP(_xlfn.XLOOKUP($A117,TEAMS!$E$3:$E$361,TEAMS!$D$3:$D$361,"",0),KP!$C$1:$C$370,KP!G$1:G$370,"",0)</f>
        <v>12</v>
      </c>
      <c r="AW117">
        <f>_xlfn.XLOOKUP(_xlfn.XLOOKUP($A117,TEAMS!$E$3:$E$361,TEAMS!$D$3:$D$361,"",0),KP!$C$1:$C$370,KP!H$1:H$370,"",0)</f>
        <v>7</v>
      </c>
      <c r="AX117">
        <f>_xlfn.XLOOKUP(_xlfn.XLOOKUP($A117,TEAMS!$E$3:$E$361,TEAMS!$D$3:$D$361,"",0),KP!$C$1:$C$370,KP!I$1:I$370,"",0)</f>
        <v>16.71</v>
      </c>
      <c r="AY117">
        <f>_xlfn.XLOOKUP(_xlfn.XLOOKUP($A117,TEAMS!$E$3:$E$361,TEAMS!$D$3:$D$361,"",0),KP!$C$1:$C$370,KP!J$1:J$370,"",0)</f>
        <v>113.4</v>
      </c>
      <c r="AZ117">
        <f>_xlfn.XLOOKUP(_xlfn.XLOOKUP($A117,TEAMS!$E$3:$E$361,TEAMS!$D$3:$D$361,"",0),KP!$C$1:$C$370,KP!L$1:L$370,"",0)</f>
        <v>96.7</v>
      </c>
      <c r="BA117">
        <f>_xlfn.XLOOKUP(_xlfn.XLOOKUP($A117,TEAMS!$E$3:$E$361,TEAMS!$D$3:$D$361,"",0),KP!$C$1:$C$370,KP!N$1:N$370,"",0)</f>
        <v>64.900000000000006</v>
      </c>
      <c r="BB117">
        <f>_xlfn.XLOOKUP(_xlfn.XLOOKUP($A117,TEAMS!$E$3:$E$361,TEAMS!$D$3:$D$361,"",0),KP!$C$1:$C$370,KP!P$1:P$370,"",0)</f>
        <v>1.4999999999999999E-2</v>
      </c>
      <c r="BC117">
        <f>_xlfn.XLOOKUP(_xlfn.XLOOKUP($A117,TEAMS!$E$3:$E$361,TEAMS!$D$3:$D$361,"",0),KP!$C$1:$C$370,KP!R$1:R$370,"",0)</f>
        <v>12.27</v>
      </c>
      <c r="BD117">
        <f>_xlfn.XLOOKUP(_xlfn.XLOOKUP($A117,TEAMS!$E$3:$E$361,TEAMS!$D$3:$D$361,"",0),KP!$C$1:$C$370,KP!T$1:T$370,"",0)</f>
        <v>112.3</v>
      </c>
      <c r="BE117">
        <f>_xlfn.XLOOKUP(_xlfn.XLOOKUP($A117,TEAMS!$E$3:$E$361,TEAMS!$D$3:$D$361,"",0),KP!$C$1:$C$370,KP!V$1:V$370,"",0)</f>
        <v>100</v>
      </c>
      <c r="BF117">
        <f>_xlfn.XLOOKUP(_xlfn.XLOOKUP($A117,TEAMS!$E$3:$E$361,TEAMS!$D$3:$D$361,"",0),KP!$C$1:$C$370,KP!X$1:X$370,"",0)</f>
        <v>5.71</v>
      </c>
    </row>
    <row r="118" spans="1:58" x14ac:dyDescent="0.2">
      <c r="A118" s="1" t="s">
        <v>155</v>
      </c>
      <c r="B118" s="11" t="str">
        <f>_xlfn.XLOOKUP($A118,KP!$D$1:$D$364,KP!$C$1:$C$364,"",0)</f>
        <v>Penn</v>
      </c>
      <c r="C118" s="11" t="str">
        <f>_xlfn.XLOOKUP($A118,KP!$D$1:$D$364,KP!$E$1:$E$364,"",0)</f>
        <v>Ivy</v>
      </c>
      <c r="D118">
        <v>74.3</v>
      </c>
      <c r="E118">
        <v>2</v>
      </c>
      <c r="F118">
        <v>26.8</v>
      </c>
      <c r="G118">
        <v>57.9</v>
      </c>
      <c r="H118">
        <v>1.05</v>
      </c>
      <c r="I118">
        <v>1.022</v>
      </c>
      <c r="J118">
        <v>53.3</v>
      </c>
      <c r="K118">
        <v>112.7</v>
      </c>
      <c r="L118">
        <v>36.299999999999997</v>
      </c>
      <c r="M118">
        <v>52.6</v>
      </c>
      <c r="N118">
        <v>74.099999999999994</v>
      </c>
      <c r="O118">
        <v>8</v>
      </c>
      <c r="P118">
        <v>22.1</v>
      </c>
      <c r="Q118">
        <v>8.3000000000000007</v>
      </c>
      <c r="R118">
        <v>25.8</v>
      </c>
      <c r="S118">
        <v>37.299999999999997</v>
      </c>
      <c r="T118">
        <v>27.7</v>
      </c>
      <c r="U118">
        <v>74.8</v>
      </c>
      <c r="V118">
        <v>52.3</v>
      </c>
      <c r="W118">
        <v>3.2</v>
      </c>
      <c r="X118">
        <v>5.4</v>
      </c>
      <c r="Y118">
        <v>14.6</v>
      </c>
      <c r="Z118">
        <v>13</v>
      </c>
      <c r="AA118">
        <v>1.1220000000000001</v>
      </c>
      <c r="AB118">
        <v>0.55200000000000005</v>
      </c>
      <c r="AC118">
        <v>0.4</v>
      </c>
      <c r="AD118">
        <v>70.8</v>
      </c>
      <c r="AE118">
        <v>18.100000000000001</v>
      </c>
      <c r="AF118">
        <v>72.400000000000006</v>
      </c>
      <c r="AG118">
        <v>-2</v>
      </c>
      <c r="AH118">
        <v>42</v>
      </c>
      <c r="AI118">
        <v>49.2</v>
      </c>
      <c r="AJ118">
        <v>32.9</v>
      </c>
      <c r="AK118">
        <v>49.1</v>
      </c>
      <c r="AL118">
        <v>68.400000000000006</v>
      </c>
      <c r="AM118">
        <v>104.3</v>
      </c>
      <c r="AN118">
        <v>13.2</v>
      </c>
      <c r="AO118">
        <v>10.199999999999999</v>
      </c>
      <c r="AP118">
        <v>1.286</v>
      </c>
      <c r="AQ118">
        <f t="shared" si="3"/>
        <v>-0.16399999999999992</v>
      </c>
      <c r="AR118">
        <f t="shared" si="4"/>
        <v>8.6000000000000014</v>
      </c>
      <c r="AS118">
        <f t="shared" si="5"/>
        <v>-4.3999999999999986</v>
      </c>
      <c r="AT118">
        <f>_xlfn.XLOOKUP(_xlfn.XLOOKUP($A118,TEAMS!$E$3:$E$361,TEAMS!$D$3:$D$361,"",0),KP!$C$1:$C$370,KP!B$1:B$370,"",0)</f>
        <v>133</v>
      </c>
      <c r="AU118">
        <f>_xlfn.XLOOKUP(_xlfn.XLOOKUP($A118,TEAMS!$E$3:$E$361,TEAMS!$D$3:$D$361,"",0),KP!$C$1:$C$370,KP!F$1:F$370,"",0)</f>
        <v>17</v>
      </c>
      <c r="AV118">
        <f>_xlfn.XLOOKUP(_xlfn.XLOOKUP($A118,TEAMS!$E$3:$E$361,TEAMS!$D$3:$D$361,"",0),KP!$C$1:$C$370,KP!G$1:G$370,"",0)</f>
        <v>13</v>
      </c>
      <c r="AW118">
        <f>_xlfn.XLOOKUP(_xlfn.XLOOKUP($A118,TEAMS!$E$3:$E$361,TEAMS!$D$3:$D$361,"",0),KP!$C$1:$C$370,KP!H$1:H$370,"",0)</f>
        <v>0</v>
      </c>
      <c r="AX118">
        <f>_xlfn.XLOOKUP(_xlfn.XLOOKUP($A118,TEAMS!$E$3:$E$361,TEAMS!$D$3:$D$361,"",0),KP!$C$1:$C$370,KP!I$1:I$370,"",0)</f>
        <v>3.14</v>
      </c>
      <c r="AY118">
        <f>_xlfn.XLOOKUP(_xlfn.XLOOKUP($A118,TEAMS!$E$3:$E$361,TEAMS!$D$3:$D$361,"",0),KP!$C$1:$C$370,KP!J$1:J$370,"",0)</f>
        <v>110.3</v>
      </c>
      <c r="AZ118">
        <f>_xlfn.XLOOKUP(_xlfn.XLOOKUP($A118,TEAMS!$E$3:$E$361,TEAMS!$D$3:$D$361,"",0),KP!$C$1:$C$370,KP!L$1:L$370,"",0)</f>
        <v>107.2</v>
      </c>
      <c r="BA118">
        <f>_xlfn.XLOOKUP(_xlfn.XLOOKUP($A118,TEAMS!$E$3:$E$361,TEAMS!$D$3:$D$361,"",0),KP!$C$1:$C$370,KP!N$1:N$370,"",0)</f>
        <v>67</v>
      </c>
      <c r="BB118">
        <f>_xlfn.XLOOKUP(_xlfn.XLOOKUP($A118,TEAMS!$E$3:$E$361,TEAMS!$D$3:$D$361,"",0),KP!$C$1:$C$370,KP!P$1:P$370,"",0)</f>
        <v>-3.0000000000000001E-3</v>
      </c>
      <c r="BC118">
        <f>_xlfn.XLOOKUP(_xlfn.XLOOKUP($A118,TEAMS!$E$3:$E$361,TEAMS!$D$3:$D$361,"",0),KP!$C$1:$C$370,KP!R$1:R$370,"",0)</f>
        <v>-0.47</v>
      </c>
      <c r="BD118">
        <f>_xlfn.XLOOKUP(_xlfn.XLOOKUP($A118,TEAMS!$E$3:$E$361,TEAMS!$D$3:$D$361,"",0),KP!$C$1:$C$370,KP!T$1:T$370,"",0)</f>
        <v>104.9</v>
      </c>
      <c r="BE118">
        <f>_xlfn.XLOOKUP(_xlfn.XLOOKUP($A118,TEAMS!$E$3:$E$361,TEAMS!$D$3:$D$361,"",0),KP!$C$1:$C$370,KP!V$1:V$370,"",0)</f>
        <v>105.4</v>
      </c>
      <c r="BF118">
        <f>_xlfn.XLOOKUP(_xlfn.XLOOKUP($A118,TEAMS!$E$3:$E$361,TEAMS!$D$3:$D$361,"",0),KP!$C$1:$C$370,KP!X$1:X$370,"",0)</f>
        <v>-0.56000000000000005</v>
      </c>
    </row>
    <row r="119" spans="1:58" x14ac:dyDescent="0.2">
      <c r="A119" s="1" t="s">
        <v>156</v>
      </c>
      <c r="B119" s="11" t="str">
        <f>_xlfn.XLOOKUP($A119,KP!$D$1:$D$364,KP!$C$1:$C$364,"",0)</f>
        <v>Texas A&amp;M</v>
      </c>
      <c r="C119" s="11" t="str">
        <f>_xlfn.XLOOKUP($A119,KP!$D$1:$D$364,KP!$E$1:$E$364,"",0)</f>
        <v>SEC</v>
      </c>
      <c r="D119">
        <v>73.5</v>
      </c>
      <c r="E119">
        <v>7.8</v>
      </c>
      <c r="F119">
        <v>24.1</v>
      </c>
      <c r="G119">
        <v>54.8</v>
      </c>
      <c r="H119">
        <v>1.0680000000000001</v>
      </c>
      <c r="I119">
        <v>0.95499999999999996</v>
      </c>
      <c r="J119">
        <v>49.6</v>
      </c>
      <c r="K119">
        <v>110</v>
      </c>
      <c r="L119">
        <v>32.700000000000003</v>
      </c>
      <c r="M119">
        <v>49.8</v>
      </c>
      <c r="N119">
        <v>75.7</v>
      </c>
      <c r="O119">
        <v>6.1</v>
      </c>
      <c r="P119">
        <v>18.7</v>
      </c>
      <c r="Q119">
        <v>10.7</v>
      </c>
      <c r="R119">
        <v>23.4</v>
      </c>
      <c r="S119">
        <v>36.799999999999997</v>
      </c>
      <c r="T119">
        <v>35.700000000000003</v>
      </c>
      <c r="U119">
        <v>72.7</v>
      </c>
      <c r="V119">
        <v>53.8</v>
      </c>
      <c r="W119">
        <v>2.4</v>
      </c>
      <c r="X119">
        <v>6.9</v>
      </c>
      <c r="Y119">
        <v>12.8</v>
      </c>
      <c r="Z119">
        <v>12.3</v>
      </c>
      <c r="AA119">
        <v>1.044</v>
      </c>
      <c r="AB119">
        <v>0.75800000000000001</v>
      </c>
      <c r="AC119">
        <v>0.66700000000000004</v>
      </c>
      <c r="AD119">
        <v>68.8</v>
      </c>
      <c r="AE119">
        <v>18.2</v>
      </c>
      <c r="AF119">
        <v>65.7</v>
      </c>
      <c r="AG119">
        <v>-7.8</v>
      </c>
      <c r="AH119">
        <v>40.5</v>
      </c>
      <c r="AI119">
        <v>47.8</v>
      </c>
      <c r="AJ119">
        <v>32.200000000000003</v>
      </c>
      <c r="AK119">
        <v>47.3</v>
      </c>
      <c r="AL119">
        <v>70.3</v>
      </c>
      <c r="AM119">
        <v>103.1</v>
      </c>
      <c r="AN119">
        <v>13.1</v>
      </c>
      <c r="AO119">
        <v>14.2</v>
      </c>
      <c r="AP119">
        <v>0.91900000000000004</v>
      </c>
      <c r="AQ119">
        <f t="shared" si="3"/>
        <v>0.125</v>
      </c>
      <c r="AR119">
        <f t="shared" si="4"/>
        <v>9.3000000000000007</v>
      </c>
      <c r="AS119">
        <f t="shared" si="5"/>
        <v>-3</v>
      </c>
      <c r="AT119">
        <f>_xlfn.XLOOKUP(_xlfn.XLOOKUP($A119,TEAMS!$E$3:$E$361,TEAMS!$D$3:$D$361,"",0),KP!$C$1:$C$370,KP!B$1:B$370,"",0)</f>
        <v>25</v>
      </c>
      <c r="AU119">
        <f>_xlfn.XLOOKUP(_xlfn.XLOOKUP($A119,TEAMS!$E$3:$E$361,TEAMS!$D$3:$D$361,"",0),KP!$C$1:$C$370,KP!F$1:F$370,"",0)</f>
        <v>25</v>
      </c>
      <c r="AV119">
        <f>_xlfn.XLOOKUP(_xlfn.XLOOKUP($A119,TEAMS!$E$3:$E$361,TEAMS!$D$3:$D$361,"",0),KP!$C$1:$C$370,KP!G$1:G$370,"",0)</f>
        <v>9</v>
      </c>
      <c r="AW119">
        <f>_xlfn.XLOOKUP(_xlfn.XLOOKUP($A119,TEAMS!$E$3:$E$361,TEAMS!$D$3:$D$361,"",0),KP!$C$1:$C$370,KP!H$1:H$370,"",0)</f>
        <v>7</v>
      </c>
      <c r="AX119">
        <f>_xlfn.XLOOKUP(_xlfn.XLOOKUP($A119,TEAMS!$E$3:$E$361,TEAMS!$D$3:$D$361,"",0),KP!$C$1:$C$370,KP!I$1:I$370,"",0)</f>
        <v>18.28</v>
      </c>
      <c r="AY119">
        <f>_xlfn.XLOOKUP(_xlfn.XLOOKUP($A119,TEAMS!$E$3:$E$361,TEAMS!$D$3:$D$361,"",0),KP!$C$1:$C$370,KP!J$1:J$370,"",0)</f>
        <v>114.5</v>
      </c>
      <c r="AZ119">
        <f>_xlfn.XLOOKUP(_xlfn.XLOOKUP($A119,TEAMS!$E$3:$E$361,TEAMS!$D$3:$D$361,"",0),KP!$C$1:$C$370,KP!L$1:L$370,"",0)</f>
        <v>96.2</v>
      </c>
      <c r="BA119">
        <f>_xlfn.XLOOKUP(_xlfn.XLOOKUP($A119,TEAMS!$E$3:$E$361,TEAMS!$D$3:$D$361,"",0),KP!$C$1:$C$370,KP!N$1:N$370,"",0)</f>
        <v>66.2</v>
      </c>
      <c r="BB119">
        <f>_xlfn.XLOOKUP(_xlfn.XLOOKUP($A119,TEAMS!$E$3:$E$361,TEAMS!$D$3:$D$361,"",0),KP!$C$1:$C$370,KP!P$1:P$370,"",0)</f>
        <v>4.2000000000000003E-2</v>
      </c>
      <c r="BC119">
        <f>_xlfn.XLOOKUP(_xlfn.XLOOKUP($A119,TEAMS!$E$3:$E$361,TEAMS!$D$3:$D$361,"",0),KP!$C$1:$C$370,KP!R$1:R$370,"",0)</f>
        <v>7.83</v>
      </c>
      <c r="BD119">
        <f>_xlfn.XLOOKUP(_xlfn.XLOOKUP($A119,TEAMS!$E$3:$E$361,TEAMS!$D$3:$D$361,"",0),KP!$C$1:$C$370,KP!T$1:T$370,"",0)</f>
        <v>108.8</v>
      </c>
      <c r="BE119">
        <f>_xlfn.XLOOKUP(_xlfn.XLOOKUP($A119,TEAMS!$E$3:$E$361,TEAMS!$D$3:$D$361,"",0),KP!$C$1:$C$370,KP!V$1:V$370,"",0)</f>
        <v>100.9</v>
      </c>
      <c r="BF119">
        <f>_xlfn.XLOOKUP(_xlfn.XLOOKUP($A119,TEAMS!$E$3:$E$361,TEAMS!$D$3:$D$361,"",0),KP!$C$1:$C$370,KP!X$1:X$370,"",0)</f>
        <v>-2.46</v>
      </c>
    </row>
    <row r="120" spans="1:58" x14ac:dyDescent="0.2">
      <c r="A120" s="1" t="s">
        <v>157</v>
      </c>
      <c r="B120" s="11" t="str">
        <f>_xlfn.XLOOKUP($A120,KP!$D$1:$D$364,KP!$C$1:$C$364,"",0)</f>
        <v>Notre Dame</v>
      </c>
      <c r="C120" s="11" t="str">
        <f>_xlfn.XLOOKUP($A120,KP!$D$1:$D$364,KP!$E$1:$E$364,"",0)</f>
        <v>ACC</v>
      </c>
      <c r="D120">
        <v>69.599999999999994</v>
      </c>
      <c r="E120">
        <v>-2.5</v>
      </c>
      <c r="F120">
        <v>25.3</v>
      </c>
      <c r="G120">
        <v>57.2</v>
      </c>
      <c r="H120">
        <v>1.0409999999999999</v>
      </c>
      <c r="I120">
        <v>1.079</v>
      </c>
      <c r="J120">
        <v>52</v>
      </c>
      <c r="K120">
        <v>109.6</v>
      </c>
      <c r="L120">
        <v>35.799999999999997</v>
      </c>
      <c r="M120">
        <v>50.6</v>
      </c>
      <c r="N120">
        <v>76.3</v>
      </c>
      <c r="O120">
        <v>8.8000000000000007</v>
      </c>
      <c r="P120">
        <v>24.6</v>
      </c>
      <c r="Q120">
        <v>5.4</v>
      </c>
      <c r="R120">
        <v>23.3</v>
      </c>
      <c r="S120">
        <v>31.1</v>
      </c>
      <c r="T120">
        <v>17.399999999999999</v>
      </c>
      <c r="U120">
        <v>75.400000000000006</v>
      </c>
      <c r="V120">
        <v>46.5</v>
      </c>
      <c r="W120">
        <v>2.7</v>
      </c>
      <c r="X120">
        <v>4.7</v>
      </c>
      <c r="Y120">
        <v>11.8</v>
      </c>
      <c r="Z120">
        <v>8.8000000000000007</v>
      </c>
      <c r="AA120">
        <v>1.349</v>
      </c>
      <c r="AB120">
        <v>0.34399999999999997</v>
      </c>
      <c r="AC120">
        <v>0.25</v>
      </c>
      <c r="AD120">
        <v>66.8</v>
      </c>
      <c r="AE120">
        <v>14.3</v>
      </c>
      <c r="AF120">
        <v>72.099999999999994</v>
      </c>
      <c r="AG120">
        <v>2.5</v>
      </c>
      <c r="AH120">
        <v>45.9</v>
      </c>
      <c r="AI120">
        <v>52.1</v>
      </c>
      <c r="AJ120">
        <v>34.299999999999997</v>
      </c>
      <c r="AK120">
        <v>52.4</v>
      </c>
      <c r="AL120">
        <v>74.5</v>
      </c>
      <c r="AM120">
        <v>110</v>
      </c>
      <c r="AN120">
        <v>13.5</v>
      </c>
      <c r="AO120">
        <v>8.9</v>
      </c>
      <c r="AP120">
        <v>1.514</v>
      </c>
      <c r="AQ120">
        <f t="shared" si="3"/>
        <v>-0.16500000000000004</v>
      </c>
      <c r="AR120">
        <f t="shared" si="4"/>
        <v>7.4</v>
      </c>
      <c r="AS120">
        <f t="shared" si="5"/>
        <v>-1.4000000000000004</v>
      </c>
      <c r="AT120">
        <f>_xlfn.XLOOKUP(_xlfn.XLOOKUP($A120,TEAMS!$E$3:$E$361,TEAMS!$D$3:$D$361,"",0),KP!$C$1:$C$370,KP!B$1:B$370,"",0)</f>
        <v>168</v>
      </c>
      <c r="AU120">
        <f>_xlfn.XLOOKUP(_xlfn.XLOOKUP($A120,TEAMS!$E$3:$E$361,TEAMS!$D$3:$D$361,"",0),KP!$C$1:$C$370,KP!F$1:F$370,"",0)</f>
        <v>0</v>
      </c>
      <c r="AV120">
        <f>_xlfn.XLOOKUP(_xlfn.XLOOKUP($A120,TEAMS!$E$3:$E$361,TEAMS!$D$3:$D$361,"",0),KP!$C$1:$C$370,KP!G$1:G$370,"",0)</f>
        <v>0</v>
      </c>
      <c r="AW120">
        <f>_xlfn.XLOOKUP(_xlfn.XLOOKUP($A120,TEAMS!$E$3:$E$361,TEAMS!$D$3:$D$361,"",0),KP!$C$1:$C$370,KP!H$1:H$370,"",0)</f>
        <v>0</v>
      </c>
      <c r="AX120">
        <f>_xlfn.XLOOKUP(_xlfn.XLOOKUP($A120,TEAMS!$E$3:$E$361,TEAMS!$D$3:$D$361,"",0),KP!$C$1:$C$370,KP!I$1:I$370,"",0)</f>
        <v>0</v>
      </c>
      <c r="AY120">
        <f>_xlfn.XLOOKUP(_xlfn.XLOOKUP($A120,TEAMS!$E$3:$E$361,TEAMS!$D$3:$D$361,"",0),KP!$C$1:$C$370,KP!J$1:J$370,"",0)</f>
        <v>108.8</v>
      </c>
      <c r="AZ120">
        <f>_xlfn.XLOOKUP(_xlfn.XLOOKUP($A120,TEAMS!$E$3:$E$361,TEAMS!$D$3:$D$361,"",0),KP!$C$1:$C$370,KP!L$1:L$370,"",0)</f>
        <v>108.8</v>
      </c>
      <c r="BA120">
        <f>_xlfn.XLOOKUP(_xlfn.XLOOKUP($A120,TEAMS!$E$3:$E$361,TEAMS!$D$3:$D$361,"",0),KP!$C$1:$C$370,KP!N$1:N$370,"",0)</f>
        <v>64.900000000000006</v>
      </c>
      <c r="BB120">
        <f>_xlfn.XLOOKUP(_xlfn.XLOOKUP($A120,TEAMS!$E$3:$E$361,TEAMS!$D$3:$D$361,"",0),KP!$C$1:$C$370,KP!P$1:P$370,"",0)</f>
        <v>-6.6000000000000003E-2</v>
      </c>
      <c r="BC120">
        <f>_xlfn.XLOOKUP(_xlfn.XLOOKUP($A120,TEAMS!$E$3:$E$361,TEAMS!$D$3:$D$361,"",0),KP!$C$1:$C$370,KP!R$1:R$370,"",0)</f>
        <v>3.19</v>
      </c>
      <c r="BD120">
        <f>_xlfn.XLOOKUP(_xlfn.XLOOKUP($A120,TEAMS!$E$3:$E$361,TEAMS!$D$3:$D$361,"",0),KP!$C$1:$C$370,KP!T$1:T$370,"",0)</f>
        <v>107.6</v>
      </c>
      <c r="BE120">
        <f>_xlfn.XLOOKUP(_xlfn.XLOOKUP($A120,TEAMS!$E$3:$E$361,TEAMS!$D$3:$D$361,"",0),KP!$C$1:$C$370,KP!V$1:V$370,"",0)</f>
        <v>104.4</v>
      </c>
      <c r="BF120">
        <f>_xlfn.XLOOKUP(_xlfn.XLOOKUP($A120,TEAMS!$E$3:$E$361,TEAMS!$D$3:$D$361,"",0),KP!$C$1:$C$370,KP!X$1:X$370,"",0)</f>
        <v>-3.77</v>
      </c>
    </row>
    <row r="121" spans="1:58" x14ac:dyDescent="0.2">
      <c r="A121" s="1" t="s">
        <v>158</v>
      </c>
      <c r="B121" s="11" t="str">
        <f>_xlfn.XLOOKUP($A121,KP!$D$1:$D$364,KP!$C$1:$C$364,"",0)</f>
        <v>Portland</v>
      </c>
      <c r="C121" s="11" t="str">
        <f>_xlfn.XLOOKUP($A121,KP!$D$1:$D$364,KP!$E$1:$E$364,"",0)</f>
        <v>WCC</v>
      </c>
      <c r="D121">
        <v>76.7</v>
      </c>
      <c r="E121">
        <v>-2.5</v>
      </c>
      <c r="F121">
        <v>24.8</v>
      </c>
      <c r="G121">
        <v>54.9</v>
      </c>
      <c r="H121">
        <v>1.054</v>
      </c>
      <c r="I121">
        <v>1.087</v>
      </c>
      <c r="J121">
        <v>53.8</v>
      </c>
      <c r="K121">
        <v>115.9</v>
      </c>
      <c r="L121">
        <v>37.4</v>
      </c>
      <c r="M121">
        <v>51.8</v>
      </c>
      <c r="N121">
        <v>74.5</v>
      </c>
      <c r="O121">
        <v>9.3000000000000007</v>
      </c>
      <c r="P121">
        <v>24.9</v>
      </c>
      <c r="Q121">
        <v>6.8</v>
      </c>
      <c r="R121">
        <v>22.8</v>
      </c>
      <c r="S121">
        <v>32.1</v>
      </c>
      <c r="T121">
        <v>22.5</v>
      </c>
      <c r="U121">
        <v>72</v>
      </c>
      <c r="V121">
        <v>47.7</v>
      </c>
      <c r="W121">
        <v>2.2000000000000002</v>
      </c>
      <c r="X121">
        <v>4.9000000000000004</v>
      </c>
      <c r="Y121">
        <v>14.2</v>
      </c>
      <c r="Z121">
        <v>12.9</v>
      </c>
      <c r="AA121">
        <v>1.103</v>
      </c>
      <c r="AB121">
        <v>0.38700000000000001</v>
      </c>
      <c r="AC121">
        <v>0.28599999999999998</v>
      </c>
      <c r="AD121">
        <v>72.8</v>
      </c>
      <c r="AE121">
        <v>17.7</v>
      </c>
      <c r="AF121">
        <v>79.099999999999994</v>
      </c>
      <c r="AG121">
        <v>2.5</v>
      </c>
      <c r="AH121">
        <v>46.3</v>
      </c>
      <c r="AI121">
        <v>54.5</v>
      </c>
      <c r="AJ121">
        <v>37.4</v>
      </c>
      <c r="AK121">
        <v>53.2</v>
      </c>
      <c r="AL121">
        <v>67.900000000000006</v>
      </c>
      <c r="AM121">
        <v>112.9</v>
      </c>
      <c r="AN121">
        <v>14.3</v>
      </c>
      <c r="AO121">
        <v>12.1</v>
      </c>
      <c r="AP121">
        <v>1.179</v>
      </c>
      <c r="AQ121">
        <f t="shared" si="3"/>
        <v>-7.6000000000000068E-2</v>
      </c>
      <c r="AR121">
        <f t="shared" si="4"/>
        <v>7.1000000000000005</v>
      </c>
      <c r="AS121">
        <f t="shared" si="5"/>
        <v>-5.8</v>
      </c>
      <c r="AT121">
        <f>_xlfn.XLOOKUP(_xlfn.XLOOKUP($A121,TEAMS!$E$3:$E$361,TEAMS!$D$3:$D$361,"",0),KP!$C$1:$C$370,KP!B$1:B$370,"",0)</f>
        <v>152</v>
      </c>
      <c r="AU121">
        <f>_xlfn.XLOOKUP(_xlfn.XLOOKUP($A121,TEAMS!$E$3:$E$361,TEAMS!$D$3:$D$361,"",0),KP!$C$1:$C$370,KP!F$1:F$370,"",0)</f>
        <v>14</v>
      </c>
      <c r="AV121">
        <f>_xlfn.XLOOKUP(_xlfn.XLOOKUP($A121,TEAMS!$E$3:$E$361,TEAMS!$D$3:$D$361,"",0),KP!$C$1:$C$370,KP!G$1:G$370,"",0)</f>
        <v>19</v>
      </c>
      <c r="AW121">
        <f>_xlfn.XLOOKUP(_xlfn.XLOOKUP($A121,TEAMS!$E$3:$E$361,TEAMS!$D$3:$D$361,"",0),KP!$C$1:$C$370,KP!H$1:H$370,"",0)</f>
        <v>0</v>
      </c>
      <c r="AX121">
        <f>_xlfn.XLOOKUP(_xlfn.XLOOKUP($A121,TEAMS!$E$3:$E$361,TEAMS!$D$3:$D$361,"",0),KP!$C$1:$C$370,KP!I$1:I$370,"",0)</f>
        <v>1.26</v>
      </c>
      <c r="AY121">
        <f>_xlfn.XLOOKUP(_xlfn.XLOOKUP($A121,TEAMS!$E$3:$E$361,TEAMS!$D$3:$D$361,"",0),KP!$C$1:$C$370,KP!J$1:J$370,"",0)</f>
        <v>111</v>
      </c>
      <c r="AZ121">
        <f>_xlfn.XLOOKUP(_xlfn.XLOOKUP($A121,TEAMS!$E$3:$E$361,TEAMS!$D$3:$D$361,"",0),KP!$C$1:$C$370,KP!L$1:L$370,"",0)</f>
        <v>109.7</v>
      </c>
      <c r="BA121">
        <f>_xlfn.XLOOKUP(_xlfn.XLOOKUP($A121,TEAMS!$E$3:$E$361,TEAMS!$D$3:$D$361,"",0),KP!$C$1:$C$370,KP!N$1:N$370,"",0)</f>
        <v>69.099999999999994</v>
      </c>
      <c r="BB121">
        <f>_xlfn.XLOOKUP(_xlfn.XLOOKUP($A121,TEAMS!$E$3:$E$361,TEAMS!$D$3:$D$361,"",0),KP!$C$1:$C$370,KP!P$1:P$370,"",0)</f>
        <v>-5.6000000000000001E-2</v>
      </c>
      <c r="BC121">
        <f>_xlfn.XLOOKUP(_xlfn.XLOOKUP($A121,TEAMS!$E$3:$E$361,TEAMS!$D$3:$D$361,"",0),KP!$C$1:$C$370,KP!R$1:R$370,"",0)</f>
        <v>4.4400000000000004</v>
      </c>
      <c r="BD121">
        <f>_xlfn.XLOOKUP(_xlfn.XLOOKUP($A121,TEAMS!$E$3:$E$361,TEAMS!$D$3:$D$361,"",0),KP!$C$1:$C$370,KP!T$1:T$370,"",0)</f>
        <v>108.7</v>
      </c>
      <c r="BE121">
        <f>_xlfn.XLOOKUP(_xlfn.XLOOKUP($A121,TEAMS!$E$3:$E$361,TEAMS!$D$3:$D$361,"",0),KP!$C$1:$C$370,KP!V$1:V$370,"",0)</f>
        <v>104.2</v>
      </c>
      <c r="BF121">
        <f>_xlfn.XLOOKUP(_xlfn.XLOOKUP($A121,TEAMS!$E$3:$E$361,TEAMS!$D$3:$D$361,"",0),KP!$C$1:$C$370,KP!X$1:X$370,"",0)</f>
        <v>0.64</v>
      </c>
    </row>
    <row r="122" spans="1:58" x14ac:dyDescent="0.2">
      <c r="A122" s="1" t="s">
        <v>159</v>
      </c>
      <c r="B122" s="11" t="str">
        <f>_xlfn.XLOOKUP($A122,KP!$D$1:$D$364,KP!$C$1:$C$364,"",0)</f>
        <v>Washington St.</v>
      </c>
      <c r="C122" s="11" t="str">
        <f>_xlfn.XLOOKUP($A122,KP!$D$1:$D$364,KP!$E$1:$E$364,"",0)</f>
        <v>P12</v>
      </c>
      <c r="D122">
        <v>68.2</v>
      </c>
      <c r="E122">
        <v>2.9</v>
      </c>
      <c r="F122">
        <v>23.9</v>
      </c>
      <c r="G122">
        <v>56.3</v>
      </c>
      <c r="H122">
        <v>1.0329999999999999</v>
      </c>
      <c r="I122">
        <v>0.98899999999999999</v>
      </c>
      <c r="J122">
        <v>50.4</v>
      </c>
      <c r="K122">
        <v>106.7</v>
      </c>
      <c r="L122">
        <v>36.9</v>
      </c>
      <c r="M122">
        <v>46.6</v>
      </c>
      <c r="N122">
        <v>71.8</v>
      </c>
      <c r="O122">
        <v>9</v>
      </c>
      <c r="P122">
        <v>24.3</v>
      </c>
      <c r="Q122">
        <v>9.5</v>
      </c>
      <c r="R122">
        <v>22.6</v>
      </c>
      <c r="S122">
        <v>35</v>
      </c>
      <c r="T122">
        <v>30</v>
      </c>
      <c r="U122">
        <v>75.099999999999994</v>
      </c>
      <c r="V122">
        <v>52.4</v>
      </c>
      <c r="W122">
        <v>2.7</v>
      </c>
      <c r="X122">
        <v>4.8</v>
      </c>
      <c r="Y122">
        <v>11.8</v>
      </c>
      <c r="Z122">
        <v>12</v>
      </c>
      <c r="AA122">
        <v>0.98499999999999999</v>
      </c>
      <c r="AB122">
        <v>0.51500000000000001</v>
      </c>
      <c r="AC122">
        <v>0.45500000000000002</v>
      </c>
      <c r="AD122">
        <v>66</v>
      </c>
      <c r="AE122">
        <v>16</v>
      </c>
      <c r="AF122">
        <v>65.3</v>
      </c>
      <c r="AG122">
        <v>-2.9</v>
      </c>
      <c r="AH122">
        <v>44.5</v>
      </c>
      <c r="AI122">
        <v>49.6</v>
      </c>
      <c r="AJ122">
        <v>31.9</v>
      </c>
      <c r="AK122">
        <v>50.4</v>
      </c>
      <c r="AL122">
        <v>68.7</v>
      </c>
      <c r="AM122">
        <v>104.5</v>
      </c>
      <c r="AN122">
        <v>11.7</v>
      </c>
      <c r="AO122">
        <v>10.7</v>
      </c>
      <c r="AP122">
        <v>1.0960000000000001</v>
      </c>
      <c r="AQ122">
        <f t="shared" si="3"/>
        <v>-0.1110000000000001</v>
      </c>
      <c r="AR122">
        <f t="shared" si="4"/>
        <v>7.5</v>
      </c>
      <c r="AS122">
        <f t="shared" si="5"/>
        <v>-4.5</v>
      </c>
      <c r="AT122">
        <f>_xlfn.XLOOKUP(_xlfn.XLOOKUP($A122,TEAMS!$E$3:$E$361,TEAMS!$D$3:$D$361,"",0),KP!$C$1:$C$370,KP!B$1:B$370,"",0)</f>
        <v>57</v>
      </c>
      <c r="AU122">
        <f>_xlfn.XLOOKUP(_xlfn.XLOOKUP($A122,TEAMS!$E$3:$E$361,TEAMS!$D$3:$D$361,"",0),KP!$C$1:$C$370,KP!F$1:F$370,"",0)</f>
        <v>17</v>
      </c>
      <c r="AV122">
        <f>_xlfn.XLOOKUP(_xlfn.XLOOKUP($A122,TEAMS!$E$3:$E$361,TEAMS!$D$3:$D$361,"",0),KP!$C$1:$C$370,KP!G$1:G$370,"",0)</f>
        <v>16</v>
      </c>
      <c r="AW122">
        <f>_xlfn.XLOOKUP(_xlfn.XLOOKUP($A122,TEAMS!$E$3:$E$361,TEAMS!$D$3:$D$361,"",0),KP!$C$1:$C$370,KP!H$1:H$370,"",0)</f>
        <v>0</v>
      </c>
      <c r="AX122">
        <f>_xlfn.XLOOKUP(_xlfn.XLOOKUP($A122,TEAMS!$E$3:$E$361,TEAMS!$D$3:$D$361,"",0),KP!$C$1:$C$370,KP!I$1:I$370,"",0)</f>
        <v>13.22</v>
      </c>
      <c r="AY122">
        <f>_xlfn.XLOOKUP(_xlfn.XLOOKUP($A122,TEAMS!$E$3:$E$361,TEAMS!$D$3:$D$361,"",0),KP!$C$1:$C$370,KP!J$1:J$370,"",0)</f>
        <v>112</v>
      </c>
      <c r="AZ122">
        <f>_xlfn.XLOOKUP(_xlfn.XLOOKUP($A122,TEAMS!$E$3:$E$361,TEAMS!$D$3:$D$361,"",0),KP!$C$1:$C$370,KP!L$1:L$370,"",0)</f>
        <v>98.8</v>
      </c>
      <c r="BA122">
        <f>_xlfn.XLOOKUP(_xlfn.XLOOKUP($A122,TEAMS!$E$3:$E$361,TEAMS!$D$3:$D$361,"",0),KP!$C$1:$C$370,KP!N$1:N$370,"",0)</f>
        <v>64.3</v>
      </c>
      <c r="BB122">
        <f>_xlfn.XLOOKUP(_xlfn.XLOOKUP($A122,TEAMS!$E$3:$E$361,TEAMS!$D$3:$D$361,"",0),KP!$C$1:$C$370,KP!P$1:P$370,"",0)</f>
        <v>-7.0999999999999994E-2</v>
      </c>
      <c r="BC122">
        <f>_xlfn.XLOOKUP(_xlfn.XLOOKUP($A122,TEAMS!$E$3:$E$361,TEAMS!$D$3:$D$361,"",0),KP!$C$1:$C$370,KP!R$1:R$370,"",0)</f>
        <v>9.16</v>
      </c>
      <c r="BD122">
        <f>_xlfn.XLOOKUP(_xlfn.XLOOKUP($A122,TEAMS!$E$3:$E$361,TEAMS!$D$3:$D$361,"",0),KP!$C$1:$C$370,KP!T$1:T$370,"",0)</f>
        <v>109.3</v>
      </c>
      <c r="BE122">
        <f>_xlfn.XLOOKUP(_xlfn.XLOOKUP($A122,TEAMS!$E$3:$E$361,TEAMS!$D$3:$D$361,"",0),KP!$C$1:$C$370,KP!V$1:V$370,"",0)</f>
        <v>100.1</v>
      </c>
      <c r="BF122">
        <f>_xlfn.XLOOKUP(_xlfn.XLOOKUP($A122,TEAMS!$E$3:$E$361,TEAMS!$D$3:$D$361,"",0),KP!$C$1:$C$370,KP!X$1:X$370,"",0)</f>
        <v>5.12</v>
      </c>
    </row>
    <row r="123" spans="1:58" x14ac:dyDescent="0.2">
      <c r="A123" s="1" t="s">
        <v>160</v>
      </c>
      <c r="B123" s="11" t="str">
        <f>_xlfn.XLOOKUP($A123,KP!$D$1:$D$364,KP!$C$1:$C$364,"",0)</f>
        <v>Wyoming</v>
      </c>
      <c r="C123" s="11" t="str">
        <f>_xlfn.XLOOKUP($A123,KP!$D$1:$D$364,KP!$E$1:$E$364,"",0)</f>
        <v>MWC</v>
      </c>
      <c r="D123">
        <v>68.099999999999994</v>
      </c>
      <c r="E123">
        <v>-4.0999999999999996</v>
      </c>
      <c r="F123">
        <v>23.4</v>
      </c>
      <c r="G123">
        <v>53.6</v>
      </c>
      <c r="H123">
        <v>1.01</v>
      </c>
      <c r="I123">
        <v>1.071</v>
      </c>
      <c r="J123">
        <v>51.6</v>
      </c>
      <c r="K123">
        <v>109.7</v>
      </c>
      <c r="L123">
        <v>34.700000000000003</v>
      </c>
      <c r="M123">
        <v>51.3</v>
      </c>
      <c r="N123">
        <v>71.3</v>
      </c>
      <c r="O123">
        <v>8.5</v>
      </c>
      <c r="P123">
        <v>24.4</v>
      </c>
      <c r="Q123">
        <v>6.6</v>
      </c>
      <c r="R123">
        <v>22.3</v>
      </c>
      <c r="S123">
        <v>31.8</v>
      </c>
      <c r="T123">
        <v>22.3</v>
      </c>
      <c r="U123">
        <v>76.3</v>
      </c>
      <c r="V123">
        <v>49.2</v>
      </c>
      <c r="W123">
        <v>2.5</v>
      </c>
      <c r="X123">
        <v>4.7</v>
      </c>
      <c r="Y123">
        <v>10.8</v>
      </c>
      <c r="Z123">
        <v>12.1</v>
      </c>
      <c r="AA123">
        <v>0.89500000000000002</v>
      </c>
      <c r="AB123">
        <v>0.26700000000000002</v>
      </c>
      <c r="AC123">
        <v>0.14299999999999999</v>
      </c>
      <c r="AD123">
        <v>67.400000000000006</v>
      </c>
      <c r="AE123">
        <v>15.7</v>
      </c>
      <c r="AF123">
        <v>72.2</v>
      </c>
      <c r="AG123">
        <v>4.0999999999999996</v>
      </c>
      <c r="AH123">
        <v>46.2</v>
      </c>
      <c r="AI123">
        <v>53.4</v>
      </c>
      <c r="AJ123">
        <v>36.4</v>
      </c>
      <c r="AK123">
        <v>52.6</v>
      </c>
      <c r="AL123">
        <v>78.900000000000006</v>
      </c>
      <c r="AM123">
        <v>113.9</v>
      </c>
      <c r="AN123">
        <v>12.7</v>
      </c>
      <c r="AO123">
        <v>10.9</v>
      </c>
      <c r="AP123">
        <v>1.1659999999999999</v>
      </c>
      <c r="AQ123">
        <f t="shared" si="3"/>
        <v>-0.27099999999999991</v>
      </c>
      <c r="AR123">
        <f t="shared" si="4"/>
        <v>7.2</v>
      </c>
      <c r="AS123">
        <f t="shared" si="5"/>
        <v>-4.8999999999999995</v>
      </c>
      <c r="AT123">
        <f>_xlfn.XLOOKUP(_xlfn.XLOOKUP($A123,TEAMS!$E$3:$E$361,TEAMS!$D$3:$D$361,"",0),KP!$C$1:$C$370,KP!B$1:B$370,"",0)</f>
        <v>153</v>
      </c>
      <c r="AU123">
        <f>_xlfn.XLOOKUP(_xlfn.XLOOKUP($A123,TEAMS!$E$3:$E$361,TEAMS!$D$3:$D$361,"",0),KP!$C$1:$C$370,KP!F$1:F$370,"",0)</f>
        <v>0</v>
      </c>
      <c r="AV123">
        <f>_xlfn.XLOOKUP(_xlfn.XLOOKUP($A123,TEAMS!$E$3:$E$361,TEAMS!$D$3:$D$361,"",0),KP!$C$1:$C$370,KP!G$1:G$370,"",0)</f>
        <v>0</v>
      </c>
      <c r="AW123">
        <f>_xlfn.XLOOKUP(_xlfn.XLOOKUP($A123,TEAMS!$E$3:$E$361,TEAMS!$D$3:$D$361,"",0),KP!$C$1:$C$370,KP!H$1:H$370,"",0)</f>
        <v>0</v>
      </c>
      <c r="AX123">
        <f>_xlfn.XLOOKUP(_xlfn.XLOOKUP($A123,TEAMS!$E$3:$E$361,TEAMS!$D$3:$D$361,"",0),KP!$C$1:$C$370,KP!I$1:I$370,"",0)</f>
        <v>1.24</v>
      </c>
      <c r="AY123">
        <f>_xlfn.XLOOKUP(_xlfn.XLOOKUP($A123,TEAMS!$E$3:$E$361,TEAMS!$D$3:$D$361,"",0),KP!$C$1:$C$370,KP!J$1:J$370,"",0)</f>
        <v>107.9</v>
      </c>
      <c r="AZ123">
        <f>_xlfn.XLOOKUP(_xlfn.XLOOKUP($A123,TEAMS!$E$3:$E$361,TEAMS!$D$3:$D$361,"",0),KP!$C$1:$C$370,KP!L$1:L$370,"",0)</f>
        <v>106.6</v>
      </c>
      <c r="BA123">
        <f>_xlfn.XLOOKUP(_xlfn.XLOOKUP($A123,TEAMS!$E$3:$E$361,TEAMS!$D$3:$D$361,"",0),KP!$C$1:$C$370,KP!N$1:N$370,"",0)</f>
        <v>65.7</v>
      </c>
      <c r="BB123">
        <f>_xlfn.XLOOKUP(_xlfn.XLOOKUP($A123,TEAMS!$E$3:$E$361,TEAMS!$D$3:$D$361,"",0),KP!$C$1:$C$370,KP!P$1:P$370,"",0)</f>
        <v>-9.9000000000000005E-2</v>
      </c>
      <c r="BC123">
        <f>_xlfn.XLOOKUP(_xlfn.XLOOKUP($A123,TEAMS!$E$3:$E$361,TEAMS!$D$3:$D$361,"",0),KP!$C$1:$C$370,KP!R$1:R$370,"",0)</f>
        <v>7.32</v>
      </c>
      <c r="BD123">
        <f>_xlfn.XLOOKUP(_xlfn.XLOOKUP($A123,TEAMS!$E$3:$E$361,TEAMS!$D$3:$D$361,"",0),KP!$C$1:$C$370,KP!T$1:T$370,"",0)</f>
        <v>109.1</v>
      </c>
      <c r="BE123">
        <f>_xlfn.XLOOKUP(_xlfn.XLOOKUP($A123,TEAMS!$E$3:$E$361,TEAMS!$D$3:$D$361,"",0),KP!$C$1:$C$370,KP!V$1:V$370,"",0)</f>
        <v>101.7</v>
      </c>
      <c r="BF123">
        <f>_xlfn.XLOOKUP(_xlfn.XLOOKUP($A123,TEAMS!$E$3:$E$361,TEAMS!$D$3:$D$361,"",0),KP!$C$1:$C$370,KP!X$1:X$370,"",0)</f>
        <v>-0.15</v>
      </c>
    </row>
    <row r="124" spans="1:58" x14ac:dyDescent="0.2">
      <c r="A124" s="1" t="s">
        <v>161</v>
      </c>
      <c r="B124" s="11" t="str">
        <f>_xlfn.XLOOKUP($A124,KP!$D$1:$D$364,KP!$C$1:$C$364,"",0)</f>
        <v>Idaho</v>
      </c>
      <c r="C124" s="11" t="str">
        <f>_xlfn.XLOOKUP($A124,KP!$D$1:$D$364,KP!$E$1:$E$364,"",0)</f>
        <v>BSky</v>
      </c>
      <c r="D124">
        <v>69.599999999999994</v>
      </c>
      <c r="E124">
        <v>-4.8</v>
      </c>
      <c r="F124">
        <v>24.4</v>
      </c>
      <c r="G124">
        <v>52.9</v>
      </c>
      <c r="H124">
        <v>1.022</v>
      </c>
      <c r="I124">
        <v>1.093</v>
      </c>
      <c r="J124">
        <v>52</v>
      </c>
      <c r="K124">
        <v>112.5</v>
      </c>
      <c r="L124">
        <v>32</v>
      </c>
      <c r="M124">
        <v>54.2</v>
      </c>
      <c r="N124">
        <v>77.099999999999994</v>
      </c>
      <c r="O124">
        <v>6.1</v>
      </c>
      <c r="P124">
        <v>19.2</v>
      </c>
      <c r="Q124">
        <v>5.2</v>
      </c>
      <c r="R124">
        <v>21</v>
      </c>
      <c r="S124">
        <v>29</v>
      </c>
      <c r="T124">
        <v>18.100000000000001</v>
      </c>
      <c r="U124">
        <v>72.900000000000006</v>
      </c>
      <c r="V124">
        <v>46.3</v>
      </c>
      <c r="W124">
        <v>1.8</v>
      </c>
      <c r="X124">
        <v>4.5</v>
      </c>
      <c r="Y124">
        <v>10.9</v>
      </c>
      <c r="Z124">
        <v>11.6</v>
      </c>
      <c r="AA124">
        <v>0.93899999999999995</v>
      </c>
      <c r="AB124">
        <v>0.26700000000000002</v>
      </c>
      <c r="AC124">
        <v>0.5</v>
      </c>
      <c r="AD124">
        <v>68.099999999999994</v>
      </c>
      <c r="AE124">
        <v>17.3</v>
      </c>
      <c r="AF124">
        <v>74.400000000000006</v>
      </c>
      <c r="AG124">
        <v>4.8</v>
      </c>
      <c r="AH124">
        <v>48.1</v>
      </c>
      <c r="AI124">
        <v>54.3</v>
      </c>
      <c r="AJ124">
        <v>38.700000000000003</v>
      </c>
      <c r="AK124">
        <v>52.6</v>
      </c>
      <c r="AL124">
        <v>73.099999999999994</v>
      </c>
      <c r="AM124">
        <v>114.6</v>
      </c>
      <c r="AN124">
        <v>11.7</v>
      </c>
      <c r="AO124">
        <v>10.8</v>
      </c>
      <c r="AP124">
        <v>1.083</v>
      </c>
      <c r="AQ124">
        <f t="shared" si="3"/>
        <v>-0.14400000000000002</v>
      </c>
      <c r="AR124">
        <f t="shared" si="4"/>
        <v>6.3</v>
      </c>
      <c r="AS124">
        <f t="shared" si="5"/>
        <v>-5.3</v>
      </c>
      <c r="AT124">
        <f>_xlfn.XLOOKUP(_xlfn.XLOOKUP($A124,TEAMS!$E$3:$E$361,TEAMS!$D$3:$D$361,"",0),KP!$C$1:$C$370,KP!B$1:B$370,"",0)</f>
        <v>300</v>
      </c>
      <c r="AU124">
        <f>_xlfn.XLOOKUP(_xlfn.XLOOKUP($A124,TEAMS!$E$3:$E$361,TEAMS!$D$3:$D$361,"",0),KP!$C$1:$C$370,KP!F$1:F$370,"",0)</f>
        <v>0</v>
      </c>
      <c r="AV124">
        <f>_xlfn.XLOOKUP(_xlfn.XLOOKUP($A124,TEAMS!$E$3:$E$361,TEAMS!$D$3:$D$361,"",0),KP!$C$1:$C$370,KP!G$1:G$370,"",0)</f>
        <v>0</v>
      </c>
      <c r="AW124">
        <f>_xlfn.XLOOKUP(_xlfn.XLOOKUP($A124,TEAMS!$E$3:$E$361,TEAMS!$D$3:$D$361,"",0),KP!$C$1:$C$370,KP!H$1:H$370,"",0)</f>
        <v>0</v>
      </c>
      <c r="AX124">
        <f>_xlfn.XLOOKUP(_xlfn.XLOOKUP($A124,TEAMS!$E$3:$E$361,TEAMS!$D$3:$D$361,"",0),KP!$C$1:$C$370,KP!I$1:I$370,"",0)</f>
        <v>-10.71</v>
      </c>
      <c r="AY124">
        <f>_xlfn.XLOOKUP(_xlfn.XLOOKUP($A124,TEAMS!$E$3:$E$361,TEAMS!$D$3:$D$361,"",0),KP!$C$1:$C$370,KP!J$1:J$370,"",0)</f>
        <v>102.8</v>
      </c>
      <c r="AZ124">
        <f>_xlfn.XLOOKUP(_xlfn.XLOOKUP($A124,TEAMS!$E$3:$E$361,TEAMS!$D$3:$D$361,"",0),KP!$C$1:$C$370,KP!L$1:L$370,"",0)</f>
        <v>113.5</v>
      </c>
      <c r="BA124">
        <f>_xlfn.XLOOKUP(_xlfn.XLOOKUP($A124,TEAMS!$E$3:$E$361,TEAMS!$D$3:$D$361,"",0),KP!$C$1:$C$370,KP!N$1:N$370,"",0)</f>
        <v>65.900000000000006</v>
      </c>
      <c r="BB124">
        <f>_xlfn.XLOOKUP(_xlfn.XLOOKUP($A124,TEAMS!$E$3:$E$361,TEAMS!$D$3:$D$361,"",0),KP!$C$1:$C$370,KP!P$1:P$370,"",0)</f>
        <v>-5.7000000000000002E-2</v>
      </c>
      <c r="BC124">
        <f>_xlfn.XLOOKUP(_xlfn.XLOOKUP($A124,TEAMS!$E$3:$E$361,TEAMS!$D$3:$D$361,"",0),KP!$C$1:$C$370,KP!R$1:R$370,"",0)</f>
        <v>-3.41</v>
      </c>
      <c r="BD124">
        <f>_xlfn.XLOOKUP(_xlfn.XLOOKUP($A124,TEAMS!$E$3:$E$361,TEAMS!$D$3:$D$361,"",0),KP!$C$1:$C$370,KP!T$1:T$370,"",0)</f>
        <v>104.3</v>
      </c>
      <c r="BE124">
        <f>_xlfn.XLOOKUP(_xlfn.XLOOKUP($A124,TEAMS!$E$3:$E$361,TEAMS!$D$3:$D$361,"",0),KP!$C$1:$C$370,KP!V$1:V$370,"",0)</f>
        <v>107.7</v>
      </c>
      <c r="BF124">
        <f>_xlfn.XLOOKUP(_xlfn.XLOOKUP($A124,TEAMS!$E$3:$E$361,TEAMS!$D$3:$D$361,"",0),KP!$C$1:$C$370,KP!X$1:X$370,"",0)</f>
        <v>-6.02</v>
      </c>
    </row>
    <row r="125" spans="1:58" x14ac:dyDescent="0.2">
      <c r="A125" s="1" t="s">
        <v>162</v>
      </c>
      <c r="B125" s="11" t="str">
        <f>_xlfn.XLOOKUP($A125,KP!$D$1:$D$364,KP!$C$1:$C$364,"",0)</f>
        <v>Purdue Fort Wayne</v>
      </c>
      <c r="C125" s="11" t="str">
        <f>_xlfn.XLOOKUP($A125,KP!$D$1:$D$364,KP!$E$1:$E$364,"",0)</f>
        <v>Horz</v>
      </c>
      <c r="D125">
        <v>71.599999999999994</v>
      </c>
      <c r="E125">
        <v>-0.5</v>
      </c>
      <c r="F125">
        <v>25.1</v>
      </c>
      <c r="G125">
        <v>58.8</v>
      </c>
      <c r="H125">
        <v>0.997</v>
      </c>
      <c r="I125">
        <v>1.004</v>
      </c>
      <c r="J125">
        <v>50.5</v>
      </c>
      <c r="K125">
        <v>107.1</v>
      </c>
      <c r="L125">
        <v>33.5</v>
      </c>
      <c r="M125">
        <v>50.8</v>
      </c>
      <c r="N125">
        <v>71.7</v>
      </c>
      <c r="O125">
        <v>9.3000000000000007</v>
      </c>
      <c r="P125">
        <v>27.7</v>
      </c>
      <c r="Q125">
        <v>7.7</v>
      </c>
      <c r="R125">
        <v>23.4</v>
      </c>
      <c r="S125">
        <v>35.1</v>
      </c>
      <c r="T125">
        <v>23.6</v>
      </c>
      <c r="U125">
        <v>75.400000000000006</v>
      </c>
      <c r="V125">
        <v>50.1</v>
      </c>
      <c r="W125">
        <v>2.2000000000000002</v>
      </c>
      <c r="X125">
        <v>7</v>
      </c>
      <c r="Y125">
        <v>12.5</v>
      </c>
      <c r="Z125">
        <v>13.3</v>
      </c>
      <c r="AA125">
        <v>0.93700000000000006</v>
      </c>
      <c r="AB125">
        <v>0.5</v>
      </c>
      <c r="AC125">
        <v>0.5</v>
      </c>
      <c r="AD125">
        <v>71.8</v>
      </c>
      <c r="AE125">
        <v>14.8</v>
      </c>
      <c r="AF125">
        <v>72.099999999999994</v>
      </c>
      <c r="AG125">
        <v>0.5</v>
      </c>
      <c r="AH125">
        <v>45.8</v>
      </c>
      <c r="AI125">
        <v>51.9</v>
      </c>
      <c r="AJ125">
        <v>31.2</v>
      </c>
      <c r="AK125">
        <v>55.2</v>
      </c>
      <c r="AL125">
        <v>72.400000000000006</v>
      </c>
      <c r="AM125">
        <v>108.6</v>
      </c>
      <c r="AN125">
        <v>12.7</v>
      </c>
      <c r="AO125">
        <v>12.4</v>
      </c>
      <c r="AP125">
        <v>1.024</v>
      </c>
      <c r="AQ125">
        <f t="shared" si="3"/>
        <v>-8.6999999999999966E-2</v>
      </c>
      <c r="AR125">
        <f t="shared" si="4"/>
        <v>9.1999999999999993</v>
      </c>
      <c r="AS125">
        <f t="shared" si="5"/>
        <v>-4.1000000000000014</v>
      </c>
      <c r="AT125">
        <f>_xlfn.XLOOKUP(_xlfn.XLOOKUP($A125,TEAMS!$E$3:$E$361,TEAMS!$D$3:$D$361,"",0),KP!$C$1:$C$370,KP!B$1:B$370,"",0)</f>
        <v>239</v>
      </c>
      <c r="AU125">
        <f>_xlfn.XLOOKUP(_xlfn.XLOOKUP($A125,TEAMS!$E$3:$E$361,TEAMS!$D$3:$D$361,"",0),KP!$C$1:$C$370,KP!F$1:F$370,"",0)</f>
        <v>17</v>
      </c>
      <c r="AV125">
        <f>_xlfn.XLOOKUP(_xlfn.XLOOKUP($A125,TEAMS!$E$3:$E$361,TEAMS!$D$3:$D$361,"",0),KP!$C$1:$C$370,KP!G$1:G$370,"",0)</f>
        <v>15</v>
      </c>
      <c r="AW125">
        <f>_xlfn.XLOOKUP(_xlfn.XLOOKUP($A125,TEAMS!$E$3:$E$361,TEAMS!$D$3:$D$361,"",0),KP!$C$1:$C$370,KP!H$1:H$370,"",0)</f>
        <v>0</v>
      </c>
      <c r="AX125">
        <f>_xlfn.XLOOKUP(_xlfn.XLOOKUP($A125,TEAMS!$E$3:$E$361,TEAMS!$D$3:$D$361,"",0),KP!$C$1:$C$370,KP!I$1:I$370,"",0)</f>
        <v>-5.82</v>
      </c>
      <c r="AY125">
        <f>_xlfn.XLOOKUP(_xlfn.XLOOKUP($A125,TEAMS!$E$3:$E$361,TEAMS!$D$3:$D$361,"",0),KP!$C$1:$C$370,KP!J$1:J$370,"",0)</f>
        <v>100.8</v>
      </c>
      <c r="AZ125">
        <f>_xlfn.XLOOKUP(_xlfn.XLOOKUP($A125,TEAMS!$E$3:$E$361,TEAMS!$D$3:$D$361,"",0),KP!$C$1:$C$370,KP!L$1:L$370,"",0)</f>
        <v>106.6</v>
      </c>
      <c r="BA125">
        <f>_xlfn.XLOOKUP(_xlfn.XLOOKUP($A125,TEAMS!$E$3:$E$361,TEAMS!$D$3:$D$361,"",0),KP!$C$1:$C$370,KP!N$1:N$370,"",0)</f>
        <v>69.099999999999994</v>
      </c>
      <c r="BB125">
        <f>_xlfn.XLOOKUP(_xlfn.XLOOKUP($A125,TEAMS!$E$3:$E$361,TEAMS!$D$3:$D$361,"",0),KP!$C$1:$C$370,KP!P$1:P$370,"",0)</f>
        <v>2.3E-2</v>
      </c>
      <c r="BC125">
        <f>_xlfn.XLOOKUP(_xlfn.XLOOKUP($A125,TEAMS!$E$3:$E$361,TEAMS!$D$3:$D$361,"",0),KP!$C$1:$C$370,KP!R$1:R$370,"",0)</f>
        <v>-4.78</v>
      </c>
      <c r="BD125">
        <f>_xlfn.XLOOKUP(_xlfn.XLOOKUP($A125,TEAMS!$E$3:$E$361,TEAMS!$D$3:$D$361,"",0),KP!$C$1:$C$370,KP!T$1:T$370,"",0)</f>
        <v>103.7</v>
      </c>
      <c r="BE125">
        <f>_xlfn.XLOOKUP(_xlfn.XLOOKUP($A125,TEAMS!$E$3:$E$361,TEAMS!$D$3:$D$361,"",0),KP!$C$1:$C$370,KP!V$1:V$370,"",0)</f>
        <v>108.5</v>
      </c>
      <c r="BF125">
        <f>_xlfn.XLOOKUP(_xlfn.XLOOKUP($A125,TEAMS!$E$3:$E$361,TEAMS!$D$3:$D$361,"",0),KP!$C$1:$C$370,KP!X$1:X$370,"",0)</f>
        <v>-1.38</v>
      </c>
    </row>
    <row r="126" spans="1:58" x14ac:dyDescent="0.2">
      <c r="A126" s="1" t="s">
        <v>163</v>
      </c>
      <c r="B126" s="11" t="str">
        <f>_xlfn.XLOOKUP($A126,KP!$D$1:$D$364,KP!$C$1:$C$364,"",0)</f>
        <v>Providence</v>
      </c>
      <c r="C126" s="11" t="str">
        <f>_xlfn.XLOOKUP($A126,KP!$D$1:$D$364,KP!$E$1:$E$364,"",0)</f>
        <v>BE</v>
      </c>
      <c r="D126">
        <v>78.099999999999994</v>
      </c>
      <c r="E126">
        <v>6.8</v>
      </c>
      <c r="F126">
        <v>27.5</v>
      </c>
      <c r="G126">
        <v>59.9</v>
      </c>
      <c r="H126">
        <v>1.0940000000000001</v>
      </c>
      <c r="I126">
        <v>0.999</v>
      </c>
      <c r="J126">
        <v>51.5</v>
      </c>
      <c r="K126">
        <v>111</v>
      </c>
      <c r="L126">
        <v>35.1</v>
      </c>
      <c r="M126">
        <v>50.9</v>
      </c>
      <c r="N126">
        <v>74.5</v>
      </c>
      <c r="O126">
        <v>6.7</v>
      </c>
      <c r="P126">
        <v>18.899999999999999</v>
      </c>
      <c r="Q126">
        <v>10.5</v>
      </c>
      <c r="R126">
        <v>24.6</v>
      </c>
      <c r="S126">
        <v>38.299999999999997</v>
      </c>
      <c r="T126">
        <v>32.799999999999997</v>
      </c>
      <c r="U126">
        <v>75.7</v>
      </c>
      <c r="V126">
        <v>54.5</v>
      </c>
      <c r="W126">
        <v>4.5999999999999996</v>
      </c>
      <c r="X126">
        <v>6.9</v>
      </c>
      <c r="Y126">
        <v>14.7</v>
      </c>
      <c r="Z126">
        <v>11.8</v>
      </c>
      <c r="AA126">
        <v>1.2470000000000001</v>
      </c>
      <c r="AB126">
        <v>0.65600000000000003</v>
      </c>
      <c r="AC126">
        <v>0.55600000000000005</v>
      </c>
      <c r="AD126">
        <v>71.400000000000006</v>
      </c>
      <c r="AE126">
        <v>15</v>
      </c>
      <c r="AF126">
        <v>71.3</v>
      </c>
      <c r="AG126">
        <v>-6.8</v>
      </c>
      <c r="AH126">
        <v>44.3</v>
      </c>
      <c r="AI126">
        <v>50</v>
      </c>
      <c r="AJ126">
        <v>33.9</v>
      </c>
      <c r="AK126">
        <v>49.6</v>
      </c>
      <c r="AL126">
        <v>74.400000000000006</v>
      </c>
      <c r="AM126">
        <v>106.2</v>
      </c>
      <c r="AN126">
        <v>12.8</v>
      </c>
      <c r="AO126">
        <v>11.8</v>
      </c>
      <c r="AP126">
        <v>1.0880000000000001</v>
      </c>
      <c r="AQ126">
        <f t="shared" si="3"/>
        <v>0.15900000000000003</v>
      </c>
      <c r="AR126">
        <f t="shared" si="4"/>
        <v>11.5</v>
      </c>
      <c r="AS126">
        <f t="shared" si="5"/>
        <v>-0.30000000000000071</v>
      </c>
      <c r="AT126">
        <f>_xlfn.XLOOKUP(_xlfn.XLOOKUP($A126,TEAMS!$E$3:$E$361,TEAMS!$D$3:$D$361,"",0),KP!$C$1:$C$370,KP!B$1:B$370,"",0)</f>
        <v>44</v>
      </c>
      <c r="AU126">
        <f>_xlfn.XLOOKUP(_xlfn.XLOOKUP($A126,TEAMS!$E$3:$E$361,TEAMS!$D$3:$D$361,"",0),KP!$C$1:$C$370,KP!F$1:F$370,"",0)</f>
        <v>21</v>
      </c>
      <c r="AV126">
        <f>_xlfn.XLOOKUP(_xlfn.XLOOKUP($A126,TEAMS!$E$3:$E$361,TEAMS!$D$3:$D$361,"",0),KP!$C$1:$C$370,KP!G$1:G$370,"",0)</f>
        <v>11</v>
      </c>
      <c r="AW126">
        <f>_xlfn.XLOOKUP(_xlfn.XLOOKUP($A126,TEAMS!$E$3:$E$361,TEAMS!$D$3:$D$361,"",0),KP!$C$1:$C$370,KP!H$1:H$370,"",0)</f>
        <v>11</v>
      </c>
      <c r="AX126">
        <f>_xlfn.XLOOKUP(_xlfn.XLOOKUP($A126,TEAMS!$E$3:$E$361,TEAMS!$D$3:$D$361,"",0),KP!$C$1:$C$370,KP!I$1:I$370,"",0)</f>
        <v>14.73</v>
      </c>
      <c r="AY126">
        <f>_xlfn.XLOOKUP(_xlfn.XLOOKUP($A126,TEAMS!$E$3:$E$361,TEAMS!$D$3:$D$361,"",0),KP!$C$1:$C$370,KP!J$1:J$370,"",0)</f>
        <v>116.8</v>
      </c>
      <c r="AZ126">
        <f>_xlfn.XLOOKUP(_xlfn.XLOOKUP($A126,TEAMS!$E$3:$E$361,TEAMS!$D$3:$D$361,"",0),KP!$C$1:$C$370,KP!L$1:L$370,"",0)</f>
        <v>102.1</v>
      </c>
      <c r="BA126">
        <f>_xlfn.XLOOKUP(_xlfn.XLOOKUP($A126,TEAMS!$E$3:$E$361,TEAMS!$D$3:$D$361,"",0),KP!$C$1:$C$370,KP!N$1:N$370,"",0)</f>
        <v>66.900000000000006</v>
      </c>
      <c r="BB126">
        <f>_xlfn.XLOOKUP(_xlfn.XLOOKUP($A126,TEAMS!$E$3:$E$361,TEAMS!$D$3:$D$361,"",0),KP!$C$1:$C$370,KP!P$1:P$370,"",0)</f>
        <v>-0.01</v>
      </c>
      <c r="BC126">
        <f>_xlfn.XLOOKUP(_xlfn.XLOOKUP($A126,TEAMS!$E$3:$E$361,TEAMS!$D$3:$D$361,"",0),KP!$C$1:$C$370,KP!R$1:R$370,"",0)</f>
        <v>6.55</v>
      </c>
      <c r="BD126">
        <f>_xlfn.XLOOKUP(_xlfn.XLOOKUP($A126,TEAMS!$E$3:$E$361,TEAMS!$D$3:$D$361,"",0),KP!$C$1:$C$370,KP!T$1:T$370,"",0)</f>
        <v>108.3</v>
      </c>
      <c r="BE126">
        <f>_xlfn.XLOOKUP(_xlfn.XLOOKUP($A126,TEAMS!$E$3:$E$361,TEAMS!$D$3:$D$361,"",0),KP!$C$1:$C$370,KP!V$1:V$370,"",0)</f>
        <v>101.7</v>
      </c>
      <c r="BF126">
        <f>_xlfn.XLOOKUP(_xlfn.XLOOKUP($A126,TEAMS!$E$3:$E$361,TEAMS!$D$3:$D$361,"",0),KP!$C$1:$C$370,KP!X$1:X$370,"",0)</f>
        <v>-8.98</v>
      </c>
    </row>
    <row r="127" spans="1:58" x14ac:dyDescent="0.2">
      <c r="A127" s="1" t="s">
        <v>164</v>
      </c>
      <c r="B127" s="11" t="str">
        <f>_xlfn.XLOOKUP($A127,KP!$D$1:$D$364,KP!$C$1:$C$364,"",0)</f>
        <v>Yale</v>
      </c>
      <c r="C127" s="11" t="str">
        <f>_xlfn.XLOOKUP($A127,KP!$D$1:$D$364,KP!$E$1:$E$364,"",0)</f>
        <v>Ivy</v>
      </c>
      <c r="D127">
        <v>74.5</v>
      </c>
      <c r="E127">
        <v>10.8</v>
      </c>
      <c r="F127">
        <v>27.4</v>
      </c>
      <c r="G127">
        <v>58.1</v>
      </c>
      <c r="H127">
        <v>1.075</v>
      </c>
      <c r="I127">
        <v>0.91900000000000004</v>
      </c>
      <c r="J127">
        <v>53.3</v>
      </c>
      <c r="K127">
        <v>111.9</v>
      </c>
      <c r="L127">
        <v>35.799999999999997</v>
      </c>
      <c r="M127">
        <v>53.1</v>
      </c>
      <c r="N127">
        <v>70.2</v>
      </c>
      <c r="O127">
        <v>7.2</v>
      </c>
      <c r="P127">
        <v>20.100000000000001</v>
      </c>
      <c r="Q127">
        <v>8.3000000000000007</v>
      </c>
      <c r="R127">
        <v>25.9</v>
      </c>
      <c r="S127">
        <v>36.799999999999997</v>
      </c>
      <c r="T127">
        <v>27</v>
      </c>
      <c r="U127">
        <v>79.400000000000006</v>
      </c>
      <c r="V127">
        <v>53.4</v>
      </c>
      <c r="W127">
        <v>3.7</v>
      </c>
      <c r="X127">
        <v>6.2</v>
      </c>
      <c r="Y127">
        <v>13.7</v>
      </c>
      <c r="Z127">
        <v>11.2</v>
      </c>
      <c r="AA127">
        <v>1.2230000000000001</v>
      </c>
      <c r="AB127">
        <v>0.73099999999999998</v>
      </c>
      <c r="AC127">
        <v>0.5</v>
      </c>
      <c r="AD127">
        <v>69.3</v>
      </c>
      <c r="AE127">
        <v>17.7</v>
      </c>
      <c r="AF127">
        <v>63.7</v>
      </c>
      <c r="AG127">
        <v>-10.8</v>
      </c>
      <c r="AH127">
        <v>40.299999999999997</v>
      </c>
      <c r="AI127">
        <v>46.9</v>
      </c>
      <c r="AJ127">
        <v>32.5</v>
      </c>
      <c r="AK127">
        <v>45.6</v>
      </c>
      <c r="AL127">
        <v>69.8</v>
      </c>
      <c r="AM127">
        <v>100.9</v>
      </c>
      <c r="AN127">
        <v>11.3</v>
      </c>
      <c r="AO127">
        <v>12.7</v>
      </c>
      <c r="AP127">
        <v>0.89400000000000002</v>
      </c>
      <c r="AQ127">
        <f t="shared" si="3"/>
        <v>0.32900000000000007</v>
      </c>
      <c r="AR127">
        <f t="shared" si="4"/>
        <v>9.9</v>
      </c>
      <c r="AS127">
        <f t="shared" si="5"/>
        <v>-1.2999999999999989</v>
      </c>
      <c r="AT127">
        <f>_xlfn.XLOOKUP(_xlfn.XLOOKUP($A127,TEAMS!$E$3:$E$361,TEAMS!$D$3:$D$361,"",0),KP!$C$1:$C$370,KP!B$1:B$370,"",0)</f>
        <v>67</v>
      </c>
      <c r="AU127">
        <f>_xlfn.XLOOKUP(_xlfn.XLOOKUP($A127,TEAMS!$E$3:$E$361,TEAMS!$D$3:$D$361,"",0),KP!$C$1:$C$370,KP!F$1:F$370,"",0)</f>
        <v>21</v>
      </c>
      <c r="AV127">
        <f>_xlfn.XLOOKUP(_xlfn.XLOOKUP($A127,TEAMS!$E$3:$E$361,TEAMS!$D$3:$D$361,"",0),KP!$C$1:$C$370,KP!G$1:G$370,"",0)</f>
        <v>8</v>
      </c>
      <c r="AW127">
        <f>_xlfn.XLOOKUP(_xlfn.XLOOKUP($A127,TEAMS!$E$3:$E$361,TEAMS!$D$3:$D$361,"",0),KP!$C$1:$C$370,KP!H$1:H$370,"",0)</f>
        <v>0</v>
      </c>
      <c r="AX127">
        <f>_xlfn.XLOOKUP(_xlfn.XLOOKUP($A127,TEAMS!$E$3:$E$361,TEAMS!$D$3:$D$361,"",0),KP!$C$1:$C$370,KP!I$1:I$370,"",0)</f>
        <v>12.39</v>
      </c>
      <c r="AY127">
        <f>_xlfn.XLOOKUP(_xlfn.XLOOKUP($A127,TEAMS!$E$3:$E$361,TEAMS!$D$3:$D$361,"",0),KP!$C$1:$C$370,KP!J$1:J$370,"",0)</f>
        <v>110.8</v>
      </c>
      <c r="AZ127">
        <f>_xlfn.XLOOKUP(_xlfn.XLOOKUP($A127,TEAMS!$E$3:$E$361,TEAMS!$D$3:$D$361,"",0),KP!$C$1:$C$370,KP!L$1:L$370,"",0)</f>
        <v>98.4</v>
      </c>
      <c r="BA127">
        <f>_xlfn.XLOOKUP(_xlfn.XLOOKUP($A127,TEAMS!$E$3:$E$361,TEAMS!$D$3:$D$361,"",0),KP!$C$1:$C$370,KP!N$1:N$370,"",0)</f>
        <v>66.099999999999994</v>
      </c>
      <c r="BB127">
        <f>_xlfn.XLOOKUP(_xlfn.XLOOKUP($A127,TEAMS!$E$3:$E$361,TEAMS!$D$3:$D$361,"",0),KP!$C$1:$C$370,KP!P$1:P$370,"",0)</f>
        <v>-4.3999999999999997E-2</v>
      </c>
      <c r="BC127">
        <f>_xlfn.XLOOKUP(_xlfn.XLOOKUP($A127,TEAMS!$E$3:$E$361,TEAMS!$D$3:$D$361,"",0),KP!$C$1:$C$370,KP!R$1:R$370,"",0)</f>
        <v>-0.71</v>
      </c>
      <c r="BD127">
        <f>_xlfn.XLOOKUP(_xlfn.XLOOKUP($A127,TEAMS!$E$3:$E$361,TEAMS!$D$3:$D$361,"",0),KP!$C$1:$C$370,KP!T$1:T$370,"",0)</f>
        <v>104.5</v>
      </c>
      <c r="BE127">
        <f>_xlfn.XLOOKUP(_xlfn.XLOOKUP($A127,TEAMS!$E$3:$E$361,TEAMS!$D$3:$D$361,"",0),KP!$C$1:$C$370,KP!V$1:V$370,"",0)</f>
        <v>105.2</v>
      </c>
      <c r="BF127">
        <f>_xlfn.XLOOKUP(_xlfn.XLOOKUP($A127,TEAMS!$E$3:$E$361,TEAMS!$D$3:$D$361,"",0),KP!$C$1:$C$370,KP!X$1:X$370,"",0)</f>
        <v>0.36</v>
      </c>
    </row>
    <row r="128" spans="1:58" x14ac:dyDescent="0.2">
      <c r="A128" s="1" t="s">
        <v>165</v>
      </c>
      <c r="B128" s="11" t="str">
        <f>_xlfn.XLOOKUP($A128,KP!$D$1:$D$364,KP!$C$1:$C$364,"",0)</f>
        <v>Lipscomb</v>
      </c>
      <c r="C128" s="11" t="str">
        <f>_xlfn.XLOOKUP($A128,KP!$D$1:$D$364,KP!$E$1:$E$364,"",0)</f>
        <v>ASun</v>
      </c>
      <c r="D128">
        <v>74.7</v>
      </c>
      <c r="E128">
        <v>2.1</v>
      </c>
      <c r="F128">
        <v>27.9</v>
      </c>
      <c r="G128">
        <v>59.6</v>
      </c>
      <c r="H128">
        <v>1.0409999999999999</v>
      </c>
      <c r="I128">
        <v>1.012</v>
      </c>
      <c r="J128">
        <v>53.7</v>
      </c>
      <c r="K128">
        <v>112.8</v>
      </c>
      <c r="L128">
        <v>36</v>
      </c>
      <c r="M128">
        <v>53.5</v>
      </c>
      <c r="N128">
        <v>76.3</v>
      </c>
      <c r="O128">
        <v>8.1</v>
      </c>
      <c r="P128">
        <v>22.5</v>
      </c>
      <c r="Q128">
        <v>6.9</v>
      </c>
      <c r="R128">
        <v>25.5</v>
      </c>
      <c r="S128">
        <v>35.4</v>
      </c>
      <c r="T128">
        <v>23</v>
      </c>
      <c r="U128">
        <v>77.599999999999994</v>
      </c>
      <c r="V128">
        <v>51.3</v>
      </c>
      <c r="W128">
        <v>2.6</v>
      </c>
      <c r="X128">
        <v>5.0999999999999996</v>
      </c>
      <c r="Y128">
        <v>13.6</v>
      </c>
      <c r="Z128">
        <v>12.2</v>
      </c>
      <c r="AA128">
        <v>1.121</v>
      </c>
      <c r="AB128">
        <v>0.56699999999999995</v>
      </c>
      <c r="AC128">
        <v>0.5</v>
      </c>
      <c r="AD128">
        <v>71.7</v>
      </c>
      <c r="AE128">
        <v>14.4</v>
      </c>
      <c r="AF128">
        <v>72.599999999999994</v>
      </c>
      <c r="AG128">
        <v>-2.1</v>
      </c>
      <c r="AH128">
        <v>43.5</v>
      </c>
      <c r="AI128">
        <v>50.2</v>
      </c>
      <c r="AJ128">
        <v>34.299999999999997</v>
      </c>
      <c r="AK128">
        <v>49.4</v>
      </c>
      <c r="AL128">
        <v>75.3</v>
      </c>
      <c r="AM128">
        <v>106.2</v>
      </c>
      <c r="AN128">
        <v>10.9</v>
      </c>
      <c r="AO128">
        <v>11</v>
      </c>
      <c r="AP128">
        <v>0.99399999999999999</v>
      </c>
      <c r="AQ128">
        <f t="shared" si="3"/>
        <v>0.127</v>
      </c>
      <c r="AR128">
        <f t="shared" si="4"/>
        <v>7.6999999999999993</v>
      </c>
      <c r="AS128">
        <f t="shared" si="5"/>
        <v>-4.5</v>
      </c>
      <c r="AT128">
        <f>_xlfn.XLOOKUP(_xlfn.XLOOKUP($A128,TEAMS!$E$3:$E$361,TEAMS!$D$3:$D$361,"",0),KP!$C$1:$C$370,KP!B$1:B$370,"",0)</f>
        <v>157</v>
      </c>
      <c r="AU128">
        <f>_xlfn.XLOOKUP(_xlfn.XLOOKUP($A128,TEAMS!$E$3:$E$361,TEAMS!$D$3:$D$361,"",0),KP!$C$1:$C$370,KP!F$1:F$370,"",0)</f>
        <v>20</v>
      </c>
      <c r="AV128">
        <f>_xlfn.XLOOKUP(_xlfn.XLOOKUP($A128,TEAMS!$E$3:$E$361,TEAMS!$D$3:$D$361,"",0),KP!$C$1:$C$370,KP!G$1:G$370,"",0)</f>
        <v>13</v>
      </c>
      <c r="AW128">
        <f>_xlfn.XLOOKUP(_xlfn.XLOOKUP($A128,TEAMS!$E$3:$E$361,TEAMS!$D$3:$D$361,"",0),KP!$C$1:$C$370,KP!H$1:H$370,"",0)</f>
        <v>0</v>
      </c>
      <c r="AX128">
        <f>_xlfn.XLOOKUP(_xlfn.XLOOKUP($A128,TEAMS!$E$3:$E$361,TEAMS!$D$3:$D$361,"",0),KP!$C$1:$C$370,KP!I$1:I$370,"",0)</f>
        <v>1.02</v>
      </c>
      <c r="AY128">
        <f>_xlfn.XLOOKUP(_xlfn.XLOOKUP($A128,TEAMS!$E$3:$E$361,TEAMS!$D$3:$D$361,"",0),KP!$C$1:$C$370,KP!J$1:J$370,"",0)</f>
        <v>104.9</v>
      </c>
      <c r="AZ128">
        <f>_xlfn.XLOOKUP(_xlfn.XLOOKUP($A128,TEAMS!$E$3:$E$361,TEAMS!$D$3:$D$361,"",0),KP!$C$1:$C$370,KP!L$1:L$370,"",0)</f>
        <v>103.8</v>
      </c>
      <c r="BA128">
        <f>_xlfn.XLOOKUP(_xlfn.XLOOKUP($A128,TEAMS!$E$3:$E$361,TEAMS!$D$3:$D$361,"",0),KP!$C$1:$C$370,KP!N$1:N$370,"",0)</f>
        <v>69.400000000000006</v>
      </c>
      <c r="BB128">
        <f>_xlfn.XLOOKUP(_xlfn.XLOOKUP($A128,TEAMS!$E$3:$E$361,TEAMS!$D$3:$D$361,"",0),KP!$C$1:$C$370,KP!P$1:P$370,"",0)</f>
        <v>-1E-3</v>
      </c>
      <c r="BC128">
        <f>_xlfn.XLOOKUP(_xlfn.XLOOKUP($A128,TEAMS!$E$3:$E$361,TEAMS!$D$3:$D$361,"",0),KP!$C$1:$C$370,KP!R$1:R$370,"",0)</f>
        <v>-2.61</v>
      </c>
      <c r="BD128">
        <f>_xlfn.XLOOKUP(_xlfn.XLOOKUP($A128,TEAMS!$E$3:$E$361,TEAMS!$D$3:$D$361,"",0),KP!$C$1:$C$370,KP!T$1:T$370,"",0)</f>
        <v>105.6</v>
      </c>
      <c r="BE128">
        <f>_xlfn.XLOOKUP(_xlfn.XLOOKUP($A128,TEAMS!$E$3:$E$361,TEAMS!$D$3:$D$361,"",0),KP!$C$1:$C$370,KP!V$1:V$370,"",0)</f>
        <v>108.2</v>
      </c>
      <c r="BF128">
        <f>_xlfn.XLOOKUP(_xlfn.XLOOKUP($A128,TEAMS!$E$3:$E$361,TEAMS!$D$3:$D$361,"",0),KP!$C$1:$C$370,KP!X$1:X$370,"",0)</f>
        <v>-2.4</v>
      </c>
    </row>
    <row r="129" spans="1:58" x14ac:dyDescent="0.2">
      <c r="A129" s="1" t="s">
        <v>166</v>
      </c>
      <c r="B129" s="11" t="str">
        <f>_xlfn.XLOOKUP($A129,KP!$D$1:$D$364,KP!$C$1:$C$364,"",0)</f>
        <v>Drexel</v>
      </c>
      <c r="C129" s="11" t="str">
        <f>_xlfn.XLOOKUP($A129,KP!$D$1:$D$364,KP!$E$1:$E$364,"",0)</f>
        <v>CAA</v>
      </c>
      <c r="D129">
        <v>66.099999999999994</v>
      </c>
      <c r="E129">
        <v>3.2</v>
      </c>
      <c r="F129">
        <v>23.8</v>
      </c>
      <c r="G129">
        <v>55.4</v>
      </c>
      <c r="H129">
        <v>0.98799999999999999</v>
      </c>
      <c r="I129">
        <v>0.94099999999999995</v>
      </c>
      <c r="J129">
        <v>49.4</v>
      </c>
      <c r="K129">
        <v>104.4</v>
      </c>
      <c r="L129">
        <v>31.8</v>
      </c>
      <c r="M129">
        <v>50.6</v>
      </c>
      <c r="N129">
        <v>68.099999999999994</v>
      </c>
      <c r="O129">
        <v>7.1</v>
      </c>
      <c r="P129">
        <v>22.3</v>
      </c>
      <c r="Q129">
        <v>8.3000000000000007</v>
      </c>
      <c r="R129">
        <v>23.2</v>
      </c>
      <c r="S129">
        <v>34.5</v>
      </c>
      <c r="T129">
        <v>27.4</v>
      </c>
      <c r="U129">
        <v>76</v>
      </c>
      <c r="V129">
        <v>51.1</v>
      </c>
      <c r="W129">
        <v>3.2</v>
      </c>
      <c r="X129">
        <v>5.4</v>
      </c>
      <c r="Y129">
        <v>11.5</v>
      </c>
      <c r="Z129">
        <v>11.7</v>
      </c>
      <c r="AA129">
        <v>0.98899999999999999</v>
      </c>
      <c r="AB129">
        <v>0.51600000000000001</v>
      </c>
      <c r="AC129">
        <v>0.3</v>
      </c>
      <c r="AD129">
        <v>66.900000000000006</v>
      </c>
      <c r="AE129">
        <v>14.6</v>
      </c>
      <c r="AF129">
        <v>63</v>
      </c>
      <c r="AG129">
        <v>-3.2</v>
      </c>
      <c r="AH129">
        <v>42.6</v>
      </c>
      <c r="AI129">
        <v>47.4</v>
      </c>
      <c r="AJ129">
        <v>33.5</v>
      </c>
      <c r="AK129">
        <v>46.2</v>
      </c>
      <c r="AL129">
        <v>71.099999999999994</v>
      </c>
      <c r="AM129">
        <v>100.4</v>
      </c>
      <c r="AN129">
        <v>11.2</v>
      </c>
      <c r="AO129">
        <v>11.7</v>
      </c>
      <c r="AP129">
        <v>0.95899999999999996</v>
      </c>
      <c r="AQ129">
        <f t="shared" si="3"/>
        <v>3.0000000000000027E-2</v>
      </c>
      <c r="AR129">
        <f t="shared" si="4"/>
        <v>8.6000000000000014</v>
      </c>
      <c r="AS129">
        <f t="shared" si="5"/>
        <v>-3.0999999999999979</v>
      </c>
      <c r="AT129">
        <f>_xlfn.XLOOKUP(_xlfn.XLOOKUP($A129,TEAMS!$E$3:$E$361,TEAMS!$D$3:$D$361,"",0),KP!$C$1:$C$370,KP!B$1:B$370,"",0)</f>
        <v>200</v>
      </c>
      <c r="AU129">
        <f>_xlfn.XLOOKUP(_xlfn.XLOOKUP($A129,TEAMS!$E$3:$E$361,TEAMS!$D$3:$D$361,"",0),KP!$C$1:$C$370,KP!F$1:F$370,"",0)</f>
        <v>17</v>
      </c>
      <c r="AV129">
        <f>_xlfn.XLOOKUP(_xlfn.XLOOKUP($A129,TEAMS!$E$3:$E$361,TEAMS!$D$3:$D$361,"",0),KP!$C$1:$C$370,KP!G$1:G$370,"",0)</f>
        <v>15</v>
      </c>
      <c r="AW129">
        <f>_xlfn.XLOOKUP(_xlfn.XLOOKUP($A129,TEAMS!$E$3:$E$361,TEAMS!$D$3:$D$361,"",0),KP!$C$1:$C$370,KP!H$1:H$370,"",0)</f>
        <v>0</v>
      </c>
      <c r="AX129">
        <f>_xlfn.XLOOKUP(_xlfn.XLOOKUP($A129,TEAMS!$E$3:$E$361,TEAMS!$D$3:$D$361,"",0),KP!$C$1:$C$370,KP!I$1:I$370,"",0)</f>
        <v>-1.96</v>
      </c>
      <c r="AY129">
        <f>_xlfn.XLOOKUP(_xlfn.XLOOKUP($A129,TEAMS!$E$3:$E$361,TEAMS!$D$3:$D$361,"",0),KP!$C$1:$C$370,KP!J$1:J$370,"",0)</f>
        <v>101.2</v>
      </c>
      <c r="AZ129">
        <f>_xlfn.XLOOKUP(_xlfn.XLOOKUP($A129,TEAMS!$E$3:$E$361,TEAMS!$D$3:$D$361,"",0),KP!$C$1:$C$370,KP!L$1:L$370,"",0)</f>
        <v>103.1</v>
      </c>
      <c r="BA129">
        <f>_xlfn.XLOOKUP(_xlfn.XLOOKUP($A129,TEAMS!$E$3:$E$361,TEAMS!$D$3:$D$361,"",0),KP!$C$1:$C$370,KP!N$1:N$370,"",0)</f>
        <v>63.7</v>
      </c>
      <c r="BB129">
        <f>_xlfn.XLOOKUP(_xlfn.XLOOKUP($A129,TEAMS!$E$3:$E$361,TEAMS!$D$3:$D$361,"",0),KP!$C$1:$C$370,KP!P$1:P$370,"",0)</f>
        <v>-7.3999999999999996E-2</v>
      </c>
      <c r="BC129">
        <f>_xlfn.XLOOKUP(_xlfn.XLOOKUP($A129,TEAMS!$E$3:$E$361,TEAMS!$D$3:$D$361,"",0),KP!$C$1:$C$370,KP!R$1:R$370,"",0)</f>
        <v>-6.43</v>
      </c>
      <c r="BD129">
        <f>_xlfn.XLOOKUP(_xlfn.XLOOKUP($A129,TEAMS!$E$3:$E$361,TEAMS!$D$3:$D$361,"",0),KP!$C$1:$C$370,KP!T$1:T$370,"",0)</f>
        <v>101.2</v>
      </c>
      <c r="BE129">
        <f>_xlfn.XLOOKUP(_xlfn.XLOOKUP($A129,TEAMS!$E$3:$E$361,TEAMS!$D$3:$D$361,"",0),KP!$C$1:$C$370,KP!V$1:V$370,"",0)</f>
        <v>107.6</v>
      </c>
      <c r="BF129">
        <f>_xlfn.XLOOKUP(_xlfn.XLOOKUP($A129,TEAMS!$E$3:$E$361,TEAMS!$D$3:$D$361,"",0),KP!$C$1:$C$370,KP!X$1:X$370,"",0)</f>
        <v>-1.5</v>
      </c>
    </row>
    <row r="130" spans="1:58" x14ac:dyDescent="0.2">
      <c r="A130" s="1" t="s">
        <v>167</v>
      </c>
      <c r="B130" s="11" t="str">
        <f>_xlfn.XLOOKUP($A130,KP!$D$1:$D$364,KP!$C$1:$C$364,"",0)</f>
        <v>Clemson</v>
      </c>
      <c r="C130" s="11" t="str">
        <f>_xlfn.XLOOKUP($A130,KP!$D$1:$D$364,KP!$E$1:$E$364,"",0)</f>
        <v>ACC</v>
      </c>
      <c r="D130">
        <v>75</v>
      </c>
      <c r="E130">
        <v>7.2</v>
      </c>
      <c r="F130">
        <v>26.5</v>
      </c>
      <c r="G130">
        <v>56.4</v>
      </c>
      <c r="H130">
        <v>1.0760000000000001</v>
      </c>
      <c r="I130">
        <v>0.97399999999999998</v>
      </c>
      <c r="J130">
        <v>54.4</v>
      </c>
      <c r="K130">
        <v>116</v>
      </c>
      <c r="L130">
        <v>36.9</v>
      </c>
      <c r="M130">
        <v>53.6</v>
      </c>
      <c r="N130">
        <v>79</v>
      </c>
      <c r="O130">
        <v>8.4</v>
      </c>
      <c r="P130">
        <v>22.6</v>
      </c>
      <c r="Q130">
        <v>6.5</v>
      </c>
      <c r="R130">
        <v>26.4</v>
      </c>
      <c r="S130">
        <v>35</v>
      </c>
      <c r="T130">
        <v>22</v>
      </c>
      <c r="U130">
        <v>77.7</v>
      </c>
      <c r="V130">
        <v>51.5</v>
      </c>
      <c r="W130">
        <v>3.1</v>
      </c>
      <c r="X130">
        <v>5.2</v>
      </c>
      <c r="Y130">
        <v>14.3</v>
      </c>
      <c r="Z130">
        <v>11.2</v>
      </c>
      <c r="AA130">
        <v>1.2829999999999999</v>
      </c>
      <c r="AB130">
        <v>0.69699999999999995</v>
      </c>
      <c r="AC130">
        <v>0.625</v>
      </c>
      <c r="AD130">
        <v>69.7</v>
      </c>
      <c r="AE130">
        <v>17.5</v>
      </c>
      <c r="AF130">
        <v>67.900000000000006</v>
      </c>
      <c r="AG130">
        <v>-7.2</v>
      </c>
      <c r="AH130">
        <v>40.700000000000003</v>
      </c>
      <c r="AI130">
        <v>47.4</v>
      </c>
      <c r="AJ130">
        <v>33.200000000000003</v>
      </c>
      <c r="AK130">
        <v>45.7</v>
      </c>
      <c r="AL130">
        <v>73.099999999999994</v>
      </c>
      <c r="AM130">
        <v>102.3</v>
      </c>
      <c r="AN130">
        <v>11.5</v>
      </c>
      <c r="AO130">
        <v>11.4</v>
      </c>
      <c r="AP130">
        <v>1.0129999999999999</v>
      </c>
      <c r="AQ130">
        <f t="shared" si="3"/>
        <v>0.27</v>
      </c>
      <c r="AR130">
        <f t="shared" si="4"/>
        <v>8.3000000000000007</v>
      </c>
      <c r="AS130">
        <f t="shared" si="5"/>
        <v>-2.8999999999999986</v>
      </c>
      <c r="AT130">
        <f>_xlfn.XLOOKUP(_xlfn.XLOOKUP($A130,TEAMS!$E$3:$E$361,TEAMS!$D$3:$D$361,"",0),KP!$C$1:$C$370,KP!B$1:B$370,"",0)</f>
        <v>64</v>
      </c>
      <c r="AU130">
        <f>_xlfn.XLOOKUP(_xlfn.XLOOKUP($A130,TEAMS!$E$3:$E$361,TEAMS!$D$3:$D$361,"",0),KP!$C$1:$C$370,KP!F$1:F$370,"",0)</f>
        <v>23</v>
      </c>
      <c r="AV130">
        <f>_xlfn.XLOOKUP(_xlfn.XLOOKUP($A130,TEAMS!$E$3:$E$361,TEAMS!$D$3:$D$361,"",0),KP!$C$1:$C$370,KP!G$1:G$370,"",0)</f>
        <v>10</v>
      </c>
      <c r="AW130">
        <f>_xlfn.XLOOKUP(_xlfn.XLOOKUP($A130,TEAMS!$E$3:$E$361,TEAMS!$D$3:$D$361,"",0),KP!$C$1:$C$370,KP!H$1:H$370,"",0)</f>
        <v>0</v>
      </c>
      <c r="AX130">
        <f>_xlfn.XLOOKUP(_xlfn.XLOOKUP($A130,TEAMS!$E$3:$E$361,TEAMS!$D$3:$D$361,"",0),KP!$C$1:$C$370,KP!I$1:I$370,"",0)</f>
        <v>12.67</v>
      </c>
      <c r="AY130">
        <f>_xlfn.XLOOKUP(_xlfn.XLOOKUP($A130,TEAMS!$E$3:$E$361,TEAMS!$D$3:$D$361,"",0),KP!$C$1:$C$370,KP!J$1:J$370,"",0)</f>
        <v>111.1</v>
      </c>
      <c r="AZ130">
        <f>_xlfn.XLOOKUP(_xlfn.XLOOKUP($A130,TEAMS!$E$3:$E$361,TEAMS!$D$3:$D$361,"",0),KP!$C$1:$C$370,KP!L$1:L$370,"",0)</f>
        <v>98.4</v>
      </c>
      <c r="BA130">
        <f>_xlfn.XLOOKUP(_xlfn.XLOOKUP($A130,TEAMS!$E$3:$E$361,TEAMS!$D$3:$D$361,"",0),KP!$C$1:$C$370,KP!N$1:N$370,"",0)</f>
        <v>68.2</v>
      </c>
      <c r="BB130">
        <f>_xlfn.XLOOKUP(_xlfn.XLOOKUP($A130,TEAMS!$E$3:$E$361,TEAMS!$D$3:$D$361,"",0),KP!$C$1:$C$370,KP!P$1:P$370,"",0)</f>
        <v>1.6E-2</v>
      </c>
      <c r="BC130">
        <f>_xlfn.XLOOKUP(_xlfn.XLOOKUP($A130,TEAMS!$E$3:$E$361,TEAMS!$D$3:$D$361,"",0),KP!$C$1:$C$370,KP!R$1:R$370,"",0)</f>
        <v>2.7</v>
      </c>
      <c r="BD130">
        <f>_xlfn.XLOOKUP(_xlfn.XLOOKUP($A130,TEAMS!$E$3:$E$361,TEAMS!$D$3:$D$361,"",0),KP!$C$1:$C$370,KP!T$1:T$370,"",0)</f>
        <v>107.7</v>
      </c>
      <c r="BE130">
        <f>_xlfn.XLOOKUP(_xlfn.XLOOKUP($A130,TEAMS!$E$3:$E$361,TEAMS!$D$3:$D$361,"",0),KP!$C$1:$C$370,KP!V$1:V$370,"",0)</f>
        <v>105</v>
      </c>
      <c r="BF130">
        <f>_xlfn.XLOOKUP(_xlfn.XLOOKUP($A130,TEAMS!$E$3:$E$361,TEAMS!$D$3:$D$361,"",0),KP!$C$1:$C$370,KP!X$1:X$370,"",0)</f>
        <v>-5.56</v>
      </c>
    </row>
    <row r="131" spans="1:58" x14ac:dyDescent="0.2">
      <c r="A131" s="1" t="s">
        <v>168</v>
      </c>
      <c r="B131" s="11" t="str">
        <f>_xlfn.XLOOKUP($A131,KP!$D$1:$D$364,KP!$C$1:$C$364,"",0)</f>
        <v>Richmond</v>
      </c>
      <c r="C131" s="11" t="str">
        <f>_xlfn.XLOOKUP($A131,KP!$D$1:$D$364,KP!$E$1:$E$364,"",0)</f>
        <v>A10</v>
      </c>
      <c r="D131">
        <v>68.900000000000006</v>
      </c>
      <c r="E131">
        <v>1.1000000000000001</v>
      </c>
      <c r="F131">
        <v>23.8</v>
      </c>
      <c r="G131">
        <v>54.3</v>
      </c>
      <c r="H131">
        <v>1.008</v>
      </c>
      <c r="I131">
        <v>0.99199999999999999</v>
      </c>
      <c r="J131">
        <v>51.2</v>
      </c>
      <c r="K131">
        <v>109.7</v>
      </c>
      <c r="L131">
        <v>33</v>
      </c>
      <c r="M131">
        <v>52.4</v>
      </c>
      <c r="N131">
        <v>74.5</v>
      </c>
      <c r="O131">
        <v>7.9</v>
      </c>
      <c r="P131">
        <v>23.9</v>
      </c>
      <c r="Q131">
        <v>6.1</v>
      </c>
      <c r="R131">
        <v>24.4</v>
      </c>
      <c r="S131">
        <v>32.299999999999997</v>
      </c>
      <c r="T131">
        <v>19.7</v>
      </c>
      <c r="U131">
        <v>76.3</v>
      </c>
      <c r="V131">
        <v>48.4</v>
      </c>
      <c r="W131">
        <v>2.4</v>
      </c>
      <c r="X131">
        <v>5.7</v>
      </c>
      <c r="Y131">
        <v>12.2</v>
      </c>
      <c r="Z131">
        <v>11.5</v>
      </c>
      <c r="AA131">
        <v>1.0580000000000001</v>
      </c>
      <c r="AB131">
        <v>0.45500000000000002</v>
      </c>
      <c r="AC131">
        <v>0.308</v>
      </c>
      <c r="AD131">
        <v>68.3</v>
      </c>
      <c r="AE131">
        <v>15.1</v>
      </c>
      <c r="AF131">
        <v>67.8</v>
      </c>
      <c r="AG131">
        <v>-1.1000000000000001</v>
      </c>
      <c r="AH131">
        <v>43</v>
      </c>
      <c r="AI131">
        <v>49.6</v>
      </c>
      <c r="AJ131">
        <v>33</v>
      </c>
      <c r="AK131">
        <v>49.7</v>
      </c>
      <c r="AL131">
        <v>72.599999999999994</v>
      </c>
      <c r="AM131">
        <v>105.1</v>
      </c>
      <c r="AN131">
        <v>12.3</v>
      </c>
      <c r="AO131">
        <v>11.5</v>
      </c>
      <c r="AP131">
        <v>1.0629999999999999</v>
      </c>
      <c r="AQ131">
        <f t="shared" ref="AQ131:AQ194" si="6">AA131-AP131</f>
        <v>-4.9999999999998934E-3</v>
      </c>
      <c r="AR131">
        <f t="shared" ref="AR131:AR194" si="7">(W131+X131)</f>
        <v>8.1</v>
      </c>
      <c r="AS131">
        <f t="shared" ref="AS131:AS194" si="8">AR131-Z131</f>
        <v>-3.4000000000000004</v>
      </c>
      <c r="AT131">
        <f>_xlfn.XLOOKUP(_xlfn.XLOOKUP($A131,TEAMS!$E$3:$E$361,TEAMS!$D$3:$D$361,"",0),KP!$C$1:$C$370,KP!B$1:B$370,"",0)</f>
        <v>155</v>
      </c>
      <c r="AU131">
        <f>_xlfn.XLOOKUP(_xlfn.XLOOKUP($A131,TEAMS!$E$3:$E$361,TEAMS!$D$3:$D$361,"",0),KP!$C$1:$C$370,KP!F$1:F$370,"",0)</f>
        <v>15</v>
      </c>
      <c r="AV131">
        <f>_xlfn.XLOOKUP(_xlfn.XLOOKUP($A131,TEAMS!$E$3:$E$361,TEAMS!$D$3:$D$361,"",0),KP!$C$1:$C$370,KP!G$1:G$370,"",0)</f>
        <v>18</v>
      </c>
      <c r="AW131">
        <f>_xlfn.XLOOKUP(_xlfn.XLOOKUP($A131,TEAMS!$E$3:$E$361,TEAMS!$D$3:$D$361,"",0),KP!$C$1:$C$370,KP!H$1:H$370,"",0)</f>
        <v>0</v>
      </c>
      <c r="AX131">
        <f>_xlfn.XLOOKUP(_xlfn.XLOOKUP($A131,TEAMS!$E$3:$E$361,TEAMS!$D$3:$D$361,"",0),KP!$C$1:$C$370,KP!I$1:I$370,"",0)</f>
        <v>1.0900000000000001</v>
      </c>
      <c r="AY131">
        <f>_xlfn.XLOOKUP(_xlfn.XLOOKUP($A131,TEAMS!$E$3:$E$361,TEAMS!$D$3:$D$361,"",0),KP!$C$1:$C$370,KP!J$1:J$370,"",0)</f>
        <v>103.7</v>
      </c>
      <c r="AZ131">
        <f>_xlfn.XLOOKUP(_xlfn.XLOOKUP($A131,TEAMS!$E$3:$E$361,TEAMS!$D$3:$D$361,"",0),KP!$C$1:$C$370,KP!L$1:L$370,"",0)</f>
        <v>102.6</v>
      </c>
      <c r="BA131">
        <f>_xlfn.XLOOKUP(_xlfn.XLOOKUP($A131,TEAMS!$E$3:$E$361,TEAMS!$D$3:$D$361,"",0),KP!$C$1:$C$370,KP!N$1:N$370,"",0)</f>
        <v>65.400000000000006</v>
      </c>
      <c r="BB131">
        <f>_xlfn.XLOOKUP(_xlfn.XLOOKUP($A131,TEAMS!$E$3:$E$361,TEAMS!$D$3:$D$361,"",0),KP!$C$1:$C$370,KP!P$1:P$370,"",0)</f>
        <v>-7.4999999999999997E-2</v>
      </c>
      <c r="BC131">
        <f>_xlfn.XLOOKUP(_xlfn.XLOOKUP($A131,TEAMS!$E$3:$E$361,TEAMS!$D$3:$D$361,"",0),KP!$C$1:$C$370,KP!R$1:R$370,"",0)</f>
        <v>-0.51</v>
      </c>
      <c r="BD131">
        <f>_xlfn.XLOOKUP(_xlfn.XLOOKUP($A131,TEAMS!$E$3:$E$361,TEAMS!$D$3:$D$361,"",0),KP!$C$1:$C$370,KP!T$1:T$370,"",0)</f>
        <v>105</v>
      </c>
      <c r="BE131">
        <f>_xlfn.XLOOKUP(_xlfn.XLOOKUP($A131,TEAMS!$E$3:$E$361,TEAMS!$D$3:$D$361,"",0),KP!$C$1:$C$370,KP!V$1:V$370,"",0)</f>
        <v>105.5</v>
      </c>
      <c r="BF131">
        <f>_xlfn.XLOOKUP(_xlfn.XLOOKUP($A131,TEAMS!$E$3:$E$361,TEAMS!$D$3:$D$361,"",0),KP!$C$1:$C$370,KP!X$1:X$370,"",0)</f>
        <v>-2.61</v>
      </c>
    </row>
    <row r="132" spans="1:58" x14ac:dyDescent="0.2">
      <c r="A132" s="1" t="s">
        <v>169</v>
      </c>
      <c r="B132" s="11" t="str">
        <f>_xlfn.XLOOKUP($A132,KP!$D$1:$D$364,KP!$C$1:$C$364,"",0)</f>
        <v>Texas Tech</v>
      </c>
      <c r="C132" s="11" t="str">
        <f>_xlfn.XLOOKUP($A132,KP!$D$1:$D$364,KP!$E$1:$E$364,"",0)</f>
        <v>B12</v>
      </c>
      <c r="D132">
        <v>73.3</v>
      </c>
      <c r="E132">
        <v>4.3</v>
      </c>
      <c r="F132">
        <v>26</v>
      </c>
      <c r="G132">
        <v>56.6</v>
      </c>
      <c r="H132">
        <v>1.036</v>
      </c>
      <c r="I132">
        <v>0.97399999999999998</v>
      </c>
      <c r="J132">
        <v>52.3</v>
      </c>
      <c r="K132">
        <v>111.3</v>
      </c>
      <c r="L132">
        <v>34.5</v>
      </c>
      <c r="M132">
        <v>52.5</v>
      </c>
      <c r="N132">
        <v>72.2</v>
      </c>
      <c r="O132">
        <v>7.2</v>
      </c>
      <c r="P132">
        <v>20.8</v>
      </c>
      <c r="Q132">
        <v>9</v>
      </c>
      <c r="R132">
        <v>23.7</v>
      </c>
      <c r="S132">
        <v>35.1</v>
      </c>
      <c r="T132">
        <v>30.5</v>
      </c>
      <c r="U132">
        <v>71.8</v>
      </c>
      <c r="V132">
        <v>51.8</v>
      </c>
      <c r="W132">
        <v>2.9</v>
      </c>
      <c r="X132">
        <v>7.3</v>
      </c>
      <c r="Y132">
        <v>12.9</v>
      </c>
      <c r="Z132">
        <v>13.7</v>
      </c>
      <c r="AA132">
        <v>0.94099999999999995</v>
      </c>
      <c r="AB132">
        <v>0.5</v>
      </c>
      <c r="AC132">
        <v>0.125</v>
      </c>
      <c r="AD132">
        <v>70.8</v>
      </c>
      <c r="AE132">
        <v>15.4</v>
      </c>
      <c r="AF132">
        <v>69</v>
      </c>
      <c r="AG132">
        <v>-4.3</v>
      </c>
      <c r="AH132">
        <v>41.9</v>
      </c>
      <c r="AI132">
        <v>48.9</v>
      </c>
      <c r="AJ132">
        <v>32.4</v>
      </c>
      <c r="AK132">
        <v>49.1</v>
      </c>
      <c r="AL132">
        <v>71.099999999999994</v>
      </c>
      <c r="AM132">
        <v>103.9</v>
      </c>
      <c r="AN132">
        <v>13.4</v>
      </c>
      <c r="AO132">
        <v>13.8</v>
      </c>
      <c r="AP132">
        <v>0.96599999999999997</v>
      </c>
      <c r="AQ132">
        <f t="shared" si="6"/>
        <v>-2.5000000000000022E-2</v>
      </c>
      <c r="AR132">
        <f t="shared" si="7"/>
        <v>10.199999999999999</v>
      </c>
      <c r="AS132">
        <f t="shared" si="8"/>
        <v>-3.5</v>
      </c>
      <c r="AT132">
        <f>_xlfn.XLOOKUP(_xlfn.XLOOKUP($A132,TEAMS!$E$3:$E$361,TEAMS!$D$3:$D$361,"",0),KP!$C$1:$C$370,KP!B$1:B$370,"",0)</f>
        <v>61</v>
      </c>
      <c r="AU132">
        <f>_xlfn.XLOOKUP(_xlfn.XLOOKUP($A132,TEAMS!$E$3:$E$361,TEAMS!$D$3:$D$361,"",0),KP!$C$1:$C$370,KP!F$1:F$370,"",0)</f>
        <v>16</v>
      </c>
      <c r="AV132">
        <f>_xlfn.XLOOKUP(_xlfn.XLOOKUP($A132,TEAMS!$E$3:$E$361,TEAMS!$D$3:$D$361,"",0),KP!$C$1:$C$370,KP!G$1:G$370,"",0)</f>
        <v>16</v>
      </c>
      <c r="AW132">
        <f>_xlfn.XLOOKUP(_xlfn.XLOOKUP($A132,TEAMS!$E$3:$E$361,TEAMS!$D$3:$D$361,"",0),KP!$C$1:$C$370,KP!H$1:H$370,"",0)</f>
        <v>0</v>
      </c>
      <c r="AX132">
        <f>_xlfn.XLOOKUP(_xlfn.XLOOKUP($A132,TEAMS!$E$3:$E$361,TEAMS!$D$3:$D$361,"",0),KP!$C$1:$C$370,KP!I$1:I$370,"",0)</f>
        <v>12.95</v>
      </c>
      <c r="AY132">
        <f>_xlfn.XLOOKUP(_xlfn.XLOOKUP($A132,TEAMS!$E$3:$E$361,TEAMS!$D$3:$D$361,"",0),KP!$C$1:$C$370,KP!J$1:J$370,"",0)</f>
        <v>111.8</v>
      </c>
      <c r="AZ132">
        <f>_xlfn.XLOOKUP(_xlfn.XLOOKUP($A132,TEAMS!$E$3:$E$361,TEAMS!$D$3:$D$361,"",0),KP!$C$1:$C$370,KP!L$1:L$370,"",0)</f>
        <v>98.9</v>
      </c>
      <c r="BA132">
        <f>_xlfn.XLOOKUP(_xlfn.XLOOKUP($A132,TEAMS!$E$3:$E$361,TEAMS!$D$3:$D$361,"",0),KP!$C$1:$C$370,KP!N$1:N$370,"",0)</f>
        <v>67.2</v>
      </c>
      <c r="BB132">
        <f>_xlfn.XLOOKUP(_xlfn.XLOOKUP($A132,TEAMS!$E$3:$E$361,TEAMS!$D$3:$D$361,"",0),KP!$C$1:$C$370,KP!P$1:P$370,"",0)</f>
        <v>-0.08</v>
      </c>
      <c r="BC132">
        <f>_xlfn.XLOOKUP(_xlfn.XLOOKUP($A132,TEAMS!$E$3:$E$361,TEAMS!$D$3:$D$361,"",0),KP!$C$1:$C$370,KP!R$1:R$370,"",0)</f>
        <v>9.81</v>
      </c>
      <c r="BD132">
        <f>_xlfn.XLOOKUP(_xlfn.XLOOKUP($A132,TEAMS!$E$3:$E$361,TEAMS!$D$3:$D$361,"",0),KP!$C$1:$C$370,KP!T$1:T$370,"",0)</f>
        <v>110.1</v>
      </c>
      <c r="BE132">
        <f>_xlfn.XLOOKUP(_xlfn.XLOOKUP($A132,TEAMS!$E$3:$E$361,TEAMS!$D$3:$D$361,"",0),KP!$C$1:$C$370,KP!V$1:V$370,"",0)</f>
        <v>100.3</v>
      </c>
      <c r="BF132">
        <f>_xlfn.XLOOKUP(_xlfn.XLOOKUP($A132,TEAMS!$E$3:$E$361,TEAMS!$D$3:$D$361,"",0),KP!$C$1:$C$370,KP!X$1:X$370,"",0)</f>
        <v>-7.03</v>
      </c>
    </row>
    <row r="133" spans="1:58" x14ac:dyDescent="0.2">
      <c r="A133" s="1" t="s">
        <v>170</v>
      </c>
      <c r="B133" s="11" t="str">
        <f>_xlfn.XLOOKUP($A133,KP!$D$1:$D$364,KP!$C$1:$C$364,"",0)</f>
        <v>Nevada</v>
      </c>
      <c r="C133" s="11" t="str">
        <f>_xlfn.XLOOKUP($A133,KP!$D$1:$D$364,KP!$E$1:$E$364,"",0)</f>
        <v>MWC</v>
      </c>
      <c r="D133">
        <v>71.8</v>
      </c>
      <c r="E133">
        <v>4.5</v>
      </c>
      <c r="F133">
        <v>24</v>
      </c>
      <c r="G133">
        <v>54.3</v>
      </c>
      <c r="H133">
        <v>1.0409999999999999</v>
      </c>
      <c r="I133">
        <v>0.97499999999999998</v>
      </c>
      <c r="J133">
        <v>50.5</v>
      </c>
      <c r="K133">
        <v>111.4</v>
      </c>
      <c r="L133">
        <v>33.799999999999997</v>
      </c>
      <c r="M133">
        <v>50.3</v>
      </c>
      <c r="N133">
        <v>79.2</v>
      </c>
      <c r="O133">
        <v>6.9</v>
      </c>
      <c r="P133">
        <v>20.3</v>
      </c>
      <c r="Q133">
        <v>6.1</v>
      </c>
      <c r="R133">
        <v>24.3</v>
      </c>
      <c r="S133">
        <v>33.200000000000003</v>
      </c>
      <c r="T133">
        <v>20.3</v>
      </c>
      <c r="U133">
        <v>77.400000000000006</v>
      </c>
      <c r="V133">
        <v>49.5</v>
      </c>
      <c r="W133">
        <v>3.1</v>
      </c>
      <c r="X133">
        <v>6.1</v>
      </c>
      <c r="Y133">
        <v>13.9</v>
      </c>
      <c r="Z133">
        <v>10.3</v>
      </c>
      <c r="AA133">
        <v>1.3540000000000001</v>
      </c>
      <c r="AB133">
        <v>0.67700000000000005</v>
      </c>
      <c r="AC133">
        <v>0.71399999999999997</v>
      </c>
      <c r="AD133">
        <v>69</v>
      </c>
      <c r="AE133">
        <v>18</v>
      </c>
      <c r="AF133">
        <v>67.3</v>
      </c>
      <c r="AG133">
        <v>-4.5</v>
      </c>
      <c r="AH133">
        <v>42.2</v>
      </c>
      <c r="AI133">
        <v>49</v>
      </c>
      <c r="AJ133">
        <v>32.5</v>
      </c>
      <c r="AK133">
        <v>49.3</v>
      </c>
      <c r="AL133">
        <v>73.7</v>
      </c>
      <c r="AM133">
        <v>105.5</v>
      </c>
      <c r="AN133">
        <v>12.4</v>
      </c>
      <c r="AO133">
        <v>12.6</v>
      </c>
      <c r="AP133">
        <v>0.98</v>
      </c>
      <c r="AQ133">
        <f t="shared" si="6"/>
        <v>0.37400000000000011</v>
      </c>
      <c r="AR133">
        <f t="shared" si="7"/>
        <v>9.1999999999999993</v>
      </c>
      <c r="AS133">
        <f t="shared" si="8"/>
        <v>-1.1000000000000014</v>
      </c>
      <c r="AT133">
        <f>_xlfn.XLOOKUP(_xlfn.XLOOKUP($A133,TEAMS!$E$3:$E$361,TEAMS!$D$3:$D$361,"",0),KP!$C$1:$C$370,KP!B$1:B$370,"",0)</f>
        <v>43</v>
      </c>
      <c r="AU133">
        <f>_xlfn.XLOOKUP(_xlfn.XLOOKUP($A133,TEAMS!$E$3:$E$361,TEAMS!$D$3:$D$361,"",0),KP!$C$1:$C$370,KP!F$1:F$370,"",0)</f>
        <v>22</v>
      </c>
      <c r="AV133">
        <f>_xlfn.XLOOKUP(_xlfn.XLOOKUP($A133,TEAMS!$E$3:$E$361,TEAMS!$D$3:$D$361,"",0),KP!$C$1:$C$370,KP!G$1:G$370,"",0)</f>
        <v>10</v>
      </c>
      <c r="AW133">
        <f>_xlfn.XLOOKUP(_xlfn.XLOOKUP($A133,TEAMS!$E$3:$E$361,TEAMS!$D$3:$D$361,"",0),KP!$C$1:$C$370,KP!H$1:H$370,"",0)</f>
        <v>11</v>
      </c>
      <c r="AX133">
        <f>_xlfn.XLOOKUP(_xlfn.XLOOKUP($A133,TEAMS!$E$3:$E$361,TEAMS!$D$3:$D$361,"",0),KP!$C$1:$C$370,KP!I$1:I$370,"",0)</f>
        <v>14.79</v>
      </c>
      <c r="AY133">
        <f>_xlfn.XLOOKUP(_xlfn.XLOOKUP($A133,TEAMS!$E$3:$E$361,TEAMS!$D$3:$D$361,"",0),KP!$C$1:$C$370,KP!J$1:J$370,"",0)</f>
        <v>112</v>
      </c>
      <c r="AZ133">
        <f>_xlfn.XLOOKUP(_xlfn.XLOOKUP($A133,TEAMS!$E$3:$E$361,TEAMS!$D$3:$D$361,"",0),KP!$C$1:$C$370,KP!L$1:L$370,"",0)</f>
        <v>97.2</v>
      </c>
      <c r="BA133">
        <f>_xlfn.XLOOKUP(_xlfn.XLOOKUP($A133,TEAMS!$E$3:$E$361,TEAMS!$D$3:$D$361,"",0),KP!$C$1:$C$370,KP!N$1:N$370,"",0)</f>
        <v>66.099999999999994</v>
      </c>
      <c r="BB133">
        <f>_xlfn.XLOOKUP(_xlfn.XLOOKUP($A133,TEAMS!$E$3:$E$361,TEAMS!$D$3:$D$361,"",0),KP!$C$1:$C$370,KP!P$1:P$370,"",0)</f>
        <v>1.2999999999999999E-2</v>
      </c>
      <c r="BC133">
        <f>_xlfn.XLOOKUP(_xlfn.XLOOKUP($A133,TEAMS!$E$3:$E$361,TEAMS!$D$3:$D$361,"",0),KP!$C$1:$C$370,KP!R$1:R$370,"",0)</f>
        <v>7.7</v>
      </c>
      <c r="BD133">
        <f>_xlfn.XLOOKUP(_xlfn.XLOOKUP($A133,TEAMS!$E$3:$E$361,TEAMS!$D$3:$D$361,"",0),KP!$C$1:$C$370,KP!T$1:T$370,"",0)</f>
        <v>109.4</v>
      </c>
      <c r="BE133">
        <f>_xlfn.XLOOKUP(_xlfn.XLOOKUP($A133,TEAMS!$E$3:$E$361,TEAMS!$D$3:$D$361,"",0),KP!$C$1:$C$370,KP!V$1:V$370,"",0)</f>
        <v>101.7</v>
      </c>
      <c r="BF133">
        <f>_xlfn.XLOOKUP(_xlfn.XLOOKUP($A133,TEAMS!$E$3:$E$361,TEAMS!$D$3:$D$361,"",0),KP!$C$1:$C$370,KP!X$1:X$370,"",0)</f>
        <v>3.81</v>
      </c>
    </row>
    <row r="134" spans="1:58" x14ac:dyDescent="0.2">
      <c r="A134" s="1" t="s">
        <v>171</v>
      </c>
      <c r="B134" s="11" t="str">
        <f>_xlfn.XLOOKUP($A134,KP!$D$1:$D$364,KP!$C$1:$C$364,"",0)</f>
        <v>Northwestern St.</v>
      </c>
      <c r="C134" s="11" t="str">
        <f>_xlfn.XLOOKUP($A134,KP!$D$1:$D$364,KP!$E$1:$E$364,"",0)</f>
        <v>Slnd</v>
      </c>
      <c r="D134">
        <v>74.5</v>
      </c>
      <c r="E134">
        <v>2.2999999999999998</v>
      </c>
      <c r="F134">
        <v>27.3</v>
      </c>
      <c r="G134">
        <v>61.3</v>
      </c>
      <c r="H134">
        <v>1.0529999999999999</v>
      </c>
      <c r="I134">
        <v>1.02</v>
      </c>
      <c r="J134">
        <v>51.3</v>
      </c>
      <c r="K134">
        <v>107.6</v>
      </c>
      <c r="L134">
        <v>35.799999999999997</v>
      </c>
      <c r="M134">
        <v>49.8</v>
      </c>
      <c r="N134">
        <v>69.7</v>
      </c>
      <c r="O134">
        <v>8.4</v>
      </c>
      <c r="P134">
        <v>23.4</v>
      </c>
      <c r="Q134">
        <v>10.1</v>
      </c>
      <c r="R134">
        <v>20.3</v>
      </c>
      <c r="S134">
        <v>34</v>
      </c>
      <c r="T134">
        <v>31.1</v>
      </c>
      <c r="U134">
        <v>68.8</v>
      </c>
      <c r="V134">
        <v>48.9</v>
      </c>
      <c r="W134">
        <v>2.2999999999999998</v>
      </c>
      <c r="X134">
        <v>8.1</v>
      </c>
      <c r="Y134">
        <v>12.5</v>
      </c>
      <c r="Z134">
        <v>11.9</v>
      </c>
      <c r="AA134">
        <v>1.0549999999999999</v>
      </c>
      <c r="AB134">
        <v>0.65600000000000003</v>
      </c>
      <c r="AC134">
        <v>0.72699999999999998</v>
      </c>
      <c r="AD134">
        <v>70.8</v>
      </c>
      <c r="AE134">
        <v>18.600000000000001</v>
      </c>
      <c r="AF134">
        <v>72.2</v>
      </c>
      <c r="AG134">
        <v>-2.2999999999999998</v>
      </c>
      <c r="AH134">
        <v>45.4</v>
      </c>
      <c r="AI134">
        <v>51</v>
      </c>
      <c r="AJ134">
        <v>32.9</v>
      </c>
      <c r="AK134">
        <v>51.8</v>
      </c>
      <c r="AL134">
        <v>74.8</v>
      </c>
      <c r="AM134">
        <v>110.6</v>
      </c>
      <c r="AN134">
        <v>13</v>
      </c>
      <c r="AO134">
        <v>14.4</v>
      </c>
      <c r="AP134">
        <v>0.89800000000000002</v>
      </c>
      <c r="AQ134">
        <f t="shared" si="6"/>
        <v>0.15699999999999992</v>
      </c>
      <c r="AR134">
        <f t="shared" si="7"/>
        <v>10.399999999999999</v>
      </c>
      <c r="AS134">
        <f t="shared" si="8"/>
        <v>-1.5000000000000018</v>
      </c>
      <c r="AT134">
        <f>_xlfn.XLOOKUP(_xlfn.XLOOKUP($A134,TEAMS!$E$3:$E$361,TEAMS!$D$3:$D$361,"",0),KP!$C$1:$C$370,KP!B$1:B$370,"",0)</f>
        <v>214</v>
      </c>
      <c r="AU134">
        <f>_xlfn.XLOOKUP(_xlfn.XLOOKUP($A134,TEAMS!$E$3:$E$361,TEAMS!$D$3:$D$361,"",0),KP!$C$1:$C$370,KP!F$1:F$370,"",0)</f>
        <v>22</v>
      </c>
      <c r="AV134">
        <f>_xlfn.XLOOKUP(_xlfn.XLOOKUP($A134,TEAMS!$E$3:$E$361,TEAMS!$D$3:$D$361,"",0),KP!$C$1:$C$370,KP!G$1:G$370,"",0)</f>
        <v>11</v>
      </c>
      <c r="AW134">
        <f>_xlfn.XLOOKUP(_xlfn.XLOOKUP($A134,TEAMS!$E$3:$E$361,TEAMS!$D$3:$D$361,"",0),KP!$C$1:$C$370,KP!H$1:H$370,"",0)</f>
        <v>0</v>
      </c>
      <c r="AX134">
        <f>_xlfn.XLOOKUP(_xlfn.XLOOKUP($A134,TEAMS!$E$3:$E$361,TEAMS!$D$3:$D$361,"",0),KP!$C$1:$C$370,KP!I$1:I$370,"",0)</f>
        <v>-3.11</v>
      </c>
      <c r="AY134">
        <f>_xlfn.XLOOKUP(_xlfn.XLOOKUP($A134,TEAMS!$E$3:$E$361,TEAMS!$D$3:$D$361,"",0),KP!$C$1:$C$370,KP!J$1:J$370,"",0)</f>
        <v>106</v>
      </c>
      <c r="AZ134">
        <f>_xlfn.XLOOKUP(_xlfn.XLOOKUP($A134,TEAMS!$E$3:$E$361,TEAMS!$D$3:$D$361,"",0),KP!$C$1:$C$370,KP!L$1:L$370,"",0)</f>
        <v>109.1</v>
      </c>
      <c r="BA134">
        <f>_xlfn.XLOOKUP(_xlfn.XLOOKUP($A134,TEAMS!$E$3:$E$361,TEAMS!$D$3:$D$361,"",0),KP!$C$1:$C$370,KP!N$1:N$370,"",0)</f>
        <v>66.7</v>
      </c>
      <c r="BB134">
        <f>_xlfn.XLOOKUP(_xlfn.XLOOKUP($A134,TEAMS!$E$3:$E$361,TEAMS!$D$3:$D$361,"",0),KP!$C$1:$C$370,KP!P$1:P$370,"",0)</f>
        <v>8.5000000000000006E-2</v>
      </c>
      <c r="BC134">
        <f>_xlfn.XLOOKUP(_xlfn.XLOOKUP($A134,TEAMS!$E$3:$E$361,TEAMS!$D$3:$D$361,"",0),KP!$C$1:$C$370,KP!R$1:R$370,"",0)</f>
        <v>-7.65</v>
      </c>
      <c r="BD134">
        <f>_xlfn.XLOOKUP(_xlfn.XLOOKUP($A134,TEAMS!$E$3:$E$361,TEAMS!$D$3:$D$361,"",0),KP!$C$1:$C$370,KP!T$1:T$370,"",0)</f>
        <v>102.4</v>
      </c>
      <c r="BE134">
        <f>_xlfn.XLOOKUP(_xlfn.XLOOKUP($A134,TEAMS!$E$3:$E$361,TEAMS!$D$3:$D$361,"",0),KP!$C$1:$C$370,KP!V$1:V$370,"",0)</f>
        <v>110</v>
      </c>
      <c r="BF134">
        <f>_xlfn.XLOOKUP(_xlfn.XLOOKUP($A134,TEAMS!$E$3:$E$361,TEAMS!$D$3:$D$361,"",0),KP!$C$1:$C$370,KP!X$1:X$370,"",0)</f>
        <v>2.63</v>
      </c>
    </row>
    <row r="135" spans="1:58" x14ac:dyDescent="0.2">
      <c r="A135" s="1" t="s">
        <v>172</v>
      </c>
      <c r="B135" s="11" t="str">
        <f>_xlfn.XLOOKUP($A135,KP!$D$1:$D$364,KP!$C$1:$C$364,"",0)</f>
        <v>Liberty</v>
      </c>
      <c r="C135" s="11" t="str">
        <f>_xlfn.XLOOKUP($A135,KP!$D$1:$D$364,KP!$E$1:$E$364,"",0)</f>
        <v>ASun</v>
      </c>
      <c r="D135">
        <v>73</v>
      </c>
      <c r="E135">
        <v>10.9</v>
      </c>
      <c r="F135">
        <v>26.3</v>
      </c>
      <c r="G135">
        <v>56.2</v>
      </c>
      <c r="H135">
        <v>1.1000000000000001</v>
      </c>
      <c r="I135">
        <v>0.93600000000000005</v>
      </c>
      <c r="J135">
        <v>55.7</v>
      </c>
      <c r="K135">
        <v>115.8</v>
      </c>
      <c r="L135">
        <v>36.5</v>
      </c>
      <c r="M135">
        <v>56.5</v>
      </c>
      <c r="N135">
        <v>72.3</v>
      </c>
      <c r="O135">
        <v>10</v>
      </c>
      <c r="P135">
        <v>27.3</v>
      </c>
      <c r="Q135">
        <v>7</v>
      </c>
      <c r="R135">
        <v>23.7</v>
      </c>
      <c r="S135">
        <v>33.4</v>
      </c>
      <c r="T135">
        <v>24.1</v>
      </c>
      <c r="U135">
        <v>81.3</v>
      </c>
      <c r="V135">
        <v>51.9</v>
      </c>
      <c r="W135">
        <v>2</v>
      </c>
      <c r="X135">
        <v>6.3</v>
      </c>
      <c r="Y135">
        <v>15.4</v>
      </c>
      <c r="Z135">
        <v>10.3</v>
      </c>
      <c r="AA135">
        <v>1.4910000000000001</v>
      </c>
      <c r="AB135">
        <v>0.74199999999999999</v>
      </c>
      <c r="AC135">
        <v>0</v>
      </c>
      <c r="AD135">
        <v>66.400000000000006</v>
      </c>
      <c r="AE135">
        <v>15.1</v>
      </c>
      <c r="AF135">
        <v>62.1</v>
      </c>
      <c r="AG135">
        <v>-10.9</v>
      </c>
      <c r="AH135">
        <v>42.8</v>
      </c>
      <c r="AI135">
        <v>49.3</v>
      </c>
      <c r="AJ135">
        <v>34.9</v>
      </c>
      <c r="AK135">
        <v>47.5</v>
      </c>
      <c r="AL135">
        <v>72.8</v>
      </c>
      <c r="AM135">
        <v>105</v>
      </c>
      <c r="AN135">
        <v>9.5</v>
      </c>
      <c r="AO135">
        <v>12.6</v>
      </c>
      <c r="AP135">
        <v>0.747</v>
      </c>
      <c r="AQ135">
        <f t="shared" si="6"/>
        <v>0.74400000000000011</v>
      </c>
      <c r="AR135">
        <f t="shared" si="7"/>
        <v>8.3000000000000007</v>
      </c>
      <c r="AS135">
        <f t="shared" si="8"/>
        <v>-2</v>
      </c>
      <c r="AT135">
        <f>_xlfn.XLOOKUP(_xlfn.XLOOKUP($A135,TEAMS!$E$3:$E$361,TEAMS!$D$3:$D$361,"",0),KP!$C$1:$C$370,KP!B$1:B$370,"",0)</f>
        <v>48</v>
      </c>
      <c r="AU135">
        <f>_xlfn.XLOOKUP(_xlfn.XLOOKUP($A135,TEAMS!$E$3:$E$361,TEAMS!$D$3:$D$361,"",0),KP!$C$1:$C$370,KP!F$1:F$370,"",0)</f>
        <v>26</v>
      </c>
      <c r="AV135">
        <f>_xlfn.XLOOKUP(_xlfn.XLOOKUP($A135,TEAMS!$E$3:$E$361,TEAMS!$D$3:$D$361,"",0),KP!$C$1:$C$370,KP!G$1:G$370,"",0)</f>
        <v>8</v>
      </c>
      <c r="AW135">
        <f>_xlfn.XLOOKUP(_xlfn.XLOOKUP($A135,TEAMS!$E$3:$E$361,TEAMS!$D$3:$D$361,"",0),KP!$C$1:$C$370,KP!H$1:H$370,"",0)</f>
        <v>0</v>
      </c>
      <c r="AX135">
        <f>_xlfn.XLOOKUP(_xlfn.XLOOKUP($A135,TEAMS!$E$3:$E$361,TEAMS!$D$3:$D$361,"",0),KP!$C$1:$C$370,KP!I$1:I$370,"",0)</f>
        <v>14.51</v>
      </c>
      <c r="AY135">
        <f>_xlfn.XLOOKUP(_xlfn.XLOOKUP($A135,TEAMS!$E$3:$E$361,TEAMS!$D$3:$D$361,"",0),KP!$C$1:$C$370,KP!J$1:J$370,"",0)</f>
        <v>112.7</v>
      </c>
      <c r="AZ135">
        <f>_xlfn.XLOOKUP(_xlfn.XLOOKUP($A135,TEAMS!$E$3:$E$361,TEAMS!$D$3:$D$361,"",0),KP!$C$1:$C$370,KP!L$1:L$370,"",0)</f>
        <v>98.1</v>
      </c>
      <c r="BA135">
        <f>_xlfn.XLOOKUP(_xlfn.XLOOKUP($A135,TEAMS!$E$3:$E$361,TEAMS!$D$3:$D$361,"",0),KP!$C$1:$C$370,KP!N$1:N$370,"",0)</f>
        <v>64.5</v>
      </c>
      <c r="BB135">
        <f>_xlfn.XLOOKUP(_xlfn.XLOOKUP($A135,TEAMS!$E$3:$E$361,TEAMS!$D$3:$D$361,"",0),KP!$C$1:$C$370,KP!P$1:P$370,"",0)</f>
        <v>-3.4000000000000002E-2</v>
      </c>
      <c r="BC135">
        <f>_xlfn.XLOOKUP(_xlfn.XLOOKUP($A135,TEAMS!$E$3:$E$361,TEAMS!$D$3:$D$361,"",0),KP!$C$1:$C$370,KP!R$1:R$370,"",0)</f>
        <v>-2.57</v>
      </c>
      <c r="BD135">
        <f>_xlfn.XLOOKUP(_xlfn.XLOOKUP($A135,TEAMS!$E$3:$E$361,TEAMS!$D$3:$D$361,"",0),KP!$C$1:$C$370,KP!T$1:T$370,"",0)</f>
        <v>103.7</v>
      </c>
      <c r="BE135">
        <f>_xlfn.XLOOKUP(_xlfn.XLOOKUP($A135,TEAMS!$E$3:$E$361,TEAMS!$D$3:$D$361,"",0),KP!$C$1:$C$370,KP!V$1:V$370,"",0)</f>
        <v>106.3</v>
      </c>
      <c r="BF135">
        <f>_xlfn.XLOOKUP(_xlfn.XLOOKUP($A135,TEAMS!$E$3:$E$361,TEAMS!$D$3:$D$361,"",0),KP!$C$1:$C$370,KP!X$1:X$370,"",0)</f>
        <v>1.74</v>
      </c>
    </row>
    <row r="136" spans="1:58" x14ac:dyDescent="0.2">
      <c r="A136" s="1" t="s">
        <v>173</v>
      </c>
      <c r="B136" s="11" t="str">
        <f>_xlfn.XLOOKUP($A136,KP!$D$1:$D$364,KP!$C$1:$C$364,"",0)</f>
        <v>Youngstown St.</v>
      </c>
      <c r="C136" s="11" t="str">
        <f>_xlfn.XLOOKUP($A136,KP!$D$1:$D$364,KP!$E$1:$E$364,"",0)</f>
        <v>Horz</v>
      </c>
      <c r="D136">
        <v>80.900000000000006</v>
      </c>
      <c r="E136">
        <v>7.9</v>
      </c>
      <c r="F136">
        <v>29.6</v>
      </c>
      <c r="G136">
        <v>60.7</v>
      </c>
      <c r="H136">
        <v>1.129</v>
      </c>
      <c r="I136">
        <v>1.0189999999999999</v>
      </c>
      <c r="J136">
        <v>55.1</v>
      </c>
      <c r="K136">
        <v>116.8</v>
      </c>
      <c r="L136">
        <v>36.5</v>
      </c>
      <c r="M136">
        <v>55.2</v>
      </c>
      <c r="N136">
        <v>77.8</v>
      </c>
      <c r="O136">
        <v>7.7</v>
      </c>
      <c r="P136">
        <v>21</v>
      </c>
      <c r="Q136">
        <v>8.5</v>
      </c>
      <c r="R136">
        <v>23</v>
      </c>
      <c r="S136">
        <v>34.5</v>
      </c>
      <c r="T136">
        <v>29</v>
      </c>
      <c r="U136">
        <v>73</v>
      </c>
      <c r="V136">
        <v>51.5</v>
      </c>
      <c r="W136">
        <v>2.7</v>
      </c>
      <c r="X136">
        <v>6.8</v>
      </c>
      <c r="Y136">
        <v>14.8</v>
      </c>
      <c r="Z136">
        <v>11</v>
      </c>
      <c r="AA136">
        <v>1.3420000000000001</v>
      </c>
      <c r="AB136">
        <v>0.71</v>
      </c>
      <c r="AC136">
        <v>0.55600000000000005</v>
      </c>
      <c r="AD136">
        <v>71.599999999999994</v>
      </c>
      <c r="AE136">
        <v>16.3</v>
      </c>
      <c r="AF136">
        <v>73</v>
      </c>
      <c r="AG136">
        <v>-7.9</v>
      </c>
      <c r="AH136">
        <v>45.9</v>
      </c>
      <c r="AI136">
        <v>51.7</v>
      </c>
      <c r="AJ136">
        <v>34.5</v>
      </c>
      <c r="AK136">
        <v>51.7</v>
      </c>
      <c r="AL136">
        <v>70.599999999999994</v>
      </c>
      <c r="AM136">
        <v>108.5</v>
      </c>
      <c r="AN136">
        <v>13.4</v>
      </c>
      <c r="AO136">
        <v>12.6</v>
      </c>
      <c r="AP136">
        <v>1.056</v>
      </c>
      <c r="AQ136">
        <f t="shared" si="6"/>
        <v>0.28600000000000003</v>
      </c>
      <c r="AR136">
        <f t="shared" si="7"/>
        <v>9.5</v>
      </c>
      <c r="AS136">
        <f t="shared" si="8"/>
        <v>-1.5</v>
      </c>
      <c r="AT136">
        <f>_xlfn.XLOOKUP(_xlfn.XLOOKUP($A136,TEAMS!$E$3:$E$361,TEAMS!$D$3:$D$361,"",0),KP!$C$1:$C$370,KP!B$1:B$370,"",0)</f>
        <v>129</v>
      </c>
      <c r="AU136">
        <f>_xlfn.XLOOKUP(_xlfn.XLOOKUP($A136,TEAMS!$E$3:$E$361,TEAMS!$D$3:$D$361,"",0),KP!$C$1:$C$370,KP!F$1:F$370,"",0)</f>
        <v>24</v>
      </c>
      <c r="AV136">
        <f>_xlfn.XLOOKUP(_xlfn.XLOOKUP($A136,TEAMS!$E$3:$E$361,TEAMS!$D$3:$D$361,"",0),KP!$C$1:$C$370,KP!G$1:G$370,"",0)</f>
        <v>9</v>
      </c>
      <c r="AW136">
        <f>_xlfn.XLOOKUP(_xlfn.XLOOKUP($A136,TEAMS!$E$3:$E$361,TEAMS!$D$3:$D$361,"",0),KP!$C$1:$C$370,KP!H$1:H$370,"",0)</f>
        <v>0</v>
      </c>
      <c r="AX136">
        <f>_xlfn.XLOOKUP(_xlfn.XLOOKUP($A136,TEAMS!$E$3:$E$361,TEAMS!$D$3:$D$361,"",0),KP!$C$1:$C$370,KP!I$1:I$370,"",0)</f>
        <v>3.56</v>
      </c>
      <c r="AY136">
        <f>_xlfn.XLOOKUP(_xlfn.XLOOKUP($A136,TEAMS!$E$3:$E$361,TEAMS!$D$3:$D$361,"",0),KP!$C$1:$C$370,KP!J$1:J$370,"",0)</f>
        <v>112.9</v>
      </c>
      <c r="AZ136">
        <f>_xlfn.XLOOKUP(_xlfn.XLOOKUP($A136,TEAMS!$E$3:$E$361,TEAMS!$D$3:$D$361,"",0),KP!$C$1:$C$370,KP!L$1:L$370,"",0)</f>
        <v>109.4</v>
      </c>
      <c r="BA136">
        <f>_xlfn.XLOOKUP(_xlfn.XLOOKUP($A136,TEAMS!$E$3:$E$361,TEAMS!$D$3:$D$361,"",0),KP!$C$1:$C$370,KP!N$1:N$370,"",0)</f>
        <v>68</v>
      </c>
      <c r="BB136">
        <f>_xlfn.XLOOKUP(_xlfn.XLOOKUP($A136,TEAMS!$E$3:$E$361,TEAMS!$D$3:$D$361,"",0),KP!$C$1:$C$370,KP!P$1:P$370,"",0)</f>
        <v>-0.01</v>
      </c>
      <c r="BC136">
        <f>_xlfn.XLOOKUP(_xlfn.XLOOKUP($A136,TEAMS!$E$3:$E$361,TEAMS!$D$3:$D$361,"",0),KP!$C$1:$C$370,KP!R$1:R$370,"",0)</f>
        <v>-6.63</v>
      </c>
      <c r="BD136">
        <f>_xlfn.XLOOKUP(_xlfn.XLOOKUP($A136,TEAMS!$E$3:$E$361,TEAMS!$D$3:$D$361,"",0),KP!$C$1:$C$370,KP!T$1:T$370,"",0)</f>
        <v>102.3</v>
      </c>
      <c r="BE136">
        <f>_xlfn.XLOOKUP(_xlfn.XLOOKUP($A136,TEAMS!$E$3:$E$361,TEAMS!$D$3:$D$361,"",0),KP!$C$1:$C$370,KP!V$1:V$370,"",0)</f>
        <v>108.9</v>
      </c>
      <c r="BF136">
        <f>_xlfn.XLOOKUP(_xlfn.XLOOKUP($A136,TEAMS!$E$3:$E$361,TEAMS!$D$3:$D$361,"",0),KP!$C$1:$C$370,KP!X$1:X$370,"",0)</f>
        <v>-5.37</v>
      </c>
    </row>
    <row r="137" spans="1:58" x14ac:dyDescent="0.2">
      <c r="A137" s="1" t="s">
        <v>174</v>
      </c>
      <c r="B137" s="11" t="str">
        <f>_xlfn.XLOOKUP($A137,KP!$D$1:$D$364,KP!$C$1:$C$364,"",0)</f>
        <v/>
      </c>
      <c r="C137" s="11" t="str">
        <f>_xlfn.XLOOKUP($A137,KP!$D$1:$D$364,KP!$E$1:$E$364,"",0)</f>
        <v/>
      </c>
      <c r="D137" t="s">
        <v>678</v>
      </c>
      <c r="E137" t="s">
        <v>678</v>
      </c>
      <c r="F137" t="s">
        <v>678</v>
      </c>
      <c r="G137" t="s">
        <v>678</v>
      </c>
      <c r="H137" t="s">
        <v>678</v>
      </c>
      <c r="I137" t="s">
        <v>678</v>
      </c>
      <c r="J137" t="s">
        <v>678</v>
      </c>
      <c r="K137" t="s">
        <v>678</v>
      </c>
      <c r="L137" t="s">
        <v>678</v>
      </c>
      <c r="M137" t="s">
        <v>678</v>
      </c>
      <c r="N137" t="s">
        <v>678</v>
      </c>
      <c r="O137" t="s">
        <v>678</v>
      </c>
      <c r="P137" t="s">
        <v>678</v>
      </c>
      <c r="Q137" t="s">
        <v>678</v>
      </c>
      <c r="R137" t="s">
        <v>678</v>
      </c>
      <c r="S137" t="s">
        <v>678</v>
      </c>
      <c r="T137" t="s">
        <v>678</v>
      </c>
      <c r="U137" t="s">
        <v>678</v>
      </c>
      <c r="V137" t="s">
        <v>678</v>
      </c>
      <c r="W137" t="s">
        <v>678</v>
      </c>
      <c r="X137" t="s">
        <v>678</v>
      </c>
      <c r="Y137" t="s">
        <v>678</v>
      </c>
      <c r="Z137" t="s">
        <v>678</v>
      </c>
      <c r="AA137" t="s">
        <v>678</v>
      </c>
      <c r="AB137" t="s">
        <v>678</v>
      </c>
      <c r="AC137" t="s">
        <v>678</v>
      </c>
      <c r="AD137" t="s">
        <v>678</v>
      </c>
      <c r="AE137" t="s">
        <v>678</v>
      </c>
      <c r="AF137" t="s">
        <v>678</v>
      </c>
      <c r="AG137" t="s">
        <v>678</v>
      </c>
      <c r="AH137" t="s">
        <v>678</v>
      </c>
      <c r="AI137" t="s">
        <v>678</v>
      </c>
      <c r="AJ137" t="s">
        <v>678</v>
      </c>
      <c r="AK137" t="s">
        <v>678</v>
      </c>
      <c r="AL137" t="s">
        <v>678</v>
      </c>
      <c r="AM137" t="s">
        <v>678</v>
      </c>
      <c r="AN137" t="s">
        <v>678</v>
      </c>
      <c r="AO137" t="s">
        <v>678</v>
      </c>
      <c r="AP137" t="s">
        <v>678</v>
      </c>
      <c r="AQ137" t="e">
        <f t="shared" si="6"/>
        <v>#VALUE!</v>
      </c>
      <c r="AR137" t="e">
        <f t="shared" si="7"/>
        <v>#VALUE!</v>
      </c>
      <c r="AS137" t="e">
        <f t="shared" si="8"/>
        <v>#VALUE!</v>
      </c>
      <c r="AT137" t="str">
        <f>_xlfn.XLOOKUP(_xlfn.XLOOKUP($A137,TEAMS!$E$3:$E$361,TEAMS!$D$3:$D$361,"",0),KP!$C$1:$C$370,KP!B$1:B$370,"",0)</f>
        <v/>
      </c>
      <c r="AU137" t="str">
        <f>_xlfn.XLOOKUP(_xlfn.XLOOKUP($A137,TEAMS!$E$3:$E$361,TEAMS!$D$3:$D$361,"",0),KP!$C$1:$C$370,KP!F$1:F$370,"",0)</f>
        <v/>
      </c>
      <c r="AV137" t="str">
        <f>_xlfn.XLOOKUP(_xlfn.XLOOKUP($A137,TEAMS!$E$3:$E$361,TEAMS!$D$3:$D$361,"",0),KP!$C$1:$C$370,KP!G$1:G$370,"",0)</f>
        <v/>
      </c>
      <c r="AW137" t="str">
        <f>_xlfn.XLOOKUP(_xlfn.XLOOKUP($A137,TEAMS!$E$3:$E$361,TEAMS!$D$3:$D$361,"",0),KP!$C$1:$C$370,KP!H$1:H$370,"",0)</f>
        <v/>
      </c>
      <c r="AX137" t="str">
        <f>_xlfn.XLOOKUP(_xlfn.XLOOKUP($A137,TEAMS!$E$3:$E$361,TEAMS!$D$3:$D$361,"",0),KP!$C$1:$C$370,KP!I$1:I$370,"",0)</f>
        <v/>
      </c>
      <c r="AY137" t="str">
        <f>_xlfn.XLOOKUP(_xlfn.XLOOKUP($A137,TEAMS!$E$3:$E$361,TEAMS!$D$3:$D$361,"",0),KP!$C$1:$C$370,KP!J$1:J$370,"",0)</f>
        <v/>
      </c>
      <c r="AZ137" t="str">
        <f>_xlfn.XLOOKUP(_xlfn.XLOOKUP($A137,TEAMS!$E$3:$E$361,TEAMS!$D$3:$D$361,"",0),KP!$C$1:$C$370,KP!L$1:L$370,"",0)</f>
        <v/>
      </c>
      <c r="BA137" t="str">
        <f>_xlfn.XLOOKUP(_xlfn.XLOOKUP($A137,TEAMS!$E$3:$E$361,TEAMS!$D$3:$D$361,"",0),KP!$C$1:$C$370,KP!N$1:N$370,"",0)</f>
        <v/>
      </c>
      <c r="BB137" t="str">
        <f>_xlfn.XLOOKUP(_xlfn.XLOOKUP($A137,TEAMS!$E$3:$E$361,TEAMS!$D$3:$D$361,"",0),KP!$C$1:$C$370,KP!P$1:P$370,"",0)</f>
        <v/>
      </c>
      <c r="BC137" t="str">
        <f>_xlfn.XLOOKUP(_xlfn.XLOOKUP($A137,TEAMS!$E$3:$E$361,TEAMS!$D$3:$D$361,"",0),KP!$C$1:$C$370,KP!R$1:R$370,"",0)</f>
        <v/>
      </c>
      <c r="BD137" t="str">
        <f>_xlfn.XLOOKUP(_xlfn.XLOOKUP($A137,TEAMS!$E$3:$E$361,TEAMS!$D$3:$D$361,"",0),KP!$C$1:$C$370,KP!T$1:T$370,"",0)</f>
        <v/>
      </c>
      <c r="BE137" t="str">
        <f>_xlfn.XLOOKUP(_xlfn.XLOOKUP($A137,TEAMS!$E$3:$E$361,TEAMS!$D$3:$D$361,"",0),KP!$C$1:$C$370,KP!V$1:V$370,"",0)</f>
        <v/>
      </c>
      <c r="BF137" t="str">
        <f>_xlfn.XLOOKUP(_xlfn.XLOOKUP($A137,TEAMS!$E$3:$E$361,TEAMS!$D$3:$D$361,"",0),KP!$C$1:$C$370,KP!X$1:X$370,"",0)</f>
        <v/>
      </c>
    </row>
    <row r="138" spans="1:58" x14ac:dyDescent="0.2">
      <c r="A138" s="1" t="s">
        <v>175</v>
      </c>
      <c r="B138" s="11" t="str">
        <f>_xlfn.XLOOKUP($A138,KP!$D$1:$D$364,KP!$C$1:$C$364,"",0)</f>
        <v>Kennesaw St.</v>
      </c>
      <c r="C138" s="11" t="str">
        <f>_xlfn.XLOOKUP($A138,KP!$D$1:$D$364,KP!$E$1:$E$364,"",0)</f>
        <v>ASun</v>
      </c>
      <c r="D138">
        <v>73.7</v>
      </c>
      <c r="E138">
        <v>2.9</v>
      </c>
      <c r="F138">
        <v>26</v>
      </c>
      <c r="G138">
        <v>56.7</v>
      </c>
      <c r="H138">
        <v>1.028</v>
      </c>
      <c r="I138">
        <v>0.98799999999999999</v>
      </c>
      <c r="J138">
        <v>52.9</v>
      </c>
      <c r="K138">
        <v>110.8</v>
      </c>
      <c r="L138">
        <v>37.1</v>
      </c>
      <c r="M138">
        <v>51.3</v>
      </c>
      <c r="N138">
        <v>66.3</v>
      </c>
      <c r="O138">
        <v>8</v>
      </c>
      <c r="P138">
        <v>21.5</v>
      </c>
      <c r="Q138">
        <v>7.4</v>
      </c>
      <c r="R138">
        <v>23.2</v>
      </c>
      <c r="S138">
        <v>34.299999999999997</v>
      </c>
      <c r="T138">
        <v>24.3</v>
      </c>
      <c r="U138">
        <v>76.5</v>
      </c>
      <c r="V138">
        <v>50.7</v>
      </c>
      <c r="W138">
        <v>2.6</v>
      </c>
      <c r="X138">
        <v>7.4</v>
      </c>
      <c r="Y138">
        <v>14.1</v>
      </c>
      <c r="Z138">
        <v>12.5</v>
      </c>
      <c r="AA138">
        <v>1.123</v>
      </c>
      <c r="AB138">
        <v>0.74199999999999999</v>
      </c>
      <c r="AC138">
        <v>0.76900000000000002</v>
      </c>
      <c r="AD138">
        <v>71.7</v>
      </c>
      <c r="AE138">
        <v>18.2</v>
      </c>
      <c r="AF138">
        <v>70.8</v>
      </c>
      <c r="AG138">
        <v>-2.9</v>
      </c>
      <c r="AH138">
        <v>44.3</v>
      </c>
      <c r="AI138">
        <v>51.2</v>
      </c>
      <c r="AJ138">
        <v>34.799999999999997</v>
      </c>
      <c r="AK138">
        <v>50.5</v>
      </c>
      <c r="AL138">
        <v>69.2</v>
      </c>
      <c r="AM138">
        <v>108.7</v>
      </c>
      <c r="AN138">
        <v>11.6</v>
      </c>
      <c r="AO138">
        <v>13.7</v>
      </c>
      <c r="AP138">
        <v>0.84299999999999997</v>
      </c>
      <c r="AQ138">
        <f t="shared" si="6"/>
        <v>0.28000000000000003</v>
      </c>
      <c r="AR138">
        <f t="shared" si="7"/>
        <v>10</v>
      </c>
      <c r="AS138">
        <f t="shared" si="8"/>
        <v>-2.5</v>
      </c>
      <c r="AT138">
        <f>_xlfn.XLOOKUP(_xlfn.XLOOKUP($A138,TEAMS!$E$3:$E$361,TEAMS!$D$3:$D$361,"",0),KP!$C$1:$C$370,KP!B$1:B$370,"",0)</f>
        <v>127</v>
      </c>
      <c r="AU138">
        <f>_xlfn.XLOOKUP(_xlfn.XLOOKUP($A138,TEAMS!$E$3:$E$361,TEAMS!$D$3:$D$361,"",0),KP!$C$1:$C$370,KP!F$1:F$370,"",0)</f>
        <v>26</v>
      </c>
      <c r="AV138">
        <f>_xlfn.XLOOKUP(_xlfn.XLOOKUP($A138,TEAMS!$E$3:$E$361,TEAMS!$D$3:$D$361,"",0),KP!$C$1:$C$370,KP!G$1:G$370,"",0)</f>
        <v>8</v>
      </c>
      <c r="AW138">
        <f>_xlfn.XLOOKUP(_xlfn.XLOOKUP($A138,TEAMS!$E$3:$E$361,TEAMS!$D$3:$D$361,"",0),KP!$C$1:$C$370,KP!H$1:H$370,"",0)</f>
        <v>14</v>
      </c>
      <c r="AX138">
        <f>_xlfn.XLOOKUP(_xlfn.XLOOKUP($A138,TEAMS!$E$3:$E$361,TEAMS!$D$3:$D$361,"",0),KP!$C$1:$C$370,KP!I$1:I$370,"",0)</f>
        <v>3.64</v>
      </c>
      <c r="AY138">
        <f>_xlfn.XLOOKUP(_xlfn.XLOOKUP($A138,TEAMS!$E$3:$E$361,TEAMS!$D$3:$D$361,"",0),KP!$C$1:$C$370,KP!J$1:J$370,"",0)</f>
        <v>106.3</v>
      </c>
      <c r="AZ138">
        <f>_xlfn.XLOOKUP(_xlfn.XLOOKUP($A138,TEAMS!$E$3:$E$361,TEAMS!$D$3:$D$361,"",0),KP!$C$1:$C$370,KP!L$1:L$370,"",0)</f>
        <v>102.7</v>
      </c>
      <c r="BA138">
        <f>_xlfn.XLOOKUP(_xlfn.XLOOKUP($A138,TEAMS!$E$3:$E$361,TEAMS!$D$3:$D$361,"",0),KP!$C$1:$C$370,KP!N$1:N$370,"",0)</f>
        <v>68.5</v>
      </c>
      <c r="BB138">
        <f>_xlfn.XLOOKUP(_xlfn.XLOOKUP($A138,TEAMS!$E$3:$E$361,TEAMS!$D$3:$D$361,"",0),KP!$C$1:$C$370,KP!P$1:P$370,"",0)</f>
        <v>0.14699999999999999</v>
      </c>
      <c r="BC138">
        <f>_xlfn.XLOOKUP(_xlfn.XLOOKUP($A138,TEAMS!$E$3:$E$361,TEAMS!$D$3:$D$361,"",0),KP!$C$1:$C$370,KP!R$1:R$370,"",0)</f>
        <v>-1.52</v>
      </c>
      <c r="BD138">
        <f>_xlfn.XLOOKUP(_xlfn.XLOOKUP($A138,TEAMS!$E$3:$E$361,TEAMS!$D$3:$D$361,"",0),KP!$C$1:$C$370,KP!T$1:T$370,"",0)</f>
        <v>105.1</v>
      </c>
      <c r="BE138">
        <f>_xlfn.XLOOKUP(_xlfn.XLOOKUP($A138,TEAMS!$E$3:$E$361,TEAMS!$D$3:$D$361,"",0),KP!$C$1:$C$370,KP!V$1:V$370,"",0)</f>
        <v>106.7</v>
      </c>
      <c r="BF138">
        <f>_xlfn.XLOOKUP(_xlfn.XLOOKUP($A138,TEAMS!$E$3:$E$361,TEAMS!$D$3:$D$361,"",0),KP!$C$1:$C$370,KP!X$1:X$370,"",0)</f>
        <v>5.05</v>
      </c>
    </row>
    <row r="139" spans="1:58" x14ac:dyDescent="0.2">
      <c r="A139" s="1" t="s">
        <v>176</v>
      </c>
      <c r="B139" s="11" t="str">
        <f>_xlfn.XLOOKUP($A139,KP!$D$1:$D$364,KP!$C$1:$C$364,"",0)</f>
        <v>Portland St.</v>
      </c>
      <c r="C139" s="11" t="str">
        <f>_xlfn.XLOOKUP($A139,KP!$D$1:$D$364,KP!$E$1:$E$364,"",0)</f>
        <v>BSky</v>
      </c>
      <c r="D139">
        <v>73.7</v>
      </c>
      <c r="E139">
        <v>-4.5999999999999996</v>
      </c>
      <c r="F139">
        <v>25.8</v>
      </c>
      <c r="G139">
        <v>59.1</v>
      </c>
      <c r="H139">
        <v>0.997</v>
      </c>
      <c r="I139">
        <v>1.0589999999999999</v>
      </c>
      <c r="J139">
        <v>49.6</v>
      </c>
      <c r="K139">
        <v>107</v>
      </c>
      <c r="L139">
        <v>33</v>
      </c>
      <c r="M139">
        <v>49.7</v>
      </c>
      <c r="N139">
        <v>73.2</v>
      </c>
      <c r="O139">
        <v>7</v>
      </c>
      <c r="P139">
        <v>21.3</v>
      </c>
      <c r="Q139">
        <v>6.9</v>
      </c>
      <c r="R139">
        <v>19.600000000000001</v>
      </c>
      <c r="S139">
        <v>29.8</v>
      </c>
      <c r="T139">
        <v>21.6</v>
      </c>
      <c r="U139">
        <v>71.599999999999994</v>
      </c>
      <c r="V139">
        <v>44.7</v>
      </c>
      <c r="W139">
        <v>3.2</v>
      </c>
      <c r="X139">
        <v>6.4</v>
      </c>
      <c r="Y139">
        <v>12.9</v>
      </c>
      <c r="Z139">
        <v>12.1</v>
      </c>
      <c r="AA139">
        <v>1.0660000000000001</v>
      </c>
      <c r="AB139">
        <v>0.34499999999999997</v>
      </c>
      <c r="AC139">
        <v>0.55600000000000005</v>
      </c>
      <c r="AD139">
        <v>73.900000000000006</v>
      </c>
      <c r="AE139">
        <v>23</v>
      </c>
      <c r="AF139">
        <v>78.2</v>
      </c>
      <c r="AG139">
        <v>4.5999999999999996</v>
      </c>
      <c r="AH139">
        <v>48.9</v>
      </c>
      <c r="AI139">
        <v>55</v>
      </c>
      <c r="AJ139">
        <v>36.799999999999997</v>
      </c>
      <c r="AK139">
        <v>55</v>
      </c>
      <c r="AL139">
        <v>74.099999999999994</v>
      </c>
      <c r="AM139">
        <v>118.4</v>
      </c>
      <c r="AN139">
        <v>14.3</v>
      </c>
      <c r="AO139">
        <v>15.4</v>
      </c>
      <c r="AP139">
        <v>0.93300000000000005</v>
      </c>
      <c r="AQ139">
        <f t="shared" si="6"/>
        <v>0.13300000000000001</v>
      </c>
      <c r="AR139">
        <f t="shared" si="7"/>
        <v>9.6000000000000014</v>
      </c>
      <c r="AS139">
        <f t="shared" si="8"/>
        <v>-2.4999999999999982</v>
      </c>
      <c r="AT139">
        <f>_xlfn.XLOOKUP(_xlfn.XLOOKUP($A139,TEAMS!$E$3:$E$361,TEAMS!$D$3:$D$361,"",0),KP!$C$1:$C$370,KP!B$1:B$370,"",0)</f>
        <v>238</v>
      </c>
      <c r="AU139">
        <f>_xlfn.XLOOKUP(_xlfn.XLOOKUP($A139,TEAMS!$E$3:$E$361,TEAMS!$D$3:$D$361,"",0),KP!$C$1:$C$370,KP!F$1:F$370,"",0)</f>
        <v>0</v>
      </c>
      <c r="AV139">
        <f>_xlfn.XLOOKUP(_xlfn.XLOOKUP($A139,TEAMS!$E$3:$E$361,TEAMS!$D$3:$D$361,"",0),KP!$C$1:$C$370,KP!G$1:G$370,"",0)</f>
        <v>0</v>
      </c>
      <c r="AW139">
        <f>_xlfn.XLOOKUP(_xlfn.XLOOKUP($A139,TEAMS!$E$3:$E$361,TEAMS!$D$3:$D$361,"",0),KP!$C$1:$C$370,KP!H$1:H$370,"",0)</f>
        <v>0</v>
      </c>
      <c r="AX139">
        <f>_xlfn.XLOOKUP(_xlfn.XLOOKUP($A139,TEAMS!$E$3:$E$361,TEAMS!$D$3:$D$361,"",0),KP!$C$1:$C$370,KP!I$1:I$370,"",0)</f>
        <v>-5.58</v>
      </c>
      <c r="AY139">
        <f>_xlfn.XLOOKUP(_xlfn.XLOOKUP($A139,TEAMS!$E$3:$E$361,TEAMS!$D$3:$D$361,"",0),KP!$C$1:$C$370,KP!J$1:J$370,"",0)</f>
        <v>103</v>
      </c>
      <c r="AZ139">
        <f>_xlfn.XLOOKUP(_xlfn.XLOOKUP($A139,TEAMS!$E$3:$E$361,TEAMS!$D$3:$D$361,"",0),KP!$C$1:$C$370,KP!L$1:L$370,"",0)</f>
        <v>108.6</v>
      </c>
      <c r="BA139">
        <f>_xlfn.XLOOKUP(_xlfn.XLOOKUP($A139,TEAMS!$E$3:$E$361,TEAMS!$D$3:$D$361,"",0),KP!$C$1:$C$370,KP!N$1:N$370,"",0)</f>
        <v>72.400000000000006</v>
      </c>
      <c r="BB139">
        <f>_xlfn.XLOOKUP(_xlfn.XLOOKUP($A139,TEAMS!$E$3:$E$361,TEAMS!$D$3:$D$361,"",0),KP!$C$1:$C$370,KP!P$1:P$370,"",0)</f>
        <v>8.0000000000000002E-3</v>
      </c>
      <c r="BC139">
        <f>_xlfn.XLOOKUP(_xlfn.XLOOKUP($A139,TEAMS!$E$3:$E$361,TEAMS!$D$3:$D$361,"",0),KP!$C$1:$C$370,KP!R$1:R$370,"",0)</f>
        <v>0.12</v>
      </c>
      <c r="BD139">
        <f>_xlfn.XLOOKUP(_xlfn.XLOOKUP($A139,TEAMS!$E$3:$E$361,TEAMS!$D$3:$D$361,"",0),KP!$C$1:$C$370,KP!T$1:T$370,"",0)</f>
        <v>106.2</v>
      </c>
      <c r="BE139">
        <f>_xlfn.XLOOKUP(_xlfn.XLOOKUP($A139,TEAMS!$E$3:$E$361,TEAMS!$D$3:$D$361,"",0),KP!$C$1:$C$370,KP!V$1:V$370,"",0)</f>
        <v>106.1</v>
      </c>
      <c r="BF139">
        <f>_xlfn.XLOOKUP(_xlfn.XLOOKUP($A139,TEAMS!$E$3:$E$361,TEAMS!$D$3:$D$361,"",0),KP!$C$1:$C$370,KP!X$1:X$370,"",0)</f>
        <v>5.51</v>
      </c>
    </row>
    <row r="140" spans="1:58" x14ac:dyDescent="0.2">
      <c r="A140" s="1" t="s">
        <v>177</v>
      </c>
      <c r="B140" s="11" t="str">
        <f>_xlfn.XLOOKUP($A140,KP!$D$1:$D$364,KP!$C$1:$C$364,"",0)</f>
        <v>Seton Hall</v>
      </c>
      <c r="C140" s="11" t="str">
        <f>_xlfn.XLOOKUP($A140,KP!$D$1:$D$364,KP!$E$1:$E$364,"",0)</f>
        <v>BE</v>
      </c>
      <c r="D140">
        <v>68.099999999999994</v>
      </c>
      <c r="E140">
        <v>2.6</v>
      </c>
      <c r="F140">
        <v>23.7</v>
      </c>
      <c r="G140">
        <v>53.9</v>
      </c>
      <c r="H140">
        <v>0.98199999999999998</v>
      </c>
      <c r="I140">
        <v>0.94399999999999995</v>
      </c>
      <c r="J140">
        <v>49.4</v>
      </c>
      <c r="K140">
        <v>105.9</v>
      </c>
      <c r="L140">
        <v>33.200000000000003</v>
      </c>
      <c r="M140">
        <v>49.2</v>
      </c>
      <c r="N140">
        <v>67.900000000000006</v>
      </c>
      <c r="O140">
        <v>5.8</v>
      </c>
      <c r="P140">
        <v>17.600000000000001</v>
      </c>
      <c r="Q140">
        <v>8.5</v>
      </c>
      <c r="R140">
        <v>22.7</v>
      </c>
      <c r="S140">
        <v>34.700000000000003</v>
      </c>
      <c r="T140">
        <v>27.9</v>
      </c>
      <c r="U140">
        <v>71.2</v>
      </c>
      <c r="V140">
        <v>50.5</v>
      </c>
      <c r="W140">
        <v>4.3</v>
      </c>
      <c r="X140">
        <v>8.3000000000000007</v>
      </c>
      <c r="Y140">
        <v>12.2</v>
      </c>
      <c r="Z140">
        <v>13.8</v>
      </c>
      <c r="AA140">
        <v>0.88100000000000001</v>
      </c>
      <c r="AB140">
        <v>0.51600000000000001</v>
      </c>
      <c r="AC140">
        <v>0.45500000000000002</v>
      </c>
      <c r="AD140">
        <v>69.3</v>
      </c>
      <c r="AE140">
        <v>17.899999999999999</v>
      </c>
      <c r="AF140">
        <v>65.5</v>
      </c>
      <c r="AG140">
        <v>-2.6</v>
      </c>
      <c r="AH140">
        <v>41.8</v>
      </c>
      <c r="AI140">
        <v>47.6</v>
      </c>
      <c r="AJ140">
        <v>31</v>
      </c>
      <c r="AK140">
        <v>48.2</v>
      </c>
      <c r="AL140">
        <v>72.7</v>
      </c>
      <c r="AM140">
        <v>102.6</v>
      </c>
      <c r="AN140">
        <v>12.6</v>
      </c>
      <c r="AO140">
        <v>14.4</v>
      </c>
      <c r="AP140">
        <v>0.879</v>
      </c>
      <c r="AQ140">
        <f t="shared" si="6"/>
        <v>2.0000000000000018E-3</v>
      </c>
      <c r="AR140">
        <f t="shared" si="7"/>
        <v>12.600000000000001</v>
      </c>
      <c r="AS140">
        <f t="shared" si="8"/>
        <v>-1.1999999999999993</v>
      </c>
      <c r="AT140">
        <f>_xlfn.XLOOKUP(_xlfn.XLOOKUP($A140,TEAMS!$E$3:$E$361,TEAMS!$D$3:$D$361,"",0),KP!$C$1:$C$370,KP!B$1:B$370,"",0)</f>
        <v>70</v>
      </c>
      <c r="AU140">
        <f>_xlfn.XLOOKUP(_xlfn.XLOOKUP($A140,TEAMS!$E$3:$E$361,TEAMS!$D$3:$D$361,"",0),KP!$C$1:$C$370,KP!F$1:F$370,"",0)</f>
        <v>17</v>
      </c>
      <c r="AV140">
        <f>_xlfn.XLOOKUP(_xlfn.XLOOKUP($A140,TEAMS!$E$3:$E$361,TEAMS!$D$3:$D$361,"",0),KP!$C$1:$C$370,KP!G$1:G$370,"",0)</f>
        <v>15</v>
      </c>
      <c r="AW140">
        <f>_xlfn.XLOOKUP(_xlfn.XLOOKUP($A140,TEAMS!$E$3:$E$361,TEAMS!$D$3:$D$361,"",0),KP!$C$1:$C$370,KP!H$1:H$370,"",0)</f>
        <v>0</v>
      </c>
      <c r="AX140">
        <f>_xlfn.XLOOKUP(_xlfn.XLOOKUP($A140,TEAMS!$E$3:$E$361,TEAMS!$D$3:$D$361,"",0),KP!$C$1:$C$370,KP!I$1:I$370,"",0)</f>
        <v>12.23</v>
      </c>
      <c r="AY140">
        <f>_xlfn.XLOOKUP(_xlfn.XLOOKUP($A140,TEAMS!$E$3:$E$361,TEAMS!$D$3:$D$361,"",0),KP!$C$1:$C$370,KP!J$1:J$370,"",0)</f>
        <v>106.7</v>
      </c>
      <c r="AZ140">
        <f>_xlfn.XLOOKUP(_xlfn.XLOOKUP($A140,TEAMS!$E$3:$E$361,TEAMS!$D$3:$D$361,"",0),KP!$C$1:$C$370,KP!L$1:L$370,"",0)</f>
        <v>94.5</v>
      </c>
      <c r="BA140">
        <f>_xlfn.XLOOKUP(_xlfn.XLOOKUP($A140,TEAMS!$E$3:$E$361,TEAMS!$D$3:$D$361,"",0),KP!$C$1:$C$370,KP!N$1:N$370,"",0)</f>
        <v>66.5</v>
      </c>
      <c r="BB140">
        <f>_xlfn.XLOOKUP(_xlfn.XLOOKUP($A140,TEAMS!$E$3:$E$361,TEAMS!$D$3:$D$361,"",0),KP!$C$1:$C$370,KP!P$1:P$370,"",0)</f>
        <v>-4.2000000000000003E-2</v>
      </c>
      <c r="BC140">
        <f>_xlfn.XLOOKUP(_xlfn.XLOOKUP($A140,TEAMS!$E$3:$E$361,TEAMS!$D$3:$D$361,"",0),KP!$C$1:$C$370,KP!R$1:R$370,"",0)</f>
        <v>9.4600000000000009</v>
      </c>
      <c r="BD140">
        <f>_xlfn.XLOOKUP(_xlfn.XLOOKUP($A140,TEAMS!$E$3:$E$361,TEAMS!$D$3:$D$361,"",0),KP!$C$1:$C$370,KP!T$1:T$370,"",0)</f>
        <v>110</v>
      </c>
      <c r="BE140">
        <f>_xlfn.XLOOKUP(_xlfn.XLOOKUP($A140,TEAMS!$E$3:$E$361,TEAMS!$D$3:$D$361,"",0),KP!$C$1:$C$370,KP!V$1:V$370,"",0)</f>
        <v>100.6</v>
      </c>
      <c r="BF140">
        <f>_xlfn.XLOOKUP(_xlfn.XLOOKUP($A140,TEAMS!$E$3:$E$361,TEAMS!$D$3:$D$361,"",0),KP!$C$1:$C$370,KP!X$1:X$370,"",0)</f>
        <v>2.72</v>
      </c>
    </row>
    <row r="141" spans="1:58" x14ac:dyDescent="0.2">
      <c r="A141" s="1" t="s">
        <v>178</v>
      </c>
      <c r="B141" s="11" t="str">
        <f>_xlfn.XLOOKUP($A141,KP!$D$1:$D$364,KP!$C$1:$C$364,"",0)</f>
        <v>New Mexico St.</v>
      </c>
      <c r="C141" s="11" t="str">
        <f>_xlfn.XLOOKUP($A141,KP!$D$1:$D$364,KP!$E$1:$E$364,"",0)</f>
        <v>WAC</v>
      </c>
      <c r="D141">
        <v>71.2</v>
      </c>
      <c r="E141">
        <v>-4</v>
      </c>
      <c r="F141">
        <v>25.1</v>
      </c>
      <c r="G141">
        <v>57.4</v>
      </c>
      <c r="H141">
        <v>0.99399999999999999</v>
      </c>
      <c r="I141">
        <v>1.05</v>
      </c>
      <c r="J141">
        <v>50.2</v>
      </c>
      <c r="K141">
        <v>106.5</v>
      </c>
      <c r="L141">
        <v>35.1</v>
      </c>
      <c r="M141">
        <v>48.8</v>
      </c>
      <c r="N141">
        <v>68.3</v>
      </c>
      <c r="O141">
        <v>7.3</v>
      </c>
      <c r="P141">
        <v>20.9</v>
      </c>
      <c r="Q141">
        <v>8.1999999999999993</v>
      </c>
      <c r="R141">
        <v>22.5</v>
      </c>
      <c r="S141">
        <v>33.299999999999997</v>
      </c>
      <c r="T141">
        <v>25.4</v>
      </c>
      <c r="U141">
        <v>74.400000000000006</v>
      </c>
      <c r="V141">
        <v>49.2</v>
      </c>
      <c r="W141">
        <v>2.2000000000000002</v>
      </c>
      <c r="X141">
        <v>6.7</v>
      </c>
      <c r="Y141">
        <v>11.2</v>
      </c>
      <c r="Z141">
        <v>13</v>
      </c>
      <c r="AA141">
        <v>0.86799999999999999</v>
      </c>
      <c r="AB141">
        <v>0.28599999999999998</v>
      </c>
      <c r="AC141">
        <v>0</v>
      </c>
      <c r="AD141">
        <v>71.7</v>
      </c>
      <c r="AE141">
        <v>19.3</v>
      </c>
      <c r="AF141">
        <v>75.2</v>
      </c>
      <c r="AG141">
        <v>4</v>
      </c>
      <c r="AH141">
        <v>45.3</v>
      </c>
      <c r="AI141">
        <v>53.6</v>
      </c>
      <c r="AJ141">
        <v>36.799999999999997</v>
      </c>
      <c r="AK141">
        <v>52.4</v>
      </c>
      <c r="AL141">
        <v>72.2</v>
      </c>
      <c r="AM141">
        <v>114</v>
      </c>
      <c r="AN141">
        <v>12.6</v>
      </c>
      <c r="AO141">
        <v>13.5</v>
      </c>
      <c r="AP141">
        <v>0.93300000000000005</v>
      </c>
      <c r="AQ141">
        <f t="shared" si="6"/>
        <v>-6.5000000000000058E-2</v>
      </c>
      <c r="AR141">
        <f t="shared" si="7"/>
        <v>8.9</v>
      </c>
      <c r="AS141">
        <f t="shared" si="8"/>
        <v>-4.0999999999999996</v>
      </c>
      <c r="AT141">
        <f>_xlfn.XLOOKUP(_xlfn.XLOOKUP($A141,TEAMS!$E$3:$E$361,TEAMS!$D$3:$D$361,"",0),KP!$C$1:$C$370,KP!B$1:B$370,"",0)</f>
        <v>187</v>
      </c>
      <c r="AU141">
        <f>_xlfn.XLOOKUP(_xlfn.XLOOKUP($A141,TEAMS!$E$3:$E$361,TEAMS!$D$3:$D$361,"",0),KP!$C$1:$C$370,KP!F$1:F$370,"",0)</f>
        <v>0</v>
      </c>
      <c r="AV141">
        <f>_xlfn.XLOOKUP(_xlfn.XLOOKUP($A141,TEAMS!$E$3:$E$361,TEAMS!$D$3:$D$361,"",0),KP!$C$1:$C$370,KP!G$1:G$370,"",0)</f>
        <v>0</v>
      </c>
      <c r="AW141">
        <f>_xlfn.XLOOKUP(_xlfn.XLOOKUP($A141,TEAMS!$E$3:$E$361,TEAMS!$D$3:$D$361,"",0),KP!$C$1:$C$370,KP!H$1:H$370,"",0)</f>
        <v>0</v>
      </c>
      <c r="AX141">
        <f>_xlfn.XLOOKUP(_xlfn.XLOOKUP($A141,TEAMS!$E$3:$E$361,TEAMS!$D$3:$D$361,"",0),KP!$C$1:$C$370,KP!I$1:I$370,"",0)</f>
        <v>-1.1200000000000001</v>
      </c>
      <c r="AY141">
        <f>_xlfn.XLOOKUP(_xlfn.XLOOKUP($A141,TEAMS!$E$3:$E$361,TEAMS!$D$3:$D$361,"",0),KP!$C$1:$C$370,KP!J$1:J$370,"",0)</f>
        <v>105.7</v>
      </c>
      <c r="AZ141">
        <f>_xlfn.XLOOKUP(_xlfn.XLOOKUP($A141,TEAMS!$E$3:$E$361,TEAMS!$D$3:$D$361,"",0),KP!$C$1:$C$370,KP!L$1:L$370,"",0)</f>
        <v>106.8</v>
      </c>
      <c r="BA141">
        <f>_xlfn.XLOOKUP(_xlfn.XLOOKUP($A141,TEAMS!$E$3:$E$361,TEAMS!$D$3:$D$361,"",0),KP!$C$1:$C$370,KP!N$1:N$370,"",0)</f>
        <v>69.3</v>
      </c>
      <c r="BB141">
        <f>_xlfn.XLOOKUP(_xlfn.XLOOKUP($A141,TEAMS!$E$3:$E$361,TEAMS!$D$3:$D$361,"",0),KP!$C$1:$C$370,KP!P$1:P$370,"",0)</f>
        <v>-8.7999999999999995E-2</v>
      </c>
      <c r="BC141">
        <f>_xlfn.XLOOKUP(_xlfn.XLOOKUP($A141,TEAMS!$E$3:$E$361,TEAMS!$D$3:$D$361,"",0),KP!$C$1:$C$370,KP!R$1:R$370,"",0)</f>
        <v>4.01</v>
      </c>
      <c r="BD141">
        <f>_xlfn.XLOOKUP(_xlfn.XLOOKUP($A141,TEAMS!$E$3:$E$361,TEAMS!$D$3:$D$361,"",0),KP!$C$1:$C$370,KP!T$1:T$370,"",0)</f>
        <v>106.2</v>
      </c>
      <c r="BE141">
        <f>_xlfn.XLOOKUP(_xlfn.XLOOKUP($A141,TEAMS!$E$3:$E$361,TEAMS!$D$3:$D$361,"",0),KP!$C$1:$C$370,KP!V$1:V$370,"",0)</f>
        <v>102.2</v>
      </c>
      <c r="BF141">
        <f>_xlfn.XLOOKUP(_xlfn.XLOOKUP($A141,TEAMS!$E$3:$E$361,TEAMS!$D$3:$D$361,"",0),KP!$C$1:$C$370,KP!X$1:X$370,"",0)</f>
        <v>4.46</v>
      </c>
    </row>
    <row r="142" spans="1:58" x14ac:dyDescent="0.2">
      <c r="A142" s="1" t="s">
        <v>179</v>
      </c>
      <c r="B142" s="11" t="str">
        <f>_xlfn.XLOOKUP($A142,KP!$D$1:$D$364,KP!$C$1:$C$364,"",0)</f>
        <v>UC Santa Barbara</v>
      </c>
      <c r="C142" s="11" t="str">
        <f>_xlfn.XLOOKUP($A142,KP!$D$1:$D$364,KP!$E$1:$E$364,"",0)</f>
        <v>BW</v>
      </c>
      <c r="D142">
        <v>71.8</v>
      </c>
      <c r="E142">
        <v>6.1</v>
      </c>
      <c r="F142">
        <v>26.3</v>
      </c>
      <c r="G142">
        <v>53.6</v>
      </c>
      <c r="H142">
        <v>1.07</v>
      </c>
      <c r="I142">
        <v>0.97899999999999998</v>
      </c>
      <c r="J142">
        <v>54.1</v>
      </c>
      <c r="K142">
        <v>115</v>
      </c>
      <c r="L142">
        <v>35.1</v>
      </c>
      <c r="M142">
        <v>54.7</v>
      </c>
      <c r="N142">
        <v>73.7</v>
      </c>
      <c r="O142">
        <v>5.5</v>
      </c>
      <c r="P142">
        <v>15.6</v>
      </c>
      <c r="Q142">
        <v>6.7</v>
      </c>
      <c r="R142">
        <v>22.1</v>
      </c>
      <c r="S142">
        <v>31.6</v>
      </c>
      <c r="T142">
        <v>24.8</v>
      </c>
      <c r="U142">
        <v>77.400000000000006</v>
      </c>
      <c r="V142">
        <v>50.9</v>
      </c>
      <c r="W142">
        <v>2.5</v>
      </c>
      <c r="X142">
        <v>6.5</v>
      </c>
      <c r="Y142">
        <v>13.9</v>
      </c>
      <c r="Z142">
        <v>11.1</v>
      </c>
      <c r="AA142">
        <v>1.254</v>
      </c>
      <c r="AB142">
        <v>0.78100000000000003</v>
      </c>
      <c r="AC142">
        <v>0.77800000000000002</v>
      </c>
      <c r="AD142">
        <v>67.099999999999994</v>
      </c>
      <c r="AE142">
        <v>16.2</v>
      </c>
      <c r="AF142">
        <v>65.8</v>
      </c>
      <c r="AG142">
        <v>-6.1</v>
      </c>
      <c r="AH142">
        <v>44.4</v>
      </c>
      <c r="AI142">
        <v>49.8</v>
      </c>
      <c r="AJ142">
        <v>34.5</v>
      </c>
      <c r="AK142">
        <v>48.9</v>
      </c>
      <c r="AL142">
        <v>75.2</v>
      </c>
      <c r="AM142">
        <v>106.8</v>
      </c>
      <c r="AN142">
        <v>11.6</v>
      </c>
      <c r="AO142">
        <v>12.3</v>
      </c>
      <c r="AP142">
        <v>0.94699999999999995</v>
      </c>
      <c r="AQ142">
        <f t="shared" si="6"/>
        <v>0.30700000000000005</v>
      </c>
      <c r="AR142">
        <f t="shared" si="7"/>
        <v>9</v>
      </c>
      <c r="AS142">
        <f t="shared" si="8"/>
        <v>-2.0999999999999996</v>
      </c>
      <c r="AT142">
        <f>_xlfn.XLOOKUP(_xlfn.XLOOKUP($A142,TEAMS!$E$3:$E$361,TEAMS!$D$3:$D$361,"",0),KP!$C$1:$C$370,KP!B$1:B$370,"",0)</f>
        <v>102</v>
      </c>
      <c r="AU142">
        <f>_xlfn.XLOOKUP(_xlfn.XLOOKUP($A142,TEAMS!$E$3:$E$361,TEAMS!$D$3:$D$361,"",0),KP!$C$1:$C$370,KP!F$1:F$370,"",0)</f>
        <v>27</v>
      </c>
      <c r="AV142">
        <f>_xlfn.XLOOKUP(_xlfn.XLOOKUP($A142,TEAMS!$E$3:$E$361,TEAMS!$D$3:$D$361,"",0),KP!$C$1:$C$370,KP!G$1:G$370,"",0)</f>
        <v>7</v>
      </c>
      <c r="AW142">
        <f>_xlfn.XLOOKUP(_xlfn.XLOOKUP($A142,TEAMS!$E$3:$E$361,TEAMS!$D$3:$D$361,"",0),KP!$C$1:$C$370,KP!H$1:H$370,"",0)</f>
        <v>14</v>
      </c>
      <c r="AX142">
        <f>_xlfn.XLOOKUP(_xlfn.XLOOKUP($A142,TEAMS!$E$3:$E$361,TEAMS!$D$3:$D$361,"",0),KP!$C$1:$C$370,KP!I$1:I$370,"",0)</f>
        <v>6.64</v>
      </c>
      <c r="AY142">
        <f>_xlfn.XLOOKUP(_xlfn.XLOOKUP($A142,TEAMS!$E$3:$E$361,TEAMS!$D$3:$D$361,"",0),KP!$C$1:$C$370,KP!J$1:J$370,"",0)</f>
        <v>111.3</v>
      </c>
      <c r="AZ142">
        <f>_xlfn.XLOOKUP(_xlfn.XLOOKUP($A142,TEAMS!$E$3:$E$361,TEAMS!$D$3:$D$361,"",0),KP!$C$1:$C$370,KP!L$1:L$370,"",0)</f>
        <v>104.7</v>
      </c>
      <c r="BA142">
        <f>_xlfn.XLOOKUP(_xlfn.XLOOKUP($A142,TEAMS!$E$3:$E$361,TEAMS!$D$3:$D$361,"",0),KP!$C$1:$C$370,KP!N$1:N$370,"",0)</f>
        <v>65</v>
      </c>
      <c r="BB142">
        <f>_xlfn.XLOOKUP(_xlfn.XLOOKUP($A142,TEAMS!$E$3:$E$361,TEAMS!$D$3:$D$361,"",0),KP!$C$1:$C$370,KP!P$1:P$370,"",0)</f>
        <v>5.7000000000000002E-2</v>
      </c>
      <c r="BC142">
        <f>_xlfn.XLOOKUP(_xlfn.XLOOKUP($A142,TEAMS!$E$3:$E$361,TEAMS!$D$3:$D$361,"",0),KP!$C$1:$C$370,KP!R$1:R$370,"",0)</f>
        <v>-2.38</v>
      </c>
      <c r="BD142">
        <f>_xlfn.XLOOKUP(_xlfn.XLOOKUP($A142,TEAMS!$E$3:$E$361,TEAMS!$D$3:$D$361,"",0),KP!$C$1:$C$370,KP!T$1:T$370,"",0)</f>
        <v>102.8</v>
      </c>
      <c r="BE142">
        <f>_xlfn.XLOOKUP(_xlfn.XLOOKUP($A142,TEAMS!$E$3:$E$361,TEAMS!$D$3:$D$361,"",0),KP!$C$1:$C$370,KP!V$1:V$370,"",0)</f>
        <v>105.2</v>
      </c>
      <c r="BF142">
        <f>_xlfn.XLOOKUP(_xlfn.XLOOKUP($A142,TEAMS!$E$3:$E$361,TEAMS!$D$3:$D$361,"",0),KP!$C$1:$C$370,KP!X$1:X$370,"",0)</f>
        <v>-2.69</v>
      </c>
    </row>
    <row r="143" spans="1:58" x14ac:dyDescent="0.2">
      <c r="A143" s="1" t="s">
        <v>180</v>
      </c>
      <c r="B143" s="11" t="str">
        <f>_xlfn.XLOOKUP($A143,KP!$D$1:$D$364,KP!$C$1:$C$364,"",0)</f>
        <v>Indiana</v>
      </c>
      <c r="C143" s="11" t="str">
        <f>_xlfn.XLOOKUP($A143,KP!$D$1:$D$364,KP!$E$1:$E$364,"",0)</f>
        <v>B10</v>
      </c>
      <c r="D143">
        <v>75</v>
      </c>
      <c r="E143">
        <v>6.6</v>
      </c>
      <c r="F143">
        <v>28.5</v>
      </c>
      <c r="G143">
        <v>58.1</v>
      </c>
      <c r="H143">
        <v>1.071</v>
      </c>
      <c r="I143">
        <v>0.97699999999999998</v>
      </c>
      <c r="J143">
        <v>53.8</v>
      </c>
      <c r="K143">
        <v>113</v>
      </c>
      <c r="L143">
        <v>37</v>
      </c>
      <c r="M143">
        <v>53.2</v>
      </c>
      <c r="N143">
        <v>71.2</v>
      </c>
      <c r="O143">
        <v>5.7</v>
      </c>
      <c r="P143">
        <v>15.3</v>
      </c>
      <c r="Q143">
        <v>7.7</v>
      </c>
      <c r="R143">
        <v>25.3</v>
      </c>
      <c r="S143">
        <v>35.799999999999997</v>
      </c>
      <c r="T143">
        <v>25.9</v>
      </c>
      <c r="U143">
        <v>73.900000000000006</v>
      </c>
      <c r="V143">
        <v>51.5</v>
      </c>
      <c r="W143">
        <v>4.9000000000000004</v>
      </c>
      <c r="X143">
        <v>5.8</v>
      </c>
      <c r="Y143">
        <v>15.4</v>
      </c>
      <c r="Z143">
        <v>11.6</v>
      </c>
      <c r="AA143">
        <v>1.3260000000000001</v>
      </c>
      <c r="AB143">
        <v>0.66700000000000004</v>
      </c>
      <c r="AC143">
        <v>0.6</v>
      </c>
      <c r="AD143">
        <v>70.099999999999994</v>
      </c>
      <c r="AE143">
        <v>17.3</v>
      </c>
      <c r="AF143">
        <v>68.5</v>
      </c>
      <c r="AG143">
        <v>-6.6</v>
      </c>
      <c r="AH143">
        <v>40.9</v>
      </c>
      <c r="AI143">
        <v>47.3</v>
      </c>
      <c r="AJ143">
        <v>33.200000000000003</v>
      </c>
      <c r="AK143">
        <v>45.7</v>
      </c>
      <c r="AL143">
        <v>70.5</v>
      </c>
      <c r="AM143">
        <v>101.4</v>
      </c>
      <c r="AN143">
        <v>11.6</v>
      </c>
      <c r="AO143">
        <v>11.2</v>
      </c>
      <c r="AP143">
        <v>1.0349999999999999</v>
      </c>
      <c r="AQ143">
        <f t="shared" si="6"/>
        <v>0.29100000000000015</v>
      </c>
      <c r="AR143">
        <f t="shared" si="7"/>
        <v>10.7</v>
      </c>
      <c r="AS143">
        <f t="shared" si="8"/>
        <v>-0.90000000000000036</v>
      </c>
      <c r="AT143">
        <f>_xlfn.XLOOKUP(_xlfn.XLOOKUP($A143,TEAMS!$E$3:$E$361,TEAMS!$D$3:$D$361,"",0),KP!$C$1:$C$370,KP!B$1:B$370,"",0)</f>
        <v>30</v>
      </c>
      <c r="AU143">
        <f>_xlfn.XLOOKUP(_xlfn.XLOOKUP($A143,TEAMS!$E$3:$E$361,TEAMS!$D$3:$D$361,"",0),KP!$C$1:$C$370,KP!F$1:F$370,"",0)</f>
        <v>22</v>
      </c>
      <c r="AV143">
        <f>_xlfn.XLOOKUP(_xlfn.XLOOKUP($A143,TEAMS!$E$3:$E$361,TEAMS!$D$3:$D$361,"",0),KP!$C$1:$C$370,KP!G$1:G$370,"",0)</f>
        <v>11</v>
      </c>
      <c r="AW143">
        <f>_xlfn.XLOOKUP(_xlfn.XLOOKUP($A143,TEAMS!$E$3:$E$361,TEAMS!$D$3:$D$361,"",0),KP!$C$1:$C$370,KP!H$1:H$370,"",0)</f>
        <v>4</v>
      </c>
      <c r="AX143">
        <f>_xlfn.XLOOKUP(_xlfn.XLOOKUP($A143,TEAMS!$E$3:$E$361,TEAMS!$D$3:$D$361,"",0),KP!$C$1:$C$370,KP!I$1:I$370,"",0)</f>
        <v>17.36</v>
      </c>
      <c r="AY143">
        <f>_xlfn.XLOOKUP(_xlfn.XLOOKUP($A143,TEAMS!$E$3:$E$361,TEAMS!$D$3:$D$361,"",0),KP!$C$1:$C$370,KP!J$1:J$370,"",0)</f>
        <v>114.7</v>
      </c>
      <c r="AZ143">
        <f>_xlfn.XLOOKUP(_xlfn.XLOOKUP($A143,TEAMS!$E$3:$E$361,TEAMS!$D$3:$D$361,"",0),KP!$C$1:$C$370,KP!L$1:L$370,"",0)</f>
        <v>97.3</v>
      </c>
      <c r="BA143">
        <f>_xlfn.XLOOKUP(_xlfn.XLOOKUP($A143,TEAMS!$E$3:$E$361,TEAMS!$D$3:$D$361,"",0),KP!$C$1:$C$370,KP!N$1:N$370,"",0)</f>
        <v>68.099999999999994</v>
      </c>
      <c r="BB143">
        <f>_xlfn.XLOOKUP(_xlfn.XLOOKUP($A143,TEAMS!$E$3:$E$361,TEAMS!$D$3:$D$361,"",0),KP!$C$1:$C$370,KP!P$1:P$370,"",0)</f>
        <v>2.1999999999999999E-2</v>
      </c>
      <c r="BC143">
        <f>_xlfn.XLOOKUP(_xlfn.XLOOKUP($A143,TEAMS!$E$3:$E$361,TEAMS!$D$3:$D$361,"",0),KP!$C$1:$C$370,KP!R$1:R$370,"",0)</f>
        <v>10.59</v>
      </c>
      <c r="BD143">
        <f>_xlfn.XLOOKUP(_xlfn.XLOOKUP($A143,TEAMS!$E$3:$E$361,TEAMS!$D$3:$D$361,"",0),KP!$C$1:$C$370,KP!T$1:T$370,"",0)</f>
        <v>110.7</v>
      </c>
      <c r="BE143">
        <f>_xlfn.XLOOKUP(_xlfn.XLOOKUP($A143,TEAMS!$E$3:$E$361,TEAMS!$D$3:$D$361,"",0),KP!$C$1:$C$370,KP!V$1:V$370,"",0)</f>
        <v>100.1</v>
      </c>
      <c r="BF143">
        <f>_xlfn.XLOOKUP(_xlfn.XLOOKUP($A143,TEAMS!$E$3:$E$361,TEAMS!$D$3:$D$361,"",0),KP!$C$1:$C$370,KP!X$1:X$370,"",0)</f>
        <v>-3.4</v>
      </c>
    </row>
    <row r="144" spans="1:58" x14ac:dyDescent="0.2">
      <c r="A144" s="1" t="s">
        <v>181</v>
      </c>
      <c r="B144" s="11" t="str">
        <f>_xlfn.XLOOKUP($A144,KP!$D$1:$D$364,KP!$C$1:$C$364,"",0)</f>
        <v>Sacred Heart</v>
      </c>
      <c r="C144" s="11" t="str">
        <f>_xlfn.XLOOKUP($A144,KP!$D$1:$D$364,KP!$E$1:$E$364,"",0)</f>
        <v>NEC</v>
      </c>
      <c r="D144">
        <v>69.8</v>
      </c>
      <c r="E144">
        <v>-1.9</v>
      </c>
      <c r="F144">
        <v>25.9</v>
      </c>
      <c r="G144">
        <v>60.4</v>
      </c>
      <c r="H144">
        <v>0.96599999999999997</v>
      </c>
      <c r="I144">
        <v>0.99199999999999999</v>
      </c>
      <c r="J144">
        <v>48.4</v>
      </c>
      <c r="K144">
        <v>102</v>
      </c>
      <c r="L144">
        <v>30.6</v>
      </c>
      <c r="M144">
        <v>49.8</v>
      </c>
      <c r="N144">
        <v>67.5</v>
      </c>
      <c r="O144">
        <v>6.7</v>
      </c>
      <c r="P144">
        <v>21.8</v>
      </c>
      <c r="Q144">
        <v>8.6</v>
      </c>
      <c r="R144">
        <v>23.2</v>
      </c>
      <c r="S144">
        <v>35.6</v>
      </c>
      <c r="T144">
        <v>26.4</v>
      </c>
      <c r="U144">
        <v>70.2</v>
      </c>
      <c r="V144">
        <v>48.8</v>
      </c>
      <c r="W144">
        <v>3.3</v>
      </c>
      <c r="X144">
        <v>7.6</v>
      </c>
      <c r="Y144">
        <v>13.3</v>
      </c>
      <c r="Z144">
        <v>13.3</v>
      </c>
      <c r="AA144">
        <v>1</v>
      </c>
      <c r="AB144">
        <v>0.46899999999999997</v>
      </c>
      <c r="AC144">
        <v>0.54600000000000004</v>
      </c>
      <c r="AD144">
        <v>72.2</v>
      </c>
      <c r="AE144">
        <v>15</v>
      </c>
      <c r="AF144">
        <v>71.599999999999994</v>
      </c>
      <c r="AG144">
        <v>1.9</v>
      </c>
      <c r="AH144">
        <v>43.9</v>
      </c>
      <c r="AI144">
        <v>50.2</v>
      </c>
      <c r="AJ144">
        <v>34.1</v>
      </c>
      <c r="AK144">
        <v>49.7</v>
      </c>
      <c r="AL144">
        <v>71.099999999999994</v>
      </c>
      <c r="AM144">
        <v>106</v>
      </c>
      <c r="AN144">
        <v>14.1</v>
      </c>
      <c r="AO144">
        <v>13.7</v>
      </c>
      <c r="AP144">
        <v>1.0269999999999999</v>
      </c>
      <c r="AQ144">
        <f t="shared" si="6"/>
        <v>-2.6999999999999913E-2</v>
      </c>
      <c r="AR144">
        <f t="shared" si="7"/>
        <v>10.899999999999999</v>
      </c>
      <c r="AS144">
        <f t="shared" si="8"/>
        <v>-2.4000000000000021</v>
      </c>
      <c r="AT144">
        <f>_xlfn.XLOOKUP(_xlfn.XLOOKUP($A144,TEAMS!$E$3:$E$361,TEAMS!$D$3:$D$361,"",0),KP!$C$1:$C$370,KP!B$1:B$370,"",0)</f>
        <v>330</v>
      </c>
      <c r="AU144">
        <f>_xlfn.XLOOKUP(_xlfn.XLOOKUP($A144,TEAMS!$E$3:$E$361,TEAMS!$D$3:$D$361,"",0),KP!$C$1:$C$370,KP!F$1:F$370,"",0)</f>
        <v>16</v>
      </c>
      <c r="AV144">
        <f>_xlfn.XLOOKUP(_xlfn.XLOOKUP($A144,TEAMS!$E$3:$E$361,TEAMS!$D$3:$D$361,"",0),KP!$C$1:$C$370,KP!G$1:G$370,"",0)</f>
        <v>17</v>
      </c>
      <c r="AW144">
        <f>_xlfn.XLOOKUP(_xlfn.XLOOKUP($A144,TEAMS!$E$3:$E$361,TEAMS!$D$3:$D$361,"",0),KP!$C$1:$C$370,KP!H$1:H$370,"",0)</f>
        <v>0</v>
      </c>
      <c r="AX144">
        <f>_xlfn.XLOOKUP(_xlfn.XLOOKUP($A144,TEAMS!$E$3:$E$361,TEAMS!$D$3:$D$361,"",0),KP!$C$1:$C$370,KP!I$1:I$370,"",0)</f>
        <v>-14.9</v>
      </c>
      <c r="AY144">
        <f>_xlfn.XLOOKUP(_xlfn.XLOOKUP($A144,TEAMS!$E$3:$E$361,TEAMS!$D$3:$D$361,"",0),KP!$C$1:$C$370,KP!J$1:J$370,"",0)</f>
        <v>96.4</v>
      </c>
      <c r="AZ144">
        <f>_xlfn.XLOOKUP(_xlfn.XLOOKUP($A144,TEAMS!$E$3:$E$361,TEAMS!$D$3:$D$361,"",0),KP!$C$1:$C$370,KP!L$1:L$370,"",0)</f>
        <v>111.3</v>
      </c>
      <c r="BA144">
        <f>_xlfn.XLOOKUP(_xlfn.XLOOKUP($A144,TEAMS!$E$3:$E$361,TEAMS!$D$3:$D$361,"",0),KP!$C$1:$C$370,KP!N$1:N$370,"",0)</f>
        <v>69.7</v>
      </c>
      <c r="BB144">
        <f>_xlfn.XLOOKUP(_xlfn.XLOOKUP($A144,TEAMS!$E$3:$E$361,TEAMS!$D$3:$D$361,"",0),KP!$C$1:$C$370,KP!P$1:P$370,"",0)</f>
        <v>2.7E-2</v>
      </c>
      <c r="BC144">
        <f>_xlfn.XLOOKUP(_xlfn.XLOOKUP($A144,TEAMS!$E$3:$E$361,TEAMS!$D$3:$D$361,"",0),KP!$C$1:$C$370,KP!R$1:R$370,"",0)</f>
        <v>-13.65</v>
      </c>
      <c r="BD144">
        <f>_xlfn.XLOOKUP(_xlfn.XLOOKUP($A144,TEAMS!$E$3:$E$361,TEAMS!$D$3:$D$361,"",0),KP!$C$1:$C$370,KP!T$1:T$370,"",0)</f>
        <v>96.5</v>
      </c>
      <c r="BE144">
        <f>_xlfn.XLOOKUP(_xlfn.XLOOKUP($A144,TEAMS!$E$3:$E$361,TEAMS!$D$3:$D$361,"",0),KP!$C$1:$C$370,KP!V$1:V$370,"",0)</f>
        <v>110.2</v>
      </c>
      <c r="BF144">
        <f>_xlfn.XLOOKUP(_xlfn.XLOOKUP($A144,TEAMS!$E$3:$E$361,TEAMS!$D$3:$D$361,"",0),KP!$C$1:$C$370,KP!X$1:X$370,"",0)</f>
        <v>-7.82</v>
      </c>
    </row>
    <row r="145" spans="1:58" x14ac:dyDescent="0.2">
      <c r="A145" s="1" t="s">
        <v>182</v>
      </c>
      <c r="B145" s="11" t="str">
        <f>_xlfn.XLOOKUP($A145,KP!$D$1:$D$364,KP!$C$1:$C$364,"",0)</f>
        <v>Illinois Chicago</v>
      </c>
      <c r="C145" s="11" t="str">
        <f>_xlfn.XLOOKUP($A145,KP!$D$1:$D$364,KP!$E$1:$E$364,"",0)</f>
        <v>MVC</v>
      </c>
      <c r="D145">
        <v>66.7</v>
      </c>
      <c r="E145">
        <v>-5.7</v>
      </c>
      <c r="F145">
        <v>23.1</v>
      </c>
      <c r="G145">
        <v>55.6</v>
      </c>
      <c r="H145">
        <v>0.93300000000000005</v>
      </c>
      <c r="I145">
        <v>1.0129999999999999</v>
      </c>
      <c r="J145">
        <v>48.7</v>
      </c>
      <c r="K145">
        <v>103.1</v>
      </c>
      <c r="L145">
        <v>33.200000000000003</v>
      </c>
      <c r="M145">
        <v>47.9</v>
      </c>
      <c r="N145">
        <v>65.7</v>
      </c>
      <c r="O145">
        <v>8</v>
      </c>
      <c r="P145">
        <v>24.1</v>
      </c>
      <c r="Q145">
        <v>6.3</v>
      </c>
      <c r="R145">
        <v>21.3</v>
      </c>
      <c r="S145">
        <v>31.6</v>
      </c>
      <c r="T145">
        <v>19.399999999999999</v>
      </c>
      <c r="U145">
        <v>72.3</v>
      </c>
      <c r="V145">
        <v>45.3</v>
      </c>
      <c r="W145">
        <v>4.5</v>
      </c>
      <c r="X145">
        <v>6.3</v>
      </c>
      <c r="Y145">
        <v>13.1</v>
      </c>
      <c r="Z145">
        <v>12.7</v>
      </c>
      <c r="AA145">
        <v>1.0249999999999999</v>
      </c>
      <c r="AB145">
        <v>0.35499999999999998</v>
      </c>
      <c r="AC145">
        <v>0.33300000000000002</v>
      </c>
      <c r="AD145">
        <v>71.5</v>
      </c>
      <c r="AE145">
        <v>17.5</v>
      </c>
      <c r="AF145">
        <v>72.400000000000006</v>
      </c>
      <c r="AG145">
        <v>5.7</v>
      </c>
      <c r="AH145">
        <v>45.3</v>
      </c>
      <c r="AI145">
        <v>51.2</v>
      </c>
      <c r="AJ145">
        <v>34.299999999999997</v>
      </c>
      <c r="AK145">
        <v>51.1</v>
      </c>
      <c r="AL145">
        <v>72.2</v>
      </c>
      <c r="AM145">
        <v>109.2</v>
      </c>
      <c r="AN145">
        <v>14.4</v>
      </c>
      <c r="AO145">
        <v>13.6</v>
      </c>
      <c r="AP145">
        <v>1.052</v>
      </c>
      <c r="AQ145">
        <f t="shared" si="6"/>
        <v>-2.7000000000000135E-2</v>
      </c>
      <c r="AR145">
        <f t="shared" si="7"/>
        <v>10.8</v>
      </c>
      <c r="AS145">
        <f t="shared" si="8"/>
        <v>-1.8999999999999986</v>
      </c>
      <c r="AT145">
        <f>_xlfn.XLOOKUP(_xlfn.XLOOKUP($A145,TEAMS!$E$3:$E$361,TEAMS!$D$3:$D$361,"",0),KP!$C$1:$C$370,KP!B$1:B$370,"",0)</f>
        <v>299</v>
      </c>
      <c r="AU145">
        <f>_xlfn.XLOOKUP(_xlfn.XLOOKUP($A145,TEAMS!$E$3:$E$361,TEAMS!$D$3:$D$361,"",0),KP!$C$1:$C$370,KP!F$1:F$370,"",0)</f>
        <v>0</v>
      </c>
      <c r="AV145">
        <f>_xlfn.XLOOKUP(_xlfn.XLOOKUP($A145,TEAMS!$E$3:$E$361,TEAMS!$D$3:$D$361,"",0),KP!$C$1:$C$370,KP!G$1:G$370,"",0)</f>
        <v>0</v>
      </c>
      <c r="AW145">
        <f>_xlfn.XLOOKUP(_xlfn.XLOOKUP($A145,TEAMS!$E$3:$E$361,TEAMS!$D$3:$D$361,"",0),KP!$C$1:$C$370,KP!H$1:H$370,"",0)</f>
        <v>0</v>
      </c>
      <c r="AX145">
        <f>_xlfn.XLOOKUP(_xlfn.XLOOKUP($A145,TEAMS!$E$3:$E$361,TEAMS!$D$3:$D$361,"",0),KP!$C$1:$C$370,KP!I$1:I$370,"",0)</f>
        <v>-10.68</v>
      </c>
      <c r="AY145">
        <f>_xlfn.XLOOKUP(_xlfn.XLOOKUP($A145,TEAMS!$E$3:$E$361,TEAMS!$D$3:$D$361,"",0),KP!$C$1:$C$370,KP!J$1:J$370,"",0)</f>
        <v>98</v>
      </c>
      <c r="AZ145">
        <f>_xlfn.XLOOKUP(_xlfn.XLOOKUP($A145,TEAMS!$E$3:$E$361,TEAMS!$D$3:$D$361,"",0),KP!$C$1:$C$370,KP!L$1:L$370,"",0)</f>
        <v>108.7</v>
      </c>
      <c r="BA145">
        <f>_xlfn.XLOOKUP(_xlfn.XLOOKUP($A145,TEAMS!$E$3:$E$361,TEAMS!$D$3:$D$361,"",0),KP!$C$1:$C$370,KP!N$1:N$370,"",0)</f>
        <v>69</v>
      </c>
      <c r="BB145">
        <f>_xlfn.XLOOKUP(_xlfn.XLOOKUP($A145,TEAMS!$E$3:$E$361,TEAMS!$D$3:$D$361,"",0),KP!$C$1:$C$370,KP!P$1:P$370,"",0)</f>
        <v>1.9E-2</v>
      </c>
      <c r="BC145">
        <f>_xlfn.XLOOKUP(_xlfn.XLOOKUP($A145,TEAMS!$E$3:$E$361,TEAMS!$D$3:$D$361,"",0),KP!$C$1:$C$370,KP!R$1:R$370,"",0)</f>
        <v>-3.61</v>
      </c>
      <c r="BD145">
        <f>_xlfn.XLOOKUP(_xlfn.XLOOKUP($A145,TEAMS!$E$3:$E$361,TEAMS!$D$3:$D$361,"",0),KP!$C$1:$C$370,KP!T$1:T$370,"",0)</f>
        <v>102.1</v>
      </c>
      <c r="BE145">
        <f>_xlfn.XLOOKUP(_xlfn.XLOOKUP($A145,TEAMS!$E$3:$E$361,TEAMS!$D$3:$D$361,"",0),KP!$C$1:$C$370,KP!V$1:V$370,"",0)</f>
        <v>105.7</v>
      </c>
      <c r="BF145">
        <f>_xlfn.XLOOKUP(_xlfn.XLOOKUP($A145,TEAMS!$E$3:$E$361,TEAMS!$D$3:$D$361,"",0),KP!$C$1:$C$370,KP!X$1:X$370,"",0)</f>
        <v>-10.29</v>
      </c>
    </row>
    <row r="146" spans="1:58" x14ac:dyDescent="0.2">
      <c r="A146" s="1" t="s">
        <v>183</v>
      </c>
      <c r="B146" s="11" t="str">
        <f>_xlfn.XLOOKUP($A146,KP!$D$1:$D$364,KP!$C$1:$C$364,"",0)</f>
        <v>UNC Asheville</v>
      </c>
      <c r="C146" s="11" t="str">
        <f>_xlfn.XLOOKUP($A146,KP!$D$1:$D$364,KP!$E$1:$E$364,"",0)</f>
        <v>BSth</v>
      </c>
      <c r="D146">
        <v>73</v>
      </c>
      <c r="E146">
        <v>3.7</v>
      </c>
      <c r="F146">
        <v>25</v>
      </c>
      <c r="G146">
        <v>53.4</v>
      </c>
      <c r="H146">
        <v>1.0229999999999999</v>
      </c>
      <c r="I146">
        <v>0.97099999999999997</v>
      </c>
      <c r="J146">
        <v>53.9</v>
      </c>
      <c r="K146">
        <v>114.1</v>
      </c>
      <c r="L146">
        <v>38.799999999999997</v>
      </c>
      <c r="M146">
        <v>51.4</v>
      </c>
      <c r="N146">
        <v>69.3</v>
      </c>
      <c r="O146">
        <v>7.7</v>
      </c>
      <c r="P146">
        <v>19.899999999999999</v>
      </c>
      <c r="Q146">
        <v>6.8</v>
      </c>
      <c r="R146">
        <v>24.4</v>
      </c>
      <c r="S146">
        <v>34.299999999999997</v>
      </c>
      <c r="T146">
        <v>23.3</v>
      </c>
      <c r="U146">
        <v>74</v>
      </c>
      <c r="V146">
        <v>50</v>
      </c>
      <c r="W146">
        <v>4</v>
      </c>
      <c r="X146">
        <v>6.1</v>
      </c>
      <c r="Y146">
        <v>12.5</v>
      </c>
      <c r="Z146">
        <v>13.9</v>
      </c>
      <c r="AA146">
        <v>0.89900000000000002</v>
      </c>
      <c r="AB146">
        <v>0.78100000000000003</v>
      </c>
      <c r="AC146">
        <v>0.81799999999999995</v>
      </c>
      <c r="AD146">
        <v>71.3</v>
      </c>
      <c r="AE146">
        <v>15.6</v>
      </c>
      <c r="AF146">
        <v>69.3</v>
      </c>
      <c r="AG146">
        <v>-3.7</v>
      </c>
      <c r="AH146">
        <v>42.8</v>
      </c>
      <c r="AI146">
        <v>48</v>
      </c>
      <c r="AJ146">
        <v>30.5</v>
      </c>
      <c r="AK146">
        <v>49.1</v>
      </c>
      <c r="AL146">
        <v>71.8</v>
      </c>
      <c r="AM146">
        <v>102.2</v>
      </c>
      <c r="AN146">
        <v>11.6</v>
      </c>
      <c r="AO146">
        <v>12.5</v>
      </c>
      <c r="AP146">
        <v>0.93</v>
      </c>
      <c r="AQ146">
        <f t="shared" si="6"/>
        <v>-3.1000000000000028E-2</v>
      </c>
      <c r="AR146">
        <f t="shared" si="7"/>
        <v>10.1</v>
      </c>
      <c r="AS146">
        <f t="shared" si="8"/>
        <v>-3.8000000000000007</v>
      </c>
      <c r="AT146">
        <f>_xlfn.XLOOKUP(_xlfn.XLOOKUP($A146,TEAMS!$E$3:$E$361,TEAMS!$D$3:$D$361,"",0),KP!$C$1:$C$370,KP!B$1:B$370,"",0)</f>
        <v>146</v>
      </c>
      <c r="AU146">
        <f>_xlfn.XLOOKUP(_xlfn.XLOOKUP($A146,TEAMS!$E$3:$E$361,TEAMS!$D$3:$D$361,"",0),KP!$C$1:$C$370,KP!F$1:F$370,"",0)</f>
        <v>27</v>
      </c>
      <c r="AV146">
        <f>_xlfn.XLOOKUP(_xlfn.XLOOKUP($A146,TEAMS!$E$3:$E$361,TEAMS!$D$3:$D$361,"",0),KP!$C$1:$C$370,KP!G$1:G$370,"",0)</f>
        <v>7</v>
      </c>
      <c r="AW146">
        <f>_xlfn.XLOOKUP(_xlfn.XLOOKUP($A146,TEAMS!$E$3:$E$361,TEAMS!$D$3:$D$361,"",0),KP!$C$1:$C$370,KP!H$1:H$370,"",0)</f>
        <v>15</v>
      </c>
      <c r="AX146">
        <f>_xlfn.XLOOKUP(_xlfn.XLOOKUP($A146,TEAMS!$E$3:$E$361,TEAMS!$D$3:$D$361,"",0),KP!$C$1:$C$370,KP!I$1:I$370,"",0)</f>
        <v>1.51</v>
      </c>
      <c r="AY146">
        <f>_xlfn.XLOOKUP(_xlfn.XLOOKUP($A146,TEAMS!$E$3:$E$361,TEAMS!$D$3:$D$361,"",0),KP!$C$1:$C$370,KP!J$1:J$370,"",0)</f>
        <v>104.1</v>
      </c>
      <c r="AZ146">
        <f>_xlfn.XLOOKUP(_xlfn.XLOOKUP($A146,TEAMS!$E$3:$E$361,TEAMS!$D$3:$D$361,"",0),KP!$C$1:$C$370,KP!L$1:L$370,"",0)</f>
        <v>102.6</v>
      </c>
      <c r="BA146">
        <f>_xlfn.XLOOKUP(_xlfn.XLOOKUP($A146,TEAMS!$E$3:$E$361,TEAMS!$D$3:$D$361,"",0),KP!$C$1:$C$370,KP!N$1:N$370,"",0)</f>
        <v>68.5</v>
      </c>
      <c r="BB146">
        <f>_xlfn.XLOOKUP(_xlfn.XLOOKUP($A146,TEAMS!$E$3:$E$361,TEAMS!$D$3:$D$361,"",0),KP!$C$1:$C$370,KP!P$1:P$370,"",0)</f>
        <v>0.152</v>
      </c>
      <c r="BC146">
        <f>_xlfn.XLOOKUP(_xlfn.XLOOKUP($A146,TEAMS!$E$3:$E$361,TEAMS!$D$3:$D$361,"",0),KP!$C$1:$C$370,KP!R$1:R$370,"",0)</f>
        <v>-5.3</v>
      </c>
      <c r="BD146">
        <f>_xlfn.XLOOKUP(_xlfn.XLOOKUP($A146,TEAMS!$E$3:$E$361,TEAMS!$D$3:$D$361,"",0),KP!$C$1:$C$370,KP!T$1:T$370,"",0)</f>
        <v>102.8</v>
      </c>
      <c r="BE146">
        <f>_xlfn.XLOOKUP(_xlfn.XLOOKUP($A146,TEAMS!$E$3:$E$361,TEAMS!$D$3:$D$361,"",0),KP!$C$1:$C$370,KP!V$1:V$370,"",0)</f>
        <v>108.1</v>
      </c>
      <c r="BF146">
        <f>_xlfn.XLOOKUP(_xlfn.XLOOKUP($A146,TEAMS!$E$3:$E$361,TEAMS!$D$3:$D$361,"",0),KP!$C$1:$C$370,KP!X$1:X$370,"",0)</f>
        <v>-0.56999999999999995</v>
      </c>
    </row>
    <row r="147" spans="1:58" x14ac:dyDescent="0.2">
      <c r="A147" s="1" t="s">
        <v>184</v>
      </c>
      <c r="B147" s="11" t="str">
        <f>_xlfn.XLOOKUP($A147,KP!$D$1:$D$364,KP!$C$1:$C$364,"",0)</f>
        <v>Bucknell</v>
      </c>
      <c r="C147" s="11" t="str">
        <f>_xlfn.XLOOKUP($A147,KP!$D$1:$D$364,KP!$E$1:$E$364,"",0)</f>
        <v>Pat</v>
      </c>
      <c r="D147">
        <v>66.099999999999994</v>
      </c>
      <c r="E147">
        <v>-3</v>
      </c>
      <c r="F147">
        <v>24.4</v>
      </c>
      <c r="G147">
        <v>54.2</v>
      </c>
      <c r="H147">
        <v>0.97299999999999998</v>
      </c>
      <c r="I147">
        <v>1.0169999999999999</v>
      </c>
      <c r="J147">
        <v>51.3</v>
      </c>
      <c r="K147">
        <v>108.2</v>
      </c>
      <c r="L147">
        <v>34.5</v>
      </c>
      <c r="M147">
        <v>51.1</v>
      </c>
      <c r="N147">
        <v>71.8</v>
      </c>
      <c r="O147">
        <v>6.9</v>
      </c>
      <c r="P147">
        <v>20</v>
      </c>
      <c r="Q147">
        <v>6.6</v>
      </c>
      <c r="R147">
        <v>24</v>
      </c>
      <c r="S147">
        <v>34.299999999999997</v>
      </c>
      <c r="T147">
        <v>22.9</v>
      </c>
      <c r="U147">
        <v>76.900000000000006</v>
      </c>
      <c r="V147">
        <v>51.3</v>
      </c>
      <c r="W147">
        <v>3.6</v>
      </c>
      <c r="X147">
        <v>5.4</v>
      </c>
      <c r="Y147">
        <v>13</v>
      </c>
      <c r="Z147">
        <v>13.4</v>
      </c>
      <c r="AA147">
        <v>0.97299999999999998</v>
      </c>
      <c r="AB147">
        <v>0.35499999999999998</v>
      </c>
      <c r="AC147">
        <v>0.4</v>
      </c>
      <c r="AD147">
        <v>67.900000000000006</v>
      </c>
      <c r="AE147">
        <v>15.6</v>
      </c>
      <c r="AF147">
        <v>69</v>
      </c>
      <c r="AG147">
        <v>3</v>
      </c>
      <c r="AH147">
        <v>44.7</v>
      </c>
      <c r="AI147">
        <v>51.2</v>
      </c>
      <c r="AJ147">
        <v>36.4</v>
      </c>
      <c r="AK147">
        <v>49.4</v>
      </c>
      <c r="AL147">
        <v>64.099999999999994</v>
      </c>
      <c r="AM147">
        <v>106.2</v>
      </c>
      <c r="AN147">
        <v>14.3</v>
      </c>
      <c r="AO147">
        <v>10.3</v>
      </c>
      <c r="AP147">
        <v>1.39</v>
      </c>
      <c r="AQ147">
        <f t="shared" si="6"/>
        <v>-0.41699999999999993</v>
      </c>
      <c r="AR147">
        <f t="shared" si="7"/>
        <v>9</v>
      </c>
      <c r="AS147">
        <f t="shared" si="8"/>
        <v>-4.4000000000000004</v>
      </c>
      <c r="AT147">
        <f>_xlfn.XLOOKUP(_xlfn.XLOOKUP($A147,TEAMS!$E$3:$E$361,TEAMS!$D$3:$D$361,"",0),KP!$C$1:$C$370,KP!B$1:B$370,"",0)</f>
        <v>306</v>
      </c>
      <c r="AU147">
        <f>_xlfn.XLOOKUP(_xlfn.XLOOKUP($A147,TEAMS!$E$3:$E$361,TEAMS!$D$3:$D$361,"",0),KP!$C$1:$C$370,KP!F$1:F$370,"",0)</f>
        <v>0</v>
      </c>
      <c r="AV147">
        <f>_xlfn.XLOOKUP(_xlfn.XLOOKUP($A147,TEAMS!$E$3:$E$361,TEAMS!$D$3:$D$361,"",0),KP!$C$1:$C$370,KP!G$1:G$370,"",0)</f>
        <v>0</v>
      </c>
      <c r="AW147">
        <f>_xlfn.XLOOKUP(_xlfn.XLOOKUP($A147,TEAMS!$E$3:$E$361,TEAMS!$D$3:$D$361,"",0),KP!$C$1:$C$370,KP!H$1:H$370,"",0)</f>
        <v>0</v>
      </c>
      <c r="AX147">
        <f>_xlfn.XLOOKUP(_xlfn.XLOOKUP($A147,TEAMS!$E$3:$E$361,TEAMS!$D$3:$D$361,"",0),KP!$C$1:$C$370,KP!I$1:I$370,"",0)</f>
        <v>-11.42</v>
      </c>
      <c r="AY147">
        <f>_xlfn.XLOOKUP(_xlfn.XLOOKUP($A147,TEAMS!$E$3:$E$361,TEAMS!$D$3:$D$361,"",0),KP!$C$1:$C$370,KP!J$1:J$370,"",0)</f>
        <v>99</v>
      </c>
      <c r="AZ147">
        <f>_xlfn.XLOOKUP(_xlfn.XLOOKUP($A147,TEAMS!$E$3:$E$361,TEAMS!$D$3:$D$361,"",0),KP!$C$1:$C$370,KP!L$1:L$370,"",0)</f>
        <v>110.4</v>
      </c>
      <c r="BA147">
        <f>_xlfn.XLOOKUP(_xlfn.XLOOKUP($A147,TEAMS!$E$3:$E$361,TEAMS!$D$3:$D$361,"",0),KP!$C$1:$C$370,KP!N$1:N$370,"",0)</f>
        <v>66.8</v>
      </c>
      <c r="BB147">
        <f>_xlfn.XLOOKUP(_xlfn.XLOOKUP($A147,TEAMS!$E$3:$E$361,TEAMS!$D$3:$D$361,"",0),KP!$C$1:$C$370,KP!P$1:P$370,"",0)</f>
        <v>-6.0999999999999999E-2</v>
      </c>
      <c r="BC147">
        <f>_xlfn.XLOOKUP(_xlfn.XLOOKUP($A147,TEAMS!$E$3:$E$361,TEAMS!$D$3:$D$361,"",0),KP!$C$1:$C$370,KP!R$1:R$370,"",0)</f>
        <v>-7.96</v>
      </c>
      <c r="BD147">
        <f>_xlfn.XLOOKUP(_xlfn.XLOOKUP($A147,TEAMS!$E$3:$E$361,TEAMS!$D$3:$D$361,"",0),KP!$C$1:$C$370,KP!T$1:T$370,"",0)</f>
        <v>99.9</v>
      </c>
      <c r="BE147">
        <f>_xlfn.XLOOKUP(_xlfn.XLOOKUP($A147,TEAMS!$E$3:$E$361,TEAMS!$D$3:$D$361,"",0),KP!$C$1:$C$370,KP!V$1:V$370,"",0)</f>
        <v>107.9</v>
      </c>
      <c r="BF147">
        <f>_xlfn.XLOOKUP(_xlfn.XLOOKUP($A147,TEAMS!$E$3:$E$361,TEAMS!$D$3:$D$361,"",0),KP!$C$1:$C$370,KP!X$1:X$370,"",0)</f>
        <v>-7.75</v>
      </c>
    </row>
    <row r="148" spans="1:58" x14ac:dyDescent="0.2">
      <c r="A148" s="1" t="s">
        <v>185</v>
      </c>
      <c r="B148" s="11" t="str">
        <f>_xlfn.XLOOKUP($A148,KP!$D$1:$D$364,KP!$C$1:$C$364,"",0)</f>
        <v>Colorado</v>
      </c>
      <c r="C148" s="11" t="str">
        <f>_xlfn.XLOOKUP($A148,KP!$D$1:$D$364,KP!$E$1:$E$364,"",0)</f>
        <v>P12</v>
      </c>
      <c r="D148">
        <v>70</v>
      </c>
      <c r="E148">
        <v>3.3</v>
      </c>
      <c r="F148">
        <v>25.6</v>
      </c>
      <c r="G148">
        <v>58.9</v>
      </c>
      <c r="H148">
        <v>0.98099999999999998</v>
      </c>
      <c r="I148">
        <v>0.93600000000000005</v>
      </c>
      <c r="J148">
        <v>49</v>
      </c>
      <c r="K148">
        <v>104</v>
      </c>
      <c r="L148">
        <v>31.9</v>
      </c>
      <c r="M148">
        <v>49.6</v>
      </c>
      <c r="N148">
        <v>69.3</v>
      </c>
      <c r="O148">
        <v>6.5</v>
      </c>
      <c r="P148">
        <v>20.5</v>
      </c>
      <c r="Q148">
        <v>9.4</v>
      </c>
      <c r="R148">
        <v>24.1</v>
      </c>
      <c r="S148">
        <v>37.5</v>
      </c>
      <c r="T148">
        <v>28.7</v>
      </c>
      <c r="U148">
        <v>76.599999999999994</v>
      </c>
      <c r="V148">
        <v>52.8</v>
      </c>
      <c r="W148">
        <v>3.6</v>
      </c>
      <c r="X148">
        <v>7.6</v>
      </c>
      <c r="Y148">
        <v>13</v>
      </c>
      <c r="Z148">
        <v>13.4</v>
      </c>
      <c r="AA148">
        <v>0.97499999999999998</v>
      </c>
      <c r="AB148">
        <v>0.51500000000000001</v>
      </c>
      <c r="AC148">
        <v>0.375</v>
      </c>
      <c r="AD148">
        <v>71.400000000000006</v>
      </c>
      <c r="AE148">
        <v>16.3</v>
      </c>
      <c r="AF148">
        <v>66.8</v>
      </c>
      <c r="AG148">
        <v>-3.3</v>
      </c>
      <c r="AH148">
        <v>42.2</v>
      </c>
      <c r="AI148">
        <v>47.7</v>
      </c>
      <c r="AJ148">
        <v>31.8</v>
      </c>
      <c r="AK148">
        <v>47.7</v>
      </c>
      <c r="AL148">
        <v>71</v>
      </c>
      <c r="AM148">
        <v>102.6</v>
      </c>
      <c r="AN148">
        <v>11.1</v>
      </c>
      <c r="AO148">
        <v>13.7</v>
      </c>
      <c r="AP148">
        <v>0.81399999999999995</v>
      </c>
      <c r="AQ148">
        <f t="shared" si="6"/>
        <v>0.16100000000000003</v>
      </c>
      <c r="AR148">
        <f t="shared" si="7"/>
        <v>11.2</v>
      </c>
      <c r="AS148">
        <f t="shared" si="8"/>
        <v>-2.2000000000000011</v>
      </c>
      <c r="AT148">
        <f>_xlfn.XLOOKUP(_xlfn.XLOOKUP($A148,TEAMS!$E$3:$E$361,TEAMS!$D$3:$D$361,"",0),KP!$C$1:$C$370,KP!B$1:B$370,"",0)</f>
        <v>59</v>
      </c>
      <c r="AU148">
        <f>_xlfn.XLOOKUP(_xlfn.XLOOKUP($A148,TEAMS!$E$3:$E$361,TEAMS!$D$3:$D$361,"",0),KP!$C$1:$C$370,KP!F$1:F$370,"",0)</f>
        <v>17</v>
      </c>
      <c r="AV148">
        <f>_xlfn.XLOOKUP(_xlfn.XLOOKUP($A148,TEAMS!$E$3:$E$361,TEAMS!$D$3:$D$361,"",0),KP!$C$1:$C$370,KP!G$1:G$370,"",0)</f>
        <v>16</v>
      </c>
      <c r="AW148">
        <f>_xlfn.XLOOKUP(_xlfn.XLOOKUP($A148,TEAMS!$E$3:$E$361,TEAMS!$D$3:$D$361,"",0),KP!$C$1:$C$370,KP!H$1:H$370,"",0)</f>
        <v>0</v>
      </c>
      <c r="AX148">
        <f>_xlfn.XLOOKUP(_xlfn.XLOOKUP($A148,TEAMS!$E$3:$E$361,TEAMS!$D$3:$D$361,"",0),KP!$C$1:$C$370,KP!I$1:I$370,"",0)</f>
        <v>13.05</v>
      </c>
      <c r="AY148">
        <f>_xlfn.XLOOKUP(_xlfn.XLOOKUP($A148,TEAMS!$E$3:$E$361,TEAMS!$D$3:$D$361,"",0),KP!$C$1:$C$370,KP!J$1:J$370,"",0)</f>
        <v>107.7</v>
      </c>
      <c r="AZ148">
        <f>_xlfn.XLOOKUP(_xlfn.XLOOKUP($A148,TEAMS!$E$3:$E$361,TEAMS!$D$3:$D$361,"",0),KP!$C$1:$C$370,KP!L$1:L$370,"",0)</f>
        <v>94.7</v>
      </c>
      <c r="BA148">
        <f>_xlfn.XLOOKUP(_xlfn.XLOOKUP($A148,TEAMS!$E$3:$E$361,TEAMS!$D$3:$D$361,"",0),KP!$C$1:$C$370,KP!N$1:N$370,"",0)</f>
        <v>69</v>
      </c>
      <c r="BB148">
        <f>_xlfn.XLOOKUP(_xlfn.XLOOKUP($A148,TEAMS!$E$3:$E$361,TEAMS!$D$3:$D$361,"",0),KP!$C$1:$C$370,KP!P$1:P$370,"",0)</f>
        <v>-7.8E-2</v>
      </c>
      <c r="BC148">
        <f>_xlfn.XLOOKUP(_xlfn.XLOOKUP($A148,TEAMS!$E$3:$E$361,TEAMS!$D$3:$D$361,"",0),KP!$C$1:$C$370,KP!R$1:R$370,"",0)</f>
        <v>8.56</v>
      </c>
      <c r="BD148">
        <f>_xlfn.XLOOKUP(_xlfn.XLOOKUP($A148,TEAMS!$E$3:$E$361,TEAMS!$D$3:$D$361,"",0),KP!$C$1:$C$370,KP!T$1:T$370,"",0)</f>
        <v>108.5</v>
      </c>
      <c r="BE148">
        <f>_xlfn.XLOOKUP(_xlfn.XLOOKUP($A148,TEAMS!$E$3:$E$361,TEAMS!$D$3:$D$361,"",0),KP!$C$1:$C$370,KP!V$1:V$370,"",0)</f>
        <v>99.9</v>
      </c>
      <c r="BF148">
        <f>_xlfn.XLOOKUP(_xlfn.XLOOKUP($A148,TEAMS!$E$3:$E$361,TEAMS!$D$3:$D$361,"",0),KP!$C$1:$C$370,KP!X$1:X$370,"",0)</f>
        <v>3.78</v>
      </c>
    </row>
    <row r="149" spans="1:58" x14ac:dyDescent="0.2">
      <c r="A149" s="1" t="s">
        <v>186</v>
      </c>
      <c r="B149" s="11" t="str">
        <f>_xlfn.XLOOKUP($A149,KP!$D$1:$D$364,KP!$C$1:$C$364,"",0)</f>
        <v>Central Arkansas</v>
      </c>
      <c r="C149" s="11" t="str">
        <f>_xlfn.XLOOKUP($A149,KP!$D$1:$D$364,KP!$E$1:$E$364,"",0)</f>
        <v>ASun</v>
      </c>
      <c r="D149">
        <v>71.8</v>
      </c>
      <c r="E149">
        <v>-10.6</v>
      </c>
      <c r="F149">
        <v>25.9</v>
      </c>
      <c r="G149">
        <v>63.8</v>
      </c>
      <c r="H149">
        <v>0.95299999999999996</v>
      </c>
      <c r="I149">
        <v>1.0940000000000001</v>
      </c>
      <c r="J149">
        <v>47.1</v>
      </c>
      <c r="K149">
        <v>100.8</v>
      </c>
      <c r="L149">
        <v>31.6</v>
      </c>
      <c r="M149">
        <v>46.8</v>
      </c>
      <c r="N149">
        <v>75.099999999999994</v>
      </c>
      <c r="O149">
        <v>8.3000000000000007</v>
      </c>
      <c r="P149">
        <v>26.3</v>
      </c>
      <c r="Q149">
        <v>9</v>
      </c>
      <c r="R149">
        <v>22.4</v>
      </c>
      <c r="S149">
        <v>35.799999999999997</v>
      </c>
      <c r="T149">
        <v>25</v>
      </c>
      <c r="U149">
        <v>70.8</v>
      </c>
      <c r="V149">
        <v>47.6</v>
      </c>
      <c r="W149">
        <v>3.2</v>
      </c>
      <c r="X149">
        <v>6.4</v>
      </c>
      <c r="Y149">
        <v>12.1</v>
      </c>
      <c r="Z149">
        <v>13.3</v>
      </c>
      <c r="AA149">
        <v>0.91</v>
      </c>
      <c r="AB149">
        <v>0.26700000000000002</v>
      </c>
      <c r="AC149">
        <v>0.6</v>
      </c>
      <c r="AD149">
        <v>75.3</v>
      </c>
      <c r="AE149">
        <v>16.3</v>
      </c>
      <c r="AF149">
        <v>82.4</v>
      </c>
      <c r="AG149">
        <v>10.6</v>
      </c>
      <c r="AH149">
        <v>47.6</v>
      </c>
      <c r="AI149">
        <v>54.7</v>
      </c>
      <c r="AJ149">
        <v>36.299999999999997</v>
      </c>
      <c r="AK149">
        <v>54.8</v>
      </c>
      <c r="AL149">
        <v>71.400000000000006</v>
      </c>
      <c r="AM149">
        <v>114.3</v>
      </c>
      <c r="AN149">
        <v>14</v>
      </c>
      <c r="AO149">
        <v>12.3</v>
      </c>
      <c r="AP149">
        <v>1.1439999999999999</v>
      </c>
      <c r="AQ149">
        <f t="shared" si="6"/>
        <v>-0.23399999999999987</v>
      </c>
      <c r="AR149">
        <f t="shared" si="7"/>
        <v>9.6000000000000014</v>
      </c>
      <c r="AS149">
        <f t="shared" si="8"/>
        <v>-3.6999999999999993</v>
      </c>
      <c r="AT149">
        <f>_xlfn.XLOOKUP(_xlfn.XLOOKUP($A149,TEAMS!$E$3:$E$361,TEAMS!$D$3:$D$361,"",0),KP!$C$1:$C$370,KP!B$1:B$370,"",0)</f>
        <v>332</v>
      </c>
      <c r="AU149">
        <f>_xlfn.XLOOKUP(_xlfn.XLOOKUP($A149,TEAMS!$E$3:$E$361,TEAMS!$D$3:$D$361,"",0),KP!$C$1:$C$370,KP!F$1:F$370,"",0)</f>
        <v>0</v>
      </c>
      <c r="AV149">
        <f>_xlfn.XLOOKUP(_xlfn.XLOOKUP($A149,TEAMS!$E$3:$E$361,TEAMS!$D$3:$D$361,"",0),KP!$C$1:$C$370,KP!G$1:G$370,"",0)</f>
        <v>0</v>
      </c>
      <c r="AW149">
        <f>_xlfn.XLOOKUP(_xlfn.XLOOKUP($A149,TEAMS!$E$3:$E$361,TEAMS!$D$3:$D$361,"",0),KP!$C$1:$C$370,KP!H$1:H$370,"",0)</f>
        <v>0</v>
      </c>
      <c r="AX149">
        <f>_xlfn.XLOOKUP(_xlfn.XLOOKUP($A149,TEAMS!$E$3:$E$361,TEAMS!$D$3:$D$361,"",0),KP!$C$1:$C$370,KP!I$1:I$370,"",0)</f>
        <v>-15.22</v>
      </c>
      <c r="AY149">
        <f>_xlfn.XLOOKUP(_xlfn.XLOOKUP($A149,TEAMS!$E$3:$E$361,TEAMS!$D$3:$D$361,"",0),KP!$C$1:$C$370,KP!J$1:J$370,"",0)</f>
        <v>98.6</v>
      </c>
      <c r="AZ149">
        <f>_xlfn.XLOOKUP(_xlfn.XLOOKUP($A149,TEAMS!$E$3:$E$361,TEAMS!$D$3:$D$361,"",0),KP!$C$1:$C$370,KP!L$1:L$370,"",0)</f>
        <v>113.9</v>
      </c>
      <c r="BA149">
        <f>_xlfn.XLOOKUP(_xlfn.XLOOKUP($A149,TEAMS!$E$3:$E$361,TEAMS!$D$3:$D$361,"",0),KP!$C$1:$C$370,KP!N$1:N$370,"",0)</f>
        <v>72.3</v>
      </c>
      <c r="BB149">
        <f>_xlfn.XLOOKUP(_xlfn.XLOOKUP($A149,TEAMS!$E$3:$E$361,TEAMS!$D$3:$D$361,"",0),KP!$C$1:$C$370,KP!P$1:P$370,"",0)</f>
        <v>5.8999999999999997E-2</v>
      </c>
      <c r="BC149">
        <f>_xlfn.XLOOKUP(_xlfn.XLOOKUP($A149,TEAMS!$E$3:$E$361,TEAMS!$D$3:$D$361,"",0),KP!$C$1:$C$370,KP!R$1:R$370,"",0)</f>
        <v>-2.5099999999999998</v>
      </c>
      <c r="BD149">
        <f>_xlfn.XLOOKUP(_xlfn.XLOOKUP($A149,TEAMS!$E$3:$E$361,TEAMS!$D$3:$D$361,"",0),KP!$C$1:$C$370,KP!T$1:T$370,"",0)</f>
        <v>104.9</v>
      </c>
      <c r="BE149">
        <f>_xlfn.XLOOKUP(_xlfn.XLOOKUP($A149,TEAMS!$E$3:$E$361,TEAMS!$D$3:$D$361,"",0),KP!$C$1:$C$370,KP!V$1:V$370,"",0)</f>
        <v>107.4</v>
      </c>
      <c r="BF149">
        <f>_xlfn.XLOOKUP(_xlfn.XLOOKUP($A149,TEAMS!$E$3:$E$361,TEAMS!$D$3:$D$361,"",0),KP!$C$1:$C$370,KP!X$1:X$370,"",0)</f>
        <v>-1.38</v>
      </c>
    </row>
    <row r="150" spans="1:58" x14ac:dyDescent="0.2">
      <c r="A150" s="1" t="s">
        <v>187</v>
      </c>
      <c r="B150" s="11" t="str">
        <f>_xlfn.XLOOKUP($A150,KP!$D$1:$D$364,KP!$C$1:$C$364,"",0)</f>
        <v>Jacksonville St.</v>
      </c>
      <c r="C150" s="11" t="str">
        <f>_xlfn.XLOOKUP($A150,KP!$D$1:$D$364,KP!$E$1:$E$364,"",0)</f>
        <v>ASun</v>
      </c>
      <c r="D150">
        <v>67.099999999999994</v>
      </c>
      <c r="E150">
        <v>-4.0999999999999996</v>
      </c>
      <c r="F150">
        <v>23.3</v>
      </c>
      <c r="G150">
        <v>54.5</v>
      </c>
      <c r="H150">
        <v>0.98599999999999999</v>
      </c>
      <c r="I150">
        <v>1.046</v>
      </c>
      <c r="J150">
        <v>50.5</v>
      </c>
      <c r="K150">
        <v>107.1</v>
      </c>
      <c r="L150">
        <v>35.9</v>
      </c>
      <c r="M150">
        <v>47.9</v>
      </c>
      <c r="N150">
        <v>70.2</v>
      </c>
      <c r="O150">
        <v>8.5</v>
      </c>
      <c r="P150">
        <v>23.7</v>
      </c>
      <c r="Q150">
        <v>8.1999999999999993</v>
      </c>
      <c r="R150">
        <v>23.9</v>
      </c>
      <c r="S150">
        <v>35.700000000000003</v>
      </c>
      <c r="T150">
        <v>27.6</v>
      </c>
      <c r="U150">
        <v>78.599999999999994</v>
      </c>
      <c r="V150">
        <v>52.6</v>
      </c>
      <c r="W150">
        <v>2.2999999999999998</v>
      </c>
      <c r="X150">
        <v>4.9000000000000004</v>
      </c>
      <c r="Y150">
        <v>11.5</v>
      </c>
      <c r="Z150">
        <v>13.4</v>
      </c>
      <c r="AA150">
        <v>0.85599999999999998</v>
      </c>
      <c r="AB150">
        <v>0.35699999999999998</v>
      </c>
      <c r="AC150">
        <v>0.222</v>
      </c>
      <c r="AD150">
        <v>68.099999999999994</v>
      </c>
      <c r="AE150">
        <v>16.899999999999999</v>
      </c>
      <c r="AF150">
        <v>71.2</v>
      </c>
      <c r="AG150">
        <v>4.0999999999999996</v>
      </c>
      <c r="AH150">
        <v>43.9</v>
      </c>
      <c r="AI150">
        <v>52.5</v>
      </c>
      <c r="AJ150">
        <v>34.9</v>
      </c>
      <c r="AK150">
        <v>52.7</v>
      </c>
      <c r="AL150">
        <v>74.900000000000006</v>
      </c>
      <c r="AM150">
        <v>111.5</v>
      </c>
      <c r="AN150">
        <v>14.1</v>
      </c>
      <c r="AO150">
        <v>10.9</v>
      </c>
      <c r="AP150">
        <v>1.294</v>
      </c>
      <c r="AQ150">
        <f t="shared" si="6"/>
        <v>-0.43800000000000006</v>
      </c>
      <c r="AR150">
        <f t="shared" si="7"/>
        <v>7.2</v>
      </c>
      <c r="AS150">
        <f t="shared" si="8"/>
        <v>-6.2</v>
      </c>
      <c r="AT150">
        <f>_xlfn.XLOOKUP(_xlfn.XLOOKUP($A150,TEAMS!$E$3:$E$361,TEAMS!$D$3:$D$361,"",0),KP!$C$1:$C$370,KP!B$1:B$370,"",0)</f>
        <v>233</v>
      </c>
      <c r="AU150">
        <f>_xlfn.XLOOKUP(_xlfn.XLOOKUP($A150,TEAMS!$E$3:$E$361,TEAMS!$D$3:$D$361,"",0),KP!$C$1:$C$370,KP!F$1:F$370,"",0)</f>
        <v>13</v>
      </c>
      <c r="AV150">
        <f>_xlfn.XLOOKUP(_xlfn.XLOOKUP($A150,TEAMS!$E$3:$E$361,TEAMS!$D$3:$D$361,"",0),KP!$C$1:$C$370,KP!G$1:G$370,"",0)</f>
        <v>18</v>
      </c>
      <c r="AW150">
        <f>_xlfn.XLOOKUP(_xlfn.XLOOKUP($A150,TEAMS!$E$3:$E$361,TEAMS!$D$3:$D$361,"",0),KP!$C$1:$C$370,KP!H$1:H$370,"",0)</f>
        <v>0</v>
      </c>
      <c r="AX150">
        <f>_xlfn.XLOOKUP(_xlfn.XLOOKUP($A150,TEAMS!$E$3:$E$361,TEAMS!$D$3:$D$361,"",0),KP!$C$1:$C$370,KP!I$1:I$370,"",0)</f>
        <v>-5.2</v>
      </c>
      <c r="AY150">
        <f>_xlfn.XLOOKUP(_xlfn.XLOOKUP($A150,TEAMS!$E$3:$E$361,TEAMS!$D$3:$D$361,"",0),KP!$C$1:$C$370,KP!J$1:J$370,"",0)</f>
        <v>102.2</v>
      </c>
      <c r="AZ150">
        <f>_xlfn.XLOOKUP(_xlfn.XLOOKUP($A150,TEAMS!$E$3:$E$361,TEAMS!$D$3:$D$361,"",0),KP!$C$1:$C$370,KP!L$1:L$370,"",0)</f>
        <v>107.4</v>
      </c>
      <c r="BA150">
        <f>_xlfn.XLOOKUP(_xlfn.XLOOKUP($A150,TEAMS!$E$3:$E$361,TEAMS!$D$3:$D$361,"",0),KP!$C$1:$C$370,KP!N$1:N$370,"",0)</f>
        <v>65.7</v>
      </c>
      <c r="BB150">
        <f>_xlfn.XLOOKUP(_xlfn.XLOOKUP($A150,TEAMS!$E$3:$E$361,TEAMS!$D$3:$D$361,"",0),KP!$C$1:$C$370,KP!P$1:P$370,"",0)</f>
        <v>-4.3999999999999997E-2</v>
      </c>
      <c r="BC150">
        <f>_xlfn.XLOOKUP(_xlfn.XLOOKUP($A150,TEAMS!$E$3:$E$361,TEAMS!$D$3:$D$361,"",0),KP!$C$1:$C$370,KP!R$1:R$370,"",0)</f>
        <v>-1.34</v>
      </c>
      <c r="BD150">
        <f>_xlfn.XLOOKUP(_xlfn.XLOOKUP($A150,TEAMS!$E$3:$E$361,TEAMS!$D$3:$D$361,"",0),KP!$C$1:$C$370,KP!T$1:T$370,"",0)</f>
        <v>105.3</v>
      </c>
      <c r="BE150">
        <f>_xlfn.XLOOKUP(_xlfn.XLOOKUP($A150,TEAMS!$E$3:$E$361,TEAMS!$D$3:$D$361,"",0),KP!$C$1:$C$370,KP!V$1:V$370,"",0)</f>
        <v>106.7</v>
      </c>
      <c r="BF150">
        <f>_xlfn.XLOOKUP(_xlfn.XLOOKUP($A150,TEAMS!$E$3:$E$361,TEAMS!$D$3:$D$361,"",0),KP!$C$1:$C$370,KP!X$1:X$370,"",0)</f>
        <v>1.92</v>
      </c>
    </row>
    <row r="151" spans="1:58" x14ac:dyDescent="0.2">
      <c r="A151" s="1" t="s">
        <v>188</v>
      </c>
      <c r="B151" s="11" t="str">
        <f>_xlfn.XLOOKUP($A151,KP!$D$1:$D$364,KP!$C$1:$C$364,"",0)</f>
        <v>Florida St.</v>
      </c>
      <c r="C151" s="11" t="str">
        <f>_xlfn.XLOOKUP($A151,KP!$D$1:$D$364,KP!$E$1:$E$364,"",0)</f>
        <v>ACC</v>
      </c>
      <c r="D151">
        <v>69.3</v>
      </c>
      <c r="E151">
        <v>-6.9</v>
      </c>
      <c r="F151">
        <v>25.1</v>
      </c>
      <c r="G151">
        <v>57.5</v>
      </c>
      <c r="H151">
        <v>0.98499999999999999</v>
      </c>
      <c r="I151">
        <v>1.083</v>
      </c>
      <c r="J151">
        <v>49.3</v>
      </c>
      <c r="K151">
        <v>105.4</v>
      </c>
      <c r="L151">
        <v>33</v>
      </c>
      <c r="M151">
        <v>49.1</v>
      </c>
      <c r="N151">
        <v>72.599999999999994</v>
      </c>
      <c r="O151">
        <v>6.5</v>
      </c>
      <c r="P151">
        <v>19.8</v>
      </c>
      <c r="Q151">
        <v>7.3</v>
      </c>
      <c r="R151">
        <v>21.3</v>
      </c>
      <c r="S151">
        <v>31.4</v>
      </c>
      <c r="T151">
        <v>23.7</v>
      </c>
      <c r="U151">
        <v>70.2</v>
      </c>
      <c r="V151">
        <v>47.2</v>
      </c>
      <c r="W151">
        <v>3.9</v>
      </c>
      <c r="X151">
        <v>6.2</v>
      </c>
      <c r="Y151">
        <v>13.4</v>
      </c>
      <c r="Z151">
        <v>12.1</v>
      </c>
      <c r="AA151">
        <v>1.1080000000000001</v>
      </c>
      <c r="AB151">
        <v>0.28100000000000003</v>
      </c>
      <c r="AC151">
        <v>0.5</v>
      </c>
      <c r="AD151">
        <v>70.400000000000006</v>
      </c>
      <c r="AE151">
        <v>16.2</v>
      </c>
      <c r="AF151">
        <v>76.2</v>
      </c>
      <c r="AG151">
        <v>6.9</v>
      </c>
      <c r="AH151">
        <v>45.4</v>
      </c>
      <c r="AI151">
        <v>53.1</v>
      </c>
      <c r="AJ151">
        <v>37.6</v>
      </c>
      <c r="AK151">
        <v>50.8</v>
      </c>
      <c r="AL151">
        <v>75.599999999999994</v>
      </c>
      <c r="AM151">
        <v>113</v>
      </c>
      <c r="AN151">
        <v>14.8</v>
      </c>
      <c r="AO151">
        <v>11.8</v>
      </c>
      <c r="AP151">
        <v>1.2549999999999999</v>
      </c>
      <c r="AQ151">
        <f t="shared" si="6"/>
        <v>-0.1469999999999998</v>
      </c>
      <c r="AR151">
        <f t="shared" si="7"/>
        <v>10.1</v>
      </c>
      <c r="AS151">
        <f t="shared" si="8"/>
        <v>-2</v>
      </c>
      <c r="AT151">
        <f>_xlfn.XLOOKUP(_xlfn.XLOOKUP($A151,TEAMS!$E$3:$E$361,TEAMS!$D$3:$D$361,"",0),KP!$C$1:$C$370,KP!B$1:B$370,"",0)</f>
        <v>208</v>
      </c>
      <c r="AU151">
        <f>_xlfn.XLOOKUP(_xlfn.XLOOKUP($A151,TEAMS!$E$3:$E$361,TEAMS!$D$3:$D$361,"",0),KP!$C$1:$C$370,KP!F$1:F$370,"",0)</f>
        <v>0</v>
      </c>
      <c r="AV151">
        <f>_xlfn.XLOOKUP(_xlfn.XLOOKUP($A151,TEAMS!$E$3:$E$361,TEAMS!$D$3:$D$361,"",0),KP!$C$1:$C$370,KP!G$1:G$370,"",0)</f>
        <v>0</v>
      </c>
      <c r="AW151">
        <f>_xlfn.XLOOKUP(_xlfn.XLOOKUP($A151,TEAMS!$E$3:$E$361,TEAMS!$D$3:$D$361,"",0),KP!$C$1:$C$370,KP!H$1:H$370,"",0)</f>
        <v>0</v>
      </c>
      <c r="AX151">
        <f>_xlfn.XLOOKUP(_xlfn.XLOOKUP($A151,TEAMS!$E$3:$E$361,TEAMS!$D$3:$D$361,"",0),KP!$C$1:$C$370,KP!I$1:I$370,"",0)</f>
        <v>-2.83</v>
      </c>
      <c r="AY151">
        <f>_xlfn.XLOOKUP(_xlfn.XLOOKUP($A151,TEAMS!$E$3:$E$361,TEAMS!$D$3:$D$361,"",0),KP!$C$1:$C$370,KP!J$1:J$370,"",0)</f>
        <v>105.2</v>
      </c>
      <c r="AZ151">
        <f>_xlfn.XLOOKUP(_xlfn.XLOOKUP($A151,TEAMS!$E$3:$E$361,TEAMS!$D$3:$D$361,"",0),KP!$C$1:$C$370,KP!L$1:L$370,"",0)</f>
        <v>108</v>
      </c>
      <c r="BA151">
        <f>_xlfn.XLOOKUP(_xlfn.XLOOKUP($A151,TEAMS!$E$3:$E$361,TEAMS!$D$3:$D$361,"",0),KP!$C$1:$C$370,KP!N$1:N$370,"",0)</f>
        <v>68.7</v>
      </c>
      <c r="BB151">
        <f>_xlfn.XLOOKUP(_xlfn.XLOOKUP($A151,TEAMS!$E$3:$E$361,TEAMS!$D$3:$D$361,"",0),KP!$C$1:$C$370,KP!P$1:P$370,"",0)</f>
        <v>-2.1999999999999999E-2</v>
      </c>
      <c r="BC151">
        <f>_xlfn.XLOOKUP(_xlfn.XLOOKUP($A151,TEAMS!$E$3:$E$361,TEAMS!$D$3:$D$361,"",0),KP!$C$1:$C$370,KP!R$1:R$370,"",0)</f>
        <v>5.99</v>
      </c>
      <c r="BD151">
        <f>_xlfn.XLOOKUP(_xlfn.XLOOKUP($A151,TEAMS!$E$3:$E$361,TEAMS!$D$3:$D$361,"",0),KP!$C$1:$C$370,KP!T$1:T$370,"",0)</f>
        <v>109</v>
      </c>
      <c r="BE151">
        <f>_xlfn.XLOOKUP(_xlfn.XLOOKUP($A151,TEAMS!$E$3:$E$361,TEAMS!$D$3:$D$361,"",0),KP!$C$1:$C$370,KP!V$1:V$370,"",0)</f>
        <v>103</v>
      </c>
      <c r="BF151">
        <f>_xlfn.XLOOKUP(_xlfn.XLOOKUP($A151,TEAMS!$E$3:$E$361,TEAMS!$D$3:$D$361,"",0),KP!$C$1:$C$370,KP!X$1:X$370,"",0)</f>
        <v>3.2</v>
      </c>
    </row>
    <row r="152" spans="1:58" x14ac:dyDescent="0.2">
      <c r="A152" s="1" t="s">
        <v>189</v>
      </c>
      <c r="B152" s="11" t="str">
        <f>_xlfn.XLOOKUP($A152,KP!$D$1:$D$364,KP!$C$1:$C$364,"",0)</f>
        <v>Maryland</v>
      </c>
      <c r="C152" s="11" t="str">
        <f>_xlfn.XLOOKUP($A152,KP!$D$1:$D$364,KP!$E$1:$E$364,"",0)</f>
        <v>B10</v>
      </c>
      <c r="D152">
        <v>70.400000000000006</v>
      </c>
      <c r="E152">
        <v>7.2</v>
      </c>
      <c r="F152">
        <v>24.8</v>
      </c>
      <c r="G152">
        <v>55.3</v>
      </c>
      <c r="H152">
        <v>1.0669999999999999</v>
      </c>
      <c r="I152">
        <v>0.95699999999999996</v>
      </c>
      <c r="J152">
        <v>51.1</v>
      </c>
      <c r="K152">
        <v>109.6</v>
      </c>
      <c r="L152">
        <v>33</v>
      </c>
      <c r="M152">
        <v>52</v>
      </c>
      <c r="N152">
        <v>73.900000000000006</v>
      </c>
      <c r="O152">
        <v>6.8</v>
      </c>
      <c r="P152">
        <v>20.7</v>
      </c>
      <c r="Q152">
        <v>8.6999999999999993</v>
      </c>
      <c r="R152">
        <v>22.6</v>
      </c>
      <c r="S152">
        <v>33.799999999999997</v>
      </c>
      <c r="T152">
        <v>28.8</v>
      </c>
      <c r="U152">
        <v>74.7</v>
      </c>
      <c r="V152">
        <v>51.6</v>
      </c>
      <c r="W152">
        <v>3.7</v>
      </c>
      <c r="X152">
        <v>5.4</v>
      </c>
      <c r="Y152">
        <v>11.5</v>
      </c>
      <c r="Z152">
        <v>10.5</v>
      </c>
      <c r="AA152">
        <v>1.095</v>
      </c>
      <c r="AB152">
        <v>0.63600000000000001</v>
      </c>
      <c r="AC152">
        <v>0.14299999999999999</v>
      </c>
      <c r="AD152">
        <v>66</v>
      </c>
      <c r="AE152">
        <v>15.8</v>
      </c>
      <c r="AF152">
        <v>63.2</v>
      </c>
      <c r="AG152">
        <v>-7.2</v>
      </c>
      <c r="AH152">
        <v>42.8</v>
      </c>
      <c r="AI152">
        <v>47.9</v>
      </c>
      <c r="AJ152">
        <v>32.200000000000003</v>
      </c>
      <c r="AK152">
        <v>47.7</v>
      </c>
      <c r="AL152">
        <v>72.7</v>
      </c>
      <c r="AM152">
        <v>102.4</v>
      </c>
      <c r="AN152">
        <v>11.2</v>
      </c>
      <c r="AO152">
        <v>11.9</v>
      </c>
      <c r="AP152">
        <v>0.94099999999999995</v>
      </c>
      <c r="AQ152">
        <f t="shared" si="6"/>
        <v>0.15400000000000003</v>
      </c>
      <c r="AR152">
        <f t="shared" si="7"/>
        <v>9.1000000000000014</v>
      </c>
      <c r="AS152">
        <f t="shared" si="8"/>
        <v>-1.3999999999999986</v>
      </c>
      <c r="AT152">
        <f>_xlfn.XLOOKUP(_xlfn.XLOOKUP($A152,TEAMS!$E$3:$E$361,TEAMS!$D$3:$D$361,"",0),KP!$C$1:$C$370,KP!B$1:B$370,"",0)</f>
        <v>22</v>
      </c>
      <c r="AU152">
        <f>_xlfn.XLOOKUP(_xlfn.XLOOKUP($A152,TEAMS!$E$3:$E$361,TEAMS!$D$3:$D$361,"",0),KP!$C$1:$C$370,KP!F$1:F$370,"",0)</f>
        <v>21</v>
      </c>
      <c r="AV152">
        <f>_xlfn.XLOOKUP(_xlfn.XLOOKUP($A152,TEAMS!$E$3:$E$361,TEAMS!$D$3:$D$361,"",0),KP!$C$1:$C$370,KP!G$1:G$370,"",0)</f>
        <v>12</v>
      </c>
      <c r="AW152">
        <f>_xlfn.XLOOKUP(_xlfn.XLOOKUP($A152,TEAMS!$E$3:$E$361,TEAMS!$D$3:$D$361,"",0),KP!$C$1:$C$370,KP!H$1:H$370,"",0)</f>
        <v>8</v>
      </c>
      <c r="AX152">
        <f>_xlfn.XLOOKUP(_xlfn.XLOOKUP($A152,TEAMS!$E$3:$E$361,TEAMS!$D$3:$D$361,"",0),KP!$C$1:$C$370,KP!I$1:I$370,"",0)</f>
        <v>18.37</v>
      </c>
      <c r="AY152">
        <f>_xlfn.XLOOKUP(_xlfn.XLOOKUP($A152,TEAMS!$E$3:$E$361,TEAMS!$D$3:$D$361,"",0),KP!$C$1:$C$370,KP!J$1:J$370,"",0)</f>
        <v>114.1</v>
      </c>
      <c r="AZ152">
        <f>_xlfn.XLOOKUP(_xlfn.XLOOKUP($A152,TEAMS!$E$3:$E$361,TEAMS!$D$3:$D$361,"",0),KP!$C$1:$C$370,KP!L$1:L$370,"",0)</f>
        <v>95.8</v>
      </c>
      <c r="BA152">
        <f>_xlfn.XLOOKUP(_xlfn.XLOOKUP($A152,TEAMS!$E$3:$E$361,TEAMS!$D$3:$D$361,"",0),KP!$C$1:$C$370,KP!N$1:N$370,"",0)</f>
        <v>64.599999999999994</v>
      </c>
      <c r="BB152">
        <f>_xlfn.XLOOKUP(_xlfn.XLOOKUP($A152,TEAMS!$E$3:$E$361,TEAMS!$D$3:$D$361,"",0),KP!$C$1:$C$370,KP!P$1:P$370,"",0)</f>
        <v>-3.9E-2</v>
      </c>
      <c r="BC152">
        <f>_xlfn.XLOOKUP(_xlfn.XLOOKUP($A152,TEAMS!$E$3:$E$361,TEAMS!$D$3:$D$361,"",0),KP!$C$1:$C$370,KP!R$1:R$370,"",0)</f>
        <v>8.01</v>
      </c>
      <c r="BD152">
        <f>_xlfn.XLOOKUP(_xlfn.XLOOKUP($A152,TEAMS!$E$3:$E$361,TEAMS!$D$3:$D$361,"",0),KP!$C$1:$C$370,KP!T$1:T$370,"",0)</f>
        <v>109.3</v>
      </c>
      <c r="BE152">
        <f>_xlfn.XLOOKUP(_xlfn.XLOOKUP($A152,TEAMS!$E$3:$E$361,TEAMS!$D$3:$D$361,"",0),KP!$C$1:$C$370,KP!V$1:V$370,"",0)</f>
        <v>101.3</v>
      </c>
      <c r="BF152">
        <f>_xlfn.XLOOKUP(_xlfn.XLOOKUP($A152,TEAMS!$E$3:$E$361,TEAMS!$D$3:$D$361,"",0),KP!$C$1:$C$370,KP!X$1:X$370,"",0)</f>
        <v>-3.92</v>
      </c>
    </row>
    <row r="153" spans="1:58" x14ac:dyDescent="0.2">
      <c r="A153" s="1" t="s">
        <v>190</v>
      </c>
      <c r="B153" s="11" t="str">
        <f>_xlfn.XLOOKUP($A153,KP!$D$1:$D$364,KP!$C$1:$C$364,"",0)</f>
        <v>Mississippi St.</v>
      </c>
      <c r="C153" s="11" t="str">
        <f>_xlfn.XLOOKUP($A153,KP!$D$1:$D$364,KP!$E$1:$E$364,"",0)</f>
        <v>SEC</v>
      </c>
      <c r="D153">
        <v>65.900000000000006</v>
      </c>
      <c r="E153">
        <v>4.9000000000000004</v>
      </c>
      <c r="F153">
        <v>24</v>
      </c>
      <c r="G153">
        <v>56.8</v>
      </c>
      <c r="H153">
        <v>0.98</v>
      </c>
      <c r="I153">
        <v>0.90700000000000003</v>
      </c>
      <c r="J153">
        <v>46.9</v>
      </c>
      <c r="K153">
        <v>99.7</v>
      </c>
      <c r="L153">
        <v>26.6</v>
      </c>
      <c r="M153">
        <v>50.5</v>
      </c>
      <c r="N153">
        <v>64.7</v>
      </c>
      <c r="O153">
        <v>5.2</v>
      </c>
      <c r="P153">
        <v>19.600000000000001</v>
      </c>
      <c r="Q153">
        <v>11.7</v>
      </c>
      <c r="R153">
        <v>23.4</v>
      </c>
      <c r="S153">
        <v>37.799999999999997</v>
      </c>
      <c r="T153">
        <v>34.9</v>
      </c>
      <c r="U153">
        <v>72.900000000000006</v>
      </c>
      <c r="V153">
        <v>53</v>
      </c>
      <c r="W153">
        <v>3.4</v>
      </c>
      <c r="X153">
        <v>8.8000000000000007</v>
      </c>
      <c r="Y153">
        <v>14.2</v>
      </c>
      <c r="Z153">
        <v>12.8</v>
      </c>
      <c r="AA153">
        <v>1.1040000000000001</v>
      </c>
      <c r="AB153">
        <v>0.63600000000000001</v>
      </c>
      <c r="AC153">
        <v>0.44400000000000001</v>
      </c>
      <c r="AD153">
        <v>67.2</v>
      </c>
      <c r="AE153">
        <v>15.1</v>
      </c>
      <c r="AF153">
        <v>61</v>
      </c>
      <c r="AG153">
        <v>-4.9000000000000004</v>
      </c>
      <c r="AH153">
        <v>39.4</v>
      </c>
      <c r="AI153">
        <v>46.2</v>
      </c>
      <c r="AJ153">
        <v>30.8</v>
      </c>
      <c r="AK153">
        <v>46.2</v>
      </c>
      <c r="AL153">
        <v>71.900000000000006</v>
      </c>
      <c r="AM153">
        <v>99.2</v>
      </c>
      <c r="AN153">
        <v>12.5</v>
      </c>
      <c r="AO153">
        <v>14.4</v>
      </c>
      <c r="AP153">
        <v>0.872</v>
      </c>
      <c r="AQ153">
        <f t="shared" si="6"/>
        <v>0.2320000000000001</v>
      </c>
      <c r="AR153">
        <f t="shared" si="7"/>
        <v>12.200000000000001</v>
      </c>
      <c r="AS153">
        <f t="shared" si="8"/>
        <v>-0.59999999999999964</v>
      </c>
      <c r="AT153">
        <f>_xlfn.XLOOKUP(_xlfn.XLOOKUP($A153,TEAMS!$E$3:$E$361,TEAMS!$D$3:$D$361,"",0),KP!$C$1:$C$370,KP!B$1:B$370,"",0)</f>
        <v>49</v>
      </c>
      <c r="AU153">
        <f>_xlfn.XLOOKUP(_xlfn.XLOOKUP($A153,TEAMS!$E$3:$E$361,TEAMS!$D$3:$D$361,"",0),KP!$C$1:$C$370,KP!F$1:F$370,"",0)</f>
        <v>21</v>
      </c>
      <c r="AV153">
        <f>_xlfn.XLOOKUP(_xlfn.XLOOKUP($A153,TEAMS!$E$3:$E$361,TEAMS!$D$3:$D$361,"",0),KP!$C$1:$C$370,KP!G$1:G$370,"",0)</f>
        <v>12</v>
      </c>
      <c r="AW153">
        <f>_xlfn.XLOOKUP(_xlfn.XLOOKUP($A153,TEAMS!$E$3:$E$361,TEAMS!$D$3:$D$361,"",0),KP!$C$1:$C$370,KP!H$1:H$370,"",0)</f>
        <v>11</v>
      </c>
      <c r="AX153">
        <f>_xlfn.XLOOKUP(_xlfn.XLOOKUP($A153,TEAMS!$E$3:$E$361,TEAMS!$D$3:$D$361,"",0),KP!$C$1:$C$370,KP!I$1:I$370,"",0)</f>
        <v>14.12</v>
      </c>
      <c r="AY153">
        <f>_xlfn.XLOOKUP(_xlfn.XLOOKUP($A153,TEAMS!$E$3:$E$361,TEAMS!$D$3:$D$361,"",0),KP!$C$1:$C$370,KP!J$1:J$370,"",0)</f>
        <v>105.5</v>
      </c>
      <c r="AZ153">
        <f>_xlfn.XLOOKUP(_xlfn.XLOOKUP($A153,TEAMS!$E$3:$E$361,TEAMS!$D$3:$D$361,"",0),KP!$C$1:$C$370,KP!L$1:L$370,"",0)</f>
        <v>91.3</v>
      </c>
      <c r="BA153">
        <f>_xlfn.XLOOKUP(_xlfn.XLOOKUP($A153,TEAMS!$E$3:$E$361,TEAMS!$D$3:$D$361,"",0),KP!$C$1:$C$370,KP!N$1:N$370,"",0)</f>
        <v>63.8</v>
      </c>
      <c r="BB153">
        <f>_xlfn.XLOOKUP(_xlfn.XLOOKUP($A153,TEAMS!$E$3:$E$361,TEAMS!$D$3:$D$361,"",0),KP!$C$1:$C$370,KP!P$1:P$370,"",0)</f>
        <v>8.0000000000000002E-3</v>
      </c>
      <c r="BC153">
        <f>_xlfn.XLOOKUP(_xlfn.XLOOKUP($A153,TEAMS!$E$3:$E$361,TEAMS!$D$3:$D$361,"",0),KP!$C$1:$C$370,KP!R$1:R$370,"",0)</f>
        <v>7.59</v>
      </c>
      <c r="BD153">
        <f>_xlfn.XLOOKUP(_xlfn.XLOOKUP($A153,TEAMS!$E$3:$E$361,TEAMS!$D$3:$D$361,"",0),KP!$C$1:$C$370,KP!T$1:T$370,"",0)</f>
        <v>108.6</v>
      </c>
      <c r="BE153">
        <f>_xlfn.XLOOKUP(_xlfn.XLOOKUP($A153,TEAMS!$E$3:$E$361,TEAMS!$D$3:$D$361,"",0),KP!$C$1:$C$370,KP!V$1:V$370,"",0)</f>
        <v>101</v>
      </c>
      <c r="BF153">
        <f>_xlfn.XLOOKUP(_xlfn.XLOOKUP($A153,TEAMS!$E$3:$E$361,TEAMS!$D$3:$D$361,"",0),KP!$C$1:$C$370,KP!X$1:X$370,"",0)</f>
        <v>-3.31</v>
      </c>
    </row>
    <row r="154" spans="1:58" x14ac:dyDescent="0.2">
      <c r="A154" s="1" t="s">
        <v>191</v>
      </c>
      <c r="B154" s="11" t="str">
        <f>_xlfn.XLOOKUP($A154,KP!$D$1:$D$364,KP!$C$1:$C$364,"",0)</f>
        <v>Boston University</v>
      </c>
      <c r="C154" s="11" t="str">
        <f>_xlfn.XLOOKUP($A154,KP!$D$1:$D$364,KP!$E$1:$E$364,"",0)</f>
        <v>Pat</v>
      </c>
      <c r="D154">
        <v>66.2</v>
      </c>
      <c r="E154">
        <v>-1.6</v>
      </c>
      <c r="F154">
        <v>23.3</v>
      </c>
      <c r="G154">
        <v>57.3</v>
      </c>
      <c r="H154">
        <v>0.97099999999999997</v>
      </c>
      <c r="I154">
        <v>0.99399999999999999</v>
      </c>
      <c r="J154">
        <v>47</v>
      </c>
      <c r="K154">
        <v>101.4</v>
      </c>
      <c r="L154">
        <v>32.4</v>
      </c>
      <c r="M154">
        <v>45.9</v>
      </c>
      <c r="N154">
        <v>74</v>
      </c>
      <c r="O154">
        <v>7.2</v>
      </c>
      <c r="P154">
        <v>22.2</v>
      </c>
      <c r="Q154">
        <v>8.8000000000000007</v>
      </c>
      <c r="R154">
        <v>23.3</v>
      </c>
      <c r="S154">
        <v>35</v>
      </c>
      <c r="T154">
        <v>27.1</v>
      </c>
      <c r="U154">
        <v>76.7</v>
      </c>
      <c r="V154">
        <v>50.9</v>
      </c>
      <c r="W154">
        <v>2.4</v>
      </c>
      <c r="X154">
        <v>6.3</v>
      </c>
      <c r="Y154">
        <v>10.1</v>
      </c>
      <c r="Z154">
        <v>11.9</v>
      </c>
      <c r="AA154">
        <v>0.84799999999999998</v>
      </c>
      <c r="AB154">
        <v>0.45200000000000001</v>
      </c>
      <c r="AC154">
        <v>0.5</v>
      </c>
      <c r="AD154">
        <v>68.2</v>
      </c>
      <c r="AE154">
        <v>17.7</v>
      </c>
      <c r="AF154">
        <v>67.7</v>
      </c>
      <c r="AG154">
        <v>1.6</v>
      </c>
      <c r="AH154">
        <v>43.8</v>
      </c>
      <c r="AI154">
        <v>50.5</v>
      </c>
      <c r="AJ154">
        <v>33.799999999999997</v>
      </c>
      <c r="AK154">
        <v>50.3</v>
      </c>
      <c r="AL154">
        <v>69.7</v>
      </c>
      <c r="AM154">
        <v>107.7</v>
      </c>
      <c r="AN154">
        <v>11.6</v>
      </c>
      <c r="AO154">
        <v>12.2</v>
      </c>
      <c r="AP154">
        <v>0.95299999999999996</v>
      </c>
      <c r="AQ154">
        <f t="shared" si="6"/>
        <v>-0.10499999999999998</v>
      </c>
      <c r="AR154">
        <f t="shared" si="7"/>
        <v>8.6999999999999993</v>
      </c>
      <c r="AS154">
        <f t="shared" si="8"/>
        <v>-3.2000000000000011</v>
      </c>
      <c r="AT154">
        <f>_xlfn.XLOOKUP(_xlfn.XLOOKUP($A154,TEAMS!$E$3:$E$361,TEAMS!$D$3:$D$361,"",0),KP!$C$1:$C$370,KP!B$1:B$370,"",0)</f>
        <v>273</v>
      </c>
      <c r="AU154">
        <f>_xlfn.XLOOKUP(_xlfn.XLOOKUP($A154,TEAMS!$E$3:$E$361,TEAMS!$D$3:$D$361,"",0),KP!$C$1:$C$370,KP!F$1:F$370,"",0)</f>
        <v>15</v>
      </c>
      <c r="AV154">
        <f>_xlfn.XLOOKUP(_xlfn.XLOOKUP($A154,TEAMS!$E$3:$E$361,TEAMS!$D$3:$D$361,"",0),KP!$C$1:$C$370,KP!G$1:G$370,"",0)</f>
        <v>17</v>
      </c>
      <c r="AW154">
        <f>_xlfn.XLOOKUP(_xlfn.XLOOKUP($A154,TEAMS!$E$3:$E$361,TEAMS!$D$3:$D$361,"",0),KP!$C$1:$C$370,KP!H$1:H$370,"",0)</f>
        <v>0</v>
      </c>
      <c r="AX154">
        <f>_xlfn.XLOOKUP(_xlfn.XLOOKUP($A154,TEAMS!$E$3:$E$361,TEAMS!$D$3:$D$361,"",0),KP!$C$1:$C$370,KP!I$1:I$370,"",0)</f>
        <v>-8.74</v>
      </c>
      <c r="AY154">
        <f>_xlfn.XLOOKUP(_xlfn.XLOOKUP($A154,TEAMS!$E$3:$E$361,TEAMS!$D$3:$D$361,"",0),KP!$C$1:$C$370,KP!J$1:J$370,"",0)</f>
        <v>98.1</v>
      </c>
      <c r="AZ154">
        <f>_xlfn.XLOOKUP(_xlfn.XLOOKUP($A154,TEAMS!$E$3:$E$361,TEAMS!$D$3:$D$361,"",0),KP!$C$1:$C$370,KP!L$1:L$370,"",0)</f>
        <v>106.8</v>
      </c>
      <c r="BA154">
        <f>_xlfn.XLOOKUP(_xlfn.XLOOKUP($A154,TEAMS!$E$3:$E$361,TEAMS!$D$3:$D$361,"",0),KP!$C$1:$C$370,KP!N$1:N$370,"",0)</f>
        <v>65.5</v>
      </c>
      <c r="BB154">
        <f>_xlfn.XLOOKUP(_xlfn.XLOOKUP($A154,TEAMS!$E$3:$E$361,TEAMS!$D$3:$D$361,"",0),KP!$C$1:$C$370,KP!P$1:P$370,"",0)</f>
        <v>-1E-3</v>
      </c>
      <c r="BC154">
        <f>_xlfn.XLOOKUP(_xlfn.XLOOKUP($A154,TEAMS!$E$3:$E$361,TEAMS!$D$3:$D$361,"",0),KP!$C$1:$C$370,KP!R$1:R$370,"",0)</f>
        <v>-6.79</v>
      </c>
      <c r="BD154">
        <f>_xlfn.XLOOKUP(_xlfn.XLOOKUP($A154,TEAMS!$E$3:$E$361,TEAMS!$D$3:$D$361,"",0),KP!$C$1:$C$370,KP!T$1:T$370,"",0)</f>
        <v>101.1</v>
      </c>
      <c r="BE154">
        <f>_xlfn.XLOOKUP(_xlfn.XLOOKUP($A154,TEAMS!$E$3:$E$361,TEAMS!$D$3:$D$361,"",0),KP!$C$1:$C$370,KP!V$1:V$370,"",0)</f>
        <v>107.9</v>
      </c>
      <c r="BF154">
        <f>_xlfn.XLOOKUP(_xlfn.XLOOKUP($A154,TEAMS!$E$3:$E$361,TEAMS!$D$3:$D$361,"",0),KP!$C$1:$C$370,KP!X$1:X$370,"",0)</f>
        <v>-4.22</v>
      </c>
    </row>
    <row r="155" spans="1:58" x14ac:dyDescent="0.2">
      <c r="A155" s="1" t="s">
        <v>192</v>
      </c>
      <c r="B155" s="11" t="str">
        <f>_xlfn.XLOOKUP($A155,KP!$D$1:$D$364,KP!$C$1:$C$364,"",0)</f>
        <v>East Tennessee St.</v>
      </c>
      <c r="C155" s="11" t="str">
        <f>_xlfn.XLOOKUP($A155,KP!$D$1:$D$364,KP!$E$1:$E$364,"",0)</f>
        <v>SC</v>
      </c>
      <c r="D155">
        <v>68</v>
      </c>
      <c r="E155">
        <v>-1.6</v>
      </c>
      <c r="F155">
        <v>25</v>
      </c>
      <c r="G155">
        <v>55.7</v>
      </c>
      <c r="H155">
        <v>0.999</v>
      </c>
      <c r="I155">
        <v>1.022</v>
      </c>
      <c r="J155">
        <v>50.5</v>
      </c>
      <c r="K155">
        <v>106.2</v>
      </c>
      <c r="L155">
        <v>32.1</v>
      </c>
      <c r="M155">
        <v>51.8</v>
      </c>
      <c r="N155">
        <v>67</v>
      </c>
      <c r="O155">
        <v>6.2</v>
      </c>
      <c r="P155">
        <v>19.399999999999999</v>
      </c>
      <c r="Q155">
        <v>8.9</v>
      </c>
      <c r="R155">
        <v>22.8</v>
      </c>
      <c r="S155">
        <v>34.4</v>
      </c>
      <c r="T155">
        <v>28.8</v>
      </c>
      <c r="U155">
        <v>73.400000000000006</v>
      </c>
      <c r="V155">
        <v>50.7</v>
      </c>
      <c r="W155">
        <v>3.1</v>
      </c>
      <c r="X155">
        <v>5.9</v>
      </c>
      <c r="Y155">
        <v>11.8</v>
      </c>
      <c r="Z155">
        <v>13</v>
      </c>
      <c r="AA155">
        <v>0.90700000000000003</v>
      </c>
      <c r="AB155">
        <v>0.33300000000000002</v>
      </c>
      <c r="AC155">
        <v>0.23100000000000001</v>
      </c>
      <c r="AD155">
        <v>68</v>
      </c>
      <c r="AE155">
        <v>15.5</v>
      </c>
      <c r="AF155">
        <v>69.5</v>
      </c>
      <c r="AG155">
        <v>1.6</v>
      </c>
      <c r="AH155">
        <v>43.7</v>
      </c>
      <c r="AI155">
        <v>50.8</v>
      </c>
      <c r="AJ155">
        <v>32.9</v>
      </c>
      <c r="AK155">
        <v>51.8</v>
      </c>
      <c r="AL155">
        <v>73.400000000000006</v>
      </c>
      <c r="AM155">
        <v>107.5</v>
      </c>
      <c r="AN155">
        <v>12.8</v>
      </c>
      <c r="AO155">
        <v>11.6</v>
      </c>
      <c r="AP155">
        <v>1.1000000000000001</v>
      </c>
      <c r="AQ155">
        <f t="shared" si="6"/>
        <v>-0.19300000000000006</v>
      </c>
      <c r="AR155">
        <f t="shared" si="7"/>
        <v>9</v>
      </c>
      <c r="AS155">
        <f t="shared" si="8"/>
        <v>-4</v>
      </c>
      <c r="AT155">
        <f>_xlfn.XLOOKUP(_xlfn.XLOOKUP($A155,TEAMS!$E$3:$E$361,TEAMS!$D$3:$D$361,"",0),KP!$C$1:$C$370,KP!B$1:B$370,"",0)</f>
        <v>244</v>
      </c>
      <c r="AU155">
        <f>_xlfn.XLOOKUP(_xlfn.XLOOKUP($A155,TEAMS!$E$3:$E$361,TEAMS!$D$3:$D$361,"",0),KP!$C$1:$C$370,KP!F$1:F$370,"",0)</f>
        <v>0</v>
      </c>
      <c r="AV155">
        <f>_xlfn.XLOOKUP(_xlfn.XLOOKUP($A155,TEAMS!$E$3:$E$361,TEAMS!$D$3:$D$361,"",0),KP!$C$1:$C$370,KP!G$1:G$370,"",0)</f>
        <v>0</v>
      </c>
      <c r="AW155">
        <f>_xlfn.XLOOKUP(_xlfn.XLOOKUP($A155,TEAMS!$E$3:$E$361,TEAMS!$D$3:$D$361,"",0),KP!$C$1:$C$370,KP!H$1:H$370,"",0)</f>
        <v>0</v>
      </c>
      <c r="AX155">
        <f>_xlfn.XLOOKUP(_xlfn.XLOOKUP($A155,TEAMS!$E$3:$E$361,TEAMS!$D$3:$D$361,"",0),KP!$C$1:$C$370,KP!I$1:I$370,"",0)</f>
        <v>-6.29</v>
      </c>
      <c r="AY155">
        <f>_xlfn.XLOOKUP(_xlfn.XLOOKUP($A155,TEAMS!$E$3:$E$361,TEAMS!$D$3:$D$361,"",0),KP!$C$1:$C$370,KP!J$1:J$370,"",0)</f>
        <v>101.2</v>
      </c>
      <c r="AZ155">
        <f>_xlfn.XLOOKUP(_xlfn.XLOOKUP($A155,TEAMS!$E$3:$E$361,TEAMS!$D$3:$D$361,"",0),KP!$C$1:$C$370,KP!L$1:L$370,"",0)</f>
        <v>107.5</v>
      </c>
      <c r="BA155">
        <f>_xlfn.XLOOKUP(_xlfn.XLOOKUP($A155,TEAMS!$E$3:$E$361,TEAMS!$D$3:$D$361,"",0),KP!$C$1:$C$370,KP!N$1:N$370,"",0)</f>
        <v>65.8</v>
      </c>
      <c r="BB155">
        <f>_xlfn.XLOOKUP(_xlfn.XLOOKUP($A155,TEAMS!$E$3:$E$361,TEAMS!$D$3:$D$361,"",0),KP!$C$1:$C$370,KP!P$1:P$370,"",0)</f>
        <v>-0.111</v>
      </c>
      <c r="BC155">
        <f>_xlfn.XLOOKUP(_xlfn.XLOOKUP($A155,TEAMS!$E$3:$E$361,TEAMS!$D$3:$D$361,"",0),KP!$C$1:$C$370,KP!R$1:R$370,"",0)</f>
        <v>-4.25</v>
      </c>
      <c r="BD155">
        <f>_xlfn.XLOOKUP(_xlfn.XLOOKUP($A155,TEAMS!$E$3:$E$361,TEAMS!$D$3:$D$361,"",0),KP!$C$1:$C$370,KP!T$1:T$370,"",0)</f>
        <v>104.1</v>
      </c>
      <c r="BE155">
        <f>_xlfn.XLOOKUP(_xlfn.XLOOKUP($A155,TEAMS!$E$3:$E$361,TEAMS!$D$3:$D$361,"",0),KP!$C$1:$C$370,KP!V$1:V$370,"",0)</f>
        <v>108.3</v>
      </c>
      <c r="BF155">
        <f>_xlfn.XLOOKUP(_xlfn.XLOOKUP($A155,TEAMS!$E$3:$E$361,TEAMS!$D$3:$D$361,"",0),KP!$C$1:$C$370,KP!X$1:X$370,"",0)</f>
        <v>-4.58</v>
      </c>
    </row>
    <row r="156" spans="1:58" x14ac:dyDescent="0.2">
      <c r="A156" s="1" t="s">
        <v>193</v>
      </c>
      <c r="B156" s="11" t="str">
        <f>_xlfn.XLOOKUP($A156,KP!$D$1:$D$364,KP!$C$1:$C$364,"",0)</f>
        <v/>
      </c>
      <c r="C156" s="11" t="str">
        <f>_xlfn.XLOOKUP($A156,KP!$D$1:$D$364,KP!$E$1:$E$364,"",0)</f>
        <v/>
      </c>
      <c r="D156">
        <v>75.3</v>
      </c>
      <c r="E156">
        <v>-5.9</v>
      </c>
      <c r="F156">
        <v>25.4</v>
      </c>
      <c r="G156">
        <v>56</v>
      </c>
      <c r="H156">
        <v>0.98599999999999999</v>
      </c>
      <c r="I156">
        <v>1.0640000000000001</v>
      </c>
      <c r="J156">
        <v>51.2</v>
      </c>
      <c r="K156">
        <v>110.3</v>
      </c>
      <c r="L156">
        <v>33.6</v>
      </c>
      <c r="M156">
        <v>51.7</v>
      </c>
      <c r="N156">
        <v>69.599999999999994</v>
      </c>
      <c r="O156">
        <v>6.6</v>
      </c>
      <c r="P156">
        <v>19.600000000000001</v>
      </c>
      <c r="Q156">
        <v>8.1</v>
      </c>
      <c r="R156">
        <v>23.4</v>
      </c>
      <c r="S156">
        <v>35.6</v>
      </c>
      <c r="T156">
        <v>26.3</v>
      </c>
      <c r="U156">
        <v>72.400000000000006</v>
      </c>
      <c r="V156">
        <v>50.1</v>
      </c>
      <c r="W156">
        <v>3</v>
      </c>
      <c r="X156">
        <v>4.5</v>
      </c>
      <c r="Y156">
        <v>14</v>
      </c>
      <c r="Z156">
        <v>16.5</v>
      </c>
      <c r="AA156">
        <v>0.85099999999999998</v>
      </c>
      <c r="AB156">
        <v>0.39300000000000002</v>
      </c>
      <c r="AC156">
        <v>0.625</v>
      </c>
      <c r="AD156">
        <v>76.3</v>
      </c>
      <c r="AE156">
        <v>21.1</v>
      </c>
      <c r="AF156">
        <v>81.2</v>
      </c>
      <c r="AG156">
        <v>5.9</v>
      </c>
      <c r="AH156">
        <v>45.9</v>
      </c>
      <c r="AI156">
        <v>52</v>
      </c>
      <c r="AJ156">
        <v>34.799999999999997</v>
      </c>
      <c r="AK156">
        <v>51.9</v>
      </c>
      <c r="AL156">
        <v>74.599999999999994</v>
      </c>
      <c r="AM156">
        <v>112.3</v>
      </c>
      <c r="AN156">
        <v>17.2</v>
      </c>
      <c r="AO156">
        <v>12.6</v>
      </c>
      <c r="AP156">
        <v>1.3660000000000001</v>
      </c>
      <c r="AQ156">
        <f t="shared" si="6"/>
        <v>-0.51500000000000012</v>
      </c>
      <c r="AR156">
        <f t="shared" si="7"/>
        <v>7.5</v>
      </c>
      <c r="AS156">
        <f t="shared" si="8"/>
        <v>-9</v>
      </c>
      <c r="AT156" t="str">
        <f>_xlfn.XLOOKUP(_xlfn.XLOOKUP($A156,TEAMS!$E$3:$E$361,TEAMS!$D$3:$D$361,"",0),KP!$C$1:$C$370,KP!B$1:B$370,"",0)</f>
        <v/>
      </c>
      <c r="AU156" t="str">
        <f>_xlfn.XLOOKUP(_xlfn.XLOOKUP($A156,TEAMS!$E$3:$E$361,TEAMS!$D$3:$D$361,"",0),KP!$C$1:$C$370,KP!F$1:F$370,"",0)</f>
        <v/>
      </c>
      <c r="AV156" t="str">
        <f>_xlfn.XLOOKUP(_xlfn.XLOOKUP($A156,TEAMS!$E$3:$E$361,TEAMS!$D$3:$D$361,"",0),KP!$C$1:$C$370,KP!G$1:G$370,"",0)</f>
        <v/>
      </c>
      <c r="AW156" t="str">
        <f>_xlfn.XLOOKUP(_xlfn.XLOOKUP($A156,TEAMS!$E$3:$E$361,TEAMS!$D$3:$D$361,"",0),KP!$C$1:$C$370,KP!H$1:H$370,"",0)</f>
        <v/>
      </c>
      <c r="AX156" t="str">
        <f>_xlfn.XLOOKUP(_xlfn.XLOOKUP($A156,TEAMS!$E$3:$E$361,TEAMS!$D$3:$D$361,"",0),KP!$C$1:$C$370,KP!I$1:I$370,"",0)</f>
        <v/>
      </c>
      <c r="AY156" t="str">
        <f>_xlfn.XLOOKUP(_xlfn.XLOOKUP($A156,TEAMS!$E$3:$E$361,TEAMS!$D$3:$D$361,"",0),KP!$C$1:$C$370,KP!J$1:J$370,"",0)</f>
        <v/>
      </c>
      <c r="AZ156" t="str">
        <f>_xlfn.XLOOKUP(_xlfn.XLOOKUP($A156,TEAMS!$E$3:$E$361,TEAMS!$D$3:$D$361,"",0),KP!$C$1:$C$370,KP!L$1:L$370,"",0)</f>
        <v/>
      </c>
      <c r="BA156" t="str">
        <f>_xlfn.XLOOKUP(_xlfn.XLOOKUP($A156,TEAMS!$E$3:$E$361,TEAMS!$D$3:$D$361,"",0),KP!$C$1:$C$370,KP!N$1:N$370,"",0)</f>
        <v/>
      </c>
      <c r="BB156" t="str">
        <f>_xlfn.XLOOKUP(_xlfn.XLOOKUP($A156,TEAMS!$E$3:$E$361,TEAMS!$D$3:$D$361,"",0),KP!$C$1:$C$370,KP!P$1:P$370,"",0)</f>
        <v/>
      </c>
      <c r="BC156" t="str">
        <f>_xlfn.XLOOKUP(_xlfn.XLOOKUP($A156,TEAMS!$E$3:$E$361,TEAMS!$D$3:$D$361,"",0),KP!$C$1:$C$370,KP!R$1:R$370,"",0)</f>
        <v/>
      </c>
      <c r="BD156" t="str">
        <f>_xlfn.XLOOKUP(_xlfn.XLOOKUP($A156,TEAMS!$E$3:$E$361,TEAMS!$D$3:$D$361,"",0),KP!$C$1:$C$370,KP!T$1:T$370,"",0)</f>
        <v/>
      </c>
      <c r="BE156" t="str">
        <f>_xlfn.XLOOKUP(_xlfn.XLOOKUP($A156,TEAMS!$E$3:$E$361,TEAMS!$D$3:$D$361,"",0),KP!$C$1:$C$370,KP!V$1:V$370,"",0)</f>
        <v/>
      </c>
      <c r="BF156" t="str">
        <f>_xlfn.XLOOKUP(_xlfn.XLOOKUP($A156,TEAMS!$E$3:$E$361,TEAMS!$D$3:$D$361,"",0),KP!$C$1:$C$370,KP!X$1:X$370,"",0)</f>
        <v/>
      </c>
    </row>
    <row r="157" spans="1:58" x14ac:dyDescent="0.2">
      <c r="A157" s="1" t="s">
        <v>194</v>
      </c>
      <c r="B157" s="11" t="str">
        <f>_xlfn.XLOOKUP($A157,KP!$D$1:$D$364,KP!$C$1:$C$364,"",0)</f>
        <v>Florida</v>
      </c>
      <c r="C157" s="11" t="str">
        <f>_xlfn.XLOOKUP($A157,KP!$D$1:$D$364,KP!$E$1:$E$364,"",0)</f>
        <v>SEC</v>
      </c>
      <c r="D157">
        <v>71.900000000000006</v>
      </c>
      <c r="E157">
        <v>3.3</v>
      </c>
      <c r="F157">
        <v>25.3</v>
      </c>
      <c r="G157">
        <v>57.7</v>
      </c>
      <c r="H157">
        <v>1.004</v>
      </c>
      <c r="I157">
        <v>0.95799999999999996</v>
      </c>
      <c r="J157">
        <v>49.8</v>
      </c>
      <c r="K157">
        <v>107</v>
      </c>
      <c r="L157">
        <v>31.9</v>
      </c>
      <c r="M157">
        <v>50.9</v>
      </c>
      <c r="N157">
        <v>71.7</v>
      </c>
      <c r="O157">
        <v>6.8</v>
      </c>
      <c r="P157">
        <v>21.2</v>
      </c>
      <c r="Q157">
        <v>7.2</v>
      </c>
      <c r="R157">
        <v>24.8</v>
      </c>
      <c r="S157">
        <v>34.799999999999997</v>
      </c>
      <c r="T157">
        <v>22.2</v>
      </c>
      <c r="U157">
        <v>72.3</v>
      </c>
      <c r="V157">
        <v>47.4</v>
      </c>
      <c r="W157">
        <v>5.3</v>
      </c>
      <c r="X157">
        <v>6.7</v>
      </c>
      <c r="Y157">
        <v>12.4</v>
      </c>
      <c r="Z157">
        <v>11</v>
      </c>
      <c r="AA157">
        <v>1.127</v>
      </c>
      <c r="AB157">
        <v>0.5</v>
      </c>
      <c r="AC157">
        <v>0.14299999999999999</v>
      </c>
      <c r="AD157">
        <v>71.7</v>
      </c>
      <c r="AE157">
        <v>16.399999999999999</v>
      </c>
      <c r="AF157">
        <v>68.7</v>
      </c>
      <c r="AG157">
        <v>-3.3</v>
      </c>
      <c r="AH157">
        <v>41.1</v>
      </c>
      <c r="AI157">
        <v>45.9</v>
      </c>
      <c r="AJ157">
        <v>31.4</v>
      </c>
      <c r="AK157">
        <v>45.4</v>
      </c>
      <c r="AL157">
        <v>70.400000000000006</v>
      </c>
      <c r="AM157">
        <v>98.8</v>
      </c>
      <c r="AN157">
        <v>11.3</v>
      </c>
      <c r="AO157">
        <v>12.3</v>
      </c>
      <c r="AP157">
        <v>0.91600000000000004</v>
      </c>
      <c r="AQ157">
        <f t="shared" si="6"/>
        <v>0.21099999999999997</v>
      </c>
      <c r="AR157">
        <f t="shared" si="7"/>
        <v>12</v>
      </c>
      <c r="AS157">
        <f t="shared" si="8"/>
        <v>1</v>
      </c>
      <c r="AT157">
        <f>_xlfn.XLOOKUP(_xlfn.XLOOKUP($A157,TEAMS!$E$3:$E$361,TEAMS!$D$3:$D$361,"",0),KP!$C$1:$C$370,KP!B$1:B$370,"",0)</f>
        <v>63</v>
      </c>
      <c r="AU157">
        <f>_xlfn.XLOOKUP(_xlfn.XLOOKUP($A157,TEAMS!$E$3:$E$361,TEAMS!$D$3:$D$361,"",0),KP!$C$1:$C$370,KP!F$1:F$370,"",0)</f>
        <v>16</v>
      </c>
      <c r="AV157">
        <f>_xlfn.XLOOKUP(_xlfn.XLOOKUP($A157,TEAMS!$E$3:$E$361,TEAMS!$D$3:$D$361,"",0),KP!$C$1:$C$370,KP!G$1:G$370,"",0)</f>
        <v>16</v>
      </c>
      <c r="AW157">
        <f>_xlfn.XLOOKUP(_xlfn.XLOOKUP($A157,TEAMS!$E$3:$E$361,TEAMS!$D$3:$D$361,"",0),KP!$C$1:$C$370,KP!H$1:H$370,"",0)</f>
        <v>0</v>
      </c>
      <c r="AX157">
        <f>_xlfn.XLOOKUP(_xlfn.XLOOKUP($A157,TEAMS!$E$3:$E$361,TEAMS!$D$3:$D$361,"",0),KP!$C$1:$C$370,KP!I$1:I$370,"",0)</f>
        <v>12.82</v>
      </c>
      <c r="AY157">
        <f>_xlfn.XLOOKUP(_xlfn.XLOOKUP($A157,TEAMS!$E$3:$E$361,TEAMS!$D$3:$D$361,"",0),KP!$C$1:$C$370,KP!J$1:J$370,"",0)</f>
        <v>108.2</v>
      </c>
      <c r="AZ157">
        <f>_xlfn.XLOOKUP(_xlfn.XLOOKUP($A157,TEAMS!$E$3:$E$361,TEAMS!$D$3:$D$361,"",0),KP!$C$1:$C$370,KP!L$1:L$370,"",0)</f>
        <v>95.4</v>
      </c>
      <c r="BA157">
        <f>_xlfn.XLOOKUP(_xlfn.XLOOKUP($A157,TEAMS!$E$3:$E$361,TEAMS!$D$3:$D$361,"",0),KP!$C$1:$C$370,KP!N$1:N$370,"",0)</f>
        <v>69.400000000000006</v>
      </c>
      <c r="BB157">
        <f>_xlfn.XLOOKUP(_xlfn.XLOOKUP($A157,TEAMS!$E$3:$E$361,TEAMS!$D$3:$D$361,"",0),KP!$C$1:$C$370,KP!P$1:P$370,"",0)</f>
        <v>-7.6999999999999999E-2</v>
      </c>
      <c r="BC157">
        <f>_xlfn.XLOOKUP(_xlfn.XLOOKUP($A157,TEAMS!$E$3:$E$361,TEAMS!$D$3:$D$361,"",0),KP!$C$1:$C$370,KP!R$1:R$370,"",0)</f>
        <v>9.4600000000000009</v>
      </c>
      <c r="BD157">
        <f>_xlfn.XLOOKUP(_xlfn.XLOOKUP($A157,TEAMS!$E$3:$E$361,TEAMS!$D$3:$D$361,"",0),KP!$C$1:$C$370,KP!T$1:T$370,"",0)</f>
        <v>110.1</v>
      </c>
      <c r="BE157">
        <f>_xlfn.XLOOKUP(_xlfn.XLOOKUP($A157,TEAMS!$E$3:$E$361,TEAMS!$D$3:$D$361,"",0),KP!$C$1:$C$370,KP!V$1:V$370,"",0)</f>
        <v>100.6</v>
      </c>
      <c r="BF157">
        <f>_xlfn.XLOOKUP(_xlfn.XLOOKUP($A157,TEAMS!$E$3:$E$361,TEAMS!$D$3:$D$361,"",0),KP!$C$1:$C$370,KP!X$1:X$370,"",0)</f>
        <v>5.25</v>
      </c>
    </row>
    <row r="158" spans="1:58" x14ac:dyDescent="0.2">
      <c r="A158" s="1" t="s">
        <v>195</v>
      </c>
      <c r="B158" s="11" t="str">
        <f>_xlfn.XLOOKUP($A158,KP!$D$1:$D$364,KP!$C$1:$C$364,"",0)</f>
        <v>Quinnipiac</v>
      </c>
      <c r="C158" s="11" t="str">
        <f>_xlfn.XLOOKUP($A158,KP!$D$1:$D$364,KP!$E$1:$E$364,"",0)</f>
        <v>MAAC</v>
      </c>
      <c r="D158">
        <v>72.5</v>
      </c>
      <c r="E158">
        <v>2.8</v>
      </c>
      <c r="F158">
        <v>25.7</v>
      </c>
      <c r="G158">
        <v>59.5</v>
      </c>
      <c r="H158">
        <v>1.02</v>
      </c>
      <c r="I158">
        <v>0.98099999999999998</v>
      </c>
      <c r="J158">
        <v>49.9</v>
      </c>
      <c r="K158">
        <v>105.3</v>
      </c>
      <c r="L158">
        <v>36.1</v>
      </c>
      <c r="M158">
        <v>47.4</v>
      </c>
      <c r="N158">
        <v>66.5</v>
      </c>
      <c r="O158">
        <v>8.1</v>
      </c>
      <c r="P158">
        <v>22.5</v>
      </c>
      <c r="Q158">
        <v>10.3</v>
      </c>
      <c r="R158">
        <v>24.9</v>
      </c>
      <c r="S158">
        <v>37.5</v>
      </c>
      <c r="T158">
        <v>31.3</v>
      </c>
      <c r="U158">
        <v>73.5</v>
      </c>
      <c r="V158">
        <v>52.4</v>
      </c>
      <c r="W158">
        <v>2.5</v>
      </c>
      <c r="X158">
        <v>6.1</v>
      </c>
      <c r="Y158">
        <v>12.8</v>
      </c>
      <c r="Z158">
        <v>12.7</v>
      </c>
      <c r="AA158">
        <v>1.01</v>
      </c>
      <c r="AB158">
        <v>0.61299999999999999</v>
      </c>
      <c r="AC158">
        <v>0.6</v>
      </c>
      <c r="AD158">
        <v>71.099999999999994</v>
      </c>
      <c r="AE158">
        <v>16.5</v>
      </c>
      <c r="AF158">
        <v>69.8</v>
      </c>
      <c r="AG158">
        <v>-2.8</v>
      </c>
      <c r="AH158">
        <v>42.3</v>
      </c>
      <c r="AI158">
        <v>48.1</v>
      </c>
      <c r="AJ158">
        <v>31.6</v>
      </c>
      <c r="AK158">
        <v>48.5</v>
      </c>
      <c r="AL158">
        <v>70.099999999999994</v>
      </c>
      <c r="AM158">
        <v>102.1</v>
      </c>
      <c r="AN158">
        <v>12.4</v>
      </c>
      <c r="AO158">
        <v>11.5</v>
      </c>
      <c r="AP158">
        <v>1.07</v>
      </c>
      <c r="AQ158">
        <f t="shared" si="6"/>
        <v>-6.0000000000000053E-2</v>
      </c>
      <c r="AR158">
        <f t="shared" si="7"/>
        <v>8.6</v>
      </c>
      <c r="AS158">
        <f t="shared" si="8"/>
        <v>-4.0999999999999996</v>
      </c>
      <c r="AT158">
        <f>_xlfn.XLOOKUP(_xlfn.XLOOKUP($A158,TEAMS!$E$3:$E$361,TEAMS!$D$3:$D$361,"",0),KP!$C$1:$C$370,KP!B$1:B$370,"",0)</f>
        <v>196</v>
      </c>
      <c r="AU158">
        <f>_xlfn.XLOOKUP(_xlfn.XLOOKUP($A158,TEAMS!$E$3:$E$361,TEAMS!$D$3:$D$361,"",0),KP!$C$1:$C$370,KP!F$1:F$370,"",0)</f>
        <v>20</v>
      </c>
      <c r="AV158">
        <f>_xlfn.XLOOKUP(_xlfn.XLOOKUP($A158,TEAMS!$E$3:$E$361,TEAMS!$D$3:$D$361,"",0),KP!$C$1:$C$370,KP!G$1:G$370,"",0)</f>
        <v>12</v>
      </c>
      <c r="AW158">
        <f>_xlfn.XLOOKUP(_xlfn.XLOOKUP($A158,TEAMS!$E$3:$E$361,TEAMS!$D$3:$D$361,"",0),KP!$C$1:$C$370,KP!H$1:H$370,"",0)</f>
        <v>0</v>
      </c>
      <c r="AX158">
        <f>_xlfn.XLOOKUP(_xlfn.XLOOKUP($A158,TEAMS!$E$3:$E$361,TEAMS!$D$3:$D$361,"",0),KP!$C$1:$C$370,KP!I$1:I$370,"",0)</f>
        <v>-1.52</v>
      </c>
      <c r="AY158">
        <f>_xlfn.XLOOKUP(_xlfn.XLOOKUP($A158,TEAMS!$E$3:$E$361,TEAMS!$D$3:$D$361,"",0),KP!$C$1:$C$370,KP!J$1:J$370,"",0)</f>
        <v>104.2</v>
      </c>
      <c r="AZ158">
        <f>_xlfn.XLOOKUP(_xlfn.XLOOKUP($A158,TEAMS!$E$3:$E$361,TEAMS!$D$3:$D$361,"",0),KP!$C$1:$C$370,KP!L$1:L$370,"",0)</f>
        <v>105.7</v>
      </c>
      <c r="BA158">
        <f>_xlfn.XLOOKUP(_xlfn.XLOOKUP($A158,TEAMS!$E$3:$E$361,TEAMS!$D$3:$D$361,"",0),KP!$C$1:$C$370,KP!N$1:N$370,"",0)</f>
        <v>69.7</v>
      </c>
      <c r="BB158">
        <f>_xlfn.XLOOKUP(_xlfn.XLOOKUP($A158,TEAMS!$E$3:$E$361,TEAMS!$D$3:$D$361,"",0),KP!$C$1:$C$370,KP!P$1:P$370,"",0)</f>
        <v>7.0000000000000001E-3</v>
      </c>
      <c r="BC158">
        <f>_xlfn.XLOOKUP(_xlfn.XLOOKUP($A158,TEAMS!$E$3:$E$361,TEAMS!$D$3:$D$361,"",0),KP!$C$1:$C$370,KP!R$1:R$370,"",0)</f>
        <v>-5.6</v>
      </c>
      <c r="BD158">
        <f>_xlfn.XLOOKUP(_xlfn.XLOOKUP($A158,TEAMS!$E$3:$E$361,TEAMS!$D$3:$D$361,"",0),KP!$C$1:$C$370,KP!T$1:T$370,"",0)</f>
        <v>101</v>
      </c>
      <c r="BE158">
        <f>_xlfn.XLOOKUP(_xlfn.XLOOKUP($A158,TEAMS!$E$3:$E$361,TEAMS!$D$3:$D$361,"",0),KP!$C$1:$C$370,KP!V$1:V$370,"",0)</f>
        <v>106.6</v>
      </c>
      <c r="BF158">
        <f>_xlfn.XLOOKUP(_xlfn.XLOOKUP($A158,TEAMS!$E$3:$E$361,TEAMS!$D$3:$D$361,"",0),KP!$C$1:$C$370,KP!X$1:X$370,"",0)</f>
        <v>-3.57</v>
      </c>
    </row>
    <row r="159" spans="1:58" x14ac:dyDescent="0.2">
      <c r="A159" s="1" t="s">
        <v>196</v>
      </c>
      <c r="B159" s="11" t="str">
        <f>_xlfn.XLOOKUP($A159,KP!$D$1:$D$364,KP!$C$1:$C$364,"",0)</f>
        <v>Virginia Tech</v>
      </c>
      <c r="C159" s="11" t="str">
        <f>_xlfn.XLOOKUP($A159,KP!$D$1:$D$364,KP!$E$1:$E$364,"",0)</f>
        <v>ACC</v>
      </c>
      <c r="D159">
        <v>74.2</v>
      </c>
      <c r="E159">
        <v>4.5</v>
      </c>
      <c r="F159">
        <v>27.3</v>
      </c>
      <c r="G159">
        <v>58.1</v>
      </c>
      <c r="H159">
        <v>1.087</v>
      </c>
      <c r="I159">
        <v>1.0209999999999999</v>
      </c>
      <c r="J159">
        <v>54.2</v>
      </c>
      <c r="K159">
        <v>113.5</v>
      </c>
      <c r="L159">
        <v>36.200000000000003</v>
      </c>
      <c r="M159">
        <v>54.1</v>
      </c>
      <c r="N159">
        <v>73.5</v>
      </c>
      <c r="O159">
        <v>8.3000000000000007</v>
      </c>
      <c r="P159">
        <v>23</v>
      </c>
      <c r="Q159">
        <v>7.2</v>
      </c>
      <c r="R159">
        <v>23.5</v>
      </c>
      <c r="S159">
        <v>33.4</v>
      </c>
      <c r="T159">
        <v>23.9</v>
      </c>
      <c r="U159">
        <v>74.400000000000006</v>
      </c>
      <c r="V159">
        <v>49.9</v>
      </c>
      <c r="W159">
        <v>3.2</v>
      </c>
      <c r="X159">
        <v>5.3</v>
      </c>
      <c r="Y159">
        <v>15.5</v>
      </c>
      <c r="Z159">
        <v>9.9</v>
      </c>
      <c r="AA159">
        <v>1.5640000000000001</v>
      </c>
      <c r="AB159">
        <v>0.57599999999999996</v>
      </c>
      <c r="AC159">
        <v>0.5</v>
      </c>
      <c r="AD159">
        <v>68.3</v>
      </c>
      <c r="AE159">
        <v>15.5</v>
      </c>
      <c r="AF159">
        <v>69.8</v>
      </c>
      <c r="AG159">
        <v>-4.5</v>
      </c>
      <c r="AH159">
        <v>44.6</v>
      </c>
      <c r="AI159">
        <v>50.6</v>
      </c>
      <c r="AJ159">
        <v>34.1</v>
      </c>
      <c r="AK159">
        <v>50.4</v>
      </c>
      <c r="AL159">
        <v>70.400000000000006</v>
      </c>
      <c r="AM159">
        <v>106.3</v>
      </c>
      <c r="AN159">
        <v>12.5</v>
      </c>
      <c r="AO159">
        <v>10.9</v>
      </c>
      <c r="AP159">
        <v>1.139</v>
      </c>
      <c r="AQ159">
        <f t="shared" si="6"/>
        <v>0.42500000000000004</v>
      </c>
      <c r="AR159">
        <f t="shared" si="7"/>
        <v>8.5</v>
      </c>
      <c r="AS159">
        <f t="shared" si="8"/>
        <v>-1.4000000000000004</v>
      </c>
      <c r="AT159">
        <f>_xlfn.XLOOKUP(_xlfn.XLOOKUP($A159,TEAMS!$E$3:$E$361,TEAMS!$D$3:$D$361,"",0),KP!$C$1:$C$370,KP!B$1:B$370,"",0)</f>
        <v>81</v>
      </c>
      <c r="AU159">
        <f>_xlfn.XLOOKUP(_xlfn.XLOOKUP($A159,TEAMS!$E$3:$E$361,TEAMS!$D$3:$D$361,"",0),KP!$C$1:$C$370,KP!F$1:F$370,"",0)</f>
        <v>19</v>
      </c>
      <c r="AV159">
        <f>_xlfn.XLOOKUP(_xlfn.XLOOKUP($A159,TEAMS!$E$3:$E$361,TEAMS!$D$3:$D$361,"",0),KP!$C$1:$C$370,KP!G$1:G$370,"",0)</f>
        <v>14</v>
      </c>
      <c r="AW159">
        <f>_xlfn.XLOOKUP(_xlfn.XLOOKUP($A159,TEAMS!$E$3:$E$361,TEAMS!$D$3:$D$361,"",0),KP!$C$1:$C$370,KP!H$1:H$370,"",0)</f>
        <v>0</v>
      </c>
      <c r="AX159">
        <f>_xlfn.XLOOKUP(_xlfn.XLOOKUP($A159,TEAMS!$E$3:$E$361,TEAMS!$D$3:$D$361,"",0),KP!$C$1:$C$370,KP!I$1:I$370,"",0)</f>
        <v>10.210000000000001</v>
      </c>
      <c r="AY159">
        <f>_xlfn.XLOOKUP(_xlfn.XLOOKUP($A159,TEAMS!$E$3:$E$361,TEAMS!$D$3:$D$361,"",0),KP!$C$1:$C$370,KP!J$1:J$370,"",0)</f>
        <v>113.9</v>
      </c>
      <c r="AZ159">
        <f>_xlfn.XLOOKUP(_xlfn.XLOOKUP($A159,TEAMS!$E$3:$E$361,TEAMS!$D$3:$D$361,"",0),KP!$C$1:$C$370,KP!L$1:L$370,"",0)</f>
        <v>103.7</v>
      </c>
      <c r="BA159">
        <f>_xlfn.XLOOKUP(_xlfn.XLOOKUP($A159,TEAMS!$E$3:$E$361,TEAMS!$D$3:$D$361,"",0),KP!$C$1:$C$370,KP!N$1:N$370,"",0)</f>
        <v>66.599999999999994</v>
      </c>
      <c r="BB159">
        <f>_xlfn.XLOOKUP(_xlfn.XLOOKUP($A159,TEAMS!$E$3:$E$361,TEAMS!$D$3:$D$361,"",0),KP!$C$1:$C$370,KP!P$1:P$370,"",0)</f>
        <v>-0.06</v>
      </c>
      <c r="BC159">
        <f>_xlfn.XLOOKUP(_xlfn.XLOOKUP($A159,TEAMS!$E$3:$E$361,TEAMS!$D$3:$D$361,"",0),KP!$C$1:$C$370,KP!R$1:R$370,"",0)</f>
        <v>4.55</v>
      </c>
      <c r="BD159">
        <f>_xlfn.XLOOKUP(_xlfn.XLOOKUP($A159,TEAMS!$E$3:$E$361,TEAMS!$D$3:$D$361,"",0),KP!$C$1:$C$370,KP!T$1:T$370,"",0)</f>
        <v>108</v>
      </c>
      <c r="BE159">
        <f>_xlfn.XLOOKUP(_xlfn.XLOOKUP($A159,TEAMS!$E$3:$E$361,TEAMS!$D$3:$D$361,"",0),KP!$C$1:$C$370,KP!V$1:V$370,"",0)</f>
        <v>103.4</v>
      </c>
      <c r="BF159">
        <f>_xlfn.XLOOKUP(_xlfn.XLOOKUP($A159,TEAMS!$E$3:$E$361,TEAMS!$D$3:$D$361,"",0),KP!$C$1:$C$370,KP!X$1:X$370,"",0)</f>
        <v>-3.92</v>
      </c>
    </row>
    <row r="160" spans="1:58" x14ac:dyDescent="0.2">
      <c r="A160" s="1" t="s">
        <v>197</v>
      </c>
      <c r="B160" s="11" t="str">
        <f>_xlfn.XLOOKUP($A160,KP!$D$1:$D$364,KP!$C$1:$C$364,"",0)</f>
        <v>George Mason</v>
      </c>
      <c r="C160" s="11" t="str">
        <f>_xlfn.XLOOKUP($A160,KP!$D$1:$D$364,KP!$E$1:$E$364,"",0)</f>
        <v>A10</v>
      </c>
      <c r="D160">
        <v>68.7</v>
      </c>
      <c r="E160">
        <v>1.5</v>
      </c>
      <c r="F160">
        <v>24.2</v>
      </c>
      <c r="G160">
        <v>53.8</v>
      </c>
      <c r="H160">
        <v>0.98899999999999999</v>
      </c>
      <c r="I160">
        <v>0.96799999999999997</v>
      </c>
      <c r="J160">
        <v>51.9</v>
      </c>
      <c r="K160">
        <v>108.7</v>
      </c>
      <c r="L160">
        <v>35</v>
      </c>
      <c r="M160">
        <v>51.4</v>
      </c>
      <c r="N160">
        <v>65.099999999999994</v>
      </c>
      <c r="O160">
        <v>7.3</v>
      </c>
      <c r="P160">
        <v>20.8</v>
      </c>
      <c r="Q160">
        <v>8</v>
      </c>
      <c r="R160">
        <v>24.9</v>
      </c>
      <c r="S160">
        <v>35.799999999999997</v>
      </c>
      <c r="T160">
        <v>26.7</v>
      </c>
      <c r="U160">
        <v>77.8</v>
      </c>
      <c r="V160">
        <v>52.4</v>
      </c>
      <c r="W160">
        <v>3.1</v>
      </c>
      <c r="X160">
        <v>4.5999999999999996</v>
      </c>
      <c r="Y160">
        <v>13.7</v>
      </c>
      <c r="Z160">
        <v>13.7</v>
      </c>
      <c r="AA160">
        <v>0.998</v>
      </c>
      <c r="AB160">
        <v>0.60599999999999998</v>
      </c>
      <c r="AC160">
        <v>0.53900000000000003</v>
      </c>
      <c r="AD160">
        <v>69.5</v>
      </c>
      <c r="AE160">
        <v>17.2</v>
      </c>
      <c r="AF160">
        <v>67.3</v>
      </c>
      <c r="AG160">
        <v>-1.5</v>
      </c>
      <c r="AH160">
        <v>42.6</v>
      </c>
      <c r="AI160">
        <v>47.9</v>
      </c>
      <c r="AJ160">
        <v>30.1</v>
      </c>
      <c r="AK160">
        <v>49.4</v>
      </c>
      <c r="AL160">
        <v>68.900000000000006</v>
      </c>
      <c r="AM160">
        <v>102.5</v>
      </c>
      <c r="AN160">
        <v>11</v>
      </c>
      <c r="AO160">
        <v>11.5</v>
      </c>
      <c r="AP160">
        <v>0.95299999999999996</v>
      </c>
      <c r="AQ160">
        <f t="shared" si="6"/>
        <v>4.500000000000004E-2</v>
      </c>
      <c r="AR160">
        <f t="shared" si="7"/>
        <v>7.6999999999999993</v>
      </c>
      <c r="AS160">
        <f t="shared" si="8"/>
        <v>-6</v>
      </c>
      <c r="AT160">
        <f>_xlfn.XLOOKUP(_xlfn.XLOOKUP($A160,TEAMS!$E$3:$E$361,TEAMS!$D$3:$D$361,"",0),KP!$C$1:$C$370,KP!B$1:B$370,"",0)</f>
        <v>147</v>
      </c>
      <c r="AU160">
        <f>_xlfn.XLOOKUP(_xlfn.XLOOKUP($A160,TEAMS!$E$3:$E$361,TEAMS!$D$3:$D$361,"",0),KP!$C$1:$C$370,KP!F$1:F$370,"",0)</f>
        <v>20</v>
      </c>
      <c r="AV160">
        <f>_xlfn.XLOOKUP(_xlfn.XLOOKUP($A160,TEAMS!$E$3:$E$361,TEAMS!$D$3:$D$361,"",0),KP!$C$1:$C$370,KP!G$1:G$370,"",0)</f>
        <v>13</v>
      </c>
      <c r="AW160">
        <f>_xlfn.XLOOKUP(_xlfn.XLOOKUP($A160,TEAMS!$E$3:$E$361,TEAMS!$D$3:$D$361,"",0),KP!$C$1:$C$370,KP!H$1:H$370,"",0)</f>
        <v>0</v>
      </c>
      <c r="AX160">
        <f>_xlfn.XLOOKUP(_xlfn.XLOOKUP($A160,TEAMS!$E$3:$E$361,TEAMS!$D$3:$D$361,"",0),KP!$C$1:$C$370,KP!I$1:I$370,"",0)</f>
        <v>1.47</v>
      </c>
      <c r="AY160">
        <f>_xlfn.XLOOKUP(_xlfn.XLOOKUP($A160,TEAMS!$E$3:$E$361,TEAMS!$D$3:$D$361,"",0),KP!$C$1:$C$370,KP!J$1:J$370,"",0)</f>
        <v>102.7</v>
      </c>
      <c r="AZ160">
        <f>_xlfn.XLOOKUP(_xlfn.XLOOKUP($A160,TEAMS!$E$3:$E$361,TEAMS!$D$3:$D$361,"",0),KP!$C$1:$C$370,KP!L$1:L$370,"",0)</f>
        <v>101.2</v>
      </c>
      <c r="BA160">
        <f>_xlfn.XLOOKUP(_xlfn.XLOOKUP($A160,TEAMS!$E$3:$E$361,TEAMS!$D$3:$D$361,"",0),KP!$C$1:$C$370,KP!N$1:N$370,"",0)</f>
        <v>66.400000000000006</v>
      </c>
      <c r="BB160">
        <f>_xlfn.XLOOKUP(_xlfn.XLOOKUP($A160,TEAMS!$E$3:$E$361,TEAMS!$D$3:$D$361,"",0),KP!$C$1:$C$370,KP!P$1:P$370,"",0)</f>
        <v>6.0999999999999999E-2</v>
      </c>
      <c r="BC160">
        <f>_xlfn.XLOOKUP(_xlfn.XLOOKUP($A160,TEAMS!$E$3:$E$361,TEAMS!$D$3:$D$361,"",0),KP!$C$1:$C$370,KP!R$1:R$370,"",0)</f>
        <v>-0.87</v>
      </c>
      <c r="BD160">
        <f>_xlfn.XLOOKUP(_xlfn.XLOOKUP($A160,TEAMS!$E$3:$E$361,TEAMS!$D$3:$D$361,"",0),KP!$C$1:$C$370,KP!T$1:T$370,"",0)</f>
        <v>104.8</v>
      </c>
      <c r="BE160">
        <f>_xlfn.XLOOKUP(_xlfn.XLOOKUP($A160,TEAMS!$E$3:$E$361,TEAMS!$D$3:$D$361,"",0),KP!$C$1:$C$370,KP!V$1:V$370,"",0)</f>
        <v>105.7</v>
      </c>
      <c r="BF160">
        <f>_xlfn.XLOOKUP(_xlfn.XLOOKUP($A160,TEAMS!$E$3:$E$361,TEAMS!$D$3:$D$361,"",0),KP!$C$1:$C$370,KP!X$1:X$370,"",0)</f>
        <v>-1.79</v>
      </c>
    </row>
    <row r="161" spans="1:58" x14ac:dyDescent="0.2">
      <c r="A161" s="1" t="s">
        <v>198</v>
      </c>
      <c r="B161" s="11" t="str">
        <f>_xlfn.XLOOKUP($A161,KP!$D$1:$D$364,KP!$C$1:$C$364,"",0)</f>
        <v>Wisconsin</v>
      </c>
      <c r="C161" s="11" t="str">
        <f>_xlfn.XLOOKUP($A161,KP!$D$1:$D$364,KP!$E$1:$E$364,"",0)</f>
        <v>B10</v>
      </c>
      <c r="D161">
        <v>64.900000000000006</v>
      </c>
      <c r="E161">
        <v>1.1000000000000001</v>
      </c>
      <c r="F161">
        <v>23.8</v>
      </c>
      <c r="G161">
        <v>57.4</v>
      </c>
      <c r="H161">
        <v>0.98799999999999999</v>
      </c>
      <c r="I161">
        <v>0.97</v>
      </c>
      <c r="J161">
        <v>48.5</v>
      </c>
      <c r="K161">
        <v>101.6</v>
      </c>
      <c r="L161">
        <v>35</v>
      </c>
      <c r="M161">
        <v>45.8</v>
      </c>
      <c r="N161">
        <v>67.099999999999994</v>
      </c>
      <c r="O161">
        <v>8.1</v>
      </c>
      <c r="P161">
        <v>23.2</v>
      </c>
      <c r="Q161">
        <v>6.6</v>
      </c>
      <c r="R161">
        <v>22.5</v>
      </c>
      <c r="S161">
        <v>31.3</v>
      </c>
      <c r="T161">
        <v>20.3</v>
      </c>
      <c r="U161">
        <v>76.599999999999994</v>
      </c>
      <c r="V161">
        <v>47</v>
      </c>
      <c r="W161">
        <v>1.5</v>
      </c>
      <c r="X161">
        <v>6.1</v>
      </c>
      <c r="Y161">
        <v>11.6</v>
      </c>
      <c r="Z161">
        <v>8.6999999999999993</v>
      </c>
      <c r="AA161">
        <v>1.337</v>
      </c>
      <c r="AB161">
        <v>0.54800000000000004</v>
      </c>
      <c r="AC161">
        <v>0.61099999999999999</v>
      </c>
      <c r="AD161">
        <v>65.8</v>
      </c>
      <c r="AE161">
        <v>16</v>
      </c>
      <c r="AF161">
        <v>63.8</v>
      </c>
      <c r="AG161">
        <v>-1.1000000000000001</v>
      </c>
      <c r="AH161">
        <v>44.5</v>
      </c>
      <c r="AI161">
        <v>50.3</v>
      </c>
      <c r="AJ161">
        <v>32.299999999999997</v>
      </c>
      <c r="AK161">
        <v>51.3</v>
      </c>
      <c r="AL161">
        <v>68.599999999999994</v>
      </c>
      <c r="AM161">
        <v>105.7</v>
      </c>
      <c r="AN161">
        <v>10.3</v>
      </c>
      <c r="AO161">
        <v>12</v>
      </c>
      <c r="AP161">
        <v>0.85299999999999998</v>
      </c>
      <c r="AQ161">
        <f t="shared" si="6"/>
        <v>0.48399999999999999</v>
      </c>
      <c r="AR161">
        <f t="shared" si="7"/>
        <v>7.6</v>
      </c>
      <c r="AS161">
        <f t="shared" si="8"/>
        <v>-1.0999999999999996</v>
      </c>
      <c r="AT161">
        <f>_xlfn.XLOOKUP(_xlfn.XLOOKUP($A161,TEAMS!$E$3:$E$361,TEAMS!$D$3:$D$361,"",0),KP!$C$1:$C$370,KP!B$1:B$370,"",0)</f>
        <v>76</v>
      </c>
      <c r="AU161">
        <f>_xlfn.XLOOKUP(_xlfn.XLOOKUP($A161,TEAMS!$E$3:$E$361,TEAMS!$D$3:$D$361,"",0),KP!$C$1:$C$370,KP!F$1:F$370,"",0)</f>
        <v>17</v>
      </c>
      <c r="AV161">
        <f>_xlfn.XLOOKUP(_xlfn.XLOOKUP($A161,TEAMS!$E$3:$E$361,TEAMS!$D$3:$D$361,"",0),KP!$C$1:$C$370,KP!G$1:G$370,"",0)</f>
        <v>14</v>
      </c>
      <c r="AW161">
        <f>_xlfn.XLOOKUP(_xlfn.XLOOKUP($A161,TEAMS!$E$3:$E$361,TEAMS!$D$3:$D$361,"",0),KP!$C$1:$C$370,KP!H$1:H$370,"",0)</f>
        <v>0</v>
      </c>
      <c r="AX161">
        <f>_xlfn.XLOOKUP(_xlfn.XLOOKUP($A161,TEAMS!$E$3:$E$361,TEAMS!$D$3:$D$361,"",0),KP!$C$1:$C$370,KP!I$1:I$370,"",0)</f>
        <v>11.54</v>
      </c>
      <c r="AY161">
        <f>_xlfn.XLOOKUP(_xlfn.XLOOKUP($A161,TEAMS!$E$3:$E$361,TEAMS!$D$3:$D$361,"",0),KP!$C$1:$C$370,KP!J$1:J$370,"",0)</f>
        <v>106.4</v>
      </c>
      <c r="AZ161">
        <f>_xlfn.XLOOKUP(_xlfn.XLOOKUP($A161,TEAMS!$E$3:$E$361,TEAMS!$D$3:$D$361,"",0),KP!$C$1:$C$370,KP!L$1:L$370,"",0)</f>
        <v>94.9</v>
      </c>
      <c r="BA161">
        <f>_xlfn.XLOOKUP(_xlfn.XLOOKUP($A161,TEAMS!$E$3:$E$361,TEAMS!$D$3:$D$361,"",0),KP!$C$1:$C$370,KP!N$1:N$370,"",0)</f>
        <v>63.1</v>
      </c>
      <c r="BB161">
        <f>_xlfn.XLOOKUP(_xlfn.XLOOKUP($A161,TEAMS!$E$3:$E$361,TEAMS!$D$3:$D$361,"",0),KP!$C$1:$C$370,KP!P$1:P$370,"",0)</f>
        <v>4.0000000000000001E-3</v>
      </c>
      <c r="BC161">
        <f>_xlfn.XLOOKUP(_xlfn.XLOOKUP($A161,TEAMS!$E$3:$E$361,TEAMS!$D$3:$D$361,"",0),KP!$C$1:$C$370,KP!R$1:R$370,"",0)</f>
        <v>10.63</v>
      </c>
      <c r="BD161">
        <f>_xlfn.XLOOKUP(_xlfn.XLOOKUP($A161,TEAMS!$E$3:$E$361,TEAMS!$D$3:$D$361,"",0),KP!$C$1:$C$370,KP!T$1:T$370,"",0)</f>
        <v>111.2</v>
      </c>
      <c r="BE161">
        <f>_xlfn.XLOOKUP(_xlfn.XLOOKUP($A161,TEAMS!$E$3:$E$361,TEAMS!$D$3:$D$361,"",0),KP!$C$1:$C$370,KP!V$1:V$370,"",0)</f>
        <v>100.6</v>
      </c>
      <c r="BF161">
        <f>_xlfn.XLOOKUP(_xlfn.XLOOKUP($A161,TEAMS!$E$3:$E$361,TEAMS!$D$3:$D$361,"",0),KP!$C$1:$C$370,KP!X$1:X$370,"",0)</f>
        <v>1.06</v>
      </c>
    </row>
    <row r="162" spans="1:58" x14ac:dyDescent="0.2">
      <c r="A162" s="1" t="s">
        <v>199</v>
      </c>
      <c r="B162" s="11" t="str">
        <f>_xlfn.XLOOKUP($A162,KP!$D$1:$D$364,KP!$C$1:$C$364,"",0)</f>
        <v>Georgetown</v>
      </c>
      <c r="C162" s="11" t="str">
        <f>_xlfn.XLOOKUP($A162,KP!$D$1:$D$364,KP!$E$1:$E$364,"",0)</f>
        <v>BE</v>
      </c>
      <c r="D162">
        <v>69.5</v>
      </c>
      <c r="E162">
        <v>-8.6</v>
      </c>
      <c r="F162">
        <v>25.6</v>
      </c>
      <c r="G162">
        <v>60.4</v>
      </c>
      <c r="H162">
        <v>0.97</v>
      </c>
      <c r="I162">
        <v>1.089</v>
      </c>
      <c r="J162">
        <v>47.1</v>
      </c>
      <c r="K162">
        <v>101.1</v>
      </c>
      <c r="L162">
        <v>30.9</v>
      </c>
      <c r="M162">
        <v>47.4</v>
      </c>
      <c r="N162">
        <v>71.8</v>
      </c>
      <c r="O162">
        <v>5.8</v>
      </c>
      <c r="P162">
        <v>18.7</v>
      </c>
      <c r="Q162">
        <v>9.4</v>
      </c>
      <c r="R162">
        <v>23.7</v>
      </c>
      <c r="S162">
        <v>36</v>
      </c>
      <c r="T162">
        <v>27.4</v>
      </c>
      <c r="U162">
        <v>72.099999999999994</v>
      </c>
      <c r="V162">
        <v>49</v>
      </c>
      <c r="W162">
        <v>4.5999999999999996</v>
      </c>
      <c r="X162">
        <v>6.2</v>
      </c>
      <c r="Y162">
        <v>11.9</v>
      </c>
      <c r="Z162">
        <v>12.3</v>
      </c>
      <c r="AA162">
        <v>0.96899999999999997</v>
      </c>
      <c r="AB162">
        <v>0.219</v>
      </c>
      <c r="AC162">
        <v>0.2</v>
      </c>
      <c r="AD162">
        <v>71.7</v>
      </c>
      <c r="AE162">
        <v>14.4</v>
      </c>
      <c r="AF162">
        <v>78.099999999999994</v>
      </c>
      <c r="AG162">
        <v>8.6</v>
      </c>
      <c r="AH162">
        <v>45.9</v>
      </c>
      <c r="AI162">
        <v>53.6</v>
      </c>
      <c r="AJ162">
        <v>38.9</v>
      </c>
      <c r="AK162">
        <v>50.4</v>
      </c>
      <c r="AL162">
        <v>72.8</v>
      </c>
      <c r="AM162">
        <v>111.9</v>
      </c>
      <c r="AN162">
        <v>17.3</v>
      </c>
      <c r="AO162">
        <v>11.1</v>
      </c>
      <c r="AP162">
        <v>1.5509999999999999</v>
      </c>
      <c r="AQ162">
        <f t="shared" si="6"/>
        <v>-0.58199999999999996</v>
      </c>
      <c r="AR162">
        <f t="shared" si="7"/>
        <v>10.8</v>
      </c>
      <c r="AS162">
        <f t="shared" si="8"/>
        <v>-1.5</v>
      </c>
      <c r="AT162">
        <f>_xlfn.XLOOKUP(_xlfn.XLOOKUP($A162,TEAMS!$E$3:$E$361,TEAMS!$D$3:$D$361,"",0),KP!$C$1:$C$370,KP!B$1:B$370,"",0)</f>
        <v>224</v>
      </c>
      <c r="AU162">
        <f>_xlfn.XLOOKUP(_xlfn.XLOOKUP($A162,TEAMS!$E$3:$E$361,TEAMS!$D$3:$D$361,"",0),KP!$C$1:$C$370,KP!F$1:F$370,"",0)</f>
        <v>0</v>
      </c>
      <c r="AV162">
        <f>_xlfn.XLOOKUP(_xlfn.XLOOKUP($A162,TEAMS!$E$3:$E$361,TEAMS!$D$3:$D$361,"",0),KP!$C$1:$C$370,KP!G$1:G$370,"",0)</f>
        <v>0</v>
      </c>
      <c r="AW162">
        <f>_xlfn.XLOOKUP(_xlfn.XLOOKUP($A162,TEAMS!$E$3:$E$361,TEAMS!$D$3:$D$361,"",0),KP!$C$1:$C$370,KP!H$1:H$370,"",0)</f>
        <v>0</v>
      </c>
      <c r="AX162">
        <f>_xlfn.XLOOKUP(_xlfn.XLOOKUP($A162,TEAMS!$E$3:$E$361,TEAMS!$D$3:$D$361,"",0),KP!$C$1:$C$370,KP!I$1:I$370,"",0)</f>
        <v>-4.34</v>
      </c>
      <c r="AY162">
        <f>_xlfn.XLOOKUP(_xlfn.XLOOKUP($A162,TEAMS!$E$3:$E$361,TEAMS!$D$3:$D$361,"",0),KP!$C$1:$C$370,KP!J$1:J$370,"",0)</f>
        <v>103.9</v>
      </c>
      <c r="AZ162">
        <f>_xlfn.XLOOKUP(_xlfn.XLOOKUP($A162,TEAMS!$E$3:$E$361,TEAMS!$D$3:$D$361,"",0),KP!$C$1:$C$370,KP!L$1:L$370,"",0)</f>
        <v>108.3</v>
      </c>
      <c r="BA162">
        <f>_xlfn.XLOOKUP(_xlfn.XLOOKUP($A162,TEAMS!$E$3:$E$361,TEAMS!$D$3:$D$361,"",0),KP!$C$1:$C$370,KP!N$1:N$370,"",0)</f>
        <v>68.900000000000006</v>
      </c>
      <c r="BB162">
        <f>_xlfn.XLOOKUP(_xlfn.XLOOKUP($A162,TEAMS!$E$3:$E$361,TEAMS!$D$3:$D$361,"",0),KP!$C$1:$C$370,KP!P$1:P$370,"",0)</f>
        <v>-5.6000000000000001E-2</v>
      </c>
      <c r="BC162">
        <f>_xlfn.XLOOKUP(_xlfn.XLOOKUP($A162,TEAMS!$E$3:$E$361,TEAMS!$D$3:$D$361,"",0),KP!$C$1:$C$370,KP!R$1:R$370,"",0)</f>
        <v>8.2799999999999994</v>
      </c>
      <c r="BD162">
        <f>_xlfn.XLOOKUP(_xlfn.XLOOKUP($A162,TEAMS!$E$3:$E$361,TEAMS!$D$3:$D$361,"",0),KP!$C$1:$C$370,KP!T$1:T$370,"",0)</f>
        <v>109.8</v>
      </c>
      <c r="BE162">
        <f>_xlfn.XLOOKUP(_xlfn.XLOOKUP($A162,TEAMS!$E$3:$E$361,TEAMS!$D$3:$D$361,"",0),KP!$C$1:$C$370,KP!V$1:V$370,"",0)</f>
        <v>101.6</v>
      </c>
      <c r="BF162">
        <f>_xlfn.XLOOKUP(_xlfn.XLOOKUP($A162,TEAMS!$E$3:$E$361,TEAMS!$D$3:$D$361,"",0),KP!$C$1:$C$370,KP!X$1:X$370,"",0)</f>
        <v>-5.27</v>
      </c>
    </row>
    <row r="163" spans="1:58" x14ac:dyDescent="0.2">
      <c r="A163" s="1" t="s">
        <v>200</v>
      </c>
      <c r="B163" s="11" t="str">
        <f>_xlfn.XLOOKUP($A163,KP!$D$1:$D$364,KP!$C$1:$C$364,"",0)</f>
        <v>UMKC</v>
      </c>
      <c r="C163" s="11" t="str">
        <f>_xlfn.XLOOKUP($A163,KP!$D$1:$D$364,KP!$E$1:$E$364,"",0)</f>
        <v>Sum</v>
      </c>
      <c r="D163">
        <v>63</v>
      </c>
      <c r="E163">
        <v>-6.5</v>
      </c>
      <c r="F163">
        <v>22</v>
      </c>
      <c r="G163">
        <v>57</v>
      </c>
      <c r="H163">
        <v>0.93400000000000005</v>
      </c>
      <c r="I163">
        <v>1.0309999999999999</v>
      </c>
      <c r="J163">
        <v>43.4</v>
      </c>
      <c r="K163">
        <v>95.4</v>
      </c>
      <c r="L163">
        <v>27.3</v>
      </c>
      <c r="M163">
        <v>44.7</v>
      </c>
      <c r="N163">
        <v>71.5</v>
      </c>
      <c r="O163">
        <v>5.5</v>
      </c>
      <c r="P163">
        <v>20.3</v>
      </c>
      <c r="Q163">
        <v>11.1</v>
      </c>
      <c r="R163">
        <v>21.5</v>
      </c>
      <c r="S163">
        <v>36.299999999999997</v>
      </c>
      <c r="T163">
        <v>33.9</v>
      </c>
      <c r="U163">
        <v>72.7</v>
      </c>
      <c r="V163">
        <v>52.2</v>
      </c>
      <c r="W163">
        <v>3.6</v>
      </c>
      <c r="X163">
        <v>5.7</v>
      </c>
      <c r="Y163">
        <v>8.8000000000000007</v>
      </c>
      <c r="Z163">
        <v>13.1</v>
      </c>
      <c r="AA163">
        <v>0.67600000000000005</v>
      </c>
      <c r="AB163">
        <v>0.33300000000000002</v>
      </c>
      <c r="AC163">
        <v>0.5</v>
      </c>
      <c r="AD163">
        <v>67.5</v>
      </c>
      <c r="AE163">
        <v>18.5</v>
      </c>
      <c r="AF163">
        <v>69.5</v>
      </c>
      <c r="AG163">
        <v>6.5</v>
      </c>
      <c r="AH163">
        <v>43.1</v>
      </c>
      <c r="AI163">
        <v>50.1</v>
      </c>
      <c r="AJ163">
        <v>34.6</v>
      </c>
      <c r="AK163">
        <v>48.9</v>
      </c>
      <c r="AL163">
        <v>74.900000000000006</v>
      </c>
      <c r="AM163">
        <v>109.3</v>
      </c>
      <c r="AN163">
        <v>10.9</v>
      </c>
      <c r="AO163">
        <v>11.4</v>
      </c>
      <c r="AP163">
        <v>0.96199999999999997</v>
      </c>
      <c r="AQ163">
        <f t="shared" si="6"/>
        <v>-0.28599999999999992</v>
      </c>
      <c r="AR163">
        <f t="shared" si="7"/>
        <v>9.3000000000000007</v>
      </c>
      <c r="AS163">
        <f t="shared" si="8"/>
        <v>-3.7999999999999989</v>
      </c>
      <c r="AT163">
        <f>_xlfn.XLOOKUP(_xlfn.XLOOKUP($A163,TEAMS!$E$3:$E$361,TEAMS!$D$3:$D$361,"",0),KP!$C$1:$C$370,KP!B$1:B$370,"",0)</f>
        <v>309</v>
      </c>
      <c r="AU163">
        <f>_xlfn.XLOOKUP(_xlfn.XLOOKUP($A163,TEAMS!$E$3:$E$361,TEAMS!$D$3:$D$361,"",0),KP!$C$1:$C$370,KP!F$1:F$370,"",0)</f>
        <v>0</v>
      </c>
      <c r="AV163">
        <f>_xlfn.XLOOKUP(_xlfn.XLOOKUP($A163,TEAMS!$E$3:$E$361,TEAMS!$D$3:$D$361,"",0),KP!$C$1:$C$370,KP!G$1:G$370,"",0)</f>
        <v>0</v>
      </c>
      <c r="AW163">
        <f>_xlfn.XLOOKUP(_xlfn.XLOOKUP($A163,TEAMS!$E$3:$E$361,TEAMS!$D$3:$D$361,"",0),KP!$C$1:$C$370,KP!H$1:H$370,"",0)</f>
        <v>0</v>
      </c>
      <c r="AX163">
        <f>_xlfn.XLOOKUP(_xlfn.XLOOKUP($A163,TEAMS!$E$3:$E$361,TEAMS!$D$3:$D$361,"",0),KP!$C$1:$C$370,KP!I$1:I$370,"",0)</f>
        <v>-11.7</v>
      </c>
      <c r="AY163">
        <f>_xlfn.XLOOKUP(_xlfn.XLOOKUP($A163,TEAMS!$E$3:$E$361,TEAMS!$D$3:$D$361,"",0),KP!$C$1:$C$370,KP!J$1:J$370,"",0)</f>
        <v>96.4</v>
      </c>
      <c r="AZ163">
        <f>_xlfn.XLOOKUP(_xlfn.XLOOKUP($A163,TEAMS!$E$3:$E$361,TEAMS!$D$3:$D$361,"",0),KP!$C$1:$C$370,KP!L$1:L$370,"",0)</f>
        <v>108.1</v>
      </c>
      <c r="BA163">
        <f>_xlfn.XLOOKUP(_xlfn.XLOOKUP($A163,TEAMS!$E$3:$E$361,TEAMS!$D$3:$D$361,"",0),KP!$C$1:$C$370,KP!N$1:N$370,"",0)</f>
        <v>63.8</v>
      </c>
      <c r="BB163">
        <f>_xlfn.XLOOKUP(_xlfn.XLOOKUP($A163,TEAMS!$E$3:$E$361,TEAMS!$D$3:$D$361,"",0),KP!$C$1:$C$370,KP!P$1:P$370,"",0)</f>
        <v>-1.2999999999999999E-2</v>
      </c>
      <c r="BC163">
        <f>_xlfn.XLOOKUP(_xlfn.XLOOKUP($A163,TEAMS!$E$3:$E$361,TEAMS!$D$3:$D$361,"",0),KP!$C$1:$C$370,KP!R$1:R$370,"",0)</f>
        <v>-3.2</v>
      </c>
      <c r="BD163">
        <f>_xlfn.XLOOKUP(_xlfn.XLOOKUP($A163,TEAMS!$E$3:$E$361,TEAMS!$D$3:$D$361,"",0),KP!$C$1:$C$370,KP!T$1:T$370,"",0)</f>
        <v>105</v>
      </c>
      <c r="BE163">
        <f>_xlfn.XLOOKUP(_xlfn.XLOOKUP($A163,TEAMS!$E$3:$E$361,TEAMS!$D$3:$D$361,"",0),KP!$C$1:$C$370,KP!V$1:V$370,"",0)</f>
        <v>108.2</v>
      </c>
      <c r="BF163">
        <f>_xlfn.XLOOKUP(_xlfn.XLOOKUP($A163,TEAMS!$E$3:$E$361,TEAMS!$D$3:$D$361,"",0),KP!$C$1:$C$370,KP!X$1:X$370,"",0)</f>
        <v>1.95</v>
      </c>
    </row>
    <row r="164" spans="1:58" x14ac:dyDescent="0.2">
      <c r="A164" s="1" t="s">
        <v>201</v>
      </c>
      <c r="B164" s="11" t="str">
        <f>_xlfn.XLOOKUP($A164,KP!$D$1:$D$364,KP!$C$1:$C$364,"",0)</f>
        <v>Washington</v>
      </c>
      <c r="C164" s="11" t="str">
        <f>_xlfn.XLOOKUP($A164,KP!$D$1:$D$364,KP!$E$1:$E$364,"",0)</f>
        <v>P12</v>
      </c>
      <c r="D164">
        <v>69.2</v>
      </c>
      <c r="E164">
        <v>-1.2</v>
      </c>
      <c r="F164">
        <v>24.6</v>
      </c>
      <c r="G164">
        <v>57</v>
      </c>
      <c r="H164">
        <v>0.96299999999999997</v>
      </c>
      <c r="I164">
        <v>0.97899999999999998</v>
      </c>
      <c r="J164">
        <v>48.8</v>
      </c>
      <c r="K164">
        <v>105.5</v>
      </c>
      <c r="L164">
        <v>31.3</v>
      </c>
      <c r="M164">
        <v>50</v>
      </c>
      <c r="N164">
        <v>74.900000000000006</v>
      </c>
      <c r="O164">
        <v>6.5</v>
      </c>
      <c r="P164">
        <v>20.9</v>
      </c>
      <c r="Q164">
        <v>7.6</v>
      </c>
      <c r="R164">
        <v>23.6</v>
      </c>
      <c r="S164">
        <v>33.799999999999997</v>
      </c>
      <c r="T164">
        <v>24.8</v>
      </c>
      <c r="U164">
        <v>67.400000000000006</v>
      </c>
      <c r="V164">
        <v>47</v>
      </c>
      <c r="W164">
        <v>5.2</v>
      </c>
      <c r="X164">
        <v>6.9</v>
      </c>
      <c r="Y164">
        <v>11.5</v>
      </c>
      <c r="Z164">
        <v>14</v>
      </c>
      <c r="AA164">
        <v>0.81899999999999995</v>
      </c>
      <c r="AB164">
        <v>0.5</v>
      </c>
      <c r="AC164">
        <v>0.66700000000000004</v>
      </c>
      <c r="AD164">
        <v>71.8</v>
      </c>
      <c r="AE164">
        <v>16.5</v>
      </c>
      <c r="AF164">
        <v>70.3</v>
      </c>
      <c r="AG164">
        <v>1.2</v>
      </c>
      <c r="AH164">
        <v>41.6</v>
      </c>
      <c r="AI164">
        <v>47.1</v>
      </c>
      <c r="AJ164">
        <v>29.7</v>
      </c>
      <c r="AK164">
        <v>48.6</v>
      </c>
      <c r="AL164">
        <v>70.7</v>
      </c>
      <c r="AM164">
        <v>100.1</v>
      </c>
      <c r="AN164">
        <v>15.7</v>
      </c>
      <c r="AO164">
        <v>12.9</v>
      </c>
      <c r="AP164">
        <v>1.218</v>
      </c>
      <c r="AQ164">
        <f t="shared" si="6"/>
        <v>-0.39900000000000002</v>
      </c>
      <c r="AR164">
        <f t="shared" si="7"/>
        <v>12.100000000000001</v>
      </c>
      <c r="AS164">
        <f t="shared" si="8"/>
        <v>-1.8999999999999986</v>
      </c>
      <c r="AT164">
        <f>_xlfn.XLOOKUP(_xlfn.XLOOKUP($A164,TEAMS!$E$3:$E$361,TEAMS!$D$3:$D$361,"",0),KP!$C$1:$C$370,KP!B$1:B$370,"",0)</f>
        <v>106</v>
      </c>
      <c r="AU164">
        <f>_xlfn.XLOOKUP(_xlfn.XLOOKUP($A164,TEAMS!$E$3:$E$361,TEAMS!$D$3:$D$361,"",0),KP!$C$1:$C$370,KP!F$1:F$370,"",0)</f>
        <v>16</v>
      </c>
      <c r="AV164">
        <f>_xlfn.XLOOKUP(_xlfn.XLOOKUP($A164,TEAMS!$E$3:$E$361,TEAMS!$D$3:$D$361,"",0),KP!$C$1:$C$370,KP!G$1:G$370,"",0)</f>
        <v>16</v>
      </c>
      <c r="AW164">
        <f>_xlfn.XLOOKUP(_xlfn.XLOOKUP($A164,TEAMS!$E$3:$E$361,TEAMS!$D$3:$D$361,"",0),KP!$C$1:$C$370,KP!H$1:H$370,"",0)</f>
        <v>0</v>
      </c>
      <c r="AX164">
        <f>_xlfn.XLOOKUP(_xlfn.XLOOKUP($A164,TEAMS!$E$3:$E$361,TEAMS!$D$3:$D$361,"",0),KP!$C$1:$C$370,KP!I$1:I$370,"",0)</f>
        <v>6.38</v>
      </c>
      <c r="AY164">
        <f>_xlfn.XLOOKUP(_xlfn.XLOOKUP($A164,TEAMS!$E$3:$E$361,TEAMS!$D$3:$D$361,"",0),KP!$C$1:$C$370,KP!J$1:J$370,"",0)</f>
        <v>105.8</v>
      </c>
      <c r="AZ164">
        <f>_xlfn.XLOOKUP(_xlfn.XLOOKUP($A164,TEAMS!$E$3:$E$361,TEAMS!$D$3:$D$361,"",0),KP!$C$1:$C$370,KP!L$1:L$370,"",0)</f>
        <v>99.4</v>
      </c>
      <c r="BA164">
        <f>_xlfn.XLOOKUP(_xlfn.XLOOKUP($A164,TEAMS!$E$3:$E$361,TEAMS!$D$3:$D$361,"",0),KP!$C$1:$C$370,KP!N$1:N$370,"",0)</f>
        <v>69.2</v>
      </c>
      <c r="BB164">
        <f>_xlfn.XLOOKUP(_xlfn.XLOOKUP($A164,TEAMS!$E$3:$E$361,TEAMS!$D$3:$D$361,"",0),KP!$C$1:$C$370,KP!P$1:P$370,"",0)</f>
        <v>3.6999999999999998E-2</v>
      </c>
      <c r="BC164">
        <f>_xlfn.XLOOKUP(_xlfn.XLOOKUP($A164,TEAMS!$E$3:$E$361,TEAMS!$D$3:$D$361,"",0),KP!$C$1:$C$370,KP!R$1:R$370,"",0)</f>
        <v>8.08</v>
      </c>
      <c r="BD164">
        <f>_xlfn.XLOOKUP(_xlfn.XLOOKUP($A164,TEAMS!$E$3:$E$361,TEAMS!$D$3:$D$361,"",0),KP!$C$1:$C$370,KP!T$1:T$370,"",0)</f>
        <v>108.1</v>
      </c>
      <c r="BE164">
        <f>_xlfn.XLOOKUP(_xlfn.XLOOKUP($A164,TEAMS!$E$3:$E$361,TEAMS!$D$3:$D$361,"",0),KP!$C$1:$C$370,KP!V$1:V$370,"",0)</f>
        <v>100.1</v>
      </c>
      <c r="BF164">
        <f>_xlfn.XLOOKUP(_xlfn.XLOOKUP($A164,TEAMS!$E$3:$E$361,TEAMS!$D$3:$D$361,"",0),KP!$C$1:$C$370,KP!X$1:X$370,"",0)</f>
        <v>-0.11</v>
      </c>
    </row>
    <row r="165" spans="1:58" x14ac:dyDescent="0.2">
      <c r="A165" s="1" t="s">
        <v>202</v>
      </c>
      <c r="B165" s="11" t="str">
        <f>_xlfn.XLOOKUP($A165,KP!$D$1:$D$364,KP!$C$1:$C$364,"",0)</f>
        <v>Denver</v>
      </c>
      <c r="C165" s="11" t="str">
        <f>_xlfn.XLOOKUP($A165,KP!$D$1:$D$364,KP!$E$1:$E$364,"",0)</f>
        <v>Sum</v>
      </c>
      <c r="D165">
        <v>71.7</v>
      </c>
      <c r="E165">
        <v>-3.7</v>
      </c>
      <c r="F165">
        <v>25.8</v>
      </c>
      <c r="G165">
        <v>53.8</v>
      </c>
      <c r="H165">
        <v>1.0069999999999999</v>
      </c>
      <c r="I165">
        <v>1.0589999999999999</v>
      </c>
      <c r="J165">
        <v>52.3</v>
      </c>
      <c r="K165">
        <v>112.3</v>
      </c>
      <c r="L165">
        <v>32.9</v>
      </c>
      <c r="M165">
        <v>53.4</v>
      </c>
      <c r="N165">
        <v>72.599999999999994</v>
      </c>
      <c r="O165">
        <v>4.5999999999999996</v>
      </c>
      <c r="P165">
        <v>14</v>
      </c>
      <c r="Q165">
        <v>7.8</v>
      </c>
      <c r="R165">
        <v>24.3</v>
      </c>
      <c r="S165">
        <v>34.9</v>
      </c>
      <c r="T165">
        <v>28.6</v>
      </c>
      <c r="U165">
        <v>74.900000000000006</v>
      </c>
      <c r="V165">
        <v>52.8</v>
      </c>
      <c r="W165">
        <v>2.9</v>
      </c>
      <c r="X165">
        <v>5.3</v>
      </c>
      <c r="Y165">
        <v>11.3</v>
      </c>
      <c r="Z165">
        <v>14.8</v>
      </c>
      <c r="AA165">
        <v>0.76</v>
      </c>
      <c r="AB165">
        <v>0.433</v>
      </c>
      <c r="AC165">
        <v>0.55600000000000005</v>
      </c>
      <c r="AD165">
        <v>71.2</v>
      </c>
      <c r="AE165">
        <v>17.2</v>
      </c>
      <c r="AF165">
        <v>75.3</v>
      </c>
      <c r="AG165">
        <v>3.7</v>
      </c>
      <c r="AH165">
        <v>44.9</v>
      </c>
      <c r="AI165">
        <v>51.7</v>
      </c>
      <c r="AJ165">
        <v>33.9</v>
      </c>
      <c r="AK165">
        <v>52.2</v>
      </c>
      <c r="AL165">
        <v>75.2</v>
      </c>
      <c r="AM165">
        <v>109.7</v>
      </c>
      <c r="AN165">
        <v>14.1</v>
      </c>
      <c r="AO165">
        <v>10.9</v>
      </c>
      <c r="AP165">
        <v>1.2909999999999999</v>
      </c>
      <c r="AQ165">
        <f t="shared" si="6"/>
        <v>-0.53099999999999992</v>
      </c>
      <c r="AR165">
        <f t="shared" si="7"/>
        <v>8.1999999999999993</v>
      </c>
      <c r="AS165">
        <f t="shared" si="8"/>
        <v>-6.6000000000000014</v>
      </c>
      <c r="AT165">
        <f>_xlfn.XLOOKUP(_xlfn.XLOOKUP($A165,TEAMS!$E$3:$E$361,TEAMS!$D$3:$D$361,"",0),KP!$C$1:$C$370,KP!B$1:B$370,"",0)</f>
        <v>297</v>
      </c>
      <c r="AU165">
        <f>_xlfn.XLOOKUP(_xlfn.XLOOKUP($A165,TEAMS!$E$3:$E$361,TEAMS!$D$3:$D$361,"",0),KP!$C$1:$C$370,KP!F$1:F$370,"",0)</f>
        <v>15</v>
      </c>
      <c r="AV165">
        <f>_xlfn.XLOOKUP(_xlfn.XLOOKUP($A165,TEAMS!$E$3:$E$361,TEAMS!$D$3:$D$361,"",0),KP!$C$1:$C$370,KP!G$1:G$370,"",0)</f>
        <v>17</v>
      </c>
      <c r="AW165">
        <f>_xlfn.XLOOKUP(_xlfn.XLOOKUP($A165,TEAMS!$E$3:$E$361,TEAMS!$D$3:$D$361,"",0),KP!$C$1:$C$370,KP!H$1:H$370,"",0)</f>
        <v>0</v>
      </c>
      <c r="AX165">
        <f>_xlfn.XLOOKUP(_xlfn.XLOOKUP($A165,TEAMS!$E$3:$E$361,TEAMS!$D$3:$D$361,"",0),KP!$C$1:$C$370,KP!I$1:I$370,"",0)</f>
        <v>-10.43</v>
      </c>
      <c r="AY165">
        <f>_xlfn.XLOOKUP(_xlfn.XLOOKUP($A165,TEAMS!$E$3:$E$361,TEAMS!$D$3:$D$361,"",0),KP!$C$1:$C$370,KP!J$1:J$370,"",0)</f>
        <v>100.8</v>
      </c>
      <c r="AZ165">
        <f>_xlfn.XLOOKUP(_xlfn.XLOOKUP($A165,TEAMS!$E$3:$E$361,TEAMS!$D$3:$D$361,"",0),KP!$C$1:$C$370,KP!L$1:L$370,"",0)</f>
        <v>111.2</v>
      </c>
      <c r="BA165">
        <f>_xlfn.XLOOKUP(_xlfn.XLOOKUP($A165,TEAMS!$E$3:$E$361,TEAMS!$D$3:$D$361,"",0),KP!$C$1:$C$370,KP!N$1:N$370,"",0)</f>
        <v>68.599999999999994</v>
      </c>
      <c r="BB165">
        <f>_xlfn.XLOOKUP(_xlfn.XLOOKUP($A165,TEAMS!$E$3:$E$361,TEAMS!$D$3:$D$361,"",0),KP!$C$1:$C$370,KP!P$1:P$370,"",0)</f>
        <v>2.9000000000000001E-2</v>
      </c>
      <c r="BC165">
        <f>_xlfn.XLOOKUP(_xlfn.XLOOKUP($A165,TEAMS!$E$3:$E$361,TEAMS!$D$3:$D$361,"",0),KP!$C$1:$C$370,KP!R$1:R$370,"",0)</f>
        <v>-6.46</v>
      </c>
      <c r="BD165">
        <f>_xlfn.XLOOKUP(_xlfn.XLOOKUP($A165,TEAMS!$E$3:$E$361,TEAMS!$D$3:$D$361,"",0),KP!$C$1:$C$370,KP!T$1:T$370,"",0)</f>
        <v>103.2</v>
      </c>
      <c r="BE165">
        <f>_xlfn.XLOOKUP(_xlfn.XLOOKUP($A165,TEAMS!$E$3:$E$361,TEAMS!$D$3:$D$361,"",0),KP!$C$1:$C$370,KP!V$1:V$370,"",0)</f>
        <v>109.7</v>
      </c>
      <c r="BF165">
        <f>_xlfn.XLOOKUP(_xlfn.XLOOKUP($A165,TEAMS!$E$3:$E$361,TEAMS!$D$3:$D$361,"",0),KP!$C$1:$C$370,KP!X$1:X$370,"",0)</f>
        <v>-8.41</v>
      </c>
    </row>
    <row r="166" spans="1:58" x14ac:dyDescent="0.2">
      <c r="A166" s="1" t="s">
        <v>203</v>
      </c>
      <c r="B166" s="11" t="str">
        <f>_xlfn.XLOOKUP($A166,KP!$D$1:$D$364,KP!$C$1:$C$364,"",0)</f>
        <v>Vanderbilt</v>
      </c>
      <c r="C166" s="11" t="str">
        <f>_xlfn.XLOOKUP($A166,KP!$D$1:$D$364,KP!$E$1:$E$364,"",0)</f>
        <v>SEC</v>
      </c>
      <c r="D166">
        <v>72.5</v>
      </c>
      <c r="E166">
        <v>0.4</v>
      </c>
      <c r="F166">
        <v>25.2</v>
      </c>
      <c r="G166">
        <v>58.9</v>
      </c>
      <c r="H166">
        <v>1.05</v>
      </c>
      <c r="I166">
        <v>1.044</v>
      </c>
      <c r="J166">
        <v>50.1</v>
      </c>
      <c r="K166">
        <v>106.8</v>
      </c>
      <c r="L166">
        <v>34.200000000000003</v>
      </c>
      <c r="M166">
        <v>49.2</v>
      </c>
      <c r="N166">
        <v>71.2</v>
      </c>
      <c r="O166">
        <v>8.5</v>
      </c>
      <c r="P166">
        <v>24.9</v>
      </c>
      <c r="Q166">
        <v>9.8000000000000007</v>
      </c>
      <c r="R166">
        <v>23.2</v>
      </c>
      <c r="S166">
        <v>36.200000000000003</v>
      </c>
      <c r="T166">
        <v>29.2</v>
      </c>
      <c r="U166">
        <v>70.2</v>
      </c>
      <c r="V166">
        <v>49.7</v>
      </c>
      <c r="W166">
        <v>4.5</v>
      </c>
      <c r="X166">
        <v>5</v>
      </c>
      <c r="Y166">
        <v>11.8</v>
      </c>
      <c r="Z166">
        <v>10.8</v>
      </c>
      <c r="AA166">
        <v>1.0920000000000001</v>
      </c>
      <c r="AB166">
        <v>0.58799999999999997</v>
      </c>
      <c r="AC166">
        <v>0.71399999999999997</v>
      </c>
      <c r="AD166">
        <v>69.099999999999994</v>
      </c>
      <c r="AE166">
        <v>16.399999999999999</v>
      </c>
      <c r="AF166">
        <v>72.099999999999994</v>
      </c>
      <c r="AG166">
        <v>-0.4</v>
      </c>
      <c r="AH166">
        <v>43.4</v>
      </c>
      <c r="AI166">
        <v>49.2</v>
      </c>
      <c r="AJ166">
        <v>31.4</v>
      </c>
      <c r="AK166">
        <v>50.4</v>
      </c>
      <c r="AL166">
        <v>69.599999999999994</v>
      </c>
      <c r="AM166">
        <v>104.6</v>
      </c>
      <c r="AN166">
        <v>13.1</v>
      </c>
      <c r="AO166">
        <v>10.1</v>
      </c>
      <c r="AP166">
        <v>1.2929999999999999</v>
      </c>
      <c r="AQ166">
        <f t="shared" si="6"/>
        <v>-0.20099999999999985</v>
      </c>
      <c r="AR166">
        <f t="shared" si="7"/>
        <v>9.5</v>
      </c>
      <c r="AS166">
        <f t="shared" si="8"/>
        <v>-1.3000000000000007</v>
      </c>
      <c r="AT166">
        <f>_xlfn.XLOOKUP(_xlfn.XLOOKUP($A166,TEAMS!$E$3:$E$361,TEAMS!$D$3:$D$361,"",0),KP!$C$1:$C$370,KP!B$1:B$370,"",0)</f>
        <v>80</v>
      </c>
      <c r="AU166">
        <f>_xlfn.XLOOKUP(_xlfn.XLOOKUP($A166,TEAMS!$E$3:$E$361,TEAMS!$D$3:$D$361,"",0),KP!$C$1:$C$370,KP!F$1:F$370,"",0)</f>
        <v>20</v>
      </c>
      <c r="AV166">
        <f>_xlfn.XLOOKUP(_xlfn.XLOOKUP($A166,TEAMS!$E$3:$E$361,TEAMS!$D$3:$D$361,"",0),KP!$C$1:$C$370,KP!G$1:G$370,"",0)</f>
        <v>14</v>
      </c>
      <c r="AW166">
        <f>_xlfn.XLOOKUP(_xlfn.XLOOKUP($A166,TEAMS!$E$3:$E$361,TEAMS!$D$3:$D$361,"",0),KP!$C$1:$C$370,KP!H$1:H$370,"",0)</f>
        <v>0</v>
      </c>
      <c r="AX166">
        <f>_xlfn.XLOOKUP(_xlfn.XLOOKUP($A166,TEAMS!$E$3:$E$361,TEAMS!$D$3:$D$361,"",0),KP!$C$1:$C$370,KP!I$1:I$370,"",0)</f>
        <v>10.82</v>
      </c>
      <c r="AY166">
        <f>_xlfn.XLOOKUP(_xlfn.XLOOKUP($A166,TEAMS!$E$3:$E$361,TEAMS!$D$3:$D$361,"",0),KP!$C$1:$C$370,KP!J$1:J$370,"",0)</f>
        <v>115.7</v>
      </c>
      <c r="AZ166">
        <f>_xlfn.XLOOKUP(_xlfn.XLOOKUP($A166,TEAMS!$E$3:$E$361,TEAMS!$D$3:$D$361,"",0),KP!$C$1:$C$370,KP!L$1:L$370,"",0)</f>
        <v>104.9</v>
      </c>
      <c r="BA166">
        <f>_xlfn.XLOOKUP(_xlfn.XLOOKUP($A166,TEAMS!$E$3:$E$361,TEAMS!$D$3:$D$361,"",0),KP!$C$1:$C$370,KP!N$1:N$370,"",0)</f>
        <v>66.7</v>
      </c>
      <c r="BB166">
        <f>_xlfn.XLOOKUP(_xlfn.XLOOKUP($A166,TEAMS!$E$3:$E$361,TEAMS!$D$3:$D$361,"",0),KP!$C$1:$C$370,KP!P$1:P$370,"",0)</f>
        <v>7.8E-2</v>
      </c>
      <c r="BC166">
        <f>_xlfn.XLOOKUP(_xlfn.XLOOKUP($A166,TEAMS!$E$3:$E$361,TEAMS!$D$3:$D$361,"",0),KP!$C$1:$C$370,KP!R$1:R$370,"",0)</f>
        <v>9.4600000000000009</v>
      </c>
      <c r="BD166">
        <f>_xlfn.XLOOKUP(_xlfn.XLOOKUP($A166,TEAMS!$E$3:$E$361,TEAMS!$D$3:$D$361,"",0),KP!$C$1:$C$370,KP!T$1:T$370,"",0)</f>
        <v>109.3</v>
      </c>
      <c r="BE166">
        <f>_xlfn.XLOOKUP(_xlfn.XLOOKUP($A166,TEAMS!$E$3:$E$361,TEAMS!$D$3:$D$361,"",0),KP!$C$1:$C$370,KP!V$1:V$370,"",0)</f>
        <v>99.8</v>
      </c>
      <c r="BF166">
        <f>_xlfn.XLOOKUP(_xlfn.XLOOKUP($A166,TEAMS!$E$3:$E$361,TEAMS!$D$3:$D$361,"",0),KP!$C$1:$C$370,KP!X$1:X$370,"",0)</f>
        <v>2.2999999999999998</v>
      </c>
    </row>
    <row r="167" spans="1:58" x14ac:dyDescent="0.2">
      <c r="A167" s="1" t="s">
        <v>204</v>
      </c>
      <c r="B167" s="11" t="str">
        <f>_xlfn.XLOOKUP($A167,KP!$D$1:$D$364,KP!$C$1:$C$364,"",0)</f>
        <v>Grand Canyon</v>
      </c>
      <c r="C167" s="11" t="str">
        <f>_xlfn.XLOOKUP($A167,KP!$D$1:$D$364,KP!$E$1:$E$364,"",0)</f>
        <v>WAC</v>
      </c>
      <c r="D167">
        <v>72.3</v>
      </c>
      <c r="E167">
        <v>3.6</v>
      </c>
      <c r="F167">
        <v>24.6</v>
      </c>
      <c r="G167">
        <v>54.4</v>
      </c>
      <c r="H167">
        <v>1.056</v>
      </c>
      <c r="I167">
        <v>1.0029999999999999</v>
      </c>
      <c r="J167">
        <v>52.9</v>
      </c>
      <c r="K167">
        <v>112.6</v>
      </c>
      <c r="L167">
        <v>37.6</v>
      </c>
      <c r="M167">
        <v>50.5</v>
      </c>
      <c r="N167">
        <v>71.5</v>
      </c>
      <c r="O167">
        <v>8.3000000000000007</v>
      </c>
      <c r="P167">
        <v>22.2</v>
      </c>
      <c r="Q167">
        <v>8.1</v>
      </c>
      <c r="R167">
        <v>24.2</v>
      </c>
      <c r="S167">
        <v>35.200000000000003</v>
      </c>
      <c r="T167">
        <v>27.9</v>
      </c>
      <c r="U167">
        <v>72.900000000000006</v>
      </c>
      <c r="V167">
        <v>50.9</v>
      </c>
      <c r="W167">
        <v>3.1</v>
      </c>
      <c r="X167">
        <v>4.5999999999999996</v>
      </c>
      <c r="Y167">
        <v>11.6</v>
      </c>
      <c r="Z167">
        <v>12.2</v>
      </c>
      <c r="AA167">
        <v>0.94899999999999995</v>
      </c>
      <c r="AB167">
        <v>0.65600000000000003</v>
      </c>
      <c r="AC167">
        <v>0.58799999999999997</v>
      </c>
      <c r="AD167">
        <v>68.5</v>
      </c>
      <c r="AE167">
        <v>18.5</v>
      </c>
      <c r="AF167">
        <v>68.7</v>
      </c>
      <c r="AG167">
        <v>-3.6</v>
      </c>
      <c r="AH167">
        <v>41.9</v>
      </c>
      <c r="AI167">
        <v>47.2</v>
      </c>
      <c r="AJ167">
        <v>32</v>
      </c>
      <c r="AK167">
        <v>46.8</v>
      </c>
      <c r="AL167">
        <v>70</v>
      </c>
      <c r="AM167">
        <v>101.5</v>
      </c>
      <c r="AN167">
        <v>10.6</v>
      </c>
      <c r="AO167">
        <v>10</v>
      </c>
      <c r="AP167">
        <v>1.056</v>
      </c>
      <c r="AQ167">
        <f t="shared" si="6"/>
        <v>-0.1070000000000001</v>
      </c>
      <c r="AR167">
        <f t="shared" si="7"/>
        <v>7.6999999999999993</v>
      </c>
      <c r="AS167">
        <f t="shared" si="8"/>
        <v>-4.5</v>
      </c>
      <c r="AT167">
        <f>_xlfn.XLOOKUP(_xlfn.XLOOKUP($A167,TEAMS!$E$3:$E$361,TEAMS!$D$3:$D$361,"",0),KP!$C$1:$C$370,KP!B$1:B$370,"",0)</f>
        <v>109</v>
      </c>
      <c r="AU167">
        <f>_xlfn.XLOOKUP(_xlfn.XLOOKUP($A167,TEAMS!$E$3:$E$361,TEAMS!$D$3:$D$361,"",0),KP!$C$1:$C$370,KP!F$1:F$370,"",0)</f>
        <v>24</v>
      </c>
      <c r="AV167">
        <f>_xlfn.XLOOKUP(_xlfn.XLOOKUP($A167,TEAMS!$E$3:$E$361,TEAMS!$D$3:$D$361,"",0),KP!$C$1:$C$370,KP!G$1:G$370,"",0)</f>
        <v>11</v>
      </c>
      <c r="AW167">
        <f>_xlfn.XLOOKUP(_xlfn.XLOOKUP($A167,TEAMS!$E$3:$E$361,TEAMS!$D$3:$D$361,"",0),KP!$C$1:$C$370,KP!H$1:H$370,"",0)</f>
        <v>14</v>
      </c>
      <c r="AX167">
        <f>_xlfn.XLOOKUP(_xlfn.XLOOKUP($A167,TEAMS!$E$3:$E$361,TEAMS!$D$3:$D$361,"",0),KP!$C$1:$C$370,KP!I$1:I$370,"",0)</f>
        <v>5.99</v>
      </c>
      <c r="AY167">
        <f>_xlfn.XLOOKUP(_xlfn.XLOOKUP($A167,TEAMS!$E$3:$E$361,TEAMS!$D$3:$D$361,"",0),KP!$C$1:$C$370,KP!J$1:J$370,"",0)</f>
        <v>112.3</v>
      </c>
      <c r="AZ167">
        <f>_xlfn.XLOOKUP(_xlfn.XLOOKUP($A167,TEAMS!$E$3:$E$361,TEAMS!$D$3:$D$361,"",0),KP!$C$1:$C$370,KP!L$1:L$370,"",0)</f>
        <v>106.3</v>
      </c>
      <c r="BA167">
        <f>_xlfn.XLOOKUP(_xlfn.XLOOKUP($A167,TEAMS!$E$3:$E$361,TEAMS!$D$3:$D$361,"",0),KP!$C$1:$C$370,KP!N$1:N$370,"",0)</f>
        <v>65.2</v>
      </c>
      <c r="BB167">
        <f>_xlfn.XLOOKUP(_xlfn.XLOOKUP($A167,TEAMS!$E$3:$E$361,TEAMS!$D$3:$D$361,"",0),KP!$C$1:$C$370,KP!P$1:P$370,"",0)</f>
        <v>4.2000000000000003E-2</v>
      </c>
      <c r="BC167">
        <f>_xlfn.XLOOKUP(_xlfn.XLOOKUP($A167,TEAMS!$E$3:$E$361,TEAMS!$D$3:$D$361,"",0),KP!$C$1:$C$370,KP!R$1:R$370,"",0)</f>
        <v>0.99</v>
      </c>
      <c r="BD167">
        <f>_xlfn.XLOOKUP(_xlfn.XLOOKUP($A167,TEAMS!$E$3:$E$361,TEAMS!$D$3:$D$361,"",0),KP!$C$1:$C$370,KP!T$1:T$370,"",0)</f>
        <v>104.7</v>
      </c>
      <c r="BE167">
        <f>_xlfn.XLOOKUP(_xlfn.XLOOKUP($A167,TEAMS!$E$3:$E$361,TEAMS!$D$3:$D$361,"",0),KP!$C$1:$C$370,KP!V$1:V$370,"",0)</f>
        <v>103.7</v>
      </c>
      <c r="BF167">
        <f>_xlfn.XLOOKUP(_xlfn.XLOOKUP($A167,TEAMS!$E$3:$E$361,TEAMS!$D$3:$D$361,"",0),KP!$C$1:$C$370,KP!X$1:X$370,"",0)</f>
        <v>0.09</v>
      </c>
    </row>
    <row r="168" spans="1:58" x14ac:dyDescent="0.2">
      <c r="A168" s="1" t="s">
        <v>205</v>
      </c>
      <c r="B168" s="11" t="str">
        <f>_xlfn.XLOOKUP($A168,KP!$D$1:$D$364,KP!$C$1:$C$364,"",0)</f>
        <v>Lafayette</v>
      </c>
      <c r="C168" s="11" t="str">
        <f>_xlfn.XLOOKUP($A168,KP!$D$1:$D$364,KP!$E$1:$E$364,"",0)</f>
        <v>Pat</v>
      </c>
      <c r="D168">
        <v>75.599999999999994</v>
      </c>
      <c r="E168">
        <v>5</v>
      </c>
      <c r="F168">
        <v>27.2</v>
      </c>
      <c r="G168">
        <v>57.5</v>
      </c>
      <c r="H168">
        <v>1.077</v>
      </c>
      <c r="I168">
        <v>1.0049999999999999</v>
      </c>
      <c r="J168">
        <v>53</v>
      </c>
      <c r="K168">
        <v>111.5</v>
      </c>
      <c r="L168">
        <v>36.6</v>
      </c>
      <c r="M168">
        <v>52.2</v>
      </c>
      <c r="N168">
        <v>67.2</v>
      </c>
      <c r="O168">
        <v>6.7</v>
      </c>
      <c r="P168">
        <v>18.2</v>
      </c>
      <c r="Q168">
        <v>9.6999999999999993</v>
      </c>
      <c r="R168">
        <v>23.3</v>
      </c>
      <c r="S168">
        <v>35.700000000000003</v>
      </c>
      <c r="T168">
        <v>32.1</v>
      </c>
      <c r="U168">
        <v>75.099999999999994</v>
      </c>
      <c r="V168">
        <v>53.8</v>
      </c>
      <c r="W168">
        <v>2.9</v>
      </c>
      <c r="X168">
        <v>7.4</v>
      </c>
      <c r="Y168">
        <v>13.8</v>
      </c>
      <c r="Z168">
        <v>12.1</v>
      </c>
      <c r="AA168">
        <v>1.141</v>
      </c>
      <c r="AB168">
        <v>0.76700000000000002</v>
      </c>
      <c r="AC168">
        <v>0.71399999999999997</v>
      </c>
      <c r="AD168">
        <v>70.2</v>
      </c>
      <c r="AE168">
        <v>17.2</v>
      </c>
      <c r="AF168">
        <v>70.5</v>
      </c>
      <c r="AG168">
        <v>-5</v>
      </c>
      <c r="AH168">
        <v>45.2</v>
      </c>
      <c r="AI168">
        <v>50.6</v>
      </c>
      <c r="AJ168">
        <v>35.9</v>
      </c>
      <c r="AK168">
        <v>49.2</v>
      </c>
      <c r="AL168">
        <v>70.5</v>
      </c>
      <c r="AM168">
        <v>107.7</v>
      </c>
      <c r="AN168">
        <v>10.8</v>
      </c>
      <c r="AO168">
        <v>12.4</v>
      </c>
      <c r="AP168">
        <v>0.871</v>
      </c>
      <c r="AQ168">
        <f t="shared" si="6"/>
        <v>0.27</v>
      </c>
      <c r="AR168">
        <f t="shared" si="7"/>
        <v>10.3</v>
      </c>
      <c r="AS168">
        <f t="shared" si="8"/>
        <v>-1.7999999999999989</v>
      </c>
      <c r="AT168">
        <f>_xlfn.XLOOKUP(_xlfn.XLOOKUP($A168,TEAMS!$E$3:$E$361,TEAMS!$D$3:$D$361,"",0),KP!$C$1:$C$370,KP!B$1:B$370,"",0)</f>
        <v>272</v>
      </c>
      <c r="AU168">
        <f>_xlfn.XLOOKUP(_xlfn.XLOOKUP($A168,TEAMS!$E$3:$E$361,TEAMS!$D$3:$D$361,"",0),KP!$C$1:$C$370,KP!F$1:F$370,"",0)</f>
        <v>0</v>
      </c>
      <c r="AV168">
        <f>_xlfn.XLOOKUP(_xlfn.XLOOKUP($A168,TEAMS!$E$3:$E$361,TEAMS!$D$3:$D$361,"",0),KP!$C$1:$C$370,KP!G$1:G$370,"",0)</f>
        <v>0</v>
      </c>
      <c r="AW168">
        <f>_xlfn.XLOOKUP(_xlfn.XLOOKUP($A168,TEAMS!$E$3:$E$361,TEAMS!$D$3:$D$361,"",0),KP!$C$1:$C$370,KP!H$1:H$370,"",0)</f>
        <v>0</v>
      </c>
      <c r="AX168">
        <f>_xlfn.XLOOKUP(_xlfn.XLOOKUP($A168,TEAMS!$E$3:$E$361,TEAMS!$D$3:$D$361,"",0),KP!$C$1:$C$370,KP!I$1:I$370,"",0)</f>
        <v>-8.7200000000000006</v>
      </c>
      <c r="AY168">
        <f>_xlfn.XLOOKUP(_xlfn.XLOOKUP($A168,TEAMS!$E$3:$E$361,TEAMS!$D$3:$D$361,"",0),KP!$C$1:$C$370,KP!J$1:J$370,"",0)</f>
        <v>95.5</v>
      </c>
      <c r="AZ168">
        <f>_xlfn.XLOOKUP(_xlfn.XLOOKUP($A168,TEAMS!$E$3:$E$361,TEAMS!$D$3:$D$361,"",0),KP!$C$1:$C$370,KP!L$1:L$370,"",0)</f>
        <v>104.3</v>
      </c>
      <c r="BA168">
        <f>_xlfn.XLOOKUP(_xlfn.XLOOKUP($A168,TEAMS!$E$3:$E$361,TEAMS!$D$3:$D$361,"",0),KP!$C$1:$C$370,KP!N$1:N$370,"",0)</f>
        <v>63</v>
      </c>
      <c r="BB168">
        <f>_xlfn.XLOOKUP(_xlfn.XLOOKUP($A168,TEAMS!$E$3:$E$361,TEAMS!$D$3:$D$361,"",0),KP!$C$1:$C$370,KP!P$1:P$370,"",0)</f>
        <v>-6.0999999999999999E-2</v>
      </c>
      <c r="BC168">
        <f>_xlfn.XLOOKUP(_xlfn.XLOOKUP($A168,TEAMS!$E$3:$E$361,TEAMS!$D$3:$D$361,"",0),KP!$C$1:$C$370,KP!R$1:R$370,"",0)</f>
        <v>-3.83</v>
      </c>
      <c r="BD168">
        <f>_xlfn.XLOOKUP(_xlfn.XLOOKUP($A168,TEAMS!$E$3:$E$361,TEAMS!$D$3:$D$361,"",0),KP!$C$1:$C$370,KP!T$1:T$370,"",0)</f>
        <v>103.8</v>
      </c>
      <c r="BE168">
        <f>_xlfn.XLOOKUP(_xlfn.XLOOKUP($A168,TEAMS!$E$3:$E$361,TEAMS!$D$3:$D$361,"",0),KP!$C$1:$C$370,KP!V$1:V$370,"",0)</f>
        <v>107.6</v>
      </c>
      <c r="BF168">
        <f>_xlfn.XLOOKUP(_xlfn.XLOOKUP($A168,TEAMS!$E$3:$E$361,TEAMS!$D$3:$D$361,"",0),KP!$C$1:$C$370,KP!X$1:X$370,"",0)</f>
        <v>3.24</v>
      </c>
    </row>
    <row r="169" spans="1:58" x14ac:dyDescent="0.2">
      <c r="A169" s="1" t="s">
        <v>206</v>
      </c>
      <c r="B169" s="11" t="str">
        <f>_xlfn.XLOOKUP($A169,KP!$D$1:$D$364,KP!$C$1:$C$364,"",0)</f>
        <v>Wofford</v>
      </c>
      <c r="C169" s="11" t="str">
        <f>_xlfn.XLOOKUP($A169,KP!$D$1:$D$364,KP!$E$1:$E$364,"",0)</f>
        <v>SC</v>
      </c>
      <c r="D169">
        <v>72.3</v>
      </c>
      <c r="E169">
        <v>-1.7</v>
      </c>
      <c r="F169">
        <v>26.3</v>
      </c>
      <c r="G169">
        <v>57.1</v>
      </c>
      <c r="H169">
        <v>1.0629999999999999</v>
      </c>
      <c r="I169">
        <v>1.0880000000000001</v>
      </c>
      <c r="J169">
        <v>52.3</v>
      </c>
      <c r="K169">
        <v>110.8</v>
      </c>
      <c r="L169">
        <v>32.1</v>
      </c>
      <c r="M169">
        <v>55</v>
      </c>
      <c r="N169">
        <v>73.2</v>
      </c>
      <c r="O169">
        <v>7.2</v>
      </c>
      <c r="P169">
        <v>22.3</v>
      </c>
      <c r="Q169">
        <v>7.7</v>
      </c>
      <c r="R169">
        <v>21.4</v>
      </c>
      <c r="S169">
        <v>31.8</v>
      </c>
      <c r="T169">
        <v>26.2</v>
      </c>
      <c r="U169">
        <v>72.8</v>
      </c>
      <c r="V169">
        <v>49.7</v>
      </c>
      <c r="W169">
        <v>1.9</v>
      </c>
      <c r="X169">
        <v>5.6</v>
      </c>
      <c r="Y169">
        <v>11.9</v>
      </c>
      <c r="Z169">
        <v>10.9</v>
      </c>
      <c r="AA169">
        <v>1.095</v>
      </c>
      <c r="AB169">
        <v>0.46700000000000003</v>
      </c>
      <c r="AC169">
        <v>0.53900000000000003</v>
      </c>
      <c r="AD169">
        <v>68</v>
      </c>
      <c r="AE169">
        <v>14.6</v>
      </c>
      <c r="AF169">
        <v>74</v>
      </c>
      <c r="AG169">
        <v>1.7</v>
      </c>
      <c r="AH169">
        <v>47.2</v>
      </c>
      <c r="AI169">
        <v>54.8</v>
      </c>
      <c r="AJ169">
        <v>35.299999999999997</v>
      </c>
      <c r="AK169">
        <v>56.1</v>
      </c>
      <c r="AL169">
        <v>73.599999999999994</v>
      </c>
      <c r="AM169">
        <v>114.6</v>
      </c>
      <c r="AN169">
        <v>12.5</v>
      </c>
      <c r="AO169">
        <v>11</v>
      </c>
      <c r="AP169">
        <v>1.133</v>
      </c>
      <c r="AQ169">
        <f t="shared" si="6"/>
        <v>-3.8000000000000034E-2</v>
      </c>
      <c r="AR169">
        <f t="shared" si="7"/>
        <v>7.5</v>
      </c>
      <c r="AS169">
        <f t="shared" si="8"/>
        <v>-3.4000000000000004</v>
      </c>
      <c r="AT169">
        <f>_xlfn.XLOOKUP(_xlfn.XLOOKUP($A169,TEAMS!$E$3:$E$361,TEAMS!$D$3:$D$361,"",0),KP!$C$1:$C$370,KP!B$1:B$370,"",0)</f>
        <v>232</v>
      </c>
      <c r="AU169">
        <f>_xlfn.XLOOKUP(_xlfn.XLOOKUP($A169,TEAMS!$E$3:$E$361,TEAMS!$D$3:$D$361,"",0),KP!$C$1:$C$370,KP!F$1:F$370,"",0)</f>
        <v>17</v>
      </c>
      <c r="AV169">
        <f>_xlfn.XLOOKUP(_xlfn.XLOOKUP($A169,TEAMS!$E$3:$E$361,TEAMS!$D$3:$D$361,"",0),KP!$C$1:$C$370,KP!G$1:G$370,"",0)</f>
        <v>16</v>
      </c>
      <c r="AW169">
        <f>_xlfn.XLOOKUP(_xlfn.XLOOKUP($A169,TEAMS!$E$3:$E$361,TEAMS!$D$3:$D$361,"",0),KP!$C$1:$C$370,KP!H$1:H$370,"",0)</f>
        <v>0</v>
      </c>
      <c r="AX169">
        <f>_xlfn.XLOOKUP(_xlfn.XLOOKUP($A169,TEAMS!$E$3:$E$361,TEAMS!$D$3:$D$361,"",0),KP!$C$1:$C$370,KP!I$1:I$370,"",0)</f>
        <v>-4.96</v>
      </c>
      <c r="AY169">
        <f>_xlfn.XLOOKUP(_xlfn.XLOOKUP($A169,TEAMS!$E$3:$E$361,TEAMS!$D$3:$D$361,"",0),KP!$C$1:$C$370,KP!J$1:J$370,"",0)</f>
        <v>108.8</v>
      </c>
      <c r="AZ169">
        <f>_xlfn.XLOOKUP(_xlfn.XLOOKUP($A169,TEAMS!$E$3:$E$361,TEAMS!$D$3:$D$361,"",0),KP!$C$1:$C$370,KP!L$1:L$370,"",0)</f>
        <v>113.8</v>
      </c>
      <c r="BA169">
        <f>_xlfn.XLOOKUP(_xlfn.XLOOKUP($A169,TEAMS!$E$3:$E$361,TEAMS!$D$3:$D$361,"",0),KP!$C$1:$C$370,KP!N$1:N$370,"",0)</f>
        <v>65.099999999999994</v>
      </c>
      <c r="BB169">
        <f>_xlfn.XLOOKUP(_xlfn.XLOOKUP($A169,TEAMS!$E$3:$E$361,TEAMS!$D$3:$D$361,"",0),KP!$C$1:$C$370,KP!P$1:P$370,"",0)</f>
        <v>2.3E-2</v>
      </c>
      <c r="BC169">
        <f>_xlfn.XLOOKUP(_xlfn.XLOOKUP($A169,TEAMS!$E$3:$E$361,TEAMS!$D$3:$D$361,"",0),KP!$C$1:$C$370,KP!R$1:R$370,"",0)</f>
        <v>-2.79</v>
      </c>
      <c r="BD169">
        <f>_xlfn.XLOOKUP(_xlfn.XLOOKUP($A169,TEAMS!$E$3:$E$361,TEAMS!$D$3:$D$361,"",0),KP!$C$1:$C$370,KP!T$1:T$370,"",0)</f>
        <v>104.1</v>
      </c>
      <c r="BE169">
        <f>_xlfn.XLOOKUP(_xlfn.XLOOKUP($A169,TEAMS!$E$3:$E$361,TEAMS!$D$3:$D$361,"",0),KP!$C$1:$C$370,KP!V$1:V$370,"",0)</f>
        <v>106.9</v>
      </c>
      <c r="BF169">
        <f>_xlfn.XLOOKUP(_xlfn.XLOOKUP($A169,TEAMS!$E$3:$E$361,TEAMS!$D$3:$D$361,"",0),KP!$C$1:$C$370,KP!X$1:X$370,"",0)</f>
        <v>-1.1200000000000001</v>
      </c>
    </row>
    <row r="170" spans="1:58" x14ac:dyDescent="0.2">
      <c r="A170" s="1" t="s">
        <v>207</v>
      </c>
      <c r="B170" s="11" t="str">
        <f>_xlfn.XLOOKUP($A170,KP!$D$1:$D$364,KP!$C$1:$C$364,"",0)</f>
        <v>Morgan St.</v>
      </c>
      <c r="C170" s="11" t="str">
        <f>_xlfn.XLOOKUP($A170,KP!$D$1:$D$364,KP!$E$1:$E$364,"",0)</f>
        <v>MEAC</v>
      </c>
      <c r="D170">
        <v>69.900000000000006</v>
      </c>
      <c r="E170">
        <v>-5.5</v>
      </c>
      <c r="F170">
        <v>25.4</v>
      </c>
      <c r="G170">
        <v>59.9</v>
      </c>
      <c r="H170">
        <v>0.91900000000000004</v>
      </c>
      <c r="I170">
        <v>0.99099999999999999</v>
      </c>
      <c r="J170">
        <v>47.8</v>
      </c>
      <c r="K170">
        <v>101.7</v>
      </c>
      <c r="L170">
        <v>36.299999999999997</v>
      </c>
      <c r="M170">
        <v>44.9</v>
      </c>
      <c r="N170">
        <v>68.099999999999994</v>
      </c>
      <c r="O170">
        <v>6.5</v>
      </c>
      <c r="P170">
        <v>17.899999999999999</v>
      </c>
      <c r="Q170">
        <v>9.5</v>
      </c>
      <c r="R170">
        <v>20.6</v>
      </c>
      <c r="S170">
        <v>33.299999999999997</v>
      </c>
      <c r="T170">
        <v>28.7</v>
      </c>
      <c r="U170">
        <v>66.3</v>
      </c>
      <c r="V170">
        <v>45.7</v>
      </c>
      <c r="W170">
        <v>4.3</v>
      </c>
      <c r="X170">
        <v>8.6999999999999993</v>
      </c>
      <c r="Y170">
        <v>13.7</v>
      </c>
      <c r="Z170">
        <v>16.2</v>
      </c>
      <c r="AA170">
        <v>0.84699999999999998</v>
      </c>
      <c r="AB170">
        <v>0.40699999999999997</v>
      </c>
      <c r="AC170">
        <v>0.66700000000000004</v>
      </c>
      <c r="AD170">
        <v>76</v>
      </c>
      <c r="AE170">
        <v>21.6</v>
      </c>
      <c r="AF170">
        <v>75.3</v>
      </c>
      <c r="AG170">
        <v>5.5</v>
      </c>
      <c r="AH170">
        <v>45.4</v>
      </c>
      <c r="AI170">
        <v>50.7</v>
      </c>
      <c r="AJ170">
        <v>31.4</v>
      </c>
      <c r="AK170">
        <v>52.5</v>
      </c>
      <c r="AL170">
        <v>68.099999999999994</v>
      </c>
      <c r="AM170">
        <v>108.4</v>
      </c>
      <c r="AN170">
        <v>14.7</v>
      </c>
      <c r="AO170">
        <v>17.5</v>
      </c>
      <c r="AP170">
        <v>0.84099999999999997</v>
      </c>
      <c r="AQ170">
        <f t="shared" si="6"/>
        <v>6.0000000000000053E-3</v>
      </c>
      <c r="AR170">
        <f t="shared" si="7"/>
        <v>13</v>
      </c>
      <c r="AS170">
        <f t="shared" si="8"/>
        <v>-3.1999999999999993</v>
      </c>
      <c r="AT170">
        <f>_xlfn.XLOOKUP(_xlfn.XLOOKUP($A170,TEAMS!$E$3:$E$361,TEAMS!$D$3:$D$361,"",0),KP!$C$1:$C$370,KP!B$1:B$370,"",0)</f>
        <v>313</v>
      </c>
      <c r="AU170">
        <f>_xlfn.XLOOKUP(_xlfn.XLOOKUP($A170,TEAMS!$E$3:$E$361,TEAMS!$D$3:$D$361,"",0),KP!$C$1:$C$370,KP!F$1:F$370,"",0)</f>
        <v>15</v>
      </c>
      <c r="AV170">
        <f>_xlfn.XLOOKUP(_xlfn.XLOOKUP($A170,TEAMS!$E$3:$E$361,TEAMS!$D$3:$D$361,"",0),KP!$C$1:$C$370,KP!G$1:G$370,"",0)</f>
        <v>16</v>
      </c>
      <c r="AW170">
        <f>_xlfn.XLOOKUP(_xlfn.XLOOKUP($A170,TEAMS!$E$3:$E$361,TEAMS!$D$3:$D$361,"",0),KP!$C$1:$C$370,KP!H$1:H$370,"",0)</f>
        <v>0</v>
      </c>
      <c r="AX170">
        <f>_xlfn.XLOOKUP(_xlfn.XLOOKUP($A170,TEAMS!$E$3:$E$361,TEAMS!$D$3:$D$361,"",0),KP!$C$1:$C$370,KP!I$1:I$370,"",0)</f>
        <v>-12.33</v>
      </c>
      <c r="AY170">
        <f>_xlfn.XLOOKUP(_xlfn.XLOOKUP($A170,TEAMS!$E$3:$E$361,TEAMS!$D$3:$D$361,"",0),KP!$C$1:$C$370,KP!J$1:J$370,"",0)</f>
        <v>94.5</v>
      </c>
      <c r="AZ170">
        <f>_xlfn.XLOOKUP(_xlfn.XLOOKUP($A170,TEAMS!$E$3:$E$361,TEAMS!$D$3:$D$361,"",0),KP!$C$1:$C$370,KP!L$1:L$370,"",0)</f>
        <v>106.8</v>
      </c>
      <c r="BA170">
        <f>_xlfn.XLOOKUP(_xlfn.XLOOKUP($A170,TEAMS!$E$3:$E$361,TEAMS!$D$3:$D$361,"",0),KP!$C$1:$C$370,KP!N$1:N$370,"",0)</f>
        <v>70.8</v>
      </c>
      <c r="BB170">
        <f>_xlfn.XLOOKUP(_xlfn.XLOOKUP($A170,TEAMS!$E$3:$E$361,TEAMS!$D$3:$D$361,"",0),KP!$C$1:$C$370,KP!P$1:P$370,"",0)</f>
        <v>7.2999999999999995E-2</v>
      </c>
      <c r="BC170">
        <f>_xlfn.XLOOKUP(_xlfn.XLOOKUP($A170,TEAMS!$E$3:$E$361,TEAMS!$D$3:$D$361,"",0),KP!$C$1:$C$370,KP!R$1:R$370,"",0)</f>
        <v>-5.55</v>
      </c>
      <c r="BD170">
        <f>_xlfn.XLOOKUP(_xlfn.XLOOKUP($A170,TEAMS!$E$3:$E$361,TEAMS!$D$3:$D$361,"",0),KP!$C$1:$C$370,KP!T$1:T$370,"",0)</f>
        <v>101.9</v>
      </c>
      <c r="BE170">
        <f>_xlfn.XLOOKUP(_xlfn.XLOOKUP($A170,TEAMS!$E$3:$E$361,TEAMS!$D$3:$D$361,"",0),KP!$C$1:$C$370,KP!V$1:V$370,"",0)</f>
        <v>107.5</v>
      </c>
      <c r="BF170">
        <f>_xlfn.XLOOKUP(_xlfn.XLOOKUP($A170,TEAMS!$E$3:$E$361,TEAMS!$D$3:$D$361,"",0),KP!$C$1:$C$370,KP!X$1:X$370,"",0)</f>
        <v>2.21</v>
      </c>
    </row>
    <row r="171" spans="1:58" x14ac:dyDescent="0.2">
      <c r="A171" s="1" t="s">
        <v>208</v>
      </c>
      <c r="B171" s="11" t="str">
        <f>_xlfn.XLOOKUP($A171,KP!$D$1:$D$364,KP!$C$1:$C$364,"",0)</f>
        <v>St. Bonaventure</v>
      </c>
      <c r="C171" s="11" t="str">
        <f>_xlfn.XLOOKUP($A171,KP!$D$1:$D$364,KP!$E$1:$E$364,"",0)</f>
        <v>A10</v>
      </c>
      <c r="D171">
        <v>66.8</v>
      </c>
      <c r="E171">
        <v>-0.9</v>
      </c>
      <c r="F171">
        <v>24</v>
      </c>
      <c r="G171">
        <v>56.1</v>
      </c>
      <c r="H171">
        <v>0.97299999999999998</v>
      </c>
      <c r="I171">
        <v>0.98599999999999999</v>
      </c>
      <c r="J171">
        <v>49.2</v>
      </c>
      <c r="K171">
        <v>104.4</v>
      </c>
      <c r="L171">
        <v>34.799999999999997</v>
      </c>
      <c r="M171">
        <v>47.5</v>
      </c>
      <c r="N171">
        <v>70.3</v>
      </c>
      <c r="O171">
        <v>7.1</v>
      </c>
      <c r="P171">
        <v>20.3</v>
      </c>
      <c r="Q171">
        <v>8.1</v>
      </c>
      <c r="R171">
        <v>21.7</v>
      </c>
      <c r="S171">
        <v>32.6</v>
      </c>
      <c r="T171">
        <v>25.5</v>
      </c>
      <c r="U171">
        <v>72.7</v>
      </c>
      <c r="V171">
        <v>48.8</v>
      </c>
      <c r="W171">
        <v>3.4</v>
      </c>
      <c r="X171">
        <v>7</v>
      </c>
      <c r="Y171">
        <v>11.9</v>
      </c>
      <c r="Z171">
        <v>12.6</v>
      </c>
      <c r="AA171">
        <v>0.94099999999999995</v>
      </c>
      <c r="AB171">
        <v>0.438</v>
      </c>
      <c r="AC171">
        <v>0.375</v>
      </c>
      <c r="AD171">
        <v>68.599999999999994</v>
      </c>
      <c r="AE171">
        <v>18.600000000000001</v>
      </c>
      <c r="AF171">
        <v>67.7</v>
      </c>
      <c r="AG171">
        <v>0.9</v>
      </c>
      <c r="AH171">
        <v>42.9</v>
      </c>
      <c r="AI171">
        <v>48.6</v>
      </c>
      <c r="AJ171">
        <v>28.7</v>
      </c>
      <c r="AK171">
        <v>52.1</v>
      </c>
      <c r="AL171">
        <v>71.599999999999994</v>
      </c>
      <c r="AM171">
        <v>105.8</v>
      </c>
      <c r="AN171">
        <v>12.9</v>
      </c>
      <c r="AO171">
        <v>13</v>
      </c>
      <c r="AP171">
        <v>0.99299999999999999</v>
      </c>
      <c r="AQ171">
        <f t="shared" si="6"/>
        <v>-5.2000000000000046E-2</v>
      </c>
      <c r="AR171">
        <f t="shared" si="7"/>
        <v>10.4</v>
      </c>
      <c r="AS171">
        <f t="shared" si="8"/>
        <v>-2.1999999999999993</v>
      </c>
      <c r="AT171">
        <f>_xlfn.XLOOKUP(_xlfn.XLOOKUP($A171,TEAMS!$E$3:$E$361,TEAMS!$D$3:$D$361,"",0),KP!$C$1:$C$370,KP!B$1:B$370,"",0)</f>
        <v>201</v>
      </c>
      <c r="AU171">
        <f>_xlfn.XLOOKUP(_xlfn.XLOOKUP($A171,TEAMS!$E$3:$E$361,TEAMS!$D$3:$D$361,"",0),KP!$C$1:$C$370,KP!F$1:F$370,"",0)</f>
        <v>14</v>
      </c>
      <c r="AV171">
        <f>_xlfn.XLOOKUP(_xlfn.XLOOKUP($A171,TEAMS!$E$3:$E$361,TEAMS!$D$3:$D$361,"",0),KP!$C$1:$C$370,KP!G$1:G$370,"",0)</f>
        <v>18</v>
      </c>
      <c r="AW171">
        <f>_xlfn.XLOOKUP(_xlfn.XLOOKUP($A171,TEAMS!$E$3:$E$361,TEAMS!$D$3:$D$361,"",0),KP!$C$1:$C$370,KP!H$1:H$370,"",0)</f>
        <v>0</v>
      </c>
      <c r="AX171">
        <f>_xlfn.XLOOKUP(_xlfn.XLOOKUP($A171,TEAMS!$E$3:$E$361,TEAMS!$D$3:$D$361,"",0),KP!$C$1:$C$370,KP!I$1:I$370,"",0)</f>
        <v>-2.0099999999999998</v>
      </c>
      <c r="AY171">
        <f>_xlfn.XLOOKUP(_xlfn.XLOOKUP($A171,TEAMS!$E$3:$E$361,TEAMS!$D$3:$D$361,"",0),KP!$C$1:$C$370,KP!J$1:J$370,"",0)</f>
        <v>101.2</v>
      </c>
      <c r="AZ171">
        <f>_xlfn.XLOOKUP(_xlfn.XLOOKUP($A171,TEAMS!$E$3:$E$361,TEAMS!$D$3:$D$361,"",0),KP!$C$1:$C$370,KP!L$1:L$370,"",0)</f>
        <v>103.2</v>
      </c>
      <c r="BA171">
        <f>_xlfn.XLOOKUP(_xlfn.XLOOKUP($A171,TEAMS!$E$3:$E$361,TEAMS!$D$3:$D$361,"",0),KP!$C$1:$C$370,KP!N$1:N$370,"",0)</f>
        <v>65.7</v>
      </c>
      <c r="BB171">
        <f>_xlfn.XLOOKUP(_xlfn.XLOOKUP($A171,TEAMS!$E$3:$E$361,TEAMS!$D$3:$D$361,"",0),KP!$C$1:$C$370,KP!P$1:P$370,"",0)</f>
        <v>-3.2000000000000001E-2</v>
      </c>
      <c r="BC171">
        <f>_xlfn.XLOOKUP(_xlfn.XLOOKUP($A171,TEAMS!$E$3:$E$361,TEAMS!$D$3:$D$361,"",0),KP!$C$1:$C$370,KP!R$1:R$370,"",0)</f>
        <v>-1</v>
      </c>
      <c r="BD171">
        <f>_xlfn.XLOOKUP(_xlfn.XLOOKUP($A171,TEAMS!$E$3:$E$361,TEAMS!$D$3:$D$361,"",0),KP!$C$1:$C$370,KP!T$1:T$370,"",0)</f>
        <v>104.5</v>
      </c>
      <c r="BE171">
        <f>_xlfn.XLOOKUP(_xlfn.XLOOKUP($A171,TEAMS!$E$3:$E$361,TEAMS!$D$3:$D$361,"",0),KP!$C$1:$C$370,KP!V$1:V$370,"",0)</f>
        <v>105.5</v>
      </c>
      <c r="BF171">
        <f>_xlfn.XLOOKUP(_xlfn.XLOOKUP($A171,TEAMS!$E$3:$E$361,TEAMS!$D$3:$D$361,"",0),KP!$C$1:$C$370,KP!X$1:X$370,"",0)</f>
        <v>-3.59</v>
      </c>
    </row>
    <row r="172" spans="1:58" x14ac:dyDescent="0.2">
      <c r="A172" s="1" t="s">
        <v>209</v>
      </c>
      <c r="B172" s="11" t="str">
        <f>_xlfn.XLOOKUP($A172,KP!$D$1:$D$364,KP!$C$1:$C$364,"",0)</f>
        <v>Southern</v>
      </c>
      <c r="C172" s="11" t="str">
        <f>_xlfn.XLOOKUP($A172,KP!$D$1:$D$364,KP!$E$1:$E$364,"",0)</f>
        <v>SWAC</v>
      </c>
      <c r="D172">
        <v>69.7</v>
      </c>
      <c r="E172">
        <v>-2.1</v>
      </c>
      <c r="F172">
        <v>24</v>
      </c>
      <c r="G172">
        <v>57.2</v>
      </c>
      <c r="H172">
        <v>0.94299999999999995</v>
      </c>
      <c r="I172">
        <v>0.97099999999999997</v>
      </c>
      <c r="J172">
        <v>48.5</v>
      </c>
      <c r="K172">
        <v>104.7</v>
      </c>
      <c r="L172">
        <v>32.799999999999997</v>
      </c>
      <c r="M172">
        <v>48</v>
      </c>
      <c r="N172">
        <v>72.3</v>
      </c>
      <c r="O172">
        <v>7.5</v>
      </c>
      <c r="P172">
        <v>22.9</v>
      </c>
      <c r="Q172">
        <v>7.2</v>
      </c>
      <c r="R172">
        <v>22.4</v>
      </c>
      <c r="S172">
        <v>31.6</v>
      </c>
      <c r="T172">
        <v>22.4</v>
      </c>
      <c r="U172">
        <v>72.900000000000006</v>
      </c>
      <c r="V172">
        <v>47.2</v>
      </c>
      <c r="W172">
        <v>2.4</v>
      </c>
      <c r="X172">
        <v>8.1999999999999993</v>
      </c>
      <c r="Y172">
        <v>13.5</v>
      </c>
      <c r="Z172">
        <v>14.8</v>
      </c>
      <c r="AA172">
        <v>0.91</v>
      </c>
      <c r="AB172">
        <v>0.433</v>
      </c>
      <c r="AC172">
        <v>0.5</v>
      </c>
      <c r="AD172">
        <v>73.8</v>
      </c>
      <c r="AE172">
        <v>20.2</v>
      </c>
      <c r="AF172">
        <v>71.7</v>
      </c>
      <c r="AG172">
        <v>2.1</v>
      </c>
      <c r="AH172">
        <v>44.5</v>
      </c>
      <c r="AI172">
        <v>51.4</v>
      </c>
      <c r="AJ172">
        <v>34</v>
      </c>
      <c r="AK172">
        <v>51.6</v>
      </c>
      <c r="AL172">
        <v>69.3</v>
      </c>
      <c r="AM172">
        <v>110</v>
      </c>
      <c r="AN172">
        <v>14.5</v>
      </c>
      <c r="AO172">
        <v>16.7</v>
      </c>
      <c r="AP172">
        <v>0.87</v>
      </c>
      <c r="AQ172">
        <f t="shared" si="6"/>
        <v>4.0000000000000036E-2</v>
      </c>
      <c r="AR172">
        <f t="shared" si="7"/>
        <v>10.6</v>
      </c>
      <c r="AS172">
        <f t="shared" si="8"/>
        <v>-4.2000000000000011</v>
      </c>
      <c r="AT172">
        <f>_xlfn.XLOOKUP(_xlfn.XLOOKUP($A172,TEAMS!$E$3:$E$361,TEAMS!$D$3:$D$361,"",0),KP!$C$1:$C$370,KP!B$1:B$370,"",0)</f>
        <v>274</v>
      </c>
      <c r="AU172">
        <f>_xlfn.XLOOKUP(_xlfn.XLOOKUP($A172,TEAMS!$E$3:$E$361,TEAMS!$D$3:$D$361,"",0),KP!$C$1:$C$370,KP!F$1:F$370,"",0)</f>
        <v>15</v>
      </c>
      <c r="AV172">
        <f>_xlfn.XLOOKUP(_xlfn.XLOOKUP($A172,TEAMS!$E$3:$E$361,TEAMS!$D$3:$D$361,"",0),KP!$C$1:$C$370,KP!G$1:G$370,"",0)</f>
        <v>17</v>
      </c>
      <c r="AW172">
        <f>_xlfn.XLOOKUP(_xlfn.XLOOKUP($A172,TEAMS!$E$3:$E$361,TEAMS!$D$3:$D$361,"",0),KP!$C$1:$C$370,KP!H$1:H$370,"",0)</f>
        <v>0</v>
      </c>
      <c r="AX172">
        <f>_xlfn.XLOOKUP(_xlfn.XLOOKUP($A172,TEAMS!$E$3:$E$361,TEAMS!$D$3:$D$361,"",0),KP!$C$1:$C$370,KP!I$1:I$370,"",0)</f>
        <v>-8.85</v>
      </c>
      <c r="AY172">
        <f>_xlfn.XLOOKUP(_xlfn.XLOOKUP($A172,TEAMS!$E$3:$E$361,TEAMS!$D$3:$D$361,"",0),KP!$C$1:$C$370,KP!J$1:J$370,"",0)</f>
        <v>96.2</v>
      </c>
      <c r="AZ172">
        <f>_xlfn.XLOOKUP(_xlfn.XLOOKUP($A172,TEAMS!$E$3:$E$361,TEAMS!$D$3:$D$361,"",0),KP!$C$1:$C$370,KP!L$1:L$370,"",0)</f>
        <v>105.1</v>
      </c>
      <c r="BA172">
        <f>_xlfn.XLOOKUP(_xlfn.XLOOKUP($A172,TEAMS!$E$3:$E$361,TEAMS!$D$3:$D$361,"",0),KP!$C$1:$C$370,KP!N$1:N$370,"",0)</f>
        <v>71</v>
      </c>
      <c r="BB172">
        <f>_xlfn.XLOOKUP(_xlfn.XLOOKUP($A172,TEAMS!$E$3:$E$361,TEAMS!$D$3:$D$361,"",0),KP!$C$1:$C$370,KP!P$1:P$370,"",0)</f>
        <v>-8.0000000000000002E-3</v>
      </c>
      <c r="BC172">
        <f>_xlfn.XLOOKUP(_xlfn.XLOOKUP($A172,TEAMS!$E$3:$E$361,TEAMS!$D$3:$D$361,"",0),KP!$C$1:$C$370,KP!R$1:R$370,"",0)</f>
        <v>-6.75</v>
      </c>
      <c r="BD172">
        <f>_xlfn.XLOOKUP(_xlfn.XLOOKUP($A172,TEAMS!$E$3:$E$361,TEAMS!$D$3:$D$361,"",0),KP!$C$1:$C$370,KP!T$1:T$370,"",0)</f>
        <v>100.2</v>
      </c>
      <c r="BE172">
        <f>_xlfn.XLOOKUP(_xlfn.XLOOKUP($A172,TEAMS!$E$3:$E$361,TEAMS!$D$3:$D$361,"",0),KP!$C$1:$C$370,KP!V$1:V$370,"",0)</f>
        <v>106.9</v>
      </c>
      <c r="BF172">
        <f>_xlfn.XLOOKUP(_xlfn.XLOOKUP($A172,TEAMS!$E$3:$E$361,TEAMS!$D$3:$D$361,"",0),KP!$C$1:$C$370,KP!X$1:X$370,"",0)</f>
        <v>7.9</v>
      </c>
    </row>
    <row r="173" spans="1:58" x14ac:dyDescent="0.2">
      <c r="A173" s="1" t="s">
        <v>210</v>
      </c>
      <c r="B173" s="11" t="str">
        <f>_xlfn.XLOOKUP($A173,KP!$D$1:$D$364,KP!$C$1:$C$364,"",0)</f>
        <v>Tennessee Tech</v>
      </c>
      <c r="C173" s="11" t="str">
        <f>_xlfn.XLOOKUP($A173,KP!$D$1:$D$364,KP!$E$1:$E$364,"",0)</f>
        <v>OVC</v>
      </c>
      <c r="D173">
        <v>72.099999999999994</v>
      </c>
      <c r="E173">
        <v>-3</v>
      </c>
      <c r="F173">
        <v>25.2</v>
      </c>
      <c r="G173">
        <v>58</v>
      </c>
      <c r="H173">
        <v>1.0029999999999999</v>
      </c>
      <c r="I173">
        <v>1.0449999999999999</v>
      </c>
      <c r="J173">
        <v>51.4</v>
      </c>
      <c r="K173">
        <v>108.8</v>
      </c>
      <c r="L173">
        <v>37.299999999999997</v>
      </c>
      <c r="M173">
        <v>48.1</v>
      </c>
      <c r="N173">
        <v>71.5</v>
      </c>
      <c r="O173">
        <v>9.1999999999999993</v>
      </c>
      <c r="P173">
        <v>24.7</v>
      </c>
      <c r="Q173">
        <v>7.3</v>
      </c>
      <c r="R173">
        <v>23</v>
      </c>
      <c r="S173">
        <v>33.4</v>
      </c>
      <c r="T173">
        <v>22.6</v>
      </c>
      <c r="U173">
        <v>71.5</v>
      </c>
      <c r="V173">
        <v>46.9</v>
      </c>
      <c r="W173">
        <v>2.4</v>
      </c>
      <c r="X173">
        <v>5.7</v>
      </c>
      <c r="Y173">
        <v>13.6</v>
      </c>
      <c r="Z173">
        <v>12.5</v>
      </c>
      <c r="AA173">
        <v>1.0880000000000001</v>
      </c>
      <c r="AB173">
        <v>0.433</v>
      </c>
      <c r="AC173">
        <v>0.57099999999999995</v>
      </c>
      <c r="AD173">
        <v>71.900000000000006</v>
      </c>
      <c r="AE173">
        <v>16.2</v>
      </c>
      <c r="AF173">
        <v>75.099999999999994</v>
      </c>
      <c r="AG173">
        <v>3</v>
      </c>
      <c r="AH173">
        <v>45</v>
      </c>
      <c r="AI173">
        <v>51.7</v>
      </c>
      <c r="AJ173">
        <v>34</v>
      </c>
      <c r="AK173">
        <v>52.1</v>
      </c>
      <c r="AL173">
        <v>74.3</v>
      </c>
      <c r="AM173">
        <v>109.2</v>
      </c>
      <c r="AN173">
        <v>15.7</v>
      </c>
      <c r="AO173">
        <v>12.7</v>
      </c>
      <c r="AP173">
        <v>1.236</v>
      </c>
      <c r="AQ173">
        <f t="shared" si="6"/>
        <v>-0.14799999999999991</v>
      </c>
      <c r="AR173">
        <f t="shared" si="7"/>
        <v>8.1</v>
      </c>
      <c r="AS173">
        <f t="shared" si="8"/>
        <v>-4.4000000000000004</v>
      </c>
      <c r="AT173">
        <f>_xlfn.XLOOKUP(_xlfn.XLOOKUP($A173,TEAMS!$E$3:$E$361,TEAMS!$D$3:$D$361,"",0),KP!$C$1:$C$370,KP!B$1:B$370,"",0)</f>
        <v>288</v>
      </c>
      <c r="AU173">
        <f>_xlfn.XLOOKUP(_xlfn.XLOOKUP($A173,TEAMS!$E$3:$E$361,TEAMS!$D$3:$D$361,"",0),KP!$C$1:$C$370,KP!F$1:F$370,"",0)</f>
        <v>16</v>
      </c>
      <c r="AV173">
        <f>_xlfn.XLOOKUP(_xlfn.XLOOKUP($A173,TEAMS!$E$3:$E$361,TEAMS!$D$3:$D$361,"",0),KP!$C$1:$C$370,KP!G$1:G$370,"",0)</f>
        <v>17</v>
      </c>
      <c r="AW173">
        <f>_xlfn.XLOOKUP(_xlfn.XLOOKUP($A173,TEAMS!$E$3:$E$361,TEAMS!$D$3:$D$361,"",0),KP!$C$1:$C$370,KP!H$1:H$370,"",0)</f>
        <v>0</v>
      </c>
      <c r="AX173">
        <f>_xlfn.XLOOKUP(_xlfn.XLOOKUP($A173,TEAMS!$E$3:$E$361,TEAMS!$D$3:$D$361,"",0),KP!$C$1:$C$370,KP!I$1:I$370,"",0)</f>
        <v>-9.73</v>
      </c>
      <c r="AY173">
        <f>_xlfn.XLOOKUP(_xlfn.XLOOKUP($A173,TEAMS!$E$3:$E$361,TEAMS!$D$3:$D$361,"",0),KP!$C$1:$C$370,KP!J$1:J$370,"",0)</f>
        <v>101.6</v>
      </c>
      <c r="AZ173">
        <f>_xlfn.XLOOKUP(_xlfn.XLOOKUP($A173,TEAMS!$E$3:$E$361,TEAMS!$D$3:$D$361,"",0),KP!$C$1:$C$370,KP!L$1:L$370,"",0)</f>
        <v>111.3</v>
      </c>
      <c r="BA173">
        <f>_xlfn.XLOOKUP(_xlfn.XLOOKUP($A173,TEAMS!$E$3:$E$361,TEAMS!$D$3:$D$361,"",0),KP!$C$1:$C$370,KP!N$1:N$370,"",0)</f>
        <v>66.7</v>
      </c>
      <c r="BB173">
        <f>_xlfn.XLOOKUP(_xlfn.XLOOKUP($A173,TEAMS!$E$3:$E$361,TEAMS!$D$3:$D$361,"",0),KP!$C$1:$C$370,KP!P$1:P$370,"",0)</f>
        <v>1.9E-2</v>
      </c>
      <c r="BC173">
        <f>_xlfn.XLOOKUP(_xlfn.XLOOKUP($A173,TEAMS!$E$3:$E$361,TEAMS!$D$3:$D$361,"",0),KP!$C$1:$C$370,KP!R$1:R$370,"",0)</f>
        <v>-7.15</v>
      </c>
      <c r="BD173">
        <f>_xlfn.XLOOKUP(_xlfn.XLOOKUP($A173,TEAMS!$E$3:$E$361,TEAMS!$D$3:$D$361,"",0),KP!$C$1:$C$370,KP!T$1:T$370,"",0)</f>
        <v>101.4</v>
      </c>
      <c r="BE173">
        <f>_xlfn.XLOOKUP(_xlfn.XLOOKUP($A173,TEAMS!$E$3:$E$361,TEAMS!$D$3:$D$361,"",0),KP!$C$1:$C$370,KP!V$1:V$370,"",0)</f>
        <v>108.5</v>
      </c>
      <c r="BF173">
        <f>_xlfn.XLOOKUP(_xlfn.XLOOKUP($A173,TEAMS!$E$3:$E$361,TEAMS!$D$3:$D$361,"",0),KP!$C$1:$C$370,KP!X$1:X$370,"",0)</f>
        <v>1.93</v>
      </c>
    </row>
    <row r="174" spans="1:58" x14ac:dyDescent="0.2">
      <c r="A174" s="1" t="s">
        <v>211</v>
      </c>
      <c r="B174" s="11" t="str">
        <f>_xlfn.XLOOKUP($A174,KP!$D$1:$D$364,KP!$C$1:$C$364,"",0)</f>
        <v>Charlotte</v>
      </c>
      <c r="C174" s="11" t="str">
        <f>_xlfn.XLOOKUP($A174,KP!$D$1:$D$364,KP!$E$1:$E$364,"",0)</f>
        <v>CUSA</v>
      </c>
      <c r="D174">
        <v>66.7</v>
      </c>
      <c r="E174">
        <v>4</v>
      </c>
      <c r="F174">
        <v>24.6</v>
      </c>
      <c r="G174">
        <v>52.3</v>
      </c>
      <c r="H174">
        <v>1.0509999999999999</v>
      </c>
      <c r="I174">
        <v>0.98799999999999999</v>
      </c>
      <c r="J174">
        <v>54.8</v>
      </c>
      <c r="K174">
        <v>114.4</v>
      </c>
      <c r="L174">
        <v>37.6</v>
      </c>
      <c r="M174">
        <v>53.6</v>
      </c>
      <c r="N174">
        <v>74.400000000000006</v>
      </c>
      <c r="O174">
        <v>8</v>
      </c>
      <c r="P174">
        <v>21.3</v>
      </c>
      <c r="Q174">
        <v>5.6</v>
      </c>
      <c r="R174">
        <v>22.3</v>
      </c>
      <c r="S174">
        <v>29.9</v>
      </c>
      <c r="T174">
        <v>20.7</v>
      </c>
      <c r="U174">
        <v>76.900000000000006</v>
      </c>
      <c r="V174">
        <v>50.2</v>
      </c>
      <c r="W174">
        <v>2.6</v>
      </c>
      <c r="X174">
        <v>5.3</v>
      </c>
      <c r="Y174">
        <v>12.9</v>
      </c>
      <c r="Z174">
        <v>10.8</v>
      </c>
      <c r="AA174">
        <v>1.1970000000000001</v>
      </c>
      <c r="AB174">
        <v>0.56299999999999994</v>
      </c>
      <c r="AC174">
        <v>0.4</v>
      </c>
      <c r="AD174">
        <v>63.5</v>
      </c>
      <c r="AE174">
        <v>14</v>
      </c>
      <c r="AF174">
        <v>62.8</v>
      </c>
      <c r="AG174">
        <v>-4</v>
      </c>
      <c r="AH174">
        <v>43.5</v>
      </c>
      <c r="AI174">
        <v>50.2</v>
      </c>
      <c r="AJ174">
        <v>34.700000000000003</v>
      </c>
      <c r="AK174">
        <v>49</v>
      </c>
      <c r="AL174">
        <v>73.400000000000006</v>
      </c>
      <c r="AM174">
        <v>106.2</v>
      </c>
      <c r="AN174">
        <v>9.6999999999999993</v>
      </c>
      <c r="AO174">
        <v>11</v>
      </c>
      <c r="AP174">
        <v>0.878</v>
      </c>
      <c r="AQ174">
        <f t="shared" si="6"/>
        <v>0.31900000000000006</v>
      </c>
      <c r="AR174">
        <f t="shared" si="7"/>
        <v>7.9</v>
      </c>
      <c r="AS174">
        <f t="shared" si="8"/>
        <v>-2.9000000000000004</v>
      </c>
      <c r="AT174">
        <f>_xlfn.XLOOKUP(_xlfn.XLOOKUP($A174,TEAMS!$E$3:$E$361,TEAMS!$D$3:$D$361,"",0),KP!$C$1:$C$370,KP!B$1:B$370,"",0)</f>
        <v>117</v>
      </c>
      <c r="AU174">
        <f>_xlfn.XLOOKUP(_xlfn.XLOOKUP($A174,TEAMS!$E$3:$E$361,TEAMS!$D$3:$D$361,"",0),KP!$C$1:$C$370,KP!F$1:F$370,"",0)</f>
        <v>18</v>
      </c>
      <c r="AV174">
        <f>_xlfn.XLOOKUP(_xlfn.XLOOKUP($A174,TEAMS!$E$3:$E$361,TEAMS!$D$3:$D$361,"",0),KP!$C$1:$C$370,KP!G$1:G$370,"",0)</f>
        <v>14</v>
      </c>
      <c r="AW174">
        <f>_xlfn.XLOOKUP(_xlfn.XLOOKUP($A174,TEAMS!$E$3:$E$361,TEAMS!$D$3:$D$361,"",0),KP!$C$1:$C$370,KP!H$1:H$370,"",0)</f>
        <v>0</v>
      </c>
      <c r="AX174">
        <f>_xlfn.XLOOKUP(_xlfn.XLOOKUP($A174,TEAMS!$E$3:$E$361,TEAMS!$D$3:$D$361,"",0),KP!$C$1:$C$370,KP!I$1:I$370,"",0)</f>
        <v>4.5999999999999996</v>
      </c>
      <c r="AY174">
        <f>_xlfn.XLOOKUP(_xlfn.XLOOKUP($A174,TEAMS!$E$3:$E$361,TEAMS!$D$3:$D$361,"",0),KP!$C$1:$C$370,KP!J$1:J$370,"",0)</f>
        <v>108</v>
      </c>
      <c r="AZ174">
        <f>_xlfn.XLOOKUP(_xlfn.XLOOKUP($A174,TEAMS!$E$3:$E$361,TEAMS!$D$3:$D$361,"",0),KP!$C$1:$C$370,KP!L$1:L$370,"",0)</f>
        <v>103.4</v>
      </c>
      <c r="BA174">
        <f>_xlfn.XLOOKUP(_xlfn.XLOOKUP($A174,TEAMS!$E$3:$E$361,TEAMS!$D$3:$D$361,"",0),KP!$C$1:$C$370,KP!N$1:N$370,"",0)</f>
        <v>60.5</v>
      </c>
      <c r="BB174">
        <f>_xlfn.XLOOKUP(_xlfn.XLOOKUP($A174,TEAMS!$E$3:$E$361,TEAMS!$D$3:$D$361,"",0),KP!$C$1:$C$370,KP!P$1:P$370,"",0)</f>
        <v>-3.7999999999999999E-2</v>
      </c>
      <c r="BC174">
        <f>_xlfn.XLOOKUP(_xlfn.XLOOKUP($A174,TEAMS!$E$3:$E$361,TEAMS!$D$3:$D$361,"",0),KP!$C$1:$C$370,KP!R$1:R$370,"",0)</f>
        <v>-0.75</v>
      </c>
      <c r="BD174">
        <f>_xlfn.XLOOKUP(_xlfn.XLOOKUP($A174,TEAMS!$E$3:$E$361,TEAMS!$D$3:$D$361,"",0),KP!$C$1:$C$370,KP!T$1:T$370,"",0)</f>
        <v>104.5</v>
      </c>
      <c r="BE174">
        <f>_xlfn.XLOOKUP(_xlfn.XLOOKUP($A174,TEAMS!$E$3:$E$361,TEAMS!$D$3:$D$361,"",0),KP!$C$1:$C$370,KP!V$1:V$370,"",0)</f>
        <v>105.3</v>
      </c>
      <c r="BF174">
        <f>_xlfn.XLOOKUP(_xlfn.XLOOKUP($A174,TEAMS!$E$3:$E$361,TEAMS!$D$3:$D$361,"",0),KP!$C$1:$C$370,KP!X$1:X$370,"",0)</f>
        <v>-7.03</v>
      </c>
    </row>
    <row r="175" spans="1:58" x14ac:dyDescent="0.2">
      <c r="A175" s="1" t="s">
        <v>212</v>
      </c>
      <c r="B175" s="11" t="str">
        <f>_xlfn.XLOOKUP($A175,KP!$D$1:$D$364,KP!$C$1:$C$364,"",0)</f>
        <v>Manhattan</v>
      </c>
      <c r="C175" s="11" t="str">
        <f>_xlfn.XLOOKUP($A175,KP!$D$1:$D$364,KP!$E$1:$E$364,"",0)</f>
        <v>MAAC</v>
      </c>
      <c r="D175">
        <v>66.599999999999994</v>
      </c>
      <c r="E175">
        <v>-4.9000000000000004</v>
      </c>
      <c r="F175">
        <v>24.1</v>
      </c>
      <c r="G175">
        <v>55.8</v>
      </c>
      <c r="H175">
        <v>0.95399999999999996</v>
      </c>
      <c r="I175">
        <v>1.0249999999999999</v>
      </c>
      <c r="J175">
        <v>49.2</v>
      </c>
      <c r="K175">
        <v>103.8</v>
      </c>
      <c r="L175">
        <v>32.9</v>
      </c>
      <c r="M175">
        <v>49.1</v>
      </c>
      <c r="N175">
        <v>65.900000000000006</v>
      </c>
      <c r="O175">
        <v>6.6</v>
      </c>
      <c r="P175">
        <v>20.100000000000001</v>
      </c>
      <c r="Q175">
        <v>7.9</v>
      </c>
      <c r="R175">
        <v>21</v>
      </c>
      <c r="S175">
        <v>31.3</v>
      </c>
      <c r="T175">
        <v>25.4</v>
      </c>
      <c r="U175">
        <v>67.099999999999994</v>
      </c>
      <c r="V175">
        <v>46.1</v>
      </c>
      <c r="W175">
        <v>3.5</v>
      </c>
      <c r="X175">
        <v>7.5</v>
      </c>
      <c r="Y175">
        <v>12.4</v>
      </c>
      <c r="Z175">
        <v>13.6</v>
      </c>
      <c r="AA175">
        <v>0.91400000000000003</v>
      </c>
      <c r="AB175">
        <v>0.379</v>
      </c>
      <c r="AC175">
        <v>0.66700000000000004</v>
      </c>
      <c r="AD175">
        <v>69.8</v>
      </c>
      <c r="AE175">
        <v>16.600000000000001</v>
      </c>
      <c r="AF175">
        <v>71.5</v>
      </c>
      <c r="AG175">
        <v>4.9000000000000004</v>
      </c>
      <c r="AH175">
        <v>44.6</v>
      </c>
      <c r="AI175">
        <v>51.3</v>
      </c>
      <c r="AJ175">
        <v>36.799999999999997</v>
      </c>
      <c r="AK175">
        <v>49.1</v>
      </c>
      <c r="AL175">
        <v>70.5</v>
      </c>
      <c r="AM175">
        <v>108.5</v>
      </c>
      <c r="AN175">
        <v>14.5</v>
      </c>
      <c r="AO175">
        <v>14.1</v>
      </c>
      <c r="AP175">
        <v>1.0289999999999999</v>
      </c>
      <c r="AQ175">
        <f t="shared" si="6"/>
        <v>-0.11499999999999988</v>
      </c>
      <c r="AR175">
        <f t="shared" si="7"/>
        <v>11</v>
      </c>
      <c r="AS175">
        <f t="shared" si="8"/>
        <v>-2.5999999999999996</v>
      </c>
      <c r="AT175">
        <f>_xlfn.XLOOKUP(_xlfn.XLOOKUP($A175,TEAMS!$E$3:$E$361,TEAMS!$D$3:$D$361,"",0),KP!$C$1:$C$370,KP!B$1:B$370,"",0)</f>
        <v>307</v>
      </c>
      <c r="AU175">
        <f>_xlfn.XLOOKUP(_xlfn.XLOOKUP($A175,TEAMS!$E$3:$E$361,TEAMS!$D$3:$D$361,"",0),KP!$C$1:$C$370,KP!F$1:F$370,"",0)</f>
        <v>0</v>
      </c>
      <c r="AV175">
        <f>_xlfn.XLOOKUP(_xlfn.XLOOKUP($A175,TEAMS!$E$3:$E$361,TEAMS!$D$3:$D$361,"",0),KP!$C$1:$C$370,KP!G$1:G$370,"",0)</f>
        <v>0</v>
      </c>
      <c r="AW175">
        <f>_xlfn.XLOOKUP(_xlfn.XLOOKUP($A175,TEAMS!$E$3:$E$361,TEAMS!$D$3:$D$361,"",0),KP!$C$1:$C$370,KP!H$1:H$370,"",0)</f>
        <v>0</v>
      </c>
      <c r="AX175">
        <f>_xlfn.XLOOKUP(_xlfn.XLOOKUP($A175,TEAMS!$E$3:$E$361,TEAMS!$D$3:$D$361,"",0),KP!$C$1:$C$370,KP!I$1:I$370,"",0)</f>
        <v>-11.51</v>
      </c>
      <c r="AY175">
        <f>_xlfn.XLOOKUP(_xlfn.XLOOKUP($A175,TEAMS!$E$3:$E$361,TEAMS!$D$3:$D$361,"",0),KP!$C$1:$C$370,KP!J$1:J$370,"",0)</f>
        <v>97.5</v>
      </c>
      <c r="AZ175">
        <f>_xlfn.XLOOKUP(_xlfn.XLOOKUP($A175,TEAMS!$E$3:$E$361,TEAMS!$D$3:$D$361,"",0),KP!$C$1:$C$370,KP!L$1:L$370,"",0)</f>
        <v>109.1</v>
      </c>
      <c r="BA175">
        <f>_xlfn.XLOOKUP(_xlfn.XLOOKUP($A175,TEAMS!$E$3:$E$361,TEAMS!$D$3:$D$361,"",0),KP!$C$1:$C$370,KP!N$1:N$370,"",0)</f>
        <v>67.099999999999994</v>
      </c>
      <c r="BB175">
        <f>_xlfn.XLOOKUP(_xlfn.XLOOKUP($A175,TEAMS!$E$3:$E$361,TEAMS!$D$3:$D$361,"",0),KP!$C$1:$C$370,KP!P$1:P$370,"",0)</f>
        <v>4.7E-2</v>
      </c>
      <c r="BC175">
        <f>_xlfn.XLOOKUP(_xlfn.XLOOKUP($A175,TEAMS!$E$3:$E$361,TEAMS!$D$3:$D$361,"",0),KP!$C$1:$C$370,KP!R$1:R$370,"",0)</f>
        <v>-5.73</v>
      </c>
      <c r="BD175">
        <f>_xlfn.XLOOKUP(_xlfn.XLOOKUP($A175,TEAMS!$E$3:$E$361,TEAMS!$D$3:$D$361,"",0),KP!$C$1:$C$370,KP!T$1:T$370,"",0)</f>
        <v>101.6</v>
      </c>
      <c r="BE175">
        <f>_xlfn.XLOOKUP(_xlfn.XLOOKUP($A175,TEAMS!$E$3:$E$361,TEAMS!$D$3:$D$361,"",0),KP!$C$1:$C$370,KP!V$1:V$370,"",0)</f>
        <v>107.4</v>
      </c>
      <c r="BF175">
        <f>_xlfn.XLOOKUP(_xlfn.XLOOKUP($A175,TEAMS!$E$3:$E$361,TEAMS!$D$3:$D$361,"",0),KP!$C$1:$C$370,KP!X$1:X$370,"",0)</f>
        <v>-6.63</v>
      </c>
    </row>
    <row r="176" spans="1:58" x14ac:dyDescent="0.2">
      <c r="A176" s="1" t="s">
        <v>213</v>
      </c>
      <c r="B176" s="11" t="str">
        <f>_xlfn.XLOOKUP($A176,KP!$D$1:$D$364,KP!$C$1:$C$364,"",0)</f>
        <v>UCF</v>
      </c>
      <c r="C176" s="11" t="str">
        <f>_xlfn.XLOOKUP($A176,KP!$D$1:$D$364,KP!$E$1:$E$364,"",0)</f>
        <v>Amer</v>
      </c>
      <c r="D176">
        <v>72.2</v>
      </c>
      <c r="E176">
        <v>6.3</v>
      </c>
      <c r="F176">
        <v>25</v>
      </c>
      <c r="G176">
        <v>58.2</v>
      </c>
      <c r="H176">
        <v>1.038</v>
      </c>
      <c r="I176">
        <v>0.94799999999999995</v>
      </c>
      <c r="J176">
        <v>50.6</v>
      </c>
      <c r="K176">
        <v>108.7</v>
      </c>
      <c r="L176">
        <v>35.9</v>
      </c>
      <c r="M176">
        <v>48.1</v>
      </c>
      <c r="N176">
        <v>77.099999999999994</v>
      </c>
      <c r="O176">
        <v>8.9</v>
      </c>
      <c r="P176">
        <v>24.7</v>
      </c>
      <c r="Q176">
        <v>9.9</v>
      </c>
      <c r="R176">
        <v>21.5</v>
      </c>
      <c r="S176">
        <v>35.1</v>
      </c>
      <c r="T176">
        <v>32.4</v>
      </c>
      <c r="U176">
        <v>71.7</v>
      </c>
      <c r="V176">
        <v>51.4</v>
      </c>
      <c r="W176">
        <v>3.9</v>
      </c>
      <c r="X176">
        <v>7.4</v>
      </c>
      <c r="Y176">
        <v>14.2</v>
      </c>
      <c r="Z176">
        <v>13.2</v>
      </c>
      <c r="AA176">
        <v>1.0780000000000001</v>
      </c>
      <c r="AB176">
        <v>0.56299999999999994</v>
      </c>
      <c r="AC176">
        <v>0.41699999999999998</v>
      </c>
      <c r="AD176">
        <v>69.599999999999994</v>
      </c>
      <c r="AE176">
        <v>16.7</v>
      </c>
      <c r="AF176">
        <v>66</v>
      </c>
      <c r="AG176">
        <v>-6.3</v>
      </c>
      <c r="AH176">
        <v>42.1</v>
      </c>
      <c r="AI176">
        <v>48.2</v>
      </c>
      <c r="AJ176">
        <v>31.3</v>
      </c>
      <c r="AK176">
        <v>49</v>
      </c>
      <c r="AL176">
        <v>72.8</v>
      </c>
      <c r="AM176">
        <v>104.2</v>
      </c>
      <c r="AN176">
        <v>12.3</v>
      </c>
      <c r="AO176">
        <v>14.6</v>
      </c>
      <c r="AP176">
        <v>0.84199999999999997</v>
      </c>
      <c r="AQ176">
        <f t="shared" si="6"/>
        <v>0.2360000000000001</v>
      </c>
      <c r="AR176">
        <f t="shared" si="7"/>
        <v>11.3</v>
      </c>
      <c r="AS176">
        <f t="shared" si="8"/>
        <v>-1.8999999999999986</v>
      </c>
      <c r="AT176">
        <f>_xlfn.XLOOKUP(_xlfn.XLOOKUP($A176,TEAMS!$E$3:$E$361,TEAMS!$D$3:$D$361,"",0),KP!$C$1:$C$370,KP!B$1:B$370,"",0)</f>
        <v>65</v>
      </c>
      <c r="AU176">
        <f>_xlfn.XLOOKUP(_xlfn.XLOOKUP($A176,TEAMS!$E$3:$E$361,TEAMS!$D$3:$D$361,"",0),KP!$C$1:$C$370,KP!F$1:F$370,"",0)</f>
        <v>18</v>
      </c>
      <c r="AV176">
        <f>_xlfn.XLOOKUP(_xlfn.XLOOKUP($A176,TEAMS!$E$3:$E$361,TEAMS!$D$3:$D$361,"",0),KP!$C$1:$C$370,KP!G$1:G$370,"",0)</f>
        <v>14</v>
      </c>
      <c r="AW176">
        <f>_xlfn.XLOOKUP(_xlfn.XLOOKUP($A176,TEAMS!$E$3:$E$361,TEAMS!$D$3:$D$361,"",0),KP!$C$1:$C$370,KP!H$1:H$370,"",0)</f>
        <v>0</v>
      </c>
      <c r="AX176">
        <f>_xlfn.XLOOKUP(_xlfn.XLOOKUP($A176,TEAMS!$E$3:$E$361,TEAMS!$D$3:$D$361,"",0),KP!$C$1:$C$370,KP!I$1:I$370,"",0)</f>
        <v>12.59</v>
      </c>
      <c r="AY176">
        <f>_xlfn.XLOOKUP(_xlfn.XLOOKUP($A176,TEAMS!$E$3:$E$361,TEAMS!$D$3:$D$361,"",0),KP!$C$1:$C$370,KP!J$1:J$370,"",0)</f>
        <v>110.2</v>
      </c>
      <c r="AZ176">
        <f>_xlfn.XLOOKUP(_xlfn.XLOOKUP($A176,TEAMS!$E$3:$E$361,TEAMS!$D$3:$D$361,"",0),KP!$C$1:$C$370,KP!L$1:L$370,"",0)</f>
        <v>97.6</v>
      </c>
      <c r="BA176">
        <f>_xlfn.XLOOKUP(_xlfn.XLOOKUP($A176,TEAMS!$E$3:$E$361,TEAMS!$D$3:$D$361,"",0),KP!$C$1:$C$370,KP!N$1:N$370,"",0)</f>
        <v>64.5</v>
      </c>
      <c r="BB176">
        <f>_xlfn.XLOOKUP(_xlfn.XLOOKUP($A176,TEAMS!$E$3:$E$361,TEAMS!$D$3:$D$361,"",0),KP!$C$1:$C$370,KP!P$1:P$370,"",0)</f>
        <v>-0.113</v>
      </c>
      <c r="BC176">
        <f>_xlfn.XLOOKUP(_xlfn.XLOOKUP($A176,TEAMS!$E$3:$E$361,TEAMS!$D$3:$D$361,"",0),KP!$C$1:$C$370,KP!R$1:R$370,"",0)</f>
        <v>4.0199999999999996</v>
      </c>
      <c r="BD176">
        <f>_xlfn.XLOOKUP(_xlfn.XLOOKUP($A176,TEAMS!$E$3:$E$361,TEAMS!$D$3:$D$361,"",0),KP!$C$1:$C$370,KP!T$1:T$370,"",0)</f>
        <v>107.4</v>
      </c>
      <c r="BE176">
        <f>_xlfn.XLOOKUP(_xlfn.XLOOKUP($A176,TEAMS!$E$3:$E$361,TEAMS!$D$3:$D$361,"",0),KP!$C$1:$C$370,KP!V$1:V$370,"",0)</f>
        <v>103.4</v>
      </c>
      <c r="BF176">
        <f>_xlfn.XLOOKUP(_xlfn.XLOOKUP($A176,TEAMS!$E$3:$E$361,TEAMS!$D$3:$D$361,"",0),KP!$C$1:$C$370,KP!X$1:X$370,"",0)</f>
        <v>-0.28999999999999998</v>
      </c>
    </row>
    <row r="177" spans="1:58" x14ac:dyDescent="0.2">
      <c r="A177" s="1" t="s">
        <v>214</v>
      </c>
      <c r="B177" s="11" t="str">
        <f>_xlfn.XLOOKUP($A177,KP!$D$1:$D$364,KP!$C$1:$C$364,"",0)</f>
        <v>Georgia</v>
      </c>
      <c r="C177" s="11" t="str">
        <f>_xlfn.XLOOKUP($A177,KP!$D$1:$D$364,KP!$E$1:$E$364,"",0)</f>
        <v>SEC</v>
      </c>
      <c r="D177">
        <v>68.5</v>
      </c>
      <c r="E177">
        <v>-3</v>
      </c>
      <c r="F177">
        <v>22.8</v>
      </c>
      <c r="G177">
        <v>55.4</v>
      </c>
      <c r="H177">
        <v>0.97499999999999998</v>
      </c>
      <c r="I177">
        <v>1.018</v>
      </c>
      <c r="J177">
        <v>47.1</v>
      </c>
      <c r="K177">
        <v>103.7</v>
      </c>
      <c r="L177">
        <v>31.7</v>
      </c>
      <c r="M177">
        <v>46.8</v>
      </c>
      <c r="N177">
        <v>72.7</v>
      </c>
      <c r="O177">
        <v>6.7</v>
      </c>
      <c r="P177">
        <v>21.2</v>
      </c>
      <c r="Q177">
        <v>8.8000000000000007</v>
      </c>
      <c r="R177">
        <v>23.2</v>
      </c>
      <c r="S177">
        <v>35.799999999999997</v>
      </c>
      <c r="T177">
        <v>27.3</v>
      </c>
      <c r="U177">
        <v>71.2</v>
      </c>
      <c r="V177">
        <v>50.2</v>
      </c>
      <c r="W177">
        <v>2.6</v>
      </c>
      <c r="X177">
        <v>6.3</v>
      </c>
      <c r="Y177">
        <v>11.2</v>
      </c>
      <c r="Z177">
        <v>13.2</v>
      </c>
      <c r="AA177">
        <v>0.84599999999999997</v>
      </c>
      <c r="AB177">
        <v>0.5</v>
      </c>
      <c r="AC177">
        <v>0.5</v>
      </c>
      <c r="AD177">
        <v>70.3</v>
      </c>
      <c r="AE177">
        <v>16</v>
      </c>
      <c r="AF177">
        <v>71.5</v>
      </c>
      <c r="AG177">
        <v>3</v>
      </c>
      <c r="AH177">
        <v>44</v>
      </c>
      <c r="AI177">
        <v>49.8</v>
      </c>
      <c r="AJ177">
        <v>31.9</v>
      </c>
      <c r="AK177">
        <v>51</v>
      </c>
      <c r="AL177">
        <v>69.3</v>
      </c>
      <c r="AM177">
        <v>105.3</v>
      </c>
      <c r="AN177">
        <v>14.7</v>
      </c>
      <c r="AO177">
        <v>11.5</v>
      </c>
      <c r="AP177">
        <v>1.274</v>
      </c>
      <c r="AQ177">
        <f t="shared" si="6"/>
        <v>-0.42800000000000005</v>
      </c>
      <c r="AR177">
        <f t="shared" si="7"/>
        <v>8.9</v>
      </c>
      <c r="AS177">
        <f t="shared" si="8"/>
        <v>-4.2999999999999989</v>
      </c>
      <c r="AT177">
        <f>_xlfn.XLOOKUP(_xlfn.XLOOKUP($A177,TEAMS!$E$3:$E$361,TEAMS!$D$3:$D$361,"",0),KP!$C$1:$C$370,KP!B$1:B$370,"",0)</f>
        <v>149</v>
      </c>
      <c r="AU177">
        <f>_xlfn.XLOOKUP(_xlfn.XLOOKUP($A177,TEAMS!$E$3:$E$361,TEAMS!$D$3:$D$361,"",0),KP!$C$1:$C$370,KP!F$1:F$370,"",0)</f>
        <v>16</v>
      </c>
      <c r="AV177">
        <f>_xlfn.XLOOKUP(_xlfn.XLOOKUP($A177,TEAMS!$E$3:$E$361,TEAMS!$D$3:$D$361,"",0),KP!$C$1:$C$370,KP!G$1:G$370,"",0)</f>
        <v>16</v>
      </c>
      <c r="AW177">
        <f>_xlfn.XLOOKUP(_xlfn.XLOOKUP($A177,TEAMS!$E$3:$E$361,TEAMS!$D$3:$D$361,"",0),KP!$C$1:$C$370,KP!H$1:H$370,"",0)</f>
        <v>0</v>
      </c>
      <c r="AX177">
        <f>_xlfn.XLOOKUP(_xlfn.XLOOKUP($A177,TEAMS!$E$3:$E$361,TEAMS!$D$3:$D$361,"",0),KP!$C$1:$C$370,KP!I$1:I$370,"",0)</f>
        <v>1.39</v>
      </c>
      <c r="AY177">
        <f>_xlfn.XLOOKUP(_xlfn.XLOOKUP($A177,TEAMS!$E$3:$E$361,TEAMS!$D$3:$D$361,"",0),KP!$C$1:$C$370,KP!J$1:J$370,"",0)</f>
        <v>104.4</v>
      </c>
      <c r="AZ177">
        <f>_xlfn.XLOOKUP(_xlfn.XLOOKUP($A177,TEAMS!$E$3:$E$361,TEAMS!$D$3:$D$361,"",0),KP!$C$1:$C$370,KP!L$1:L$370,"",0)</f>
        <v>103</v>
      </c>
      <c r="BA177">
        <f>_xlfn.XLOOKUP(_xlfn.XLOOKUP($A177,TEAMS!$E$3:$E$361,TEAMS!$D$3:$D$361,"",0),KP!$C$1:$C$370,KP!N$1:N$370,"",0)</f>
        <v>67.7</v>
      </c>
      <c r="BB177">
        <f>_xlfn.XLOOKUP(_xlfn.XLOOKUP($A177,TEAMS!$E$3:$E$361,TEAMS!$D$3:$D$361,"",0),KP!$C$1:$C$370,KP!P$1:P$370,"",0)</f>
        <v>6.9000000000000006E-2</v>
      </c>
      <c r="BC177">
        <f>_xlfn.XLOOKUP(_xlfn.XLOOKUP($A177,TEAMS!$E$3:$E$361,TEAMS!$D$3:$D$361,"",0),KP!$C$1:$C$370,KP!R$1:R$370,"",0)</f>
        <v>4.3600000000000003</v>
      </c>
      <c r="BD177">
        <f>_xlfn.XLOOKUP(_xlfn.XLOOKUP($A177,TEAMS!$E$3:$E$361,TEAMS!$D$3:$D$361,"",0),KP!$C$1:$C$370,KP!T$1:T$370,"",0)</f>
        <v>107.5</v>
      </c>
      <c r="BE177">
        <f>_xlfn.XLOOKUP(_xlfn.XLOOKUP($A177,TEAMS!$E$3:$E$361,TEAMS!$D$3:$D$361,"",0),KP!$C$1:$C$370,KP!V$1:V$370,"",0)</f>
        <v>103.1</v>
      </c>
      <c r="BF177">
        <f>_xlfn.XLOOKUP(_xlfn.XLOOKUP($A177,TEAMS!$E$3:$E$361,TEAMS!$D$3:$D$361,"",0),KP!$C$1:$C$370,KP!X$1:X$370,"",0)</f>
        <v>-7.05</v>
      </c>
    </row>
    <row r="178" spans="1:58" x14ac:dyDescent="0.2">
      <c r="A178" s="1" t="s">
        <v>215</v>
      </c>
      <c r="B178" s="11" t="str">
        <f>_xlfn.XLOOKUP($A178,KP!$D$1:$D$364,KP!$C$1:$C$364,"",0)</f>
        <v>Hartford</v>
      </c>
      <c r="C178" s="11" t="str">
        <f>_xlfn.XLOOKUP($A178,KP!$D$1:$D$364,KP!$E$1:$E$364,"",0)</f>
        <v>ind</v>
      </c>
      <c r="D178">
        <v>59.7</v>
      </c>
      <c r="E178">
        <v>-15.2</v>
      </c>
      <c r="F178">
        <v>22.1</v>
      </c>
      <c r="G178">
        <v>53.7</v>
      </c>
      <c r="H178">
        <v>0.88</v>
      </c>
      <c r="I178">
        <v>1.103</v>
      </c>
      <c r="J178">
        <v>47.7</v>
      </c>
      <c r="K178">
        <v>99.7</v>
      </c>
      <c r="L178">
        <v>32</v>
      </c>
      <c r="M178">
        <v>47.4</v>
      </c>
      <c r="N178">
        <v>65.7</v>
      </c>
      <c r="O178">
        <v>6.9</v>
      </c>
      <c r="P178">
        <v>21.6</v>
      </c>
      <c r="Q178">
        <v>6.8</v>
      </c>
      <c r="R178">
        <v>19.600000000000001</v>
      </c>
      <c r="S178">
        <v>29.6</v>
      </c>
      <c r="T178">
        <v>22.3</v>
      </c>
      <c r="U178">
        <v>68.599999999999994</v>
      </c>
      <c r="V178">
        <v>45.4</v>
      </c>
      <c r="W178">
        <v>3.8</v>
      </c>
      <c r="X178">
        <v>5.9</v>
      </c>
      <c r="Y178">
        <v>11.8</v>
      </c>
      <c r="Z178">
        <v>15</v>
      </c>
      <c r="AA178">
        <v>0.78400000000000003</v>
      </c>
      <c r="AB178">
        <v>0.08</v>
      </c>
      <c r="AC178">
        <v>0</v>
      </c>
      <c r="AD178">
        <v>67.8</v>
      </c>
      <c r="AE178">
        <v>14.8</v>
      </c>
      <c r="AF178">
        <v>74.8</v>
      </c>
      <c r="AG178">
        <v>15.2</v>
      </c>
      <c r="AH178">
        <v>48.2</v>
      </c>
      <c r="AI178">
        <v>55.4</v>
      </c>
      <c r="AJ178">
        <v>38.700000000000003</v>
      </c>
      <c r="AK178">
        <v>53.8</v>
      </c>
      <c r="AL178">
        <v>70.599999999999994</v>
      </c>
      <c r="AM178">
        <v>115.2</v>
      </c>
      <c r="AN178">
        <v>16.100000000000001</v>
      </c>
      <c r="AO178">
        <v>11.6</v>
      </c>
      <c r="AP178">
        <v>1.385</v>
      </c>
      <c r="AQ178">
        <f t="shared" si="6"/>
        <v>-0.60099999999999998</v>
      </c>
      <c r="AR178">
        <f t="shared" si="7"/>
        <v>9.6999999999999993</v>
      </c>
      <c r="AS178">
        <f t="shared" si="8"/>
        <v>-5.3000000000000007</v>
      </c>
      <c r="AT178">
        <f>_xlfn.XLOOKUP(_xlfn.XLOOKUP($A178,TEAMS!$E$3:$E$361,TEAMS!$D$3:$D$361,"",0),KP!$C$1:$C$370,KP!B$1:B$370,"",0)</f>
        <v>362</v>
      </c>
      <c r="AU178">
        <f>_xlfn.XLOOKUP(_xlfn.XLOOKUP($A178,TEAMS!$E$3:$E$361,TEAMS!$D$3:$D$361,"",0),KP!$C$1:$C$370,KP!F$1:F$370,"",0)</f>
        <v>0</v>
      </c>
      <c r="AV178">
        <f>_xlfn.XLOOKUP(_xlfn.XLOOKUP($A178,TEAMS!$E$3:$E$361,TEAMS!$D$3:$D$361,"",0),KP!$C$1:$C$370,KP!G$1:G$370,"",0)</f>
        <v>0</v>
      </c>
      <c r="AW178">
        <f>_xlfn.XLOOKUP(_xlfn.XLOOKUP($A178,TEAMS!$E$3:$E$361,TEAMS!$D$3:$D$361,"",0),KP!$C$1:$C$370,KP!H$1:H$370,"",0)</f>
        <v>0</v>
      </c>
      <c r="AX178">
        <f>_xlfn.XLOOKUP(_xlfn.XLOOKUP($A178,TEAMS!$E$3:$E$361,TEAMS!$D$3:$D$361,"",0),KP!$C$1:$C$370,KP!I$1:I$370,"",0)</f>
        <v>-29.75</v>
      </c>
      <c r="AY178">
        <f>_xlfn.XLOOKUP(_xlfn.XLOOKUP($A178,TEAMS!$E$3:$E$361,TEAMS!$D$3:$D$361,"",0),KP!$C$1:$C$370,KP!J$1:J$370,"",0)</f>
        <v>89.4</v>
      </c>
      <c r="AZ178">
        <f>_xlfn.XLOOKUP(_xlfn.XLOOKUP($A178,TEAMS!$E$3:$E$361,TEAMS!$D$3:$D$361,"",0),KP!$C$1:$C$370,KP!L$1:L$370,"",0)</f>
        <v>119.2</v>
      </c>
      <c r="BA178">
        <f>_xlfn.XLOOKUP(_xlfn.XLOOKUP($A178,TEAMS!$E$3:$E$361,TEAMS!$D$3:$D$361,"",0),KP!$C$1:$C$370,KP!N$1:N$370,"",0)</f>
        <v>65.5</v>
      </c>
      <c r="BB178">
        <f>_xlfn.XLOOKUP(_xlfn.XLOOKUP($A178,TEAMS!$E$3:$E$361,TEAMS!$D$3:$D$361,"",0),KP!$C$1:$C$370,KP!P$1:P$370,"",0)</f>
        <v>-3.9E-2</v>
      </c>
      <c r="BC178">
        <f>_xlfn.XLOOKUP(_xlfn.XLOOKUP($A178,TEAMS!$E$3:$E$361,TEAMS!$D$3:$D$361,"",0),KP!$C$1:$C$370,KP!R$1:R$370,"",0)</f>
        <v>-9.5500000000000007</v>
      </c>
      <c r="BD178">
        <f>_xlfn.XLOOKUP(_xlfn.XLOOKUP($A178,TEAMS!$E$3:$E$361,TEAMS!$D$3:$D$361,"",0),KP!$C$1:$C$370,KP!T$1:T$370,"",0)</f>
        <v>99.9</v>
      </c>
      <c r="BE178">
        <f>_xlfn.XLOOKUP(_xlfn.XLOOKUP($A178,TEAMS!$E$3:$E$361,TEAMS!$D$3:$D$361,"",0),KP!$C$1:$C$370,KP!V$1:V$370,"",0)</f>
        <v>109.5</v>
      </c>
      <c r="BF178">
        <f>_xlfn.XLOOKUP(_xlfn.XLOOKUP($A178,TEAMS!$E$3:$E$361,TEAMS!$D$3:$D$361,"",0),KP!$C$1:$C$370,KP!X$1:X$370,"",0)</f>
        <v>-9.44</v>
      </c>
    </row>
    <row r="179" spans="1:58" x14ac:dyDescent="0.2">
      <c r="A179" s="1" t="s">
        <v>216</v>
      </c>
      <c r="B179" s="11" t="str">
        <f>_xlfn.XLOOKUP($A179,KP!$D$1:$D$364,KP!$C$1:$C$364,"",0)</f>
        <v>USC Upstate</v>
      </c>
      <c r="C179" s="11" t="str">
        <f>_xlfn.XLOOKUP($A179,KP!$D$1:$D$364,KP!$E$1:$E$364,"",0)</f>
        <v>BSth</v>
      </c>
      <c r="D179">
        <v>67.3</v>
      </c>
      <c r="E179">
        <v>-3.6</v>
      </c>
      <c r="F179">
        <v>24.7</v>
      </c>
      <c r="G179">
        <v>54.7</v>
      </c>
      <c r="H179">
        <v>0.96899999999999997</v>
      </c>
      <c r="I179">
        <v>1.02</v>
      </c>
      <c r="J179">
        <v>51.1</v>
      </c>
      <c r="K179">
        <v>106.9</v>
      </c>
      <c r="L179">
        <v>33.6</v>
      </c>
      <c r="M179">
        <v>51.5</v>
      </c>
      <c r="N179">
        <v>65.5</v>
      </c>
      <c r="O179">
        <v>6.4</v>
      </c>
      <c r="P179">
        <v>19</v>
      </c>
      <c r="Q179">
        <v>7.1</v>
      </c>
      <c r="R179">
        <v>21.2</v>
      </c>
      <c r="S179">
        <v>30.6</v>
      </c>
      <c r="T179">
        <v>23.2</v>
      </c>
      <c r="U179">
        <v>68.900000000000006</v>
      </c>
      <c r="V179">
        <v>46.3</v>
      </c>
      <c r="W179">
        <v>4.4000000000000004</v>
      </c>
      <c r="X179">
        <v>7.2</v>
      </c>
      <c r="Y179">
        <v>11.4</v>
      </c>
      <c r="Z179">
        <v>13.3</v>
      </c>
      <c r="AA179">
        <v>0.86</v>
      </c>
      <c r="AB179">
        <v>0.48299999999999998</v>
      </c>
      <c r="AC179">
        <v>0.7</v>
      </c>
      <c r="AD179">
        <v>69.5</v>
      </c>
      <c r="AE179">
        <v>20.5</v>
      </c>
      <c r="AF179">
        <v>70.900000000000006</v>
      </c>
      <c r="AG179">
        <v>3.6</v>
      </c>
      <c r="AH179">
        <v>43.9</v>
      </c>
      <c r="AI179">
        <v>50</v>
      </c>
      <c r="AJ179">
        <v>34.200000000000003</v>
      </c>
      <c r="AK179">
        <v>49.3</v>
      </c>
      <c r="AL179">
        <v>71</v>
      </c>
      <c r="AM179">
        <v>108.5</v>
      </c>
      <c r="AN179">
        <v>11.2</v>
      </c>
      <c r="AO179">
        <v>14</v>
      </c>
      <c r="AP179">
        <v>0.80200000000000005</v>
      </c>
      <c r="AQ179">
        <f t="shared" si="6"/>
        <v>5.799999999999994E-2</v>
      </c>
      <c r="AR179">
        <f t="shared" si="7"/>
        <v>11.600000000000001</v>
      </c>
      <c r="AS179">
        <f t="shared" si="8"/>
        <v>-1.6999999999999993</v>
      </c>
      <c r="AT179">
        <f>_xlfn.XLOOKUP(_xlfn.XLOOKUP($A179,TEAMS!$E$3:$E$361,TEAMS!$D$3:$D$361,"",0),KP!$C$1:$C$370,KP!B$1:B$370,"",0)</f>
        <v>258</v>
      </c>
      <c r="AU179">
        <f>_xlfn.XLOOKUP(_xlfn.XLOOKUP($A179,TEAMS!$E$3:$E$361,TEAMS!$D$3:$D$361,"",0),KP!$C$1:$C$370,KP!F$1:F$370,"",0)</f>
        <v>16</v>
      </c>
      <c r="AV179">
        <f>_xlfn.XLOOKUP(_xlfn.XLOOKUP($A179,TEAMS!$E$3:$E$361,TEAMS!$D$3:$D$361,"",0),KP!$C$1:$C$370,KP!G$1:G$370,"",0)</f>
        <v>15</v>
      </c>
      <c r="AW179">
        <f>_xlfn.XLOOKUP(_xlfn.XLOOKUP($A179,TEAMS!$E$3:$E$361,TEAMS!$D$3:$D$361,"",0),KP!$C$1:$C$370,KP!H$1:H$370,"",0)</f>
        <v>0</v>
      </c>
      <c r="AX179">
        <f>_xlfn.XLOOKUP(_xlfn.XLOOKUP($A179,TEAMS!$E$3:$E$361,TEAMS!$D$3:$D$361,"",0),KP!$C$1:$C$370,KP!I$1:I$370,"",0)</f>
        <v>-7.4</v>
      </c>
      <c r="AY179">
        <f>_xlfn.XLOOKUP(_xlfn.XLOOKUP($A179,TEAMS!$E$3:$E$361,TEAMS!$D$3:$D$361,"",0),KP!$C$1:$C$370,KP!J$1:J$370,"",0)</f>
        <v>99.1</v>
      </c>
      <c r="AZ179">
        <f>_xlfn.XLOOKUP(_xlfn.XLOOKUP($A179,TEAMS!$E$3:$E$361,TEAMS!$D$3:$D$361,"",0),KP!$C$1:$C$370,KP!L$1:L$370,"",0)</f>
        <v>106.5</v>
      </c>
      <c r="BA179">
        <f>_xlfn.XLOOKUP(_xlfn.XLOOKUP($A179,TEAMS!$E$3:$E$361,TEAMS!$D$3:$D$361,"",0),KP!$C$1:$C$370,KP!N$1:N$370,"",0)</f>
        <v>68</v>
      </c>
      <c r="BB179">
        <f>_xlfn.XLOOKUP(_xlfn.XLOOKUP($A179,TEAMS!$E$3:$E$361,TEAMS!$D$3:$D$361,"",0),KP!$C$1:$C$370,KP!P$1:P$370,"",0)</f>
        <v>9.4E-2</v>
      </c>
      <c r="BC179">
        <f>_xlfn.XLOOKUP(_xlfn.XLOOKUP($A179,TEAMS!$E$3:$E$361,TEAMS!$D$3:$D$361,"",0),KP!$C$1:$C$370,KP!R$1:R$370,"",0)</f>
        <v>-3.49</v>
      </c>
      <c r="BD179">
        <f>_xlfn.XLOOKUP(_xlfn.XLOOKUP($A179,TEAMS!$E$3:$E$361,TEAMS!$D$3:$D$361,"",0),KP!$C$1:$C$370,KP!T$1:T$370,"",0)</f>
        <v>103.8</v>
      </c>
      <c r="BE179">
        <f>_xlfn.XLOOKUP(_xlfn.XLOOKUP($A179,TEAMS!$E$3:$E$361,TEAMS!$D$3:$D$361,"",0),KP!$C$1:$C$370,KP!V$1:V$370,"",0)</f>
        <v>107.3</v>
      </c>
      <c r="BF179">
        <f>_xlfn.XLOOKUP(_xlfn.XLOOKUP($A179,TEAMS!$E$3:$E$361,TEAMS!$D$3:$D$361,"",0),KP!$C$1:$C$370,KP!X$1:X$370,"",0)</f>
        <v>2.38</v>
      </c>
    </row>
    <row r="180" spans="1:58" x14ac:dyDescent="0.2">
      <c r="A180" s="1" t="s">
        <v>217</v>
      </c>
      <c r="B180" s="11" t="str">
        <f>_xlfn.XLOOKUP($A180,KP!$D$1:$D$364,KP!$C$1:$C$364,"",0)</f>
        <v>Bradley</v>
      </c>
      <c r="C180" s="11" t="str">
        <f>_xlfn.XLOOKUP($A180,KP!$D$1:$D$364,KP!$E$1:$E$364,"",0)</f>
        <v>MVC</v>
      </c>
      <c r="D180">
        <v>70.2</v>
      </c>
      <c r="E180">
        <v>8</v>
      </c>
      <c r="F180">
        <v>26.1</v>
      </c>
      <c r="G180">
        <v>56.7</v>
      </c>
      <c r="H180">
        <v>1.0469999999999999</v>
      </c>
      <c r="I180">
        <v>0.92800000000000005</v>
      </c>
      <c r="J180">
        <v>53</v>
      </c>
      <c r="K180">
        <v>109.8</v>
      </c>
      <c r="L180">
        <v>35.6</v>
      </c>
      <c r="M180">
        <v>52.7</v>
      </c>
      <c r="N180">
        <v>66.5</v>
      </c>
      <c r="O180">
        <v>7.9</v>
      </c>
      <c r="P180">
        <v>22.3</v>
      </c>
      <c r="Q180">
        <v>8.6</v>
      </c>
      <c r="R180">
        <v>24.4</v>
      </c>
      <c r="S180">
        <v>35.200000000000003</v>
      </c>
      <c r="T180">
        <v>27.9</v>
      </c>
      <c r="U180">
        <v>77.599999999999994</v>
      </c>
      <c r="V180">
        <v>52.8</v>
      </c>
      <c r="W180">
        <v>3.9</v>
      </c>
      <c r="X180">
        <v>6.9</v>
      </c>
      <c r="Y180">
        <v>13.4</v>
      </c>
      <c r="Z180">
        <v>11.8</v>
      </c>
      <c r="AA180">
        <v>1.1279999999999999</v>
      </c>
      <c r="AB180">
        <v>0.72699999999999998</v>
      </c>
      <c r="AC180">
        <v>0.66700000000000004</v>
      </c>
      <c r="AD180">
        <v>67.099999999999994</v>
      </c>
      <c r="AE180">
        <v>16.100000000000001</v>
      </c>
      <c r="AF180">
        <v>62.3</v>
      </c>
      <c r="AG180">
        <v>-8</v>
      </c>
      <c r="AH180">
        <v>40.5</v>
      </c>
      <c r="AI180">
        <v>46.7</v>
      </c>
      <c r="AJ180">
        <v>32.299999999999997</v>
      </c>
      <c r="AK180">
        <v>45.6</v>
      </c>
      <c r="AL180">
        <v>74.5</v>
      </c>
      <c r="AM180">
        <v>101.7</v>
      </c>
      <c r="AN180">
        <v>10.5</v>
      </c>
      <c r="AO180">
        <v>12.7</v>
      </c>
      <c r="AP180">
        <v>0.82599999999999996</v>
      </c>
      <c r="AQ180">
        <f t="shared" si="6"/>
        <v>0.30199999999999994</v>
      </c>
      <c r="AR180">
        <f t="shared" si="7"/>
        <v>10.8</v>
      </c>
      <c r="AS180">
        <f t="shared" si="8"/>
        <v>-1</v>
      </c>
      <c r="AT180">
        <f>_xlfn.XLOOKUP(_xlfn.XLOOKUP($A180,TEAMS!$E$3:$E$361,TEAMS!$D$3:$D$361,"",0),KP!$C$1:$C$370,KP!B$1:B$370,"",0)</f>
        <v>86</v>
      </c>
      <c r="AU180">
        <f>_xlfn.XLOOKUP(_xlfn.XLOOKUP($A180,TEAMS!$E$3:$E$361,TEAMS!$D$3:$D$361,"",0),KP!$C$1:$C$370,KP!F$1:F$370,"",0)</f>
        <v>25</v>
      </c>
      <c r="AV180">
        <f>_xlfn.XLOOKUP(_xlfn.XLOOKUP($A180,TEAMS!$E$3:$E$361,TEAMS!$D$3:$D$361,"",0),KP!$C$1:$C$370,KP!G$1:G$370,"",0)</f>
        <v>9</v>
      </c>
      <c r="AW180">
        <f>_xlfn.XLOOKUP(_xlfn.XLOOKUP($A180,TEAMS!$E$3:$E$361,TEAMS!$D$3:$D$361,"",0),KP!$C$1:$C$370,KP!H$1:H$370,"",0)</f>
        <v>0</v>
      </c>
      <c r="AX180">
        <f>_xlfn.XLOOKUP(_xlfn.XLOOKUP($A180,TEAMS!$E$3:$E$361,TEAMS!$D$3:$D$361,"",0),KP!$C$1:$C$370,KP!I$1:I$370,"",0)</f>
        <v>9.24</v>
      </c>
      <c r="AY180">
        <f>_xlfn.XLOOKUP(_xlfn.XLOOKUP($A180,TEAMS!$E$3:$E$361,TEAMS!$D$3:$D$361,"",0),KP!$C$1:$C$370,KP!J$1:J$370,"",0)</f>
        <v>107.1</v>
      </c>
      <c r="AZ180">
        <f>_xlfn.XLOOKUP(_xlfn.XLOOKUP($A180,TEAMS!$E$3:$E$361,TEAMS!$D$3:$D$361,"",0),KP!$C$1:$C$370,KP!L$1:L$370,"",0)</f>
        <v>97.9</v>
      </c>
      <c r="BA180">
        <f>_xlfn.XLOOKUP(_xlfn.XLOOKUP($A180,TEAMS!$E$3:$E$361,TEAMS!$D$3:$D$361,"",0),KP!$C$1:$C$370,KP!N$1:N$370,"",0)</f>
        <v>65.2</v>
      </c>
      <c r="BB180">
        <f>_xlfn.XLOOKUP(_xlfn.XLOOKUP($A180,TEAMS!$E$3:$E$361,TEAMS!$D$3:$D$361,"",0),KP!$C$1:$C$370,KP!P$1:P$370,"",0)</f>
        <v>6.3E-2</v>
      </c>
      <c r="BC180">
        <f>_xlfn.XLOOKUP(_xlfn.XLOOKUP($A180,TEAMS!$E$3:$E$361,TEAMS!$D$3:$D$361,"",0),KP!$C$1:$C$370,KP!R$1:R$370,"",0)</f>
        <v>-1.1000000000000001</v>
      </c>
      <c r="BD180">
        <f>_xlfn.XLOOKUP(_xlfn.XLOOKUP($A180,TEAMS!$E$3:$E$361,TEAMS!$D$3:$D$361,"",0),KP!$C$1:$C$370,KP!T$1:T$370,"",0)</f>
        <v>103.9</v>
      </c>
      <c r="BE180">
        <f>_xlfn.XLOOKUP(_xlfn.XLOOKUP($A180,TEAMS!$E$3:$E$361,TEAMS!$D$3:$D$361,"",0),KP!$C$1:$C$370,KP!V$1:V$370,"",0)</f>
        <v>105</v>
      </c>
      <c r="BF180">
        <f>_xlfn.XLOOKUP(_xlfn.XLOOKUP($A180,TEAMS!$E$3:$E$361,TEAMS!$D$3:$D$361,"",0),KP!$C$1:$C$370,KP!X$1:X$370,"",0)</f>
        <v>0.3</v>
      </c>
    </row>
    <row r="181" spans="1:58" x14ac:dyDescent="0.2">
      <c r="A181" s="1" t="s">
        <v>218</v>
      </c>
      <c r="B181" s="11" t="str">
        <f>_xlfn.XLOOKUP($A181,KP!$D$1:$D$364,KP!$C$1:$C$364,"",0)</f>
        <v>South Carolina St.</v>
      </c>
      <c r="C181" s="11" t="str">
        <f>_xlfn.XLOOKUP($A181,KP!$D$1:$D$364,KP!$E$1:$E$364,"",0)</f>
        <v>MEAC</v>
      </c>
      <c r="D181">
        <v>72.099999999999994</v>
      </c>
      <c r="E181">
        <v>-12.6</v>
      </c>
      <c r="F181">
        <v>26.6</v>
      </c>
      <c r="G181">
        <v>63.7</v>
      </c>
      <c r="H181">
        <v>0.95</v>
      </c>
      <c r="I181">
        <v>1.117</v>
      </c>
      <c r="J181">
        <v>46.9</v>
      </c>
      <c r="K181">
        <v>99.4</v>
      </c>
      <c r="L181">
        <v>30.8</v>
      </c>
      <c r="M181">
        <v>47.3</v>
      </c>
      <c r="N181">
        <v>66.099999999999994</v>
      </c>
      <c r="O181">
        <v>6.7</v>
      </c>
      <c r="P181">
        <v>21.7</v>
      </c>
      <c r="Q181">
        <v>11.6</v>
      </c>
      <c r="R181">
        <v>19.399999999999999</v>
      </c>
      <c r="S181">
        <v>34.9</v>
      </c>
      <c r="T181">
        <v>32.200000000000003</v>
      </c>
      <c r="U181">
        <v>66.5</v>
      </c>
      <c r="V181">
        <v>48.1</v>
      </c>
      <c r="W181">
        <v>3.1</v>
      </c>
      <c r="X181">
        <v>7.2</v>
      </c>
      <c r="Y181">
        <v>13.7</v>
      </c>
      <c r="Z181">
        <v>15.5</v>
      </c>
      <c r="AA181">
        <v>0.88800000000000001</v>
      </c>
      <c r="AB181">
        <v>0.13300000000000001</v>
      </c>
      <c r="AC181">
        <v>0.222</v>
      </c>
      <c r="AD181">
        <v>75.900000000000006</v>
      </c>
      <c r="AE181">
        <v>20.6</v>
      </c>
      <c r="AF181">
        <v>84.7</v>
      </c>
      <c r="AG181">
        <v>12.6</v>
      </c>
      <c r="AH181">
        <v>50.5</v>
      </c>
      <c r="AI181">
        <v>57.7</v>
      </c>
      <c r="AJ181">
        <v>39.5</v>
      </c>
      <c r="AK181">
        <v>56.8</v>
      </c>
      <c r="AL181">
        <v>72.2</v>
      </c>
      <c r="AM181">
        <v>121.7</v>
      </c>
      <c r="AN181">
        <v>17.100000000000001</v>
      </c>
      <c r="AO181">
        <v>15.5</v>
      </c>
      <c r="AP181">
        <v>1.101</v>
      </c>
      <c r="AQ181">
        <f t="shared" si="6"/>
        <v>-0.21299999999999997</v>
      </c>
      <c r="AR181">
        <f t="shared" si="7"/>
        <v>10.3</v>
      </c>
      <c r="AS181">
        <f t="shared" si="8"/>
        <v>-5.1999999999999993</v>
      </c>
      <c r="AT181">
        <f>_xlfn.XLOOKUP(_xlfn.XLOOKUP($A181,TEAMS!$E$3:$E$361,TEAMS!$D$3:$D$361,"",0),KP!$C$1:$C$370,KP!B$1:B$370,"",0)</f>
        <v>345</v>
      </c>
      <c r="AU181">
        <f>_xlfn.XLOOKUP(_xlfn.XLOOKUP($A181,TEAMS!$E$3:$E$361,TEAMS!$D$3:$D$361,"",0),KP!$C$1:$C$370,KP!F$1:F$370,"",0)</f>
        <v>0</v>
      </c>
      <c r="AV181">
        <f>_xlfn.XLOOKUP(_xlfn.XLOOKUP($A181,TEAMS!$E$3:$E$361,TEAMS!$D$3:$D$361,"",0),KP!$C$1:$C$370,KP!G$1:G$370,"",0)</f>
        <v>0</v>
      </c>
      <c r="AW181">
        <f>_xlfn.XLOOKUP(_xlfn.XLOOKUP($A181,TEAMS!$E$3:$E$361,TEAMS!$D$3:$D$361,"",0),KP!$C$1:$C$370,KP!H$1:H$370,"",0)</f>
        <v>0</v>
      </c>
      <c r="AX181">
        <f>_xlfn.XLOOKUP(_xlfn.XLOOKUP($A181,TEAMS!$E$3:$E$361,TEAMS!$D$3:$D$361,"",0),KP!$C$1:$C$370,KP!I$1:I$370,"",0)</f>
        <v>-17.07</v>
      </c>
      <c r="AY181">
        <f>_xlfn.XLOOKUP(_xlfn.XLOOKUP($A181,TEAMS!$E$3:$E$361,TEAMS!$D$3:$D$361,"",0),KP!$C$1:$C$370,KP!J$1:J$370,"",0)</f>
        <v>98.6</v>
      </c>
      <c r="AZ181">
        <f>_xlfn.XLOOKUP(_xlfn.XLOOKUP($A181,TEAMS!$E$3:$E$361,TEAMS!$D$3:$D$361,"",0),KP!$C$1:$C$370,KP!L$1:L$370,"",0)</f>
        <v>115.7</v>
      </c>
      <c r="BA181">
        <f>_xlfn.XLOOKUP(_xlfn.XLOOKUP($A181,TEAMS!$E$3:$E$361,TEAMS!$D$3:$D$361,"",0),KP!$C$1:$C$370,KP!N$1:N$370,"",0)</f>
        <v>71.7</v>
      </c>
      <c r="BB181">
        <f>_xlfn.XLOOKUP(_xlfn.XLOOKUP($A181,TEAMS!$E$3:$E$361,TEAMS!$D$3:$D$361,"",0),KP!$C$1:$C$370,KP!P$1:P$370,"",0)</f>
        <v>-4.4999999999999998E-2</v>
      </c>
      <c r="BC181">
        <f>_xlfn.XLOOKUP(_xlfn.XLOOKUP($A181,TEAMS!$E$3:$E$361,TEAMS!$D$3:$D$361,"",0),KP!$C$1:$C$370,KP!R$1:R$370,"",0)</f>
        <v>-2.33</v>
      </c>
      <c r="BD181">
        <f>_xlfn.XLOOKUP(_xlfn.XLOOKUP($A181,TEAMS!$E$3:$E$361,TEAMS!$D$3:$D$361,"",0),KP!$C$1:$C$370,KP!T$1:T$370,"",0)</f>
        <v>103.9</v>
      </c>
      <c r="BE181">
        <f>_xlfn.XLOOKUP(_xlfn.XLOOKUP($A181,TEAMS!$E$3:$E$361,TEAMS!$D$3:$D$361,"",0),KP!$C$1:$C$370,KP!V$1:V$370,"",0)</f>
        <v>106.3</v>
      </c>
      <c r="BF181">
        <f>_xlfn.XLOOKUP(_xlfn.XLOOKUP($A181,TEAMS!$E$3:$E$361,TEAMS!$D$3:$D$361,"",0),KP!$C$1:$C$370,KP!X$1:X$370,"",0)</f>
        <v>4.1100000000000003</v>
      </c>
    </row>
    <row r="182" spans="1:58" x14ac:dyDescent="0.2">
      <c r="A182" s="1" t="s">
        <v>219</v>
      </c>
      <c r="B182" s="11" t="str">
        <f>_xlfn.XLOOKUP($A182,KP!$D$1:$D$364,KP!$C$1:$C$364,"",0)</f>
        <v>Utah</v>
      </c>
      <c r="C182" s="11" t="str">
        <f>_xlfn.XLOOKUP($A182,KP!$D$1:$D$364,KP!$E$1:$E$364,"",0)</f>
        <v>P12</v>
      </c>
      <c r="D182">
        <v>68.7</v>
      </c>
      <c r="E182">
        <v>4.8</v>
      </c>
      <c r="F182">
        <v>24.7</v>
      </c>
      <c r="G182">
        <v>57.8</v>
      </c>
      <c r="H182">
        <v>1</v>
      </c>
      <c r="I182">
        <v>0.93</v>
      </c>
      <c r="J182">
        <v>49</v>
      </c>
      <c r="K182">
        <v>104.2</v>
      </c>
      <c r="L182">
        <v>33.299999999999997</v>
      </c>
      <c r="M182">
        <v>48.4</v>
      </c>
      <c r="N182">
        <v>70.8</v>
      </c>
      <c r="O182">
        <v>7.3</v>
      </c>
      <c r="P182">
        <v>21.8</v>
      </c>
      <c r="Q182">
        <v>9.1999999999999993</v>
      </c>
      <c r="R182">
        <v>26.6</v>
      </c>
      <c r="S182">
        <v>39.200000000000003</v>
      </c>
      <c r="T182">
        <v>29.2</v>
      </c>
      <c r="U182">
        <v>75.5</v>
      </c>
      <c r="V182">
        <v>52.8</v>
      </c>
      <c r="W182">
        <v>4</v>
      </c>
      <c r="X182">
        <v>5</v>
      </c>
      <c r="Y182">
        <v>14.4</v>
      </c>
      <c r="Z182">
        <v>12</v>
      </c>
      <c r="AA182">
        <v>1.2</v>
      </c>
      <c r="AB182">
        <v>0.53100000000000003</v>
      </c>
      <c r="AC182">
        <v>0.6</v>
      </c>
      <c r="AD182">
        <v>68.599999999999994</v>
      </c>
      <c r="AE182">
        <v>15.2</v>
      </c>
      <c r="AF182">
        <v>63.8</v>
      </c>
      <c r="AG182">
        <v>-4.8</v>
      </c>
      <c r="AH182">
        <v>39.700000000000003</v>
      </c>
      <c r="AI182">
        <v>45</v>
      </c>
      <c r="AJ182">
        <v>30.2</v>
      </c>
      <c r="AK182">
        <v>44.9</v>
      </c>
      <c r="AL182">
        <v>66.2</v>
      </c>
      <c r="AM182">
        <v>95.1</v>
      </c>
      <c r="AN182">
        <v>12.8</v>
      </c>
      <c r="AO182">
        <v>10.199999999999999</v>
      </c>
      <c r="AP182">
        <v>1.258</v>
      </c>
      <c r="AQ182">
        <f t="shared" si="6"/>
        <v>-5.8000000000000052E-2</v>
      </c>
      <c r="AR182">
        <f t="shared" si="7"/>
        <v>9</v>
      </c>
      <c r="AS182">
        <f t="shared" si="8"/>
        <v>-3</v>
      </c>
      <c r="AT182">
        <f>_xlfn.XLOOKUP(_xlfn.XLOOKUP($A182,TEAMS!$E$3:$E$361,TEAMS!$D$3:$D$361,"",0),KP!$C$1:$C$370,KP!B$1:B$370,"",0)</f>
        <v>72</v>
      </c>
      <c r="AU182">
        <f>_xlfn.XLOOKUP(_xlfn.XLOOKUP($A182,TEAMS!$E$3:$E$361,TEAMS!$D$3:$D$361,"",0),KP!$C$1:$C$370,KP!F$1:F$370,"",0)</f>
        <v>17</v>
      </c>
      <c r="AV182">
        <f>_xlfn.XLOOKUP(_xlfn.XLOOKUP($A182,TEAMS!$E$3:$E$361,TEAMS!$D$3:$D$361,"",0),KP!$C$1:$C$370,KP!G$1:G$370,"",0)</f>
        <v>15</v>
      </c>
      <c r="AW182">
        <f>_xlfn.XLOOKUP(_xlfn.XLOOKUP($A182,TEAMS!$E$3:$E$361,TEAMS!$D$3:$D$361,"",0),KP!$C$1:$C$370,KP!H$1:H$370,"",0)</f>
        <v>0</v>
      </c>
      <c r="AX182">
        <f>_xlfn.XLOOKUP(_xlfn.XLOOKUP($A182,TEAMS!$E$3:$E$361,TEAMS!$D$3:$D$361,"",0),KP!$C$1:$C$370,KP!I$1:I$370,"",0)</f>
        <v>11.85</v>
      </c>
      <c r="AY182">
        <f>_xlfn.XLOOKUP(_xlfn.XLOOKUP($A182,TEAMS!$E$3:$E$361,TEAMS!$D$3:$D$361,"",0),KP!$C$1:$C$370,KP!J$1:J$370,"",0)</f>
        <v>107.7</v>
      </c>
      <c r="AZ182">
        <f>_xlfn.XLOOKUP(_xlfn.XLOOKUP($A182,TEAMS!$E$3:$E$361,TEAMS!$D$3:$D$361,"",0),KP!$C$1:$C$370,KP!L$1:L$370,"",0)</f>
        <v>95.8</v>
      </c>
      <c r="BA182">
        <f>_xlfn.XLOOKUP(_xlfn.XLOOKUP($A182,TEAMS!$E$3:$E$361,TEAMS!$D$3:$D$361,"",0),KP!$C$1:$C$370,KP!N$1:N$370,"",0)</f>
        <v>66.2</v>
      </c>
      <c r="BB182">
        <f>_xlfn.XLOOKUP(_xlfn.XLOOKUP($A182,TEAMS!$E$3:$E$361,TEAMS!$D$3:$D$361,"",0),KP!$C$1:$C$370,KP!P$1:P$370,"",0)</f>
        <v>-7.6999999999999999E-2</v>
      </c>
      <c r="BC182">
        <f>_xlfn.XLOOKUP(_xlfn.XLOOKUP($A182,TEAMS!$E$3:$E$361,TEAMS!$D$3:$D$361,"",0),KP!$C$1:$C$370,KP!R$1:R$370,"",0)</f>
        <v>6.83</v>
      </c>
      <c r="BD182">
        <f>_xlfn.XLOOKUP(_xlfn.XLOOKUP($A182,TEAMS!$E$3:$E$361,TEAMS!$D$3:$D$361,"",0),KP!$C$1:$C$370,KP!T$1:T$370,"",0)</f>
        <v>107.6</v>
      </c>
      <c r="BE182">
        <f>_xlfn.XLOOKUP(_xlfn.XLOOKUP($A182,TEAMS!$E$3:$E$361,TEAMS!$D$3:$D$361,"",0),KP!$C$1:$C$370,KP!V$1:V$370,"",0)</f>
        <v>100.8</v>
      </c>
      <c r="BF182">
        <f>_xlfn.XLOOKUP(_xlfn.XLOOKUP($A182,TEAMS!$E$3:$E$361,TEAMS!$D$3:$D$361,"",0),KP!$C$1:$C$370,KP!X$1:X$370,"",0)</f>
        <v>-3.66</v>
      </c>
    </row>
    <row r="183" spans="1:58" x14ac:dyDescent="0.2">
      <c r="A183" s="1" t="s">
        <v>220</v>
      </c>
      <c r="B183" s="11" t="str">
        <f>_xlfn.XLOOKUP($A183,KP!$D$1:$D$364,KP!$C$1:$C$364,"",0)</f>
        <v>Nebraska Omaha</v>
      </c>
      <c r="C183" s="11" t="str">
        <f>_xlfn.XLOOKUP($A183,KP!$D$1:$D$364,KP!$E$1:$E$364,"",0)</f>
        <v>Sum</v>
      </c>
      <c r="D183">
        <v>67.400000000000006</v>
      </c>
      <c r="E183">
        <v>-9</v>
      </c>
      <c r="F183">
        <v>24.4</v>
      </c>
      <c r="G183">
        <v>56</v>
      </c>
      <c r="H183">
        <v>0.96799999999999997</v>
      </c>
      <c r="I183">
        <v>1.097</v>
      </c>
      <c r="J183">
        <v>48.5</v>
      </c>
      <c r="K183">
        <v>105.4</v>
      </c>
      <c r="L183">
        <v>33.700000000000003</v>
      </c>
      <c r="M183">
        <v>47.7</v>
      </c>
      <c r="N183">
        <v>78.099999999999994</v>
      </c>
      <c r="O183">
        <v>5.5</v>
      </c>
      <c r="P183">
        <v>16.5</v>
      </c>
      <c r="Q183">
        <v>7.2</v>
      </c>
      <c r="R183">
        <v>22.7</v>
      </c>
      <c r="S183">
        <v>32.299999999999997</v>
      </c>
      <c r="T183">
        <v>23.2</v>
      </c>
      <c r="U183">
        <v>73.3</v>
      </c>
      <c r="V183">
        <v>47.9</v>
      </c>
      <c r="W183">
        <v>2.9</v>
      </c>
      <c r="X183">
        <v>5.0999999999999996</v>
      </c>
      <c r="Y183">
        <v>11.6</v>
      </c>
      <c r="Z183">
        <v>12.6</v>
      </c>
      <c r="AA183">
        <v>0.91600000000000004</v>
      </c>
      <c r="AB183">
        <v>0.25800000000000001</v>
      </c>
      <c r="AC183">
        <v>0.2</v>
      </c>
      <c r="AD183">
        <v>69.599999999999994</v>
      </c>
      <c r="AE183">
        <v>18.399999999999999</v>
      </c>
      <c r="AF183">
        <v>76.3</v>
      </c>
      <c r="AG183">
        <v>9</v>
      </c>
      <c r="AH183">
        <v>45.7</v>
      </c>
      <c r="AI183">
        <v>53.2</v>
      </c>
      <c r="AJ183">
        <v>36.5</v>
      </c>
      <c r="AK183">
        <v>52</v>
      </c>
      <c r="AL183">
        <v>75</v>
      </c>
      <c r="AM183">
        <v>113.4</v>
      </c>
      <c r="AN183">
        <v>13.9</v>
      </c>
      <c r="AO183">
        <v>10.8</v>
      </c>
      <c r="AP183">
        <v>1.2929999999999999</v>
      </c>
      <c r="AQ183">
        <f t="shared" si="6"/>
        <v>-0.37699999999999989</v>
      </c>
      <c r="AR183">
        <f t="shared" si="7"/>
        <v>8</v>
      </c>
      <c r="AS183">
        <f t="shared" si="8"/>
        <v>-4.5999999999999996</v>
      </c>
      <c r="AT183">
        <f>_xlfn.XLOOKUP(_xlfn.XLOOKUP($A183,TEAMS!$E$3:$E$361,TEAMS!$D$3:$D$361,"",0),KP!$C$1:$C$370,KP!B$1:B$370,"",0)</f>
        <v>316</v>
      </c>
      <c r="AU183">
        <f>_xlfn.XLOOKUP(_xlfn.XLOOKUP($A183,TEAMS!$E$3:$E$361,TEAMS!$D$3:$D$361,"",0),KP!$C$1:$C$370,KP!F$1:F$370,"",0)</f>
        <v>0</v>
      </c>
      <c r="AV183">
        <f>_xlfn.XLOOKUP(_xlfn.XLOOKUP($A183,TEAMS!$E$3:$E$361,TEAMS!$D$3:$D$361,"",0),KP!$C$1:$C$370,KP!G$1:G$370,"",0)</f>
        <v>0</v>
      </c>
      <c r="AW183">
        <f>_xlfn.XLOOKUP(_xlfn.XLOOKUP($A183,TEAMS!$E$3:$E$361,TEAMS!$D$3:$D$361,"",0),KP!$C$1:$C$370,KP!H$1:H$370,"",0)</f>
        <v>0</v>
      </c>
      <c r="AX183">
        <f>_xlfn.XLOOKUP(_xlfn.XLOOKUP($A183,TEAMS!$E$3:$E$361,TEAMS!$D$3:$D$361,"",0),KP!$C$1:$C$370,KP!I$1:I$370,"",0)</f>
        <v>-12.53</v>
      </c>
      <c r="AY183">
        <f>_xlfn.XLOOKUP(_xlfn.XLOOKUP($A183,TEAMS!$E$3:$E$361,TEAMS!$D$3:$D$361,"",0),KP!$C$1:$C$370,KP!J$1:J$370,"",0)</f>
        <v>100.4</v>
      </c>
      <c r="AZ183">
        <f>_xlfn.XLOOKUP(_xlfn.XLOOKUP($A183,TEAMS!$E$3:$E$361,TEAMS!$D$3:$D$361,"",0),KP!$C$1:$C$370,KP!L$1:L$370,"",0)</f>
        <v>113</v>
      </c>
      <c r="BA183">
        <f>_xlfn.XLOOKUP(_xlfn.XLOOKUP($A183,TEAMS!$E$3:$E$361,TEAMS!$D$3:$D$361,"",0),KP!$C$1:$C$370,KP!N$1:N$370,"",0)</f>
        <v>67.900000000000006</v>
      </c>
      <c r="BB183">
        <f>_xlfn.XLOOKUP(_xlfn.XLOOKUP($A183,TEAMS!$E$3:$E$361,TEAMS!$D$3:$D$361,"",0),KP!$C$1:$C$370,KP!P$1:P$370,"",0)</f>
        <v>2E-3</v>
      </c>
      <c r="BC183">
        <f>_xlfn.XLOOKUP(_xlfn.XLOOKUP($A183,TEAMS!$E$3:$E$361,TEAMS!$D$3:$D$361,"",0),KP!$C$1:$C$370,KP!R$1:R$370,"",0)</f>
        <v>-1.08</v>
      </c>
      <c r="BD183">
        <f>_xlfn.XLOOKUP(_xlfn.XLOOKUP($A183,TEAMS!$E$3:$E$361,TEAMS!$D$3:$D$361,"",0),KP!$C$1:$C$370,KP!T$1:T$370,"",0)</f>
        <v>105</v>
      </c>
      <c r="BE183">
        <f>_xlfn.XLOOKUP(_xlfn.XLOOKUP($A183,TEAMS!$E$3:$E$361,TEAMS!$D$3:$D$361,"",0),KP!$C$1:$C$370,KP!V$1:V$370,"",0)</f>
        <v>106.1</v>
      </c>
      <c r="BF183">
        <f>_xlfn.XLOOKUP(_xlfn.XLOOKUP($A183,TEAMS!$E$3:$E$361,TEAMS!$D$3:$D$361,"",0),KP!$C$1:$C$370,KP!X$1:X$370,"",0)</f>
        <v>8.2899999999999991</v>
      </c>
    </row>
    <row r="184" spans="1:58" x14ac:dyDescent="0.2">
      <c r="A184" s="1" t="s">
        <v>221</v>
      </c>
      <c r="B184" s="11" t="str">
        <f>_xlfn.XLOOKUP($A184,KP!$D$1:$D$364,KP!$C$1:$C$364,"",0)</f>
        <v>Utah Valley</v>
      </c>
      <c r="C184" s="11" t="str">
        <f>_xlfn.XLOOKUP($A184,KP!$D$1:$D$364,KP!$E$1:$E$364,"",0)</f>
        <v>WAC</v>
      </c>
      <c r="D184">
        <v>75.599999999999994</v>
      </c>
      <c r="E184">
        <v>6.5</v>
      </c>
      <c r="F184">
        <v>26.7</v>
      </c>
      <c r="G184">
        <v>58</v>
      </c>
      <c r="H184">
        <v>1.024</v>
      </c>
      <c r="I184">
        <v>0.93600000000000005</v>
      </c>
      <c r="J184">
        <v>51.6</v>
      </c>
      <c r="K184">
        <v>111</v>
      </c>
      <c r="L184">
        <v>33</v>
      </c>
      <c r="M184">
        <v>52.6</v>
      </c>
      <c r="N184">
        <v>73.900000000000006</v>
      </c>
      <c r="O184">
        <v>6.4</v>
      </c>
      <c r="P184">
        <v>19.5</v>
      </c>
      <c r="Q184">
        <v>8.8000000000000007</v>
      </c>
      <c r="R184">
        <v>28</v>
      </c>
      <c r="S184">
        <v>39.5</v>
      </c>
      <c r="T184">
        <v>27.6</v>
      </c>
      <c r="U184">
        <v>72.900000000000006</v>
      </c>
      <c r="V184">
        <v>52</v>
      </c>
      <c r="W184">
        <v>6.8</v>
      </c>
      <c r="X184">
        <v>6.2</v>
      </c>
      <c r="Y184">
        <v>15.4</v>
      </c>
      <c r="Z184">
        <v>14.1</v>
      </c>
      <c r="AA184">
        <v>1.0920000000000001</v>
      </c>
      <c r="AB184">
        <v>0.73299999999999998</v>
      </c>
      <c r="AC184">
        <v>0.63600000000000001</v>
      </c>
      <c r="AD184">
        <v>73.8</v>
      </c>
      <c r="AE184">
        <v>18.399999999999999</v>
      </c>
      <c r="AF184">
        <v>69.099999999999994</v>
      </c>
      <c r="AG184">
        <v>-6.5</v>
      </c>
      <c r="AH184">
        <v>38.799999999999997</v>
      </c>
      <c r="AI184">
        <v>44.1</v>
      </c>
      <c r="AJ184">
        <v>31.6</v>
      </c>
      <c r="AK184">
        <v>42.4</v>
      </c>
      <c r="AL184">
        <v>68.7</v>
      </c>
      <c r="AM184">
        <v>95.1</v>
      </c>
      <c r="AN184">
        <v>11.2</v>
      </c>
      <c r="AO184">
        <v>12.1</v>
      </c>
      <c r="AP184">
        <v>0.93100000000000005</v>
      </c>
      <c r="AQ184">
        <f t="shared" si="6"/>
        <v>0.16100000000000003</v>
      </c>
      <c r="AR184">
        <f t="shared" si="7"/>
        <v>13</v>
      </c>
      <c r="AS184">
        <f t="shared" si="8"/>
        <v>-1.0999999999999996</v>
      </c>
      <c r="AT184">
        <f>_xlfn.XLOOKUP(_xlfn.XLOOKUP($A184,TEAMS!$E$3:$E$361,TEAMS!$D$3:$D$361,"",0),KP!$C$1:$C$370,KP!B$1:B$370,"",0)</f>
        <v>79</v>
      </c>
      <c r="AU184">
        <f>_xlfn.XLOOKUP(_xlfn.XLOOKUP($A184,TEAMS!$E$3:$E$361,TEAMS!$D$3:$D$361,"",0),KP!$C$1:$C$370,KP!F$1:F$370,"",0)</f>
        <v>25</v>
      </c>
      <c r="AV184">
        <f>_xlfn.XLOOKUP(_xlfn.XLOOKUP($A184,TEAMS!$E$3:$E$361,TEAMS!$D$3:$D$361,"",0),KP!$C$1:$C$370,KP!G$1:G$370,"",0)</f>
        <v>8</v>
      </c>
      <c r="AW184">
        <f>_xlfn.XLOOKUP(_xlfn.XLOOKUP($A184,TEAMS!$E$3:$E$361,TEAMS!$D$3:$D$361,"",0),KP!$C$1:$C$370,KP!H$1:H$370,"",0)</f>
        <v>0</v>
      </c>
      <c r="AX184">
        <f>_xlfn.XLOOKUP(_xlfn.XLOOKUP($A184,TEAMS!$E$3:$E$361,TEAMS!$D$3:$D$361,"",0),KP!$C$1:$C$370,KP!I$1:I$370,"",0)</f>
        <v>10.87</v>
      </c>
      <c r="AY184">
        <f>_xlfn.XLOOKUP(_xlfn.XLOOKUP($A184,TEAMS!$E$3:$E$361,TEAMS!$D$3:$D$361,"",0),KP!$C$1:$C$370,KP!J$1:J$370,"",0)</f>
        <v>107.3</v>
      </c>
      <c r="AZ184">
        <f>_xlfn.XLOOKUP(_xlfn.XLOOKUP($A184,TEAMS!$E$3:$E$361,TEAMS!$D$3:$D$361,"",0),KP!$C$1:$C$370,KP!L$1:L$370,"",0)</f>
        <v>96.5</v>
      </c>
      <c r="BA184">
        <f>_xlfn.XLOOKUP(_xlfn.XLOOKUP($A184,TEAMS!$E$3:$E$361,TEAMS!$D$3:$D$361,"",0),KP!$C$1:$C$370,KP!N$1:N$370,"",0)</f>
        <v>70</v>
      </c>
      <c r="BB184">
        <f>_xlfn.XLOOKUP(_xlfn.XLOOKUP($A184,TEAMS!$E$3:$E$361,TEAMS!$D$3:$D$361,"",0),KP!$C$1:$C$370,KP!P$1:P$370,"",0)</f>
        <v>4.5999999999999999E-2</v>
      </c>
      <c r="BC184">
        <f>_xlfn.XLOOKUP(_xlfn.XLOOKUP($A184,TEAMS!$E$3:$E$361,TEAMS!$D$3:$D$361,"",0),KP!$C$1:$C$370,KP!R$1:R$370,"",0)</f>
        <v>2.0299999999999998</v>
      </c>
      <c r="BD184">
        <f>_xlfn.XLOOKUP(_xlfn.XLOOKUP($A184,TEAMS!$E$3:$E$361,TEAMS!$D$3:$D$361,"",0),KP!$C$1:$C$370,KP!T$1:T$370,"",0)</f>
        <v>106.2</v>
      </c>
      <c r="BE184">
        <f>_xlfn.XLOOKUP(_xlfn.XLOOKUP($A184,TEAMS!$E$3:$E$361,TEAMS!$D$3:$D$361,"",0),KP!$C$1:$C$370,KP!V$1:V$370,"",0)</f>
        <v>104.1</v>
      </c>
      <c r="BF184">
        <f>_xlfn.XLOOKUP(_xlfn.XLOOKUP($A184,TEAMS!$E$3:$E$361,TEAMS!$D$3:$D$361,"",0),KP!$C$1:$C$370,KP!X$1:X$370,"",0)</f>
        <v>5.09</v>
      </c>
    </row>
    <row r="185" spans="1:58" x14ac:dyDescent="0.2">
      <c r="A185" s="1" t="s">
        <v>222</v>
      </c>
      <c r="B185" s="11" t="str">
        <f>_xlfn.XLOOKUP($A185,KP!$D$1:$D$364,KP!$C$1:$C$364,"",0)</f>
        <v>South Carolina</v>
      </c>
      <c r="C185" s="11" t="str">
        <f>_xlfn.XLOOKUP($A185,KP!$D$1:$D$364,KP!$E$1:$E$364,"",0)</f>
        <v>SEC</v>
      </c>
      <c r="D185">
        <v>64.3</v>
      </c>
      <c r="E185">
        <v>-8.3000000000000007</v>
      </c>
      <c r="F185">
        <v>23.3</v>
      </c>
      <c r="G185">
        <v>57.7</v>
      </c>
      <c r="H185">
        <v>0.95299999999999996</v>
      </c>
      <c r="I185">
        <v>1.0760000000000001</v>
      </c>
      <c r="J185">
        <v>46.9</v>
      </c>
      <c r="K185">
        <v>98.9</v>
      </c>
      <c r="L185">
        <v>32.299999999999997</v>
      </c>
      <c r="M185">
        <v>45.8</v>
      </c>
      <c r="N185">
        <v>66.099999999999994</v>
      </c>
      <c r="O185">
        <v>7.6</v>
      </c>
      <c r="P185">
        <v>23.6</v>
      </c>
      <c r="Q185">
        <v>10.199999999999999</v>
      </c>
      <c r="R185">
        <v>21</v>
      </c>
      <c r="S185">
        <v>34.1</v>
      </c>
      <c r="T185">
        <v>31.1</v>
      </c>
      <c r="U185">
        <v>68.7</v>
      </c>
      <c r="V185">
        <v>49.3</v>
      </c>
      <c r="W185">
        <v>2.6</v>
      </c>
      <c r="X185">
        <v>4.9000000000000004</v>
      </c>
      <c r="Y185">
        <v>11.1</v>
      </c>
      <c r="Z185">
        <v>13.2</v>
      </c>
      <c r="AA185">
        <v>0.84299999999999997</v>
      </c>
      <c r="AB185">
        <v>0.34399999999999997</v>
      </c>
      <c r="AC185">
        <v>0.55600000000000005</v>
      </c>
      <c r="AD185">
        <v>67.5</v>
      </c>
      <c r="AE185">
        <v>16</v>
      </c>
      <c r="AF185">
        <v>72.599999999999994</v>
      </c>
      <c r="AG185">
        <v>8.3000000000000007</v>
      </c>
      <c r="AH185">
        <v>46.5</v>
      </c>
      <c r="AI185">
        <v>52.6</v>
      </c>
      <c r="AJ185">
        <v>33.799999999999997</v>
      </c>
      <c r="AK185">
        <v>53.7</v>
      </c>
      <c r="AL185">
        <v>67.400000000000006</v>
      </c>
      <c r="AM185">
        <v>109.8</v>
      </c>
      <c r="AN185">
        <v>14.7</v>
      </c>
      <c r="AO185">
        <v>10.5</v>
      </c>
      <c r="AP185">
        <v>1.403</v>
      </c>
      <c r="AQ185">
        <f t="shared" si="6"/>
        <v>-0.56000000000000005</v>
      </c>
      <c r="AR185">
        <f t="shared" si="7"/>
        <v>7.5</v>
      </c>
      <c r="AS185">
        <f t="shared" si="8"/>
        <v>-5.6999999999999993</v>
      </c>
      <c r="AT185">
        <f>_xlfn.XLOOKUP(_xlfn.XLOOKUP($A185,TEAMS!$E$3:$E$361,TEAMS!$D$3:$D$361,"",0),KP!$C$1:$C$370,KP!B$1:B$370,"",0)</f>
        <v>220</v>
      </c>
      <c r="AU185">
        <f>_xlfn.XLOOKUP(_xlfn.XLOOKUP($A185,TEAMS!$E$3:$E$361,TEAMS!$D$3:$D$361,"",0),KP!$C$1:$C$370,KP!F$1:F$370,"",0)</f>
        <v>0</v>
      </c>
      <c r="AV185">
        <f>_xlfn.XLOOKUP(_xlfn.XLOOKUP($A185,TEAMS!$E$3:$E$361,TEAMS!$D$3:$D$361,"",0),KP!$C$1:$C$370,KP!G$1:G$370,"",0)</f>
        <v>0</v>
      </c>
      <c r="AW185">
        <f>_xlfn.XLOOKUP(_xlfn.XLOOKUP($A185,TEAMS!$E$3:$E$361,TEAMS!$D$3:$D$361,"",0),KP!$C$1:$C$370,KP!H$1:H$370,"",0)</f>
        <v>0</v>
      </c>
      <c r="AX185">
        <f>_xlfn.XLOOKUP(_xlfn.XLOOKUP($A185,TEAMS!$E$3:$E$361,TEAMS!$D$3:$D$361,"",0),KP!$C$1:$C$370,KP!I$1:I$370,"",0)</f>
        <v>-3.42</v>
      </c>
      <c r="AY185">
        <f>_xlfn.XLOOKUP(_xlfn.XLOOKUP($A185,TEAMS!$E$3:$E$361,TEAMS!$D$3:$D$361,"",0),KP!$C$1:$C$370,KP!J$1:J$370,"",0)</f>
        <v>103.7</v>
      </c>
      <c r="AZ185">
        <f>_xlfn.XLOOKUP(_xlfn.XLOOKUP($A185,TEAMS!$E$3:$E$361,TEAMS!$D$3:$D$361,"",0),KP!$C$1:$C$370,KP!L$1:L$370,"",0)</f>
        <v>107.1</v>
      </c>
      <c r="BA185">
        <f>_xlfn.XLOOKUP(_xlfn.XLOOKUP($A185,TEAMS!$E$3:$E$361,TEAMS!$D$3:$D$361,"",0),KP!$C$1:$C$370,KP!N$1:N$370,"",0)</f>
        <v>64.3</v>
      </c>
      <c r="BB185">
        <f>_xlfn.XLOOKUP(_xlfn.XLOOKUP($A185,TEAMS!$E$3:$E$361,TEAMS!$D$3:$D$361,"",0),KP!$C$1:$C$370,KP!P$1:P$370,"",0)</f>
        <v>4.2000000000000003E-2</v>
      </c>
      <c r="BC185">
        <f>_xlfn.XLOOKUP(_xlfn.XLOOKUP($A185,TEAMS!$E$3:$E$361,TEAMS!$D$3:$D$361,"",0),KP!$C$1:$C$370,KP!R$1:R$370,"",0)</f>
        <v>6.63</v>
      </c>
      <c r="BD185">
        <f>_xlfn.XLOOKUP(_xlfn.XLOOKUP($A185,TEAMS!$E$3:$E$361,TEAMS!$D$3:$D$361,"",0),KP!$C$1:$C$370,KP!T$1:T$370,"",0)</f>
        <v>108.4</v>
      </c>
      <c r="BE185">
        <f>_xlfn.XLOOKUP(_xlfn.XLOOKUP($A185,TEAMS!$E$3:$E$361,TEAMS!$D$3:$D$361,"",0),KP!$C$1:$C$370,KP!V$1:V$370,"",0)</f>
        <v>101.8</v>
      </c>
      <c r="BF185">
        <f>_xlfn.XLOOKUP(_xlfn.XLOOKUP($A185,TEAMS!$E$3:$E$361,TEAMS!$D$3:$D$361,"",0),KP!$C$1:$C$370,KP!X$1:X$370,"",0)</f>
        <v>-3.11</v>
      </c>
    </row>
    <row r="186" spans="1:58" x14ac:dyDescent="0.2">
      <c r="A186" s="1" t="s">
        <v>223</v>
      </c>
      <c r="B186" s="11" t="str">
        <f>_xlfn.XLOOKUP($A186,KP!$D$1:$D$364,KP!$C$1:$C$364,"",0)</f>
        <v>Mercer</v>
      </c>
      <c r="C186" s="11" t="str">
        <f>_xlfn.XLOOKUP($A186,KP!$D$1:$D$364,KP!$E$1:$E$364,"",0)</f>
        <v>SC</v>
      </c>
      <c r="D186">
        <v>66.099999999999994</v>
      </c>
      <c r="E186">
        <v>-1.1000000000000001</v>
      </c>
      <c r="F186">
        <v>24.7</v>
      </c>
      <c r="G186">
        <v>56.3</v>
      </c>
      <c r="H186">
        <v>0.98599999999999999</v>
      </c>
      <c r="I186">
        <v>1.0029999999999999</v>
      </c>
      <c r="J186">
        <v>48.9</v>
      </c>
      <c r="K186">
        <v>103.5</v>
      </c>
      <c r="L186">
        <v>32.700000000000003</v>
      </c>
      <c r="M186">
        <v>48.8</v>
      </c>
      <c r="N186">
        <v>69.099999999999994</v>
      </c>
      <c r="O186">
        <v>5.6</v>
      </c>
      <c r="P186">
        <v>17.2</v>
      </c>
      <c r="Q186">
        <v>9.1</v>
      </c>
      <c r="R186">
        <v>22.3</v>
      </c>
      <c r="S186">
        <v>34.4</v>
      </c>
      <c r="T186">
        <v>29.3</v>
      </c>
      <c r="U186">
        <v>74.5</v>
      </c>
      <c r="V186">
        <v>51.5</v>
      </c>
      <c r="W186">
        <v>2.1</v>
      </c>
      <c r="X186">
        <v>5.3</v>
      </c>
      <c r="Y186">
        <v>11.6</v>
      </c>
      <c r="Z186">
        <v>11.9</v>
      </c>
      <c r="AA186">
        <v>0.97299999999999998</v>
      </c>
      <c r="AB186">
        <v>0.38700000000000001</v>
      </c>
      <c r="AC186">
        <v>0.25</v>
      </c>
      <c r="AD186">
        <v>67.099999999999994</v>
      </c>
      <c r="AE186">
        <v>18.2</v>
      </c>
      <c r="AF186">
        <v>67.3</v>
      </c>
      <c r="AG186">
        <v>1.1000000000000001</v>
      </c>
      <c r="AH186">
        <v>43.2</v>
      </c>
      <c r="AI186">
        <v>48.8</v>
      </c>
      <c r="AJ186">
        <v>33</v>
      </c>
      <c r="AK186">
        <v>48.4</v>
      </c>
      <c r="AL186">
        <v>72.599999999999994</v>
      </c>
      <c r="AM186">
        <v>105.6</v>
      </c>
      <c r="AN186">
        <v>10.7</v>
      </c>
      <c r="AO186">
        <v>11.4</v>
      </c>
      <c r="AP186">
        <v>0.94</v>
      </c>
      <c r="AQ186">
        <f t="shared" si="6"/>
        <v>3.3000000000000029E-2</v>
      </c>
      <c r="AR186">
        <f t="shared" si="7"/>
        <v>7.4</v>
      </c>
      <c r="AS186">
        <f t="shared" si="8"/>
        <v>-4.5</v>
      </c>
      <c r="AT186">
        <f>_xlfn.XLOOKUP(_xlfn.XLOOKUP($A186,TEAMS!$E$3:$E$361,TEAMS!$D$3:$D$361,"",0),KP!$C$1:$C$370,KP!B$1:B$370,"",0)</f>
        <v>230</v>
      </c>
      <c r="AU186">
        <f>_xlfn.XLOOKUP(_xlfn.XLOOKUP($A186,TEAMS!$E$3:$E$361,TEAMS!$D$3:$D$361,"",0),KP!$C$1:$C$370,KP!F$1:F$370,"",0)</f>
        <v>14</v>
      </c>
      <c r="AV186">
        <f>_xlfn.XLOOKUP(_xlfn.XLOOKUP($A186,TEAMS!$E$3:$E$361,TEAMS!$D$3:$D$361,"",0),KP!$C$1:$C$370,KP!G$1:G$370,"",0)</f>
        <v>19</v>
      </c>
      <c r="AW186">
        <f>_xlfn.XLOOKUP(_xlfn.XLOOKUP($A186,TEAMS!$E$3:$E$361,TEAMS!$D$3:$D$361,"",0),KP!$C$1:$C$370,KP!H$1:H$370,"",0)</f>
        <v>0</v>
      </c>
      <c r="AX186">
        <f>_xlfn.XLOOKUP(_xlfn.XLOOKUP($A186,TEAMS!$E$3:$E$361,TEAMS!$D$3:$D$361,"",0),KP!$C$1:$C$370,KP!I$1:I$370,"",0)</f>
        <v>-4.88</v>
      </c>
      <c r="AY186">
        <f>_xlfn.XLOOKUP(_xlfn.XLOOKUP($A186,TEAMS!$E$3:$E$361,TEAMS!$D$3:$D$361,"",0),KP!$C$1:$C$370,KP!J$1:J$370,"",0)</f>
        <v>99.7</v>
      </c>
      <c r="AZ186">
        <f>_xlfn.XLOOKUP(_xlfn.XLOOKUP($A186,TEAMS!$E$3:$E$361,TEAMS!$D$3:$D$361,"",0),KP!$C$1:$C$370,KP!L$1:L$370,"",0)</f>
        <v>104.5</v>
      </c>
      <c r="BA186">
        <f>_xlfn.XLOOKUP(_xlfn.XLOOKUP($A186,TEAMS!$E$3:$E$361,TEAMS!$D$3:$D$361,"",0),KP!$C$1:$C$370,KP!N$1:N$370,"",0)</f>
        <v>64.599999999999994</v>
      </c>
      <c r="BB186">
        <f>_xlfn.XLOOKUP(_xlfn.XLOOKUP($A186,TEAMS!$E$3:$E$361,TEAMS!$D$3:$D$361,"",0),KP!$C$1:$C$370,KP!P$1:P$370,"",0)</f>
        <v>-8.5000000000000006E-2</v>
      </c>
      <c r="BC186">
        <f>_xlfn.XLOOKUP(_xlfn.XLOOKUP($A186,TEAMS!$E$3:$E$361,TEAMS!$D$3:$D$361,"",0),KP!$C$1:$C$370,KP!R$1:R$370,"",0)</f>
        <v>-3.31</v>
      </c>
      <c r="BD186">
        <f>_xlfn.XLOOKUP(_xlfn.XLOOKUP($A186,TEAMS!$E$3:$E$361,TEAMS!$D$3:$D$361,"",0),KP!$C$1:$C$370,KP!T$1:T$370,"",0)</f>
        <v>104.6</v>
      </c>
      <c r="BE186">
        <f>_xlfn.XLOOKUP(_xlfn.XLOOKUP($A186,TEAMS!$E$3:$E$361,TEAMS!$D$3:$D$361,"",0),KP!$C$1:$C$370,KP!V$1:V$370,"",0)</f>
        <v>107.9</v>
      </c>
      <c r="BF186">
        <f>_xlfn.XLOOKUP(_xlfn.XLOOKUP($A186,TEAMS!$E$3:$E$361,TEAMS!$D$3:$D$361,"",0),KP!$C$1:$C$370,KP!X$1:X$370,"",0)</f>
        <v>-2.13</v>
      </c>
    </row>
    <row r="187" spans="1:58" x14ac:dyDescent="0.2">
      <c r="A187" s="1" t="s">
        <v>224</v>
      </c>
      <c r="B187" s="11" t="str">
        <f>_xlfn.XLOOKUP($A187,KP!$D$1:$D$364,KP!$C$1:$C$364,"",0)</f>
        <v>Western Carolina</v>
      </c>
      <c r="C187" s="11" t="str">
        <f>_xlfn.XLOOKUP($A187,KP!$D$1:$D$364,KP!$E$1:$E$364,"",0)</f>
        <v>SC</v>
      </c>
      <c r="D187">
        <v>71</v>
      </c>
      <c r="E187">
        <v>-2</v>
      </c>
      <c r="F187">
        <v>24.4</v>
      </c>
      <c r="G187">
        <v>57.9</v>
      </c>
      <c r="H187">
        <v>1.006</v>
      </c>
      <c r="I187">
        <v>1.034</v>
      </c>
      <c r="J187">
        <v>49</v>
      </c>
      <c r="K187">
        <v>105.3</v>
      </c>
      <c r="L187">
        <v>33.6</v>
      </c>
      <c r="M187">
        <v>48.1</v>
      </c>
      <c r="N187">
        <v>71</v>
      </c>
      <c r="O187">
        <v>8.1</v>
      </c>
      <c r="P187">
        <v>24</v>
      </c>
      <c r="Q187">
        <v>7.5</v>
      </c>
      <c r="R187">
        <v>24</v>
      </c>
      <c r="S187">
        <v>34.5</v>
      </c>
      <c r="T187">
        <v>23</v>
      </c>
      <c r="U187">
        <v>76.400000000000006</v>
      </c>
      <c r="V187">
        <v>49.4</v>
      </c>
      <c r="W187">
        <v>2.4</v>
      </c>
      <c r="X187">
        <v>5.3</v>
      </c>
      <c r="Y187">
        <v>12</v>
      </c>
      <c r="Z187">
        <v>10.7</v>
      </c>
      <c r="AA187">
        <v>1.125</v>
      </c>
      <c r="AB187">
        <v>0.5</v>
      </c>
      <c r="AC187">
        <v>0.71399999999999997</v>
      </c>
      <c r="AD187">
        <v>70.599999999999994</v>
      </c>
      <c r="AE187">
        <v>17.899999999999999</v>
      </c>
      <c r="AF187">
        <v>73</v>
      </c>
      <c r="AG187">
        <v>2</v>
      </c>
      <c r="AH187">
        <v>46.1</v>
      </c>
      <c r="AI187">
        <v>51.1</v>
      </c>
      <c r="AJ187">
        <v>33.1</v>
      </c>
      <c r="AK187">
        <v>51.7</v>
      </c>
      <c r="AL187">
        <v>71.5</v>
      </c>
      <c r="AM187">
        <v>108.9</v>
      </c>
      <c r="AN187">
        <v>11.3</v>
      </c>
      <c r="AO187">
        <v>10.8</v>
      </c>
      <c r="AP187">
        <v>1.0429999999999999</v>
      </c>
      <c r="AQ187">
        <f t="shared" si="6"/>
        <v>8.2000000000000073E-2</v>
      </c>
      <c r="AR187">
        <f t="shared" si="7"/>
        <v>7.6999999999999993</v>
      </c>
      <c r="AS187">
        <f t="shared" si="8"/>
        <v>-3</v>
      </c>
      <c r="AT187">
        <f>_xlfn.XLOOKUP(_xlfn.XLOOKUP($A187,TEAMS!$E$3:$E$361,TEAMS!$D$3:$D$361,"",0),KP!$C$1:$C$370,KP!B$1:B$370,"",0)</f>
        <v>234</v>
      </c>
      <c r="AU187">
        <f>_xlfn.XLOOKUP(_xlfn.XLOOKUP($A187,TEAMS!$E$3:$E$361,TEAMS!$D$3:$D$361,"",0),KP!$C$1:$C$370,KP!F$1:F$370,"",0)</f>
        <v>18</v>
      </c>
      <c r="AV187">
        <f>_xlfn.XLOOKUP(_xlfn.XLOOKUP($A187,TEAMS!$E$3:$E$361,TEAMS!$D$3:$D$361,"",0),KP!$C$1:$C$370,KP!G$1:G$370,"",0)</f>
        <v>15</v>
      </c>
      <c r="AW187">
        <f>_xlfn.XLOOKUP(_xlfn.XLOOKUP($A187,TEAMS!$E$3:$E$361,TEAMS!$D$3:$D$361,"",0),KP!$C$1:$C$370,KP!H$1:H$370,"",0)</f>
        <v>0</v>
      </c>
      <c r="AX187">
        <f>_xlfn.XLOOKUP(_xlfn.XLOOKUP($A187,TEAMS!$E$3:$E$361,TEAMS!$D$3:$D$361,"",0),KP!$C$1:$C$370,KP!I$1:I$370,"",0)</f>
        <v>-5.38</v>
      </c>
      <c r="AY187">
        <f>_xlfn.XLOOKUP(_xlfn.XLOOKUP($A187,TEAMS!$E$3:$E$361,TEAMS!$D$3:$D$361,"",0),KP!$C$1:$C$370,KP!J$1:J$370,"",0)</f>
        <v>103.1</v>
      </c>
      <c r="AZ187">
        <f>_xlfn.XLOOKUP(_xlfn.XLOOKUP($A187,TEAMS!$E$3:$E$361,TEAMS!$D$3:$D$361,"",0),KP!$C$1:$C$370,KP!L$1:L$370,"",0)</f>
        <v>108.4</v>
      </c>
      <c r="BA187">
        <f>_xlfn.XLOOKUP(_xlfn.XLOOKUP($A187,TEAMS!$E$3:$E$361,TEAMS!$D$3:$D$361,"",0),KP!$C$1:$C$370,KP!N$1:N$370,"",0)</f>
        <v>67.400000000000006</v>
      </c>
      <c r="BB187">
        <f>_xlfn.XLOOKUP(_xlfn.XLOOKUP($A187,TEAMS!$E$3:$E$361,TEAMS!$D$3:$D$361,"",0),KP!$C$1:$C$370,KP!P$1:P$370,"",0)</f>
        <v>5.0999999999999997E-2</v>
      </c>
      <c r="BC187">
        <f>_xlfn.XLOOKUP(_xlfn.XLOOKUP($A187,TEAMS!$E$3:$E$361,TEAMS!$D$3:$D$361,"",0),KP!$C$1:$C$370,KP!R$1:R$370,"",0)</f>
        <v>-3.62</v>
      </c>
      <c r="BD187">
        <f>_xlfn.XLOOKUP(_xlfn.XLOOKUP($A187,TEAMS!$E$3:$E$361,TEAMS!$D$3:$D$361,"",0),KP!$C$1:$C$370,KP!T$1:T$370,"",0)</f>
        <v>104</v>
      </c>
      <c r="BE187">
        <f>_xlfn.XLOOKUP(_xlfn.XLOOKUP($A187,TEAMS!$E$3:$E$361,TEAMS!$D$3:$D$361,"",0),KP!$C$1:$C$370,KP!V$1:V$370,"",0)</f>
        <v>107.7</v>
      </c>
      <c r="BF187">
        <f>_xlfn.XLOOKUP(_xlfn.XLOOKUP($A187,TEAMS!$E$3:$E$361,TEAMS!$D$3:$D$361,"",0),KP!$C$1:$C$370,KP!X$1:X$370,"",0)</f>
        <v>-3.82</v>
      </c>
    </row>
    <row r="188" spans="1:58" x14ac:dyDescent="0.2">
      <c r="A188" s="1" t="s">
        <v>225</v>
      </c>
      <c r="B188" s="11" t="str">
        <f>_xlfn.XLOOKUP($A188,KP!$D$1:$D$364,KP!$C$1:$C$364,"",0)</f>
        <v>UNC Wilmington</v>
      </c>
      <c r="C188" s="11" t="str">
        <f>_xlfn.XLOOKUP($A188,KP!$D$1:$D$364,KP!$E$1:$E$364,"",0)</f>
        <v>CAA</v>
      </c>
      <c r="D188">
        <v>67</v>
      </c>
      <c r="E188">
        <v>1.9</v>
      </c>
      <c r="F188">
        <v>22.8</v>
      </c>
      <c r="G188">
        <v>52.7</v>
      </c>
      <c r="H188">
        <v>0.997</v>
      </c>
      <c r="I188">
        <v>0.96899999999999997</v>
      </c>
      <c r="J188">
        <v>48.9</v>
      </c>
      <c r="K188">
        <v>106.9</v>
      </c>
      <c r="L188">
        <v>33.299999999999997</v>
      </c>
      <c r="M188">
        <v>48.3</v>
      </c>
      <c r="N188">
        <v>73.900000000000006</v>
      </c>
      <c r="O188">
        <v>6</v>
      </c>
      <c r="P188">
        <v>17.899999999999999</v>
      </c>
      <c r="Q188">
        <v>8</v>
      </c>
      <c r="R188">
        <v>21.4</v>
      </c>
      <c r="S188">
        <v>32.5</v>
      </c>
      <c r="T188">
        <v>26.7</v>
      </c>
      <c r="U188">
        <v>73.900000000000006</v>
      </c>
      <c r="V188">
        <v>49.8</v>
      </c>
      <c r="W188">
        <v>2.5</v>
      </c>
      <c r="X188">
        <v>6.7</v>
      </c>
      <c r="Y188">
        <v>10</v>
      </c>
      <c r="Z188">
        <v>12.3</v>
      </c>
      <c r="AA188">
        <v>0.81399999999999995</v>
      </c>
      <c r="AB188">
        <v>0.68799999999999994</v>
      </c>
      <c r="AC188">
        <v>0.66700000000000004</v>
      </c>
      <c r="AD188">
        <v>67.3</v>
      </c>
      <c r="AE188">
        <v>18.8</v>
      </c>
      <c r="AF188">
        <v>65.2</v>
      </c>
      <c r="AG188">
        <v>-1.9</v>
      </c>
      <c r="AH188">
        <v>43.7</v>
      </c>
      <c r="AI188">
        <v>49.2</v>
      </c>
      <c r="AJ188">
        <v>30.5</v>
      </c>
      <c r="AK188">
        <v>51.2</v>
      </c>
      <c r="AL188">
        <v>70.400000000000006</v>
      </c>
      <c r="AM188">
        <v>106</v>
      </c>
      <c r="AN188">
        <v>9.1</v>
      </c>
      <c r="AO188">
        <v>13.6</v>
      </c>
      <c r="AP188">
        <v>0.66500000000000004</v>
      </c>
      <c r="AQ188">
        <f t="shared" si="6"/>
        <v>0.14899999999999991</v>
      </c>
      <c r="AR188">
        <f t="shared" si="7"/>
        <v>9.1999999999999993</v>
      </c>
      <c r="AS188">
        <f t="shared" si="8"/>
        <v>-3.1000000000000014</v>
      </c>
      <c r="AT188">
        <f>_xlfn.XLOOKUP(_xlfn.XLOOKUP($A188,TEAMS!$E$3:$E$361,TEAMS!$D$3:$D$361,"",0),KP!$C$1:$C$370,KP!B$1:B$370,"",0)</f>
        <v>158</v>
      </c>
      <c r="AU188">
        <f>_xlfn.XLOOKUP(_xlfn.XLOOKUP($A188,TEAMS!$E$3:$E$361,TEAMS!$D$3:$D$361,"",0),KP!$C$1:$C$370,KP!F$1:F$370,"",0)</f>
        <v>24</v>
      </c>
      <c r="AV188">
        <f>_xlfn.XLOOKUP(_xlfn.XLOOKUP($A188,TEAMS!$E$3:$E$361,TEAMS!$D$3:$D$361,"",0),KP!$C$1:$C$370,KP!G$1:G$370,"",0)</f>
        <v>10</v>
      </c>
      <c r="AW188">
        <f>_xlfn.XLOOKUP(_xlfn.XLOOKUP($A188,TEAMS!$E$3:$E$361,TEAMS!$D$3:$D$361,"",0),KP!$C$1:$C$370,KP!H$1:H$370,"",0)</f>
        <v>0</v>
      </c>
      <c r="AX188">
        <f>_xlfn.XLOOKUP(_xlfn.XLOOKUP($A188,TEAMS!$E$3:$E$361,TEAMS!$D$3:$D$361,"",0),KP!$C$1:$C$370,KP!I$1:I$370,"",0)</f>
        <v>0.86</v>
      </c>
      <c r="AY188">
        <f>_xlfn.XLOOKUP(_xlfn.XLOOKUP($A188,TEAMS!$E$3:$E$361,TEAMS!$D$3:$D$361,"",0),KP!$C$1:$C$370,KP!J$1:J$370,"",0)</f>
        <v>102.4</v>
      </c>
      <c r="AZ188">
        <f>_xlfn.XLOOKUP(_xlfn.XLOOKUP($A188,TEAMS!$E$3:$E$361,TEAMS!$D$3:$D$361,"",0),KP!$C$1:$C$370,KP!L$1:L$370,"",0)</f>
        <v>101.6</v>
      </c>
      <c r="BA188">
        <f>_xlfn.XLOOKUP(_xlfn.XLOOKUP($A188,TEAMS!$E$3:$E$361,TEAMS!$D$3:$D$361,"",0),KP!$C$1:$C$370,KP!N$1:N$370,"",0)</f>
        <v>65.400000000000006</v>
      </c>
      <c r="BB188">
        <f>_xlfn.XLOOKUP(_xlfn.XLOOKUP($A188,TEAMS!$E$3:$E$361,TEAMS!$D$3:$D$361,"",0),KP!$C$1:$C$370,KP!P$1:P$370,"",0)</f>
        <v>0.13300000000000001</v>
      </c>
      <c r="BC188">
        <f>_xlfn.XLOOKUP(_xlfn.XLOOKUP($A188,TEAMS!$E$3:$E$361,TEAMS!$D$3:$D$361,"",0),KP!$C$1:$C$370,KP!R$1:R$370,"",0)</f>
        <v>-3.38</v>
      </c>
      <c r="BD188">
        <f>_xlfn.XLOOKUP(_xlfn.XLOOKUP($A188,TEAMS!$E$3:$E$361,TEAMS!$D$3:$D$361,"",0),KP!$C$1:$C$370,KP!T$1:T$370,"",0)</f>
        <v>103.2</v>
      </c>
      <c r="BE188">
        <f>_xlfn.XLOOKUP(_xlfn.XLOOKUP($A188,TEAMS!$E$3:$E$361,TEAMS!$D$3:$D$361,"",0),KP!$C$1:$C$370,KP!V$1:V$370,"",0)</f>
        <v>106.6</v>
      </c>
      <c r="BF188">
        <f>_xlfn.XLOOKUP(_xlfn.XLOOKUP($A188,TEAMS!$E$3:$E$361,TEAMS!$D$3:$D$361,"",0),KP!$C$1:$C$370,KP!X$1:X$370,"",0)</f>
        <v>3.9</v>
      </c>
    </row>
    <row r="189" spans="1:58" x14ac:dyDescent="0.2">
      <c r="A189" s="1" t="s">
        <v>226</v>
      </c>
      <c r="B189" s="11" t="str">
        <f>_xlfn.XLOOKUP($A189,KP!$D$1:$D$364,KP!$C$1:$C$364,"",0)</f>
        <v>Harvard</v>
      </c>
      <c r="C189" s="11" t="str">
        <f>_xlfn.XLOOKUP($A189,KP!$D$1:$D$364,KP!$E$1:$E$364,"",0)</f>
        <v>Ivy</v>
      </c>
      <c r="D189">
        <v>68.099999999999994</v>
      </c>
      <c r="E189">
        <v>1.3</v>
      </c>
      <c r="F189">
        <v>24.9</v>
      </c>
      <c r="G189">
        <v>56.7</v>
      </c>
      <c r="H189">
        <v>0.98299999999999998</v>
      </c>
      <c r="I189">
        <v>0.96399999999999997</v>
      </c>
      <c r="J189">
        <v>49.5</v>
      </c>
      <c r="K189">
        <v>104.7</v>
      </c>
      <c r="L189">
        <v>30.1</v>
      </c>
      <c r="M189">
        <v>52</v>
      </c>
      <c r="N189">
        <v>68</v>
      </c>
      <c r="O189">
        <v>6.2</v>
      </c>
      <c r="P189">
        <v>20.7</v>
      </c>
      <c r="Q189">
        <v>9.6</v>
      </c>
      <c r="R189">
        <v>24.4</v>
      </c>
      <c r="S189">
        <v>36.1</v>
      </c>
      <c r="T189">
        <v>29.7</v>
      </c>
      <c r="U189">
        <v>77</v>
      </c>
      <c r="V189">
        <v>52.8</v>
      </c>
      <c r="W189">
        <v>4</v>
      </c>
      <c r="X189">
        <v>7.3</v>
      </c>
      <c r="Y189">
        <v>13.1</v>
      </c>
      <c r="Z189">
        <v>13.5</v>
      </c>
      <c r="AA189">
        <v>0.96899999999999997</v>
      </c>
      <c r="AB189">
        <v>0.46200000000000002</v>
      </c>
      <c r="AC189">
        <v>0.36399999999999999</v>
      </c>
      <c r="AD189">
        <v>69.2</v>
      </c>
      <c r="AE189">
        <v>14.8</v>
      </c>
      <c r="AF189">
        <v>66.8</v>
      </c>
      <c r="AG189">
        <v>-1.3</v>
      </c>
      <c r="AH189">
        <v>42.7</v>
      </c>
      <c r="AI189">
        <v>48.8</v>
      </c>
      <c r="AJ189">
        <v>31.5</v>
      </c>
      <c r="AK189">
        <v>49.7</v>
      </c>
      <c r="AL189">
        <v>75.099999999999994</v>
      </c>
      <c r="AM189">
        <v>103.9</v>
      </c>
      <c r="AN189">
        <v>11.6</v>
      </c>
      <c r="AO189">
        <v>12.5</v>
      </c>
      <c r="AP189">
        <v>0.92300000000000004</v>
      </c>
      <c r="AQ189">
        <f t="shared" si="6"/>
        <v>4.599999999999993E-2</v>
      </c>
      <c r="AR189">
        <f t="shared" si="7"/>
        <v>11.3</v>
      </c>
      <c r="AS189">
        <f t="shared" si="8"/>
        <v>-2.1999999999999993</v>
      </c>
      <c r="AT189">
        <f>_xlfn.XLOOKUP(_xlfn.XLOOKUP($A189,TEAMS!$E$3:$E$361,TEAMS!$D$3:$D$361,"",0),KP!$C$1:$C$370,KP!B$1:B$370,"",0)</f>
        <v>163</v>
      </c>
      <c r="AU189">
        <f>_xlfn.XLOOKUP(_xlfn.XLOOKUP($A189,TEAMS!$E$3:$E$361,TEAMS!$D$3:$D$361,"",0),KP!$C$1:$C$370,KP!F$1:F$370,"",0)</f>
        <v>14</v>
      </c>
      <c r="AV189">
        <f>_xlfn.XLOOKUP(_xlfn.XLOOKUP($A189,TEAMS!$E$3:$E$361,TEAMS!$D$3:$D$361,"",0),KP!$C$1:$C$370,KP!G$1:G$370,"",0)</f>
        <v>14</v>
      </c>
      <c r="AW189">
        <f>_xlfn.XLOOKUP(_xlfn.XLOOKUP($A189,TEAMS!$E$3:$E$361,TEAMS!$D$3:$D$361,"",0),KP!$C$1:$C$370,KP!H$1:H$370,"",0)</f>
        <v>0</v>
      </c>
      <c r="AX189">
        <f>_xlfn.XLOOKUP(_xlfn.XLOOKUP($A189,TEAMS!$E$3:$E$361,TEAMS!$D$3:$D$361,"",0),KP!$C$1:$C$370,KP!I$1:I$370,"",0)</f>
        <v>0.32</v>
      </c>
      <c r="AY189">
        <f>_xlfn.XLOOKUP(_xlfn.XLOOKUP($A189,TEAMS!$E$3:$E$361,TEAMS!$D$3:$D$361,"",0),KP!$C$1:$C$370,KP!J$1:J$370,"",0)</f>
        <v>101.3</v>
      </c>
      <c r="AZ189">
        <f>_xlfn.XLOOKUP(_xlfn.XLOOKUP($A189,TEAMS!$E$3:$E$361,TEAMS!$D$3:$D$361,"",0),KP!$C$1:$C$370,KP!L$1:L$370,"",0)</f>
        <v>100.9</v>
      </c>
      <c r="BA189">
        <f>_xlfn.XLOOKUP(_xlfn.XLOOKUP($A189,TEAMS!$E$3:$E$361,TEAMS!$D$3:$D$361,"",0),KP!$C$1:$C$370,KP!N$1:N$370,"",0)</f>
        <v>66</v>
      </c>
      <c r="BB189">
        <f>_xlfn.XLOOKUP(_xlfn.XLOOKUP($A189,TEAMS!$E$3:$E$361,TEAMS!$D$3:$D$361,"",0),KP!$C$1:$C$370,KP!P$1:P$370,"",0)</f>
        <v>-8.1000000000000003E-2</v>
      </c>
      <c r="BC189">
        <f>_xlfn.XLOOKUP(_xlfn.XLOOKUP($A189,TEAMS!$E$3:$E$361,TEAMS!$D$3:$D$361,"",0),KP!$C$1:$C$370,KP!R$1:R$370,"",0)</f>
        <v>-1.7</v>
      </c>
      <c r="BD189">
        <f>_xlfn.XLOOKUP(_xlfn.XLOOKUP($A189,TEAMS!$E$3:$E$361,TEAMS!$D$3:$D$361,"",0),KP!$C$1:$C$370,KP!T$1:T$370,"",0)</f>
        <v>104</v>
      </c>
      <c r="BE189">
        <f>_xlfn.XLOOKUP(_xlfn.XLOOKUP($A189,TEAMS!$E$3:$E$361,TEAMS!$D$3:$D$361,"",0),KP!$C$1:$C$370,KP!V$1:V$370,"",0)</f>
        <v>105.7</v>
      </c>
      <c r="BF189">
        <f>_xlfn.XLOOKUP(_xlfn.XLOOKUP($A189,TEAMS!$E$3:$E$361,TEAMS!$D$3:$D$361,"",0),KP!$C$1:$C$370,KP!X$1:X$370,"",0)</f>
        <v>-2.85</v>
      </c>
    </row>
    <row r="190" spans="1:58" x14ac:dyDescent="0.2">
      <c r="A190" s="1" t="s">
        <v>227</v>
      </c>
      <c r="B190" s="11" t="str">
        <f>_xlfn.XLOOKUP($A190,KP!$D$1:$D$364,KP!$C$1:$C$364,"",0)</f>
        <v>Saint Mary's</v>
      </c>
      <c r="C190" s="11" t="str">
        <f>_xlfn.XLOOKUP($A190,KP!$D$1:$D$364,KP!$E$1:$E$364,"",0)</f>
        <v>WCC</v>
      </c>
      <c r="D190">
        <v>71</v>
      </c>
      <c r="E190">
        <v>11</v>
      </c>
      <c r="F190">
        <v>25.6</v>
      </c>
      <c r="G190">
        <v>56.1</v>
      </c>
      <c r="H190">
        <v>1.081</v>
      </c>
      <c r="I190">
        <v>0.91400000000000003</v>
      </c>
      <c r="J190">
        <v>52.5</v>
      </c>
      <c r="K190">
        <v>110.2</v>
      </c>
      <c r="L190">
        <v>36.700000000000003</v>
      </c>
      <c r="M190">
        <v>50.9</v>
      </c>
      <c r="N190">
        <v>69.099999999999994</v>
      </c>
      <c r="O190">
        <v>7.6</v>
      </c>
      <c r="P190">
        <v>20.8</v>
      </c>
      <c r="Q190">
        <v>9.1</v>
      </c>
      <c r="R190">
        <v>23.3</v>
      </c>
      <c r="S190">
        <v>35.4</v>
      </c>
      <c r="T190">
        <v>31.1</v>
      </c>
      <c r="U190">
        <v>80.099999999999994</v>
      </c>
      <c r="V190">
        <v>55.4</v>
      </c>
      <c r="W190">
        <v>3.5</v>
      </c>
      <c r="X190">
        <v>6.8</v>
      </c>
      <c r="Y190">
        <v>12.5</v>
      </c>
      <c r="Z190">
        <v>10.5</v>
      </c>
      <c r="AA190">
        <v>1.1839999999999999</v>
      </c>
      <c r="AB190">
        <v>0.78100000000000003</v>
      </c>
      <c r="AC190">
        <v>0.375</v>
      </c>
      <c r="AD190">
        <v>65.7</v>
      </c>
      <c r="AE190">
        <v>16.399999999999999</v>
      </c>
      <c r="AF190">
        <v>60</v>
      </c>
      <c r="AG190">
        <v>-11</v>
      </c>
      <c r="AH190">
        <v>41.5</v>
      </c>
      <c r="AI190">
        <v>46.7</v>
      </c>
      <c r="AJ190">
        <v>32.799999999999997</v>
      </c>
      <c r="AK190">
        <v>45.6</v>
      </c>
      <c r="AL190">
        <v>75.2</v>
      </c>
      <c r="AM190">
        <v>101.6</v>
      </c>
      <c r="AN190">
        <v>7.8</v>
      </c>
      <c r="AO190">
        <v>12.3</v>
      </c>
      <c r="AP190">
        <v>0.64</v>
      </c>
      <c r="AQ190">
        <f t="shared" si="6"/>
        <v>0.54399999999999993</v>
      </c>
      <c r="AR190">
        <f t="shared" si="7"/>
        <v>10.3</v>
      </c>
      <c r="AS190">
        <f t="shared" si="8"/>
        <v>-0.19999999999999929</v>
      </c>
      <c r="AT190">
        <f>_xlfn.XLOOKUP(_xlfn.XLOOKUP($A190,TEAMS!$E$3:$E$361,TEAMS!$D$3:$D$361,"",0),KP!$C$1:$C$370,KP!B$1:B$370,"",0)</f>
        <v>11</v>
      </c>
      <c r="AU190">
        <f>_xlfn.XLOOKUP(_xlfn.XLOOKUP($A190,TEAMS!$E$3:$E$361,TEAMS!$D$3:$D$361,"",0),KP!$C$1:$C$370,KP!F$1:F$370,"",0)</f>
        <v>26</v>
      </c>
      <c r="AV190">
        <f>_xlfn.XLOOKUP(_xlfn.XLOOKUP($A190,TEAMS!$E$3:$E$361,TEAMS!$D$3:$D$361,"",0),KP!$C$1:$C$370,KP!G$1:G$370,"",0)</f>
        <v>7</v>
      </c>
      <c r="AW190">
        <f>_xlfn.XLOOKUP(_xlfn.XLOOKUP($A190,TEAMS!$E$3:$E$361,TEAMS!$D$3:$D$361,"",0),KP!$C$1:$C$370,KP!H$1:H$370,"",0)</f>
        <v>5</v>
      </c>
      <c r="AX190">
        <f>_xlfn.XLOOKUP(_xlfn.XLOOKUP($A190,TEAMS!$E$3:$E$361,TEAMS!$D$3:$D$361,"",0),KP!$C$1:$C$370,KP!I$1:I$370,"",0)</f>
        <v>21.9</v>
      </c>
      <c r="AY190">
        <f>_xlfn.XLOOKUP(_xlfn.XLOOKUP($A190,TEAMS!$E$3:$E$361,TEAMS!$D$3:$D$361,"",0),KP!$C$1:$C$370,KP!J$1:J$370,"",0)</f>
        <v>113.5</v>
      </c>
      <c r="AZ190">
        <f>_xlfn.XLOOKUP(_xlfn.XLOOKUP($A190,TEAMS!$E$3:$E$361,TEAMS!$D$3:$D$361,"",0),KP!$C$1:$C$370,KP!L$1:L$370,"",0)</f>
        <v>91.6</v>
      </c>
      <c r="BA190">
        <f>_xlfn.XLOOKUP(_xlfn.XLOOKUP($A190,TEAMS!$E$3:$E$361,TEAMS!$D$3:$D$361,"",0),KP!$C$1:$C$370,KP!N$1:N$370,"",0)</f>
        <v>61.7</v>
      </c>
      <c r="BB190">
        <f>_xlfn.XLOOKUP(_xlfn.XLOOKUP($A190,TEAMS!$E$3:$E$361,TEAMS!$D$3:$D$361,"",0),KP!$C$1:$C$370,KP!P$1:P$370,"",0)</f>
        <v>4.0000000000000001E-3</v>
      </c>
      <c r="BC190">
        <f>_xlfn.XLOOKUP(_xlfn.XLOOKUP($A190,TEAMS!$E$3:$E$361,TEAMS!$D$3:$D$361,"",0),KP!$C$1:$C$370,KP!R$1:R$370,"",0)</f>
        <v>6.38</v>
      </c>
      <c r="BD190">
        <f>_xlfn.XLOOKUP(_xlfn.XLOOKUP($A190,TEAMS!$E$3:$E$361,TEAMS!$D$3:$D$361,"",0),KP!$C$1:$C$370,KP!T$1:T$370,"",0)</f>
        <v>110.2</v>
      </c>
      <c r="BE190">
        <f>_xlfn.XLOOKUP(_xlfn.XLOOKUP($A190,TEAMS!$E$3:$E$361,TEAMS!$D$3:$D$361,"",0),KP!$C$1:$C$370,KP!V$1:V$370,"",0)</f>
        <v>103.8</v>
      </c>
      <c r="BF190">
        <f>_xlfn.XLOOKUP(_xlfn.XLOOKUP($A190,TEAMS!$E$3:$E$361,TEAMS!$D$3:$D$361,"",0),KP!$C$1:$C$370,KP!X$1:X$370,"",0)</f>
        <v>4.6100000000000003</v>
      </c>
    </row>
    <row r="191" spans="1:58" x14ac:dyDescent="0.2">
      <c r="A191" s="1" t="s">
        <v>228</v>
      </c>
      <c r="B191" s="11" t="str">
        <f>_xlfn.XLOOKUP($A191,KP!$D$1:$D$364,KP!$C$1:$C$364,"",0)</f>
        <v>Detroit Mercy</v>
      </c>
      <c r="C191" s="11" t="str">
        <f>_xlfn.XLOOKUP($A191,KP!$D$1:$D$364,KP!$E$1:$E$364,"",0)</f>
        <v>Horz</v>
      </c>
      <c r="D191">
        <v>76.099999999999994</v>
      </c>
      <c r="E191">
        <v>0.4</v>
      </c>
      <c r="F191">
        <v>26.5</v>
      </c>
      <c r="G191">
        <v>61.4</v>
      </c>
      <c r="H191">
        <v>1.0880000000000001</v>
      </c>
      <c r="I191">
        <v>1.0820000000000001</v>
      </c>
      <c r="J191">
        <v>51.4</v>
      </c>
      <c r="K191">
        <v>109.6</v>
      </c>
      <c r="L191">
        <v>38.700000000000003</v>
      </c>
      <c r="M191">
        <v>46.4</v>
      </c>
      <c r="N191">
        <v>77.2</v>
      </c>
      <c r="O191">
        <v>10.199999999999999</v>
      </c>
      <c r="P191">
        <v>26.2</v>
      </c>
      <c r="Q191">
        <v>11.4</v>
      </c>
      <c r="R191">
        <v>22.1</v>
      </c>
      <c r="S191">
        <v>36.6</v>
      </c>
      <c r="T191">
        <v>34</v>
      </c>
      <c r="U191">
        <v>72.099999999999994</v>
      </c>
      <c r="V191">
        <v>52.2</v>
      </c>
      <c r="W191">
        <v>1.9</v>
      </c>
      <c r="X191">
        <v>6.2</v>
      </c>
      <c r="Y191">
        <v>12.4</v>
      </c>
      <c r="Z191">
        <v>12</v>
      </c>
      <c r="AA191">
        <v>1.0309999999999999</v>
      </c>
      <c r="AB191">
        <v>0.40600000000000003</v>
      </c>
      <c r="AC191">
        <v>0.16700000000000001</v>
      </c>
      <c r="AD191">
        <v>69.900000000000006</v>
      </c>
      <c r="AE191">
        <v>16</v>
      </c>
      <c r="AF191">
        <v>75.7</v>
      </c>
      <c r="AG191">
        <v>-0.4</v>
      </c>
      <c r="AH191">
        <v>46.3</v>
      </c>
      <c r="AI191">
        <v>53.6</v>
      </c>
      <c r="AJ191">
        <v>36.799999999999997</v>
      </c>
      <c r="AK191">
        <v>52.6</v>
      </c>
      <c r="AL191">
        <v>75.7</v>
      </c>
      <c r="AM191">
        <v>113.5</v>
      </c>
      <c r="AN191">
        <v>14.4</v>
      </c>
      <c r="AO191">
        <v>11.7</v>
      </c>
      <c r="AP191">
        <v>1.2330000000000001</v>
      </c>
      <c r="AQ191">
        <f t="shared" si="6"/>
        <v>-0.20200000000000018</v>
      </c>
      <c r="AR191">
        <f t="shared" si="7"/>
        <v>8.1</v>
      </c>
      <c r="AS191">
        <f t="shared" si="8"/>
        <v>-3.9000000000000004</v>
      </c>
      <c r="AT191">
        <f>_xlfn.XLOOKUP(_xlfn.XLOOKUP($A191,TEAMS!$E$3:$E$361,TEAMS!$D$3:$D$361,"",0),KP!$C$1:$C$370,KP!B$1:B$370,"",0)</f>
        <v>199</v>
      </c>
      <c r="AU191">
        <f>_xlfn.XLOOKUP(_xlfn.XLOOKUP($A191,TEAMS!$E$3:$E$361,TEAMS!$D$3:$D$361,"",0),KP!$C$1:$C$370,KP!F$1:F$370,"",0)</f>
        <v>14</v>
      </c>
      <c r="AV191">
        <f>_xlfn.XLOOKUP(_xlfn.XLOOKUP($A191,TEAMS!$E$3:$E$361,TEAMS!$D$3:$D$361,"",0),KP!$C$1:$C$370,KP!G$1:G$370,"",0)</f>
        <v>19</v>
      </c>
      <c r="AW191">
        <f>_xlfn.XLOOKUP(_xlfn.XLOOKUP($A191,TEAMS!$E$3:$E$361,TEAMS!$D$3:$D$361,"",0),KP!$C$1:$C$370,KP!H$1:H$370,"",0)</f>
        <v>0</v>
      </c>
      <c r="AX191">
        <f>_xlfn.XLOOKUP(_xlfn.XLOOKUP($A191,TEAMS!$E$3:$E$361,TEAMS!$D$3:$D$361,"",0),KP!$C$1:$C$370,KP!I$1:I$370,"",0)</f>
        <v>-1.83</v>
      </c>
      <c r="AY191">
        <f>_xlfn.XLOOKUP(_xlfn.XLOOKUP($A191,TEAMS!$E$3:$E$361,TEAMS!$D$3:$D$361,"",0),KP!$C$1:$C$370,KP!J$1:J$370,"",0)</f>
        <v>111.6</v>
      </c>
      <c r="AZ191">
        <f>_xlfn.XLOOKUP(_xlfn.XLOOKUP($A191,TEAMS!$E$3:$E$361,TEAMS!$D$3:$D$361,"",0),KP!$C$1:$C$370,KP!L$1:L$370,"",0)</f>
        <v>113.5</v>
      </c>
      <c r="BA191">
        <f>_xlfn.XLOOKUP(_xlfn.XLOOKUP($A191,TEAMS!$E$3:$E$361,TEAMS!$D$3:$D$361,"",0),KP!$C$1:$C$370,KP!N$1:N$370,"",0)</f>
        <v>67.3</v>
      </c>
      <c r="BB191">
        <f>_xlfn.XLOOKUP(_xlfn.XLOOKUP($A191,TEAMS!$E$3:$E$361,TEAMS!$D$3:$D$361,"",0),KP!$C$1:$C$370,KP!P$1:P$370,"",0)</f>
        <v>-0.10299999999999999</v>
      </c>
      <c r="BC191">
        <f>_xlfn.XLOOKUP(_xlfn.XLOOKUP($A191,TEAMS!$E$3:$E$361,TEAMS!$D$3:$D$361,"",0),KP!$C$1:$C$370,KP!R$1:R$370,"",0)</f>
        <v>-3.21</v>
      </c>
      <c r="BD191">
        <f>_xlfn.XLOOKUP(_xlfn.XLOOKUP($A191,TEAMS!$E$3:$E$361,TEAMS!$D$3:$D$361,"",0),KP!$C$1:$C$370,KP!T$1:T$370,"",0)</f>
        <v>104.1</v>
      </c>
      <c r="BE191">
        <f>_xlfn.XLOOKUP(_xlfn.XLOOKUP($A191,TEAMS!$E$3:$E$361,TEAMS!$D$3:$D$361,"",0),KP!$C$1:$C$370,KP!V$1:V$370,"",0)</f>
        <v>107.3</v>
      </c>
      <c r="BF191">
        <f>_xlfn.XLOOKUP(_xlfn.XLOOKUP($A191,TEAMS!$E$3:$E$361,TEAMS!$D$3:$D$361,"",0),KP!$C$1:$C$370,KP!X$1:X$370,"",0)</f>
        <v>4.57</v>
      </c>
    </row>
    <row r="192" spans="1:58" x14ac:dyDescent="0.2">
      <c r="A192" s="1" t="s">
        <v>229</v>
      </c>
      <c r="B192" s="11" t="str">
        <f>_xlfn.XLOOKUP($A192,KP!$D$1:$D$364,KP!$C$1:$C$364,"",0)</f>
        <v>Prairie View A&amp;M</v>
      </c>
      <c r="C192" s="11" t="str">
        <f>_xlfn.XLOOKUP($A192,KP!$D$1:$D$364,KP!$E$1:$E$364,"",0)</f>
        <v>SWAC</v>
      </c>
      <c r="D192">
        <v>66</v>
      </c>
      <c r="E192">
        <v>-2.2999999999999998</v>
      </c>
      <c r="F192">
        <v>23.3</v>
      </c>
      <c r="G192">
        <v>58.9</v>
      </c>
      <c r="H192">
        <v>0.92200000000000004</v>
      </c>
      <c r="I192">
        <v>0.95499999999999996</v>
      </c>
      <c r="J192">
        <v>44.8</v>
      </c>
      <c r="K192">
        <v>96.8</v>
      </c>
      <c r="L192">
        <v>30.9</v>
      </c>
      <c r="M192">
        <v>44</v>
      </c>
      <c r="N192">
        <v>67.599999999999994</v>
      </c>
      <c r="O192">
        <v>6.1</v>
      </c>
      <c r="P192">
        <v>19.899999999999999</v>
      </c>
      <c r="Q192">
        <v>10.1</v>
      </c>
      <c r="R192">
        <v>22.4</v>
      </c>
      <c r="S192">
        <v>34.9</v>
      </c>
      <c r="T192">
        <v>29.6</v>
      </c>
      <c r="U192">
        <v>72.7</v>
      </c>
      <c r="V192">
        <v>50.3</v>
      </c>
      <c r="W192">
        <v>3.5</v>
      </c>
      <c r="X192">
        <v>7.3</v>
      </c>
      <c r="Y192">
        <v>11.1</v>
      </c>
      <c r="Z192">
        <v>13.8</v>
      </c>
      <c r="AA192">
        <v>0.80200000000000005</v>
      </c>
      <c r="AB192">
        <v>0.36699999999999999</v>
      </c>
      <c r="AC192">
        <v>0.33300000000000002</v>
      </c>
      <c r="AD192">
        <v>71.5</v>
      </c>
      <c r="AE192">
        <v>19.2</v>
      </c>
      <c r="AF192">
        <v>68.3</v>
      </c>
      <c r="AG192">
        <v>2.2999999999999998</v>
      </c>
      <c r="AH192">
        <v>42.5</v>
      </c>
      <c r="AI192">
        <v>48.2</v>
      </c>
      <c r="AJ192">
        <v>33.299999999999997</v>
      </c>
      <c r="AK192">
        <v>47.3</v>
      </c>
      <c r="AL192">
        <v>71.900000000000006</v>
      </c>
      <c r="AM192">
        <v>105.6</v>
      </c>
      <c r="AN192">
        <v>11.5</v>
      </c>
      <c r="AO192">
        <v>14.9</v>
      </c>
      <c r="AP192">
        <v>0.77200000000000002</v>
      </c>
      <c r="AQ192">
        <f t="shared" si="6"/>
        <v>3.0000000000000027E-2</v>
      </c>
      <c r="AR192">
        <f t="shared" si="7"/>
        <v>10.8</v>
      </c>
      <c r="AS192">
        <f t="shared" si="8"/>
        <v>-3</v>
      </c>
      <c r="AT192">
        <f>_xlfn.XLOOKUP(_xlfn.XLOOKUP($A192,TEAMS!$E$3:$E$361,TEAMS!$D$3:$D$361,"",0),KP!$C$1:$C$370,KP!B$1:B$370,"",0)</f>
        <v>268</v>
      </c>
      <c r="AU192">
        <f>_xlfn.XLOOKUP(_xlfn.XLOOKUP($A192,TEAMS!$E$3:$E$361,TEAMS!$D$3:$D$361,"",0),KP!$C$1:$C$370,KP!F$1:F$370,"",0)</f>
        <v>13</v>
      </c>
      <c r="AV192">
        <f>_xlfn.XLOOKUP(_xlfn.XLOOKUP($A192,TEAMS!$E$3:$E$361,TEAMS!$D$3:$D$361,"",0),KP!$C$1:$C$370,KP!G$1:G$370,"",0)</f>
        <v>19</v>
      </c>
      <c r="AW192">
        <f>_xlfn.XLOOKUP(_xlfn.XLOOKUP($A192,TEAMS!$E$3:$E$361,TEAMS!$D$3:$D$361,"",0),KP!$C$1:$C$370,KP!H$1:H$370,"",0)</f>
        <v>0</v>
      </c>
      <c r="AX192">
        <f>_xlfn.XLOOKUP(_xlfn.XLOOKUP($A192,TEAMS!$E$3:$E$361,TEAMS!$D$3:$D$361,"",0),KP!$C$1:$C$370,KP!I$1:I$370,"",0)</f>
        <v>-8.35</v>
      </c>
      <c r="AY192">
        <f>_xlfn.XLOOKUP(_xlfn.XLOOKUP($A192,TEAMS!$E$3:$E$361,TEAMS!$D$3:$D$361,"",0),KP!$C$1:$C$370,KP!J$1:J$370,"",0)</f>
        <v>94.3</v>
      </c>
      <c r="AZ192">
        <f>_xlfn.XLOOKUP(_xlfn.XLOOKUP($A192,TEAMS!$E$3:$E$361,TEAMS!$D$3:$D$361,"",0),KP!$C$1:$C$370,KP!L$1:L$370,"",0)</f>
        <v>102.7</v>
      </c>
      <c r="BA192">
        <f>_xlfn.XLOOKUP(_xlfn.XLOOKUP($A192,TEAMS!$E$3:$E$361,TEAMS!$D$3:$D$361,"",0),KP!$C$1:$C$370,KP!N$1:N$370,"",0)</f>
        <v>67.8</v>
      </c>
      <c r="BB192">
        <f>_xlfn.XLOOKUP(_xlfn.XLOOKUP($A192,TEAMS!$E$3:$E$361,TEAMS!$D$3:$D$361,"",0),KP!$C$1:$C$370,KP!P$1:P$370,"",0)</f>
        <v>-6.0999999999999999E-2</v>
      </c>
      <c r="BC192">
        <f>_xlfn.XLOOKUP(_xlfn.XLOOKUP($A192,TEAMS!$E$3:$E$361,TEAMS!$D$3:$D$361,"",0),KP!$C$1:$C$370,KP!R$1:R$370,"",0)</f>
        <v>-6.01</v>
      </c>
      <c r="BD192">
        <f>_xlfn.XLOOKUP(_xlfn.XLOOKUP($A192,TEAMS!$E$3:$E$361,TEAMS!$D$3:$D$361,"",0),KP!$C$1:$C$370,KP!T$1:T$370,"",0)</f>
        <v>100.6</v>
      </c>
      <c r="BE192">
        <f>_xlfn.XLOOKUP(_xlfn.XLOOKUP($A192,TEAMS!$E$3:$E$361,TEAMS!$D$3:$D$361,"",0),KP!$C$1:$C$370,KP!V$1:V$370,"",0)</f>
        <v>106.6</v>
      </c>
      <c r="BF192">
        <f>_xlfn.XLOOKUP(_xlfn.XLOOKUP($A192,TEAMS!$E$3:$E$361,TEAMS!$D$3:$D$361,"",0),KP!$C$1:$C$370,KP!X$1:X$370,"",0)</f>
        <v>5.55</v>
      </c>
    </row>
    <row r="193" spans="1:58" x14ac:dyDescent="0.2">
      <c r="A193" s="1" t="s">
        <v>230</v>
      </c>
      <c r="B193" s="11" t="str">
        <f>_xlfn.XLOOKUP($A193,KP!$D$1:$D$364,KP!$C$1:$C$364,"",0)</f>
        <v>Kent St.</v>
      </c>
      <c r="C193" s="11" t="str">
        <f>_xlfn.XLOOKUP($A193,KP!$D$1:$D$364,KP!$E$1:$E$364,"",0)</f>
        <v>MAC</v>
      </c>
      <c r="D193">
        <v>75.7</v>
      </c>
      <c r="E193">
        <v>9.4</v>
      </c>
      <c r="F193">
        <v>27</v>
      </c>
      <c r="G193">
        <v>60.2</v>
      </c>
      <c r="H193">
        <v>1.0589999999999999</v>
      </c>
      <c r="I193">
        <v>0.92800000000000005</v>
      </c>
      <c r="J193">
        <v>51.3</v>
      </c>
      <c r="K193">
        <v>109.1</v>
      </c>
      <c r="L193">
        <v>33.200000000000003</v>
      </c>
      <c r="M193">
        <v>52.2</v>
      </c>
      <c r="N193">
        <v>72.3</v>
      </c>
      <c r="O193">
        <v>7.7</v>
      </c>
      <c r="P193">
        <v>23.3</v>
      </c>
      <c r="Q193">
        <v>9.3000000000000007</v>
      </c>
      <c r="R193">
        <v>22.6</v>
      </c>
      <c r="S193">
        <v>35.200000000000003</v>
      </c>
      <c r="T193">
        <v>29.3</v>
      </c>
      <c r="U193">
        <v>73.2</v>
      </c>
      <c r="V193">
        <v>50.2</v>
      </c>
      <c r="W193">
        <v>4</v>
      </c>
      <c r="X193">
        <v>8.6</v>
      </c>
      <c r="Y193">
        <v>12.2</v>
      </c>
      <c r="Z193">
        <v>11.4</v>
      </c>
      <c r="AA193">
        <v>1.071</v>
      </c>
      <c r="AB193">
        <v>0.81299999999999994</v>
      </c>
      <c r="AC193">
        <v>0.66700000000000004</v>
      </c>
      <c r="AD193">
        <v>71.5</v>
      </c>
      <c r="AE193">
        <v>19.5</v>
      </c>
      <c r="AF193">
        <v>66.3</v>
      </c>
      <c r="AG193">
        <v>-9.4</v>
      </c>
      <c r="AH193">
        <v>40.9</v>
      </c>
      <c r="AI193">
        <v>47.2</v>
      </c>
      <c r="AJ193">
        <v>30.9</v>
      </c>
      <c r="AK193">
        <v>47.8</v>
      </c>
      <c r="AL193">
        <v>72.400000000000006</v>
      </c>
      <c r="AM193">
        <v>103.4</v>
      </c>
      <c r="AN193">
        <v>11.3</v>
      </c>
      <c r="AO193">
        <v>15.7</v>
      </c>
      <c r="AP193">
        <v>0.71599999999999997</v>
      </c>
      <c r="AQ193">
        <f t="shared" si="6"/>
        <v>0.35499999999999998</v>
      </c>
      <c r="AR193">
        <f t="shared" si="7"/>
        <v>12.6</v>
      </c>
      <c r="AS193">
        <f t="shared" si="8"/>
        <v>1.1999999999999993</v>
      </c>
      <c r="AT193">
        <f>_xlfn.XLOOKUP(_xlfn.XLOOKUP($A193,TEAMS!$E$3:$E$361,TEAMS!$D$3:$D$361,"",0),KP!$C$1:$C$370,KP!B$1:B$370,"",0)</f>
        <v>71</v>
      </c>
      <c r="AU193">
        <f>_xlfn.XLOOKUP(_xlfn.XLOOKUP($A193,TEAMS!$E$3:$E$361,TEAMS!$D$3:$D$361,"",0),KP!$C$1:$C$370,KP!F$1:F$370,"",0)</f>
        <v>28</v>
      </c>
      <c r="AV193">
        <f>_xlfn.XLOOKUP(_xlfn.XLOOKUP($A193,TEAMS!$E$3:$E$361,TEAMS!$D$3:$D$361,"",0),KP!$C$1:$C$370,KP!G$1:G$370,"",0)</f>
        <v>6</v>
      </c>
      <c r="AW193">
        <f>_xlfn.XLOOKUP(_xlfn.XLOOKUP($A193,TEAMS!$E$3:$E$361,TEAMS!$D$3:$D$361,"",0),KP!$C$1:$C$370,KP!H$1:H$370,"",0)</f>
        <v>13</v>
      </c>
      <c r="AX193">
        <f>_xlfn.XLOOKUP(_xlfn.XLOOKUP($A193,TEAMS!$E$3:$E$361,TEAMS!$D$3:$D$361,"",0),KP!$C$1:$C$370,KP!I$1:I$370,"",0)</f>
        <v>11.9</v>
      </c>
      <c r="AY193">
        <f>_xlfn.XLOOKUP(_xlfn.XLOOKUP($A193,TEAMS!$E$3:$E$361,TEAMS!$D$3:$D$361,"",0),KP!$C$1:$C$370,KP!J$1:J$370,"",0)</f>
        <v>108.3</v>
      </c>
      <c r="AZ193">
        <f>_xlfn.XLOOKUP(_xlfn.XLOOKUP($A193,TEAMS!$E$3:$E$361,TEAMS!$D$3:$D$361,"",0),KP!$C$1:$C$370,KP!L$1:L$370,"",0)</f>
        <v>96.4</v>
      </c>
      <c r="BA193">
        <f>_xlfn.XLOOKUP(_xlfn.XLOOKUP($A193,TEAMS!$E$3:$E$361,TEAMS!$D$3:$D$361,"",0),KP!$C$1:$C$370,KP!N$1:N$370,"",0)</f>
        <v>68.099999999999994</v>
      </c>
      <c r="BB193">
        <f>_xlfn.XLOOKUP(_xlfn.XLOOKUP($A193,TEAMS!$E$3:$E$361,TEAMS!$D$3:$D$361,"",0),KP!$C$1:$C$370,KP!P$1:P$370,"",0)</f>
        <v>1.9E-2</v>
      </c>
      <c r="BC193">
        <f>_xlfn.XLOOKUP(_xlfn.XLOOKUP($A193,TEAMS!$E$3:$E$361,TEAMS!$D$3:$D$361,"",0),KP!$C$1:$C$370,KP!R$1:R$370,"",0)</f>
        <v>-1.42</v>
      </c>
      <c r="BD193">
        <f>_xlfn.XLOOKUP(_xlfn.XLOOKUP($A193,TEAMS!$E$3:$E$361,TEAMS!$D$3:$D$361,"",0),KP!$C$1:$C$370,KP!T$1:T$370,"",0)</f>
        <v>106.3</v>
      </c>
      <c r="BE193">
        <f>_xlfn.XLOOKUP(_xlfn.XLOOKUP($A193,TEAMS!$E$3:$E$361,TEAMS!$D$3:$D$361,"",0),KP!$C$1:$C$370,KP!V$1:V$370,"",0)</f>
        <v>107.7</v>
      </c>
      <c r="BF193">
        <f>_xlfn.XLOOKUP(_xlfn.XLOOKUP($A193,TEAMS!$E$3:$E$361,TEAMS!$D$3:$D$361,"",0),KP!$C$1:$C$370,KP!X$1:X$370,"",0)</f>
        <v>3.47</v>
      </c>
    </row>
    <row r="194" spans="1:58" x14ac:dyDescent="0.2">
      <c r="A194" s="1" t="s">
        <v>231</v>
      </c>
      <c r="B194" s="11" t="str">
        <f>_xlfn.XLOOKUP($A194,KP!$D$1:$D$364,KP!$C$1:$C$364,"",0)</f>
        <v>Montana</v>
      </c>
      <c r="C194" s="11" t="str">
        <f>_xlfn.XLOOKUP($A194,KP!$D$1:$D$364,KP!$E$1:$E$364,"",0)</f>
        <v>BSky</v>
      </c>
      <c r="D194">
        <v>69.5</v>
      </c>
      <c r="E194">
        <v>0.7</v>
      </c>
      <c r="F194">
        <v>24.7</v>
      </c>
      <c r="G194">
        <v>53.2</v>
      </c>
      <c r="H194">
        <v>1.0580000000000001</v>
      </c>
      <c r="I194">
        <v>1.048</v>
      </c>
      <c r="J194">
        <v>53.8</v>
      </c>
      <c r="K194">
        <v>114.7</v>
      </c>
      <c r="L194">
        <v>37.299999999999997</v>
      </c>
      <c r="M194">
        <v>52.4</v>
      </c>
      <c r="N194">
        <v>78.900000000000006</v>
      </c>
      <c r="O194">
        <v>7.9</v>
      </c>
      <c r="P194">
        <v>21.2</v>
      </c>
      <c r="Q194">
        <v>6</v>
      </c>
      <c r="R194">
        <v>21.4</v>
      </c>
      <c r="S194">
        <v>30.1</v>
      </c>
      <c r="T194">
        <v>22.2</v>
      </c>
      <c r="U194">
        <v>77.400000000000006</v>
      </c>
      <c r="V194">
        <v>49.8</v>
      </c>
      <c r="W194">
        <v>2.4</v>
      </c>
      <c r="X194">
        <v>4.7</v>
      </c>
      <c r="Y194">
        <v>12.3</v>
      </c>
      <c r="Z194">
        <v>11.1</v>
      </c>
      <c r="AA194">
        <v>1.1080000000000001</v>
      </c>
      <c r="AB194">
        <v>0.53300000000000003</v>
      </c>
      <c r="AC194">
        <v>0.54600000000000004</v>
      </c>
      <c r="AD194">
        <v>65.599999999999994</v>
      </c>
      <c r="AE194">
        <v>18.5</v>
      </c>
      <c r="AF194">
        <v>68.8</v>
      </c>
      <c r="AG194">
        <v>-0.7</v>
      </c>
      <c r="AH194">
        <v>45.5</v>
      </c>
      <c r="AI194">
        <v>51.2</v>
      </c>
      <c r="AJ194">
        <v>32.5</v>
      </c>
      <c r="AK194">
        <v>52.5</v>
      </c>
      <c r="AL194">
        <v>77.3</v>
      </c>
      <c r="AM194">
        <v>111.6</v>
      </c>
      <c r="AN194">
        <v>11</v>
      </c>
      <c r="AO194">
        <v>10.199999999999999</v>
      </c>
      <c r="AP194">
        <v>1.075</v>
      </c>
      <c r="AQ194">
        <f t="shared" si="6"/>
        <v>3.300000000000014E-2</v>
      </c>
      <c r="AR194">
        <f t="shared" si="7"/>
        <v>7.1</v>
      </c>
      <c r="AS194">
        <f t="shared" si="8"/>
        <v>-4</v>
      </c>
      <c r="AT194">
        <f>_xlfn.XLOOKUP(_xlfn.XLOOKUP($A194,TEAMS!$E$3:$E$361,TEAMS!$D$3:$D$361,"",0),KP!$C$1:$C$370,KP!B$1:B$370,"",0)</f>
        <v>159</v>
      </c>
      <c r="AU194">
        <f>_xlfn.XLOOKUP(_xlfn.XLOOKUP($A194,TEAMS!$E$3:$E$361,TEAMS!$D$3:$D$361,"",0),KP!$C$1:$C$370,KP!F$1:F$370,"",0)</f>
        <v>17</v>
      </c>
      <c r="AV194">
        <f>_xlfn.XLOOKUP(_xlfn.XLOOKUP($A194,TEAMS!$E$3:$E$361,TEAMS!$D$3:$D$361,"",0),KP!$C$1:$C$370,KP!G$1:G$370,"",0)</f>
        <v>14</v>
      </c>
      <c r="AW194">
        <f>_xlfn.XLOOKUP(_xlfn.XLOOKUP($A194,TEAMS!$E$3:$E$361,TEAMS!$D$3:$D$361,"",0),KP!$C$1:$C$370,KP!H$1:H$370,"",0)</f>
        <v>0</v>
      </c>
      <c r="AX194">
        <f>_xlfn.XLOOKUP(_xlfn.XLOOKUP($A194,TEAMS!$E$3:$E$361,TEAMS!$D$3:$D$361,"",0),KP!$C$1:$C$370,KP!I$1:I$370,"",0)</f>
        <v>0.64</v>
      </c>
      <c r="AY194">
        <f>_xlfn.XLOOKUP(_xlfn.XLOOKUP($A194,TEAMS!$E$3:$E$361,TEAMS!$D$3:$D$361,"",0),KP!$C$1:$C$370,KP!J$1:J$370,"",0)</f>
        <v>108.9</v>
      </c>
      <c r="AZ194">
        <f>_xlfn.XLOOKUP(_xlfn.XLOOKUP($A194,TEAMS!$E$3:$E$361,TEAMS!$D$3:$D$361,"",0),KP!$C$1:$C$370,KP!L$1:L$370,"",0)</f>
        <v>108.3</v>
      </c>
      <c r="BA194">
        <f>_xlfn.XLOOKUP(_xlfn.XLOOKUP($A194,TEAMS!$E$3:$E$361,TEAMS!$D$3:$D$361,"",0),KP!$C$1:$C$370,KP!N$1:N$370,"",0)</f>
        <v>63.7</v>
      </c>
      <c r="BB194">
        <f>_xlfn.XLOOKUP(_xlfn.XLOOKUP($A194,TEAMS!$E$3:$E$361,TEAMS!$D$3:$D$361,"",0),KP!$C$1:$C$370,KP!P$1:P$370,"",0)</f>
        <v>1.7000000000000001E-2</v>
      </c>
      <c r="BC194">
        <f>_xlfn.XLOOKUP(_xlfn.XLOOKUP($A194,TEAMS!$E$3:$E$361,TEAMS!$D$3:$D$361,"",0),KP!$C$1:$C$370,KP!R$1:R$370,"",0)</f>
        <v>-0.79</v>
      </c>
      <c r="BD194">
        <f>_xlfn.XLOOKUP(_xlfn.XLOOKUP($A194,TEAMS!$E$3:$E$361,TEAMS!$D$3:$D$361,"",0),KP!$C$1:$C$370,KP!T$1:T$370,"",0)</f>
        <v>105.6</v>
      </c>
      <c r="BE194">
        <f>_xlfn.XLOOKUP(_xlfn.XLOOKUP($A194,TEAMS!$E$3:$E$361,TEAMS!$D$3:$D$361,"",0),KP!$C$1:$C$370,KP!V$1:V$370,"",0)</f>
        <v>106.4</v>
      </c>
      <c r="BF194">
        <f>_xlfn.XLOOKUP(_xlfn.XLOOKUP($A194,TEAMS!$E$3:$E$361,TEAMS!$D$3:$D$361,"",0),KP!$C$1:$C$370,KP!X$1:X$370,"",0)</f>
        <v>3.6</v>
      </c>
    </row>
    <row r="195" spans="1:58" x14ac:dyDescent="0.2">
      <c r="A195" s="1" t="s">
        <v>232</v>
      </c>
      <c r="B195" s="11" t="str">
        <f>_xlfn.XLOOKUP($A195,KP!$D$1:$D$364,KP!$C$1:$C$364,"",0)</f>
        <v>Cincinnati</v>
      </c>
      <c r="C195" s="11" t="str">
        <f>_xlfn.XLOOKUP($A195,KP!$D$1:$D$364,KP!$E$1:$E$364,"",0)</f>
        <v>Amer</v>
      </c>
      <c r="D195">
        <v>76.599999999999994</v>
      </c>
      <c r="E195">
        <v>6.9</v>
      </c>
      <c r="F195">
        <v>28.1</v>
      </c>
      <c r="G195">
        <v>63.1</v>
      </c>
      <c r="H195">
        <v>1.0680000000000001</v>
      </c>
      <c r="I195">
        <v>0.97199999999999998</v>
      </c>
      <c r="J195">
        <v>51.7</v>
      </c>
      <c r="K195">
        <v>108.2</v>
      </c>
      <c r="L195">
        <v>35.5</v>
      </c>
      <c r="M195">
        <v>50.7</v>
      </c>
      <c r="N195">
        <v>70</v>
      </c>
      <c r="O195">
        <v>9</v>
      </c>
      <c r="P195">
        <v>25.4</v>
      </c>
      <c r="Q195">
        <v>9.4</v>
      </c>
      <c r="R195">
        <v>24.3</v>
      </c>
      <c r="S195">
        <v>36.799999999999997</v>
      </c>
      <c r="T195">
        <v>28.9</v>
      </c>
      <c r="U195">
        <v>74.5</v>
      </c>
      <c r="V195">
        <v>51.2</v>
      </c>
      <c r="W195">
        <v>3.9</v>
      </c>
      <c r="X195">
        <v>6.1</v>
      </c>
      <c r="Y195">
        <v>15.5</v>
      </c>
      <c r="Z195">
        <v>10.6</v>
      </c>
      <c r="AA195">
        <v>1.4590000000000001</v>
      </c>
      <c r="AB195">
        <v>0.625</v>
      </c>
      <c r="AC195">
        <v>0.5</v>
      </c>
      <c r="AD195">
        <v>71.7</v>
      </c>
      <c r="AE195">
        <v>16.2</v>
      </c>
      <c r="AF195">
        <v>69.7</v>
      </c>
      <c r="AG195">
        <v>-6.9</v>
      </c>
      <c r="AH195">
        <v>42.8</v>
      </c>
      <c r="AI195">
        <v>47.7</v>
      </c>
      <c r="AJ195">
        <v>31.5</v>
      </c>
      <c r="AK195">
        <v>47.8</v>
      </c>
      <c r="AL195">
        <v>74.400000000000006</v>
      </c>
      <c r="AM195">
        <v>102.8</v>
      </c>
      <c r="AN195">
        <v>12.7</v>
      </c>
      <c r="AO195">
        <v>12</v>
      </c>
      <c r="AP195">
        <v>1.0569999999999999</v>
      </c>
      <c r="AQ195">
        <f t="shared" ref="AQ195:AQ258" si="9">AA195-AP195</f>
        <v>0.40200000000000014</v>
      </c>
      <c r="AR195">
        <f t="shared" ref="AR195:AR258" si="10">(W195+X195)</f>
        <v>10</v>
      </c>
      <c r="AS195">
        <f t="shared" ref="AS195:AS258" si="11">AR195-Z195</f>
        <v>-0.59999999999999964</v>
      </c>
      <c r="AT195">
        <f>_xlfn.XLOOKUP(_xlfn.XLOOKUP($A195,TEAMS!$E$3:$E$361,TEAMS!$D$3:$D$361,"",0),KP!$C$1:$C$370,KP!B$1:B$370,"",0)</f>
        <v>54</v>
      </c>
      <c r="AU195">
        <f>_xlfn.XLOOKUP(_xlfn.XLOOKUP($A195,TEAMS!$E$3:$E$361,TEAMS!$D$3:$D$361,"",0),KP!$C$1:$C$370,KP!F$1:F$370,"",0)</f>
        <v>21</v>
      </c>
      <c r="AV195">
        <f>_xlfn.XLOOKUP(_xlfn.XLOOKUP($A195,TEAMS!$E$3:$E$361,TEAMS!$D$3:$D$361,"",0),KP!$C$1:$C$370,KP!G$1:G$370,"",0)</f>
        <v>12</v>
      </c>
      <c r="AW195">
        <f>_xlfn.XLOOKUP(_xlfn.XLOOKUP($A195,TEAMS!$E$3:$E$361,TEAMS!$D$3:$D$361,"",0),KP!$C$1:$C$370,KP!H$1:H$370,"",0)</f>
        <v>0</v>
      </c>
      <c r="AX195">
        <f>_xlfn.XLOOKUP(_xlfn.XLOOKUP($A195,TEAMS!$E$3:$E$361,TEAMS!$D$3:$D$361,"",0),KP!$C$1:$C$370,KP!I$1:I$370,"",0)</f>
        <v>13.35</v>
      </c>
      <c r="AY195">
        <f>_xlfn.XLOOKUP(_xlfn.XLOOKUP($A195,TEAMS!$E$3:$E$361,TEAMS!$D$3:$D$361,"",0),KP!$C$1:$C$370,KP!J$1:J$370,"",0)</f>
        <v>112.3</v>
      </c>
      <c r="AZ195">
        <f>_xlfn.XLOOKUP(_xlfn.XLOOKUP($A195,TEAMS!$E$3:$E$361,TEAMS!$D$3:$D$361,"",0),KP!$C$1:$C$370,KP!L$1:L$370,"",0)</f>
        <v>99</v>
      </c>
      <c r="BA195">
        <f>_xlfn.XLOOKUP(_xlfn.XLOOKUP($A195,TEAMS!$E$3:$E$361,TEAMS!$D$3:$D$361,"",0),KP!$C$1:$C$370,KP!N$1:N$370,"",0)</f>
        <v>68.5</v>
      </c>
      <c r="BB195">
        <f>_xlfn.XLOOKUP(_xlfn.XLOOKUP($A195,TEAMS!$E$3:$E$361,TEAMS!$D$3:$D$361,"",0),KP!$C$1:$C$370,KP!P$1:P$370,"",0)</f>
        <v>-3.2000000000000001E-2</v>
      </c>
      <c r="BC195">
        <f>_xlfn.XLOOKUP(_xlfn.XLOOKUP($A195,TEAMS!$E$3:$E$361,TEAMS!$D$3:$D$361,"",0),KP!$C$1:$C$370,KP!R$1:R$370,"",0)</f>
        <v>3.98</v>
      </c>
      <c r="BD195">
        <f>_xlfn.XLOOKUP(_xlfn.XLOOKUP($A195,TEAMS!$E$3:$E$361,TEAMS!$D$3:$D$361,"",0),KP!$C$1:$C$370,KP!T$1:T$370,"",0)</f>
        <v>107.5</v>
      </c>
      <c r="BE195">
        <f>_xlfn.XLOOKUP(_xlfn.XLOOKUP($A195,TEAMS!$E$3:$E$361,TEAMS!$D$3:$D$361,"",0),KP!$C$1:$C$370,KP!V$1:V$370,"",0)</f>
        <v>103.5</v>
      </c>
      <c r="BF195">
        <f>_xlfn.XLOOKUP(_xlfn.XLOOKUP($A195,TEAMS!$E$3:$E$361,TEAMS!$D$3:$D$361,"",0),KP!$C$1:$C$370,KP!X$1:X$370,"",0)</f>
        <v>-2.64</v>
      </c>
    </row>
    <row r="196" spans="1:58" x14ac:dyDescent="0.2">
      <c r="A196" s="1" t="s">
        <v>233</v>
      </c>
      <c r="B196" s="11" t="str">
        <f>_xlfn.XLOOKUP($A196,KP!$D$1:$D$364,KP!$C$1:$C$364,"",0)</f>
        <v>Brown</v>
      </c>
      <c r="C196" s="11" t="str">
        <f>_xlfn.XLOOKUP($A196,KP!$D$1:$D$364,KP!$E$1:$E$364,"",0)</f>
        <v>Ivy</v>
      </c>
      <c r="D196">
        <v>69.599999999999994</v>
      </c>
      <c r="E196">
        <v>0.2</v>
      </c>
      <c r="F196">
        <v>25.3</v>
      </c>
      <c r="G196">
        <v>57.7</v>
      </c>
      <c r="H196">
        <v>0.97499999999999998</v>
      </c>
      <c r="I196">
        <v>0.97099999999999997</v>
      </c>
      <c r="J196">
        <v>50.7</v>
      </c>
      <c r="K196">
        <v>105.7</v>
      </c>
      <c r="L196">
        <v>34.700000000000003</v>
      </c>
      <c r="M196">
        <v>49.8</v>
      </c>
      <c r="N196">
        <v>64.2</v>
      </c>
      <c r="O196">
        <v>8</v>
      </c>
      <c r="P196">
        <v>23</v>
      </c>
      <c r="Q196">
        <v>8</v>
      </c>
      <c r="R196">
        <v>24.5</v>
      </c>
      <c r="S196">
        <v>34.799999999999997</v>
      </c>
      <c r="T196">
        <v>24.6</v>
      </c>
      <c r="U196">
        <v>79</v>
      </c>
      <c r="V196">
        <v>50.3</v>
      </c>
      <c r="W196">
        <v>3.2</v>
      </c>
      <c r="X196">
        <v>7.2</v>
      </c>
      <c r="Y196">
        <v>13.8</v>
      </c>
      <c r="Z196">
        <v>13.3</v>
      </c>
      <c r="AA196">
        <v>1.036</v>
      </c>
      <c r="AB196">
        <v>0.51900000000000002</v>
      </c>
      <c r="AC196">
        <v>0.42899999999999999</v>
      </c>
      <c r="AD196">
        <v>71.400000000000006</v>
      </c>
      <c r="AE196">
        <v>16.2</v>
      </c>
      <c r="AF196">
        <v>69.3</v>
      </c>
      <c r="AG196">
        <v>-0.2</v>
      </c>
      <c r="AH196">
        <v>44.7</v>
      </c>
      <c r="AI196">
        <v>51.2</v>
      </c>
      <c r="AJ196">
        <v>35</v>
      </c>
      <c r="AK196">
        <v>50.4</v>
      </c>
      <c r="AL196">
        <v>71</v>
      </c>
      <c r="AM196">
        <v>107.7</v>
      </c>
      <c r="AN196">
        <v>12</v>
      </c>
      <c r="AO196">
        <v>13.8</v>
      </c>
      <c r="AP196">
        <v>0.874</v>
      </c>
      <c r="AQ196">
        <f t="shared" si="9"/>
        <v>0.16200000000000003</v>
      </c>
      <c r="AR196">
        <f t="shared" si="10"/>
        <v>10.4</v>
      </c>
      <c r="AS196">
        <f t="shared" si="11"/>
        <v>-2.9000000000000004</v>
      </c>
      <c r="AT196">
        <f>_xlfn.XLOOKUP(_xlfn.XLOOKUP($A196,TEAMS!$E$3:$E$361,TEAMS!$D$3:$D$361,"",0),KP!$C$1:$C$370,KP!B$1:B$370,"",0)</f>
        <v>184</v>
      </c>
      <c r="AU196">
        <f>_xlfn.XLOOKUP(_xlfn.XLOOKUP($A196,TEAMS!$E$3:$E$361,TEAMS!$D$3:$D$361,"",0),KP!$C$1:$C$370,KP!F$1:F$370,"",0)</f>
        <v>14</v>
      </c>
      <c r="AV196">
        <f>_xlfn.XLOOKUP(_xlfn.XLOOKUP($A196,TEAMS!$E$3:$E$361,TEAMS!$D$3:$D$361,"",0),KP!$C$1:$C$370,KP!G$1:G$370,"",0)</f>
        <v>13</v>
      </c>
      <c r="AW196">
        <f>_xlfn.XLOOKUP(_xlfn.XLOOKUP($A196,TEAMS!$E$3:$E$361,TEAMS!$D$3:$D$361,"",0),KP!$C$1:$C$370,KP!H$1:H$370,"",0)</f>
        <v>0</v>
      </c>
      <c r="AX196">
        <f>_xlfn.XLOOKUP(_xlfn.XLOOKUP($A196,TEAMS!$E$3:$E$361,TEAMS!$D$3:$D$361,"",0),KP!$C$1:$C$370,KP!I$1:I$370,"",0)</f>
        <v>-0.98</v>
      </c>
      <c r="AY196">
        <f>_xlfn.XLOOKUP(_xlfn.XLOOKUP($A196,TEAMS!$E$3:$E$361,TEAMS!$D$3:$D$361,"",0),KP!$C$1:$C$370,KP!J$1:J$370,"",0)</f>
        <v>100.8</v>
      </c>
      <c r="AZ196">
        <f>_xlfn.XLOOKUP(_xlfn.XLOOKUP($A196,TEAMS!$E$3:$E$361,TEAMS!$D$3:$D$361,"",0),KP!$C$1:$C$370,KP!L$1:L$370,"",0)</f>
        <v>101.8</v>
      </c>
      <c r="BA196">
        <f>_xlfn.XLOOKUP(_xlfn.XLOOKUP($A196,TEAMS!$E$3:$E$361,TEAMS!$D$3:$D$361,"",0),KP!$C$1:$C$370,KP!N$1:N$370,"",0)</f>
        <v>69.3</v>
      </c>
      <c r="BB196">
        <f>_xlfn.XLOOKUP(_xlfn.XLOOKUP($A196,TEAMS!$E$3:$E$361,TEAMS!$D$3:$D$361,"",0),KP!$C$1:$C$370,KP!P$1:P$370,"",0)</f>
        <v>5.0000000000000001E-3</v>
      </c>
      <c r="BC196">
        <f>_xlfn.XLOOKUP(_xlfn.XLOOKUP($A196,TEAMS!$E$3:$E$361,TEAMS!$D$3:$D$361,"",0),KP!$C$1:$C$370,KP!R$1:R$370,"",0)</f>
        <v>-2.2400000000000002</v>
      </c>
      <c r="BD196">
        <f>_xlfn.XLOOKUP(_xlfn.XLOOKUP($A196,TEAMS!$E$3:$E$361,TEAMS!$D$3:$D$361,"",0),KP!$C$1:$C$370,KP!T$1:T$370,"",0)</f>
        <v>104.1</v>
      </c>
      <c r="BE196">
        <f>_xlfn.XLOOKUP(_xlfn.XLOOKUP($A196,TEAMS!$E$3:$E$361,TEAMS!$D$3:$D$361,"",0),KP!$C$1:$C$370,KP!V$1:V$370,"",0)</f>
        <v>106.3</v>
      </c>
      <c r="BF196">
        <f>_xlfn.XLOOKUP(_xlfn.XLOOKUP($A196,TEAMS!$E$3:$E$361,TEAMS!$D$3:$D$361,"",0),KP!$C$1:$C$370,KP!X$1:X$370,"",0)</f>
        <v>-4.34</v>
      </c>
    </row>
    <row r="197" spans="1:58" x14ac:dyDescent="0.2">
      <c r="A197" s="1" t="s">
        <v>234</v>
      </c>
      <c r="B197" s="11" t="str">
        <f>_xlfn.XLOOKUP($A197,KP!$D$1:$D$364,KP!$C$1:$C$364,"",0)</f>
        <v>Akron</v>
      </c>
      <c r="C197" s="11" t="str">
        <f>_xlfn.XLOOKUP($A197,KP!$D$1:$D$364,KP!$E$1:$E$364,"",0)</f>
        <v>MAC</v>
      </c>
      <c r="D197">
        <v>74.2</v>
      </c>
      <c r="E197">
        <v>5.8</v>
      </c>
      <c r="F197">
        <v>25.4</v>
      </c>
      <c r="G197">
        <v>57.4</v>
      </c>
      <c r="H197">
        <v>1.071</v>
      </c>
      <c r="I197">
        <v>0.98599999999999999</v>
      </c>
      <c r="J197">
        <v>51.9</v>
      </c>
      <c r="K197">
        <v>111.4</v>
      </c>
      <c r="L197">
        <v>35</v>
      </c>
      <c r="M197">
        <v>51.5</v>
      </c>
      <c r="N197">
        <v>75.5</v>
      </c>
      <c r="O197">
        <v>8.8000000000000007</v>
      </c>
      <c r="P197">
        <v>25.2</v>
      </c>
      <c r="Q197">
        <v>8.4</v>
      </c>
      <c r="R197">
        <v>23.5</v>
      </c>
      <c r="S197">
        <v>35.200000000000003</v>
      </c>
      <c r="T197">
        <v>28</v>
      </c>
      <c r="U197">
        <v>76.2</v>
      </c>
      <c r="V197">
        <v>51.7</v>
      </c>
      <c r="W197">
        <v>2.6</v>
      </c>
      <c r="X197">
        <v>5.8</v>
      </c>
      <c r="Y197">
        <v>13</v>
      </c>
      <c r="Z197">
        <v>11.2</v>
      </c>
      <c r="AA197">
        <v>1.1579999999999999</v>
      </c>
      <c r="AB197">
        <v>0.64500000000000002</v>
      </c>
      <c r="AC197">
        <v>0.66700000000000004</v>
      </c>
      <c r="AD197">
        <v>69.3</v>
      </c>
      <c r="AE197">
        <v>16.2</v>
      </c>
      <c r="AF197">
        <v>68.3</v>
      </c>
      <c r="AG197">
        <v>-5.8</v>
      </c>
      <c r="AH197">
        <v>43.5</v>
      </c>
      <c r="AI197">
        <v>49.7</v>
      </c>
      <c r="AJ197">
        <v>35.200000000000003</v>
      </c>
      <c r="AK197">
        <v>48</v>
      </c>
      <c r="AL197">
        <v>74.3</v>
      </c>
      <c r="AM197">
        <v>106.1</v>
      </c>
      <c r="AN197">
        <v>11.5</v>
      </c>
      <c r="AO197">
        <v>12</v>
      </c>
      <c r="AP197">
        <v>0.95699999999999996</v>
      </c>
      <c r="AQ197">
        <f t="shared" si="9"/>
        <v>0.20099999999999996</v>
      </c>
      <c r="AR197">
        <f t="shared" si="10"/>
        <v>8.4</v>
      </c>
      <c r="AS197">
        <f t="shared" si="11"/>
        <v>-2.7999999999999989</v>
      </c>
      <c r="AT197">
        <f>_xlfn.XLOOKUP(_xlfn.XLOOKUP($A197,TEAMS!$E$3:$E$361,TEAMS!$D$3:$D$361,"",0),KP!$C$1:$C$370,KP!B$1:B$370,"",0)</f>
        <v>104</v>
      </c>
      <c r="AU197">
        <f>_xlfn.XLOOKUP(_xlfn.XLOOKUP($A197,TEAMS!$E$3:$E$361,TEAMS!$D$3:$D$361,"",0),KP!$C$1:$C$370,KP!F$1:F$370,"",0)</f>
        <v>22</v>
      </c>
      <c r="AV197">
        <f>_xlfn.XLOOKUP(_xlfn.XLOOKUP($A197,TEAMS!$E$3:$E$361,TEAMS!$D$3:$D$361,"",0),KP!$C$1:$C$370,KP!G$1:G$370,"",0)</f>
        <v>11</v>
      </c>
      <c r="AW197">
        <f>_xlfn.XLOOKUP(_xlfn.XLOOKUP($A197,TEAMS!$E$3:$E$361,TEAMS!$D$3:$D$361,"",0),KP!$C$1:$C$370,KP!H$1:H$370,"",0)</f>
        <v>0</v>
      </c>
      <c r="AX197">
        <f>_xlfn.XLOOKUP(_xlfn.XLOOKUP($A197,TEAMS!$E$3:$E$361,TEAMS!$D$3:$D$361,"",0),KP!$C$1:$C$370,KP!I$1:I$370,"",0)</f>
        <v>6.47</v>
      </c>
      <c r="AY197">
        <f>_xlfn.XLOOKUP(_xlfn.XLOOKUP($A197,TEAMS!$E$3:$E$361,TEAMS!$D$3:$D$361,"",0),KP!$C$1:$C$370,KP!J$1:J$370,"",0)</f>
        <v>110</v>
      </c>
      <c r="AZ197">
        <f>_xlfn.XLOOKUP(_xlfn.XLOOKUP($A197,TEAMS!$E$3:$E$361,TEAMS!$D$3:$D$361,"",0),KP!$C$1:$C$370,KP!L$1:L$370,"",0)</f>
        <v>103.5</v>
      </c>
      <c r="BA197">
        <f>_xlfn.XLOOKUP(_xlfn.XLOOKUP($A197,TEAMS!$E$3:$E$361,TEAMS!$D$3:$D$361,"",0),KP!$C$1:$C$370,KP!N$1:N$370,"",0)</f>
        <v>65.3</v>
      </c>
      <c r="BB197">
        <f>_xlfn.XLOOKUP(_xlfn.XLOOKUP($A197,TEAMS!$E$3:$E$361,TEAMS!$D$3:$D$361,"",0),KP!$C$1:$C$370,KP!P$1:P$370,"",0)</f>
        <v>2E-3</v>
      </c>
      <c r="BC197">
        <f>_xlfn.XLOOKUP(_xlfn.XLOOKUP($A197,TEAMS!$E$3:$E$361,TEAMS!$D$3:$D$361,"",0),KP!$C$1:$C$370,KP!R$1:R$370,"",0)</f>
        <v>-1.76</v>
      </c>
      <c r="BD197">
        <f>_xlfn.XLOOKUP(_xlfn.XLOOKUP($A197,TEAMS!$E$3:$E$361,TEAMS!$D$3:$D$361,"",0),KP!$C$1:$C$370,KP!T$1:T$370,"",0)</f>
        <v>105.2</v>
      </c>
      <c r="BE197">
        <f>_xlfn.XLOOKUP(_xlfn.XLOOKUP($A197,TEAMS!$E$3:$E$361,TEAMS!$D$3:$D$361,"",0),KP!$C$1:$C$370,KP!V$1:V$370,"",0)</f>
        <v>106.9</v>
      </c>
      <c r="BF197">
        <f>_xlfn.XLOOKUP(_xlfn.XLOOKUP($A197,TEAMS!$E$3:$E$361,TEAMS!$D$3:$D$361,"",0),KP!$C$1:$C$370,KP!X$1:X$370,"",0)</f>
        <v>-0.52</v>
      </c>
    </row>
    <row r="198" spans="1:58" x14ac:dyDescent="0.2">
      <c r="A198" s="1" t="s">
        <v>235</v>
      </c>
      <c r="B198" s="11" t="str">
        <f>_xlfn.XLOOKUP($A198,KP!$D$1:$D$364,KP!$C$1:$C$364,"",0)</f>
        <v>Louisiana Monroe</v>
      </c>
      <c r="C198" s="11" t="str">
        <f>_xlfn.XLOOKUP($A198,KP!$D$1:$D$364,KP!$E$1:$E$364,"",0)</f>
        <v>SB</v>
      </c>
      <c r="D198">
        <v>63.4</v>
      </c>
      <c r="E198">
        <v>-8.1</v>
      </c>
      <c r="F198">
        <v>22</v>
      </c>
      <c r="G198">
        <v>56.8</v>
      </c>
      <c r="H198">
        <v>0.92200000000000004</v>
      </c>
      <c r="I198">
        <v>1.0389999999999999</v>
      </c>
      <c r="J198">
        <v>45.2</v>
      </c>
      <c r="K198">
        <v>97.8</v>
      </c>
      <c r="L198">
        <v>34.200000000000003</v>
      </c>
      <c r="M198">
        <v>41.6</v>
      </c>
      <c r="N198">
        <v>70.900000000000006</v>
      </c>
      <c r="O198">
        <v>7.3</v>
      </c>
      <c r="P198">
        <v>21.4</v>
      </c>
      <c r="Q198">
        <v>8.4</v>
      </c>
      <c r="R198">
        <v>22.1</v>
      </c>
      <c r="S198">
        <v>34</v>
      </c>
      <c r="T198">
        <v>25.2</v>
      </c>
      <c r="U198">
        <v>72.3</v>
      </c>
      <c r="V198">
        <v>48.2</v>
      </c>
      <c r="W198">
        <v>3.6</v>
      </c>
      <c r="X198">
        <v>6.3</v>
      </c>
      <c r="Y198">
        <v>11.3</v>
      </c>
      <c r="Z198">
        <v>12.6</v>
      </c>
      <c r="AA198">
        <v>0.89800000000000002</v>
      </c>
      <c r="AB198">
        <v>0.27600000000000002</v>
      </c>
      <c r="AC198">
        <v>0.42899999999999999</v>
      </c>
      <c r="AD198">
        <v>68.8</v>
      </c>
      <c r="AE198">
        <v>15.6</v>
      </c>
      <c r="AF198">
        <v>71.5</v>
      </c>
      <c r="AG198">
        <v>8.1</v>
      </c>
      <c r="AH198">
        <v>44.8</v>
      </c>
      <c r="AI198">
        <v>51.7</v>
      </c>
      <c r="AJ198">
        <v>36</v>
      </c>
      <c r="AK198">
        <v>50.3</v>
      </c>
      <c r="AL198">
        <v>73.7</v>
      </c>
      <c r="AM198">
        <v>109.7</v>
      </c>
      <c r="AN198">
        <v>13.9</v>
      </c>
      <c r="AO198">
        <v>11.9</v>
      </c>
      <c r="AP198">
        <v>1.169</v>
      </c>
      <c r="AQ198">
        <f t="shared" si="9"/>
        <v>-0.27100000000000002</v>
      </c>
      <c r="AR198">
        <f t="shared" si="10"/>
        <v>9.9</v>
      </c>
      <c r="AS198">
        <f t="shared" si="11"/>
        <v>-2.6999999999999993</v>
      </c>
      <c r="AT198">
        <f>_xlfn.XLOOKUP(_xlfn.XLOOKUP($A198,TEAMS!$E$3:$E$361,TEAMS!$D$3:$D$361,"",0),KP!$C$1:$C$370,KP!B$1:B$370,"",0)</f>
        <v>276</v>
      </c>
      <c r="AU198">
        <f>_xlfn.XLOOKUP(_xlfn.XLOOKUP($A198,TEAMS!$E$3:$E$361,TEAMS!$D$3:$D$361,"",0),KP!$C$1:$C$370,KP!F$1:F$370,"",0)</f>
        <v>0</v>
      </c>
      <c r="AV198">
        <f>_xlfn.XLOOKUP(_xlfn.XLOOKUP($A198,TEAMS!$E$3:$E$361,TEAMS!$D$3:$D$361,"",0),KP!$C$1:$C$370,KP!G$1:G$370,"",0)</f>
        <v>0</v>
      </c>
      <c r="AW198">
        <f>_xlfn.XLOOKUP(_xlfn.XLOOKUP($A198,TEAMS!$E$3:$E$361,TEAMS!$D$3:$D$361,"",0),KP!$C$1:$C$370,KP!H$1:H$370,"",0)</f>
        <v>0</v>
      </c>
      <c r="AX198">
        <f>_xlfn.XLOOKUP(_xlfn.XLOOKUP($A198,TEAMS!$E$3:$E$361,TEAMS!$D$3:$D$361,"",0),KP!$C$1:$C$370,KP!I$1:I$370,"",0)</f>
        <v>-9.2200000000000006</v>
      </c>
      <c r="AY198">
        <f>_xlfn.XLOOKUP(_xlfn.XLOOKUP($A198,TEAMS!$E$3:$E$361,TEAMS!$D$3:$D$361,"",0),KP!$C$1:$C$370,KP!J$1:J$370,"",0)</f>
        <v>97.9</v>
      </c>
      <c r="AZ198">
        <f>_xlfn.XLOOKUP(_xlfn.XLOOKUP($A198,TEAMS!$E$3:$E$361,TEAMS!$D$3:$D$361,"",0),KP!$C$1:$C$370,KP!L$1:L$370,"",0)</f>
        <v>107.1</v>
      </c>
      <c r="BA198">
        <f>_xlfn.XLOOKUP(_xlfn.XLOOKUP($A198,TEAMS!$E$3:$E$361,TEAMS!$D$3:$D$361,"",0),KP!$C$1:$C$370,KP!N$1:N$370,"",0)</f>
        <v>66</v>
      </c>
      <c r="BB198">
        <f>_xlfn.XLOOKUP(_xlfn.XLOOKUP($A198,TEAMS!$E$3:$E$361,TEAMS!$D$3:$D$361,"",0),KP!$C$1:$C$370,KP!P$1:P$370,"",0)</f>
        <v>-2.4E-2</v>
      </c>
      <c r="BC198">
        <f>_xlfn.XLOOKUP(_xlfn.XLOOKUP($A198,TEAMS!$E$3:$E$361,TEAMS!$D$3:$D$361,"",0),KP!$C$1:$C$370,KP!R$1:R$370,"",0)</f>
        <v>0.97</v>
      </c>
      <c r="BD198">
        <f>_xlfn.XLOOKUP(_xlfn.XLOOKUP($A198,TEAMS!$E$3:$E$361,TEAMS!$D$3:$D$361,"",0),KP!$C$1:$C$370,KP!T$1:T$370,"",0)</f>
        <v>105.2</v>
      </c>
      <c r="BE198">
        <f>_xlfn.XLOOKUP(_xlfn.XLOOKUP($A198,TEAMS!$E$3:$E$361,TEAMS!$D$3:$D$361,"",0),KP!$C$1:$C$370,KP!V$1:V$370,"",0)</f>
        <v>104.3</v>
      </c>
      <c r="BF198">
        <f>_xlfn.XLOOKUP(_xlfn.XLOOKUP($A198,TEAMS!$E$3:$E$361,TEAMS!$D$3:$D$361,"",0),KP!$C$1:$C$370,KP!X$1:X$370,"",0)</f>
        <v>0.69</v>
      </c>
    </row>
    <row r="199" spans="1:58" x14ac:dyDescent="0.2">
      <c r="A199" s="1" t="s">
        <v>236</v>
      </c>
      <c r="B199" s="11" t="str">
        <f>_xlfn.XLOOKUP($A199,KP!$D$1:$D$364,KP!$C$1:$C$364,"",0)</f>
        <v/>
      </c>
      <c r="C199" s="11" t="str">
        <f>_xlfn.XLOOKUP($A199,KP!$D$1:$D$364,KP!$E$1:$E$364,"",0)</f>
        <v/>
      </c>
      <c r="D199">
        <v>67.900000000000006</v>
      </c>
      <c r="E199">
        <v>-5</v>
      </c>
      <c r="F199">
        <v>24.8</v>
      </c>
      <c r="G199">
        <v>58.8</v>
      </c>
      <c r="H199">
        <v>0.92200000000000004</v>
      </c>
      <c r="I199">
        <v>0.98899999999999999</v>
      </c>
      <c r="J199">
        <v>46.2</v>
      </c>
      <c r="K199">
        <v>99</v>
      </c>
      <c r="L199">
        <v>29.1</v>
      </c>
      <c r="M199">
        <v>47.2</v>
      </c>
      <c r="N199">
        <v>66</v>
      </c>
      <c r="O199">
        <v>4.8</v>
      </c>
      <c r="P199">
        <v>16.5</v>
      </c>
      <c r="Q199">
        <v>9.3000000000000007</v>
      </c>
      <c r="R199">
        <v>23.4</v>
      </c>
      <c r="S199">
        <v>36.200000000000003</v>
      </c>
      <c r="T199">
        <v>27.3</v>
      </c>
      <c r="U199">
        <v>73.599999999999994</v>
      </c>
      <c r="V199">
        <v>50.2</v>
      </c>
      <c r="W199">
        <v>3.1</v>
      </c>
      <c r="X199">
        <v>6.4</v>
      </c>
      <c r="Y199">
        <v>11</v>
      </c>
      <c r="Z199">
        <v>14.7</v>
      </c>
      <c r="AA199">
        <v>0.748</v>
      </c>
      <c r="AB199">
        <v>0.375</v>
      </c>
      <c r="AC199">
        <v>0.46200000000000002</v>
      </c>
      <c r="AD199">
        <v>73.7</v>
      </c>
      <c r="AE199">
        <v>19</v>
      </c>
      <c r="AF199">
        <v>72.900000000000006</v>
      </c>
      <c r="AG199">
        <v>5</v>
      </c>
      <c r="AH199">
        <v>43.5</v>
      </c>
      <c r="AI199">
        <v>49.3</v>
      </c>
      <c r="AJ199">
        <v>33.299999999999997</v>
      </c>
      <c r="AK199">
        <v>48.9</v>
      </c>
      <c r="AL199">
        <v>71</v>
      </c>
      <c r="AM199">
        <v>106.3</v>
      </c>
      <c r="AN199">
        <v>11.9</v>
      </c>
      <c r="AO199">
        <v>13.3</v>
      </c>
      <c r="AP199">
        <v>0.89700000000000002</v>
      </c>
      <c r="AQ199">
        <f t="shared" si="9"/>
        <v>-0.14900000000000002</v>
      </c>
      <c r="AR199">
        <f t="shared" si="10"/>
        <v>9.5</v>
      </c>
      <c r="AS199">
        <f t="shared" si="11"/>
        <v>-5.1999999999999993</v>
      </c>
      <c r="AT199" t="str">
        <f>_xlfn.XLOOKUP(_xlfn.XLOOKUP($A199,TEAMS!$E$3:$E$361,TEAMS!$D$3:$D$361,"",0),KP!$C$1:$C$370,KP!B$1:B$370,"",0)</f>
        <v/>
      </c>
      <c r="AU199" t="str">
        <f>_xlfn.XLOOKUP(_xlfn.XLOOKUP($A199,TEAMS!$E$3:$E$361,TEAMS!$D$3:$D$361,"",0),KP!$C$1:$C$370,KP!F$1:F$370,"",0)</f>
        <v/>
      </c>
      <c r="AV199" t="str">
        <f>_xlfn.XLOOKUP(_xlfn.XLOOKUP($A199,TEAMS!$E$3:$E$361,TEAMS!$D$3:$D$361,"",0),KP!$C$1:$C$370,KP!G$1:G$370,"",0)</f>
        <v/>
      </c>
      <c r="AW199" t="str">
        <f>_xlfn.XLOOKUP(_xlfn.XLOOKUP($A199,TEAMS!$E$3:$E$361,TEAMS!$D$3:$D$361,"",0),KP!$C$1:$C$370,KP!H$1:H$370,"",0)</f>
        <v/>
      </c>
      <c r="AX199" t="str">
        <f>_xlfn.XLOOKUP(_xlfn.XLOOKUP($A199,TEAMS!$E$3:$E$361,TEAMS!$D$3:$D$361,"",0),KP!$C$1:$C$370,KP!I$1:I$370,"",0)</f>
        <v/>
      </c>
      <c r="AY199" t="str">
        <f>_xlfn.XLOOKUP(_xlfn.XLOOKUP($A199,TEAMS!$E$3:$E$361,TEAMS!$D$3:$D$361,"",0),KP!$C$1:$C$370,KP!J$1:J$370,"",0)</f>
        <v/>
      </c>
      <c r="AZ199" t="str">
        <f>_xlfn.XLOOKUP(_xlfn.XLOOKUP($A199,TEAMS!$E$3:$E$361,TEAMS!$D$3:$D$361,"",0),KP!$C$1:$C$370,KP!L$1:L$370,"",0)</f>
        <v/>
      </c>
      <c r="BA199" t="str">
        <f>_xlfn.XLOOKUP(_xlfn.XLOOKUP($A199,TEAMS!$E$3:$E$361,TEAMS!$D$3:$D$361,"",0),KP!$C$1:$C$370,KP!N$1:N$370,"",0)</f>
        <v/>
      </c>
      <c r="BB199" t="str">
        <f>_xlfn.XLOOKUP(_xlfn.XLOOKUP($A199,TEAMS!$E$3:$E$361,TEAMS!$D$3:$D$361,"",0),KP!$C$1:$C$370,KP!P$1:P$370,"",0)</f>
        <v/>
      </c>
      <c r="BC199" t="str">
        <f>_xlfn.XLOOKUP(_xlfn.XLOOKUP($A199,TEAMS!$E$3:$E$361,TEAMS!$D$3:$D$361,"",0),KP!$C$1:$C$370,KP!R$1:R$370,"",0)</f>
        <v/>
      </c>
      <c r="BD199" t="str">
        <f>_xlfn.XLOOKUP(_xlfn.XLOOKUP($A199,TEAMS!$E$3:$E$361,TEAMS!$D$3:$D$361,"",0),KP!$C$1:$C$370,KP!T$1:T$370,"",0)</f>
        <v/>
      </c>
      <c r="BE199" t="str">
        <f>_xlfn.XLOOKUP(_xlfn.XLOOKUP($A199,TEAMS!$E$3:$E$361,TEAMS!$D$3:$D$361,"",0),KP!$C$1:$C$370,KP!V$1:V$370,"",0)</f>
        <v/>
      </c>
      <c r="BF199" t="str">
        <f>_xlfn.XLOOKUP(_xlfn.XLOOKUP($A199,TEAMS!$E$3:$E$361,TEAMS!$D$3:$D$361,"",0),KP!$C$1:$C$370,KP!X$1:X$370,"",0)</f>
        <v/>
      </c>
    </row>
    <row r="200" spans="1:58" x14ac:dyDescent="0.2">
      <c r="A200" s="1" t="s">
        <v>237</v>
      </c>
      <c r="B200" s="11" t="str">
        <f>_xlfn.XLOOKUP($A200,KP!$D$1:$D$364,KP!$C$1:$C$364,"",0)</f>
        <v>Cal Baptist</v>
      </c>
      <c r="C200" s="11" t="str">
        <f>_xlfn.XLOOKUP($A200,KP!$D$1:$D$364,KP!$E$1:$E$364,"",0)</f>
        <v>WAC</v>
      </c>
      <c r="D200">
        <v>66.8</v>
      </c>
      <c r="E200">
        <v>0.9</v>
      </c>
      <c r="F200">
        <v>23.6</v>
      </c>
      <c r="G200">
        <v>56.2</v>
      </c>
      <c r="H200">
        <v>0.98799999999999999</v>
      </c>
      <c r="I200">
        <v>0.97399999999999998</v>
      </c>
      <c r="J200">
        <v>49</v>
      </c>
      <c r="K200">
        <v>103.3</v>
      </c>
      <c r="L200">
        <v>32.5</v>
      </c>
      <c r="M200">
        <v>49.2</v>
      </c>
      <c r="N200">
        <v>65.8</v>
      </c>
      <c r="O200">
        <v>8</v>
      </c>
      <c r="P200">
        <v>24.5</v>
      </c>
      <c r="Q200">
        <v>8.5</v>
      </c>
      <c r="R200">
        <v>24.2</v>
      </c>
      <c r="S200">
        <v>36.200000000000003</v>
      </c>
      <c r="T200">
        <v>26.5</v>
      </c>
      <c r="U200">
        <v>75.400000000000006</v>
      </c>
      <c r="V200">
        <v>51.2</v>
      </c>
      <c r="W200">
        <v>3</v>
      </c>
      <c r="X200">
        <v>4.3</v>
      </c>
      <c r="Y200">
        <v>13.1</v>
      </c>
      <c r="Z200">
        <v>11.9</v>
      </c>
      <c r="AA200">
        <v>1.097</v>
      </c>
      <c r="AB200">
        <v>0.48399999999999999</v>
      </c>
      <c r="AC200">
        <v>0.375</v>
      </c>
      <c r="AD200">
        <v>67.599999999999994</v>
      </c>
      <c r="AE200">
        <v>17.5</v>
      </c>
      <c r="AF200">
        <v>65.900000000000006</v>
      </c>
      <c r="AG200">
        <v>-0.9</v>
      </c>
      <c r="AH200">
        <v>42.7</v>
      </c>
      <c r="AI200">
        <v>47.6</v>
      </c>
      <c r="AJ200">
        <v>29.7</v>
      </c>
      <c r="AK200">
        <v>49</v>
      </c>
      <c r="AL200">
        <v>72.599999999999994</v>
      </c>
      <c r="AM200">
        <v>102.1</v>
      </c>
      <c r="AN200">
        <v>11.1</v>
      </c>
      <c r="AO200">
        <v>10.6</v>
      </c>
      <c r="AP200">
        <v>1.052</v>
      </c>
      <c r="AQ200">
        <f t="shared" si="9"/>
        <v>4.4999999999999929E-2</v>
      </c>
      <c r="AR200">
        <f t="shared" si="10"/>
        <v>7.3</v>
      </c>
      <c r="AS200">
        <f t="shared" si="11"/>
        <v>-4.6000000000000005</v>
      </c>
      <c r="AT200">
        <f>_xlfn.XLOOKUP(_xlfn.XLOOKUP($A200,TEAMS!$E$3:$E$361,TEAMS!$D$3:$D$361,"",0),KP!$C$1:$C$370,KP!B$1:B$370,"",0)</f>
        <v>156</v>
      </c>
      <c r="AU200">
        <f>_xlfn.XLOOKUP(_xlfn.XLOOKUP($A200,TEAMS!$E$3:$E$361,TEAMS!$D$3:$D$361,"",0),KP!$C$1:$C$370,KP!F$1:F$370,"",0)</f>
        <v>17</v>
      </c>
      <c r="AV200">
        <f>_xlfn.XLOOKUP(_xlfn.XLOOKUP($A200,TEAMS!$E$3:$E$361,TEAMS!$D$3:$D$361,"",0),KP!$C$1:$C$370,KP!G$1:G$370,"",0)</f>
        <v>16</v>
      </c>
      <c r="AW200">
        <f>_xlfn.XLOOKUP(_xlfn.XLOOKUP($A200,TEAMS!$E$3:$E$361,TEAMS!$D$3:$D$361,"",0),KP!$C$1:$C$370,KP!H$1:H$370,"",0)</f>
        <v>0</v>
      </c>
      <c r="AX200">
        <f>_xlfn.XLOOKUP(_xlfn.XLOOKUP($A200,TEAMS!$E$3:$E$361,TEAMS!$D$3:$D$361,"",0),KP!$C$1:$C$370,KP!I$1:I$370,"",0)</f>
        <v>1.04</v>
      </c>
      <c r="AY200">
        <f>_xlfn.XLOOKUP(_xlfn.XLOOKUP($A200,TEAMS!$E$3:$E$361,TEAMS!$D$3:$D$361,"",0),KP!$C$1:$C$370,KP!J$1:J$370,"",0)</f>
        <v>103.7</v>
      </c>
      <c r="AZ200">
        <f>_xlfn.XLOOKUP(_xlfn.XLOOKUP($A200,TEAMS!$E$3:$E$361,TEAMS!$D$3:$D$361,"",0),KP!$C$1:$C$370,KP!L$1:L$370,"",0)</f>
        <v>102.7</v>
      </c>
      <c r="BA200">
        <f>_xlfn.XLOOKUP(_xlfn.XLOOKUP($A200,TEAMS!$E$3:$E$361,TEAMS!$D$3:$D$361,"",0),KP!$C$1:$C$370,KP!N$1:N$370,"",0)</f>
        <v>64.099999999999994</v>
      </c>
      <c r="BB200">
        <f>_xlfn.XLOOKUP(_xlfn.XLOOKUP($A200,TEAMS!$E$3:$E$361,TEAMS!$D$3:$D$361,"",0),KP!$C$1:$C$370,KP!P$1:P$370,"",0)</f>
        <v>-4.7E-2</v>
      </c>
      <c r="BC200">
        <f>_xlfn.XLOOKUP(_xlfn.XLOOKUP($A200,TEAMS!$E$3:$E$361,TEAMS!$D$3:$D$361,"",0),KP!$C$1:$C$370,KP!R$1:R$370,"",0)</f>
        <v>-0.74</v>
      </c>
      <c r="BD200">
        <f>_xlfn.XLOOKUP(_xlfn.XLOOKUP($A200,TEAMS!$E$3:$E$361,TEAMS!$D$3:$D$361,"",0),KP!$C$1:$C$370,KP!T$1:T$370,"",0)</f>
        <v>104</v>
      </c>
      <c r="BE200">
        <f>_xlfn.XLOOKUP(_xlfn.XLOOKUP($A200,TEAMS!$E$3:$E$361,TEAMS!$D$3:$D$361,"",0),KP!$C$1:$C$370,KP!V$1:V$370,"",0)</f>
        <v>104.8</v>
      </c>
      <c r="BF200">
        <f>_xlfn.XLOOKUP(_xlfn.XLOOKUP($A200,TEAMS!$E$3:$E$361,TEAMS!$D$3:$D$361,"",0),KP!$C$1:$C$370,KP!X$1:X$370,"",0)</f>
        <v>-6.62</v>
      </c>
    </row>
    <row r="201" spans="1:58" x14ac:dyDescent="0.2">
      <c r="A201" s="1" t="s">
        <v>238</v>
      </c>
      <c r="B201" s="11" t="str">
        <f>_xlfn.XLOOKUP($A201,KP!$D$1:$D$364,KP!$C$1:$C$364,"",0)</f>
        <v>Tennessee St.</v>
      </c>
      <c r="C201" s="11" t="str">
        <f>_xlfn.XLOOKUP($A201,KP!$D$1:$D$364,KP!$E$1:$E$364,"",0)</f>
        <v>OVC</v>
      </c>
      <c r="D201">
        <v>75.5</v>
      </c>
      <c r="E201">
        <v>-0.1</v>
      </c>
      <c r="F201">
        <v>26.3</v>
      </c>
      <c r="G201">
        <v>60</v>
      </c>
      <c r="H201">
        <v>1.0189999999999999</v>
      </c>
      <c r="I201">
        <v>1.02</v>
      </c>
      <c r="J201">
        <v>50.9</v>
      </c>
      <c r="K201">
        <v>107.8</v>
      </c>
      <c r="L201">
        <v>35.1</v>
      </c>
      <c r="M201">
        <v>49.6</v>
      </c>
      <c r="N201">
        <v>68.3</v>
      </c>
      <c r="O201">
        <v>8.6</v>
      </c>
      <c r="P201">
        <v>24.5</v>
      </c>
      <c r="Q201">
        <v>8.6</v>
      </c>
      <c r="R201">
        <v>23.1</v>
      </c>
      <c r="S201">
        <v>35.200000000000003</v>
      </c>
      <c r="T201">
        <v>25.1</v>
      </c>
      <c r="U201">
        <v>73.900000000000006</v>
      </c>
      <c r="V201">
        <v>48.6</v>
      </c>
      <c r="W201">
        <v>3.1</v>
      </c>
      <c r="X201">
        <v>6</v>
      </c>
      <c r="Y201">
        <v>12.9</v>
      </c>
      <c r="Z201">
        <v>12.5</v>
      </c>
      <c r="AA201">
        <v>1.0309999999999999</v>
      </c>
      <c r="AB201">
        <v>0.5</v>
      </c>
      <c r="AC201">
        <v>0.75</v>
      </c>
      <c r="AD201">
        <v>74.099999999999994</v>
      </c>
      <c r="AE201">
        <v>21</v>
      </c>
      <c r="AF201">
        <v>75.599999999999994</v>
      </c>
      <c r="AG201">
        <v>0.1</v>
      </c>
      <c r="AH201">
        <v>44.1</v>
      </c>
      <c r="AI201">
        <v>49.9</v>
      </c>
      <c r="AJ201">
        <v>33.799999999999997</v>
      </c>
      <c r="AK201">
        <v>49.5</v>
      </c>
      <c r="AL201">
        <v>75.2</v>
      </c>
      <c r="AM201">
        <v>109.6</v>
      </c>
      <c r="AN201">
        <v>12.2</v>
      </c>
      <c r="AO201">
        <v>13.4</v>
      </c>
      <c r="AP201">
        <v>0.91</v>
      </c>
      <c r="AQ201">
        <f t="shared" si="9"/>
        <v>0.12099999999999989</v>
      </c>
      <c r="AR201">
        <f t="shared" si="10"/>
        <v>9.1</v>
      </c>
      <c r="AS201">
        <f t="shared" si="11"/>
        <v>-3.4000000000000004</v>
      </c>
      <c r="AT201">
        <f>_xlfn.XLOOKUP(_xlfn.XLOOKUP($A201,TEAMS!$E$3:$E$361,TEAMS!$D$3:$D$361,"",0),KP!$C$1:$C$370,KP!B$1:B$370,"",0)</f>
        <v>292</v>
      </c>
      <c r="AU201">
        <f>_xlfn.XLOOKUP(_xlfn.XLOOKUP($A201,TEAMS!$E$3:$E$361,TEAMS!$D$3:$D$361,"",0),KP!$C$1:$C$370,KP!F$1:F$370,"",0)</f>
        <v>18</v>
      </c>
      <c r="AV201">
        <f>_xlfn.XLOOKUP(_xlfn.XLOOKUP($A201,TEAMS!$E$3:$E$361,TEAMS!$D$3:$D$361,"",0),KP!$C$1:$C$370,KP!G$1:G$370,"",0)</f>
        <v>14</v>
      </c>
      <c r="AW201">
        <f>_xlfn.XLOOKUP(_xlfn.XLOOKUP($A201,TEAMS!$E$3:$E$361,TEAMS!$D$3:$D$361,"",0),KP!$C$1:$C$370,KP!H$1:H$370,"",0)</f>
        <v>0</v>
      </c>
      <c r="AX201">
        <f>_xlfn.XLOOKUP(_xlfn.XLOOKUP($A201,TEAMS!$E$3:$E$361,TEAMS!$D$3:$D$361,"",0),KP!$C$1:$C$370,KP!I$1:I$370,"",0)</f>
        <v>-10.029999999999999</v>
      </c>
      <c r="AY201">
        <f>_xlfn.XLOOKUP(_xlfn.XLOOKUP($A201,TEAMS!$E$3:$E$361,TEAMS!$D$3:$D$361,"",0),KP!$C$1:$C$370,KP!J$1:J$370,"",0)</f>
        <v>101.1</v>
      </c>
      <c r="AZ201">
        <f>_xlfn.XLOOKUP(_xlfn.XLOOKUP($A201,TEAMS!$E$3:$E$361,TEAMS!$D$3:$D$361,"",0),KP!$C$1:$C$370,KP!L$1:L$370,"",0)</f>
        <v>111.2</v>
      </c>
      <c r="BA201">
        <f>_xlfn.XLOOKUP(_xlfn.XLOOKUP($A201,TEAMS!$E$3:$E$361,TEAMS!$D$3:$D$361,"",0),KP!$C$1:$C$370,KP!N$1:N$370,"",0)</f>
        <v>71</v>
      </c>
      <c r="BB201">
        <f>_xlfn.XLOOKUP(_xlfn.XLOOKUP($A201,TEAMS!$E$3:$E$361,TEAMS!$D$3:$D$361,"",0),KP!$C$1:$C$370,KP!P$1:P$370,"",0)</f>
        <v>0.01</v>
      </c>
      <c r="BC201">
        <f>_xlfn.XLOOKUP(_xlfn.XLOOKUP($A201,TEAMS!$E$3:$E$361,TEAMS!$D$3:$D$361,"",0),KP!$C$1:$C$370,KP!R$1:R$370,"",0)</f>
        <v>-10.15</v>
      </c>
      <c r="BD201">
        <f>_xlfn.XLOOKUP(_xlfn.XLOOKUP($A201,TEAMS!$E$3:$E$361,TEAMS!$D$3:$D$361,"",0),KP!$C$1:$C$370,KP!T$1:T$370,"",0)</f>
        <v>100.1</v>
      </c>
      <c r="BE201">
        <f>_xlfn.XLOOKUP(_xlfn.XLOOKUP($A201,TEAMS!$E$3:$E$361,TEAMS!$D$3:$D$361,"",0),KP!$C$1:$C$370,KP!V$1:V$370,"",0)</f>
        <v>110.2</v>
      </c>
      <c r="BF201">
        <f>_xlfn.XLOOKUP(_xlfn.XLOOKUP($A201,TEAMS!$E$3:$E$361,TEAMS!$D$3:$D$361,"",0),KP!$C$1:$C$370,KP!X$1:X$370,"",0)</f>
        <v>-8.94</v>
      </c>
    </row>
    <row r="202" spans="1:58" x14ac:dyDescent="0.2">
      <c r="A202" s="1" t="s">
        <v>239</v>
      </c>
      <c r="B202" s="11" t="str">
        <f>_xlfn.XLOOKUP($A202,KP!$D$1:$D$364,KP!$C$1:$C$364,"",0)</f>
        <v>Loyola Marymount</v>
      </c>
      <c r="C202" s="11" t="str">
        <f>_xlfn.XLOOKUP($A202,KP!$D$1:$D$364,KP!$E$1:$E$364,"",0)</f>
        <v>WCC</v>
      </c>
      <c r="D202">
        <v>74.5</v>
      </c>
      <c r="E202">
        <v>0.7</v>
      </c>
      <c r="F202">
        <v>26.5</v>
      </c>
      <c r="G202">
        <v>58.5</v>
      </c>
      <c r="H202">
        <v>1.0429999999999999</v>
      </c>
      <c r="I202">
        <v>1.034</v>
      </c>
      <c r="J202">
        <v>53.1</v>
      </c>
      <c r="K202">
        <v>110.8</v>
      </c>
      <c r="L202">
        <v>36.5</v>
      </c>
      <c r="M202">
        <v>51.9</v>
      </c>
      <c r="N202">
        <v>67</v>
      </c>
      <c r="O202">
        <v>9.1999999999999993</v>
      </c>
      <c r="P202">
        <v>25.2</v>
      </c>
      <c r="Q202">
        <v>8.5</v>
      </c>
      <c r="R202">
        <v>23.6</v>
      </c>
      <c r="S202">
        <v>35.299999999999997</v>
      </c>
      <c r="T202">
        <v>27.9</v>
      </c>
      <c r="U202">
        <v>78</v>
      </c>
      <c r="V202">
        <v>52.5</v>
      </c>
      <c r="W202">
        <v>2.8</v>
      </c>
      <c r="X202">
        <v>5.4</v>
      </c>
      <c r="Y202">
        <v>11.3</v>
      </c>
      <c r="Z202">
        <v>12.8</v>
      </c>
      <c r="AA202">
        <v>0.88300000000000001</v>
      </c>
      <c r="AB202">
        <v>0.6</v>
      </c>
      <c r="AC202">
        <v>0.7</v>
      </c>
      <c r="AD202">
        <v>71.5</v>
      </c>
      <c r="AE202">
        <v>19.5</v>
      </c>
      <c r="AF202">
        <v>73.900000000000006</v>
      </c>
      <c r="AG202">
        <v>-0.7</v>
      </c>
      <c r="AH202">
        <v>46.2</v>
      </c>
      <c r="AI202">
        <v>51.9</v>
      </c>
      <c r="AJ202">
        <v>34.4</v>
      </c>
      <c r="AK202">
        <v>52</v>
      </c>
      <c r="AL202">
        <v>73</v>
      </c>
      <c r="AM202">
        <v>110.8</v>
      </c>
      <c r="AN202">
        <v>12</v>
      </c>
      <c r="AO202">
        <v>11.3</v>
      </c>
      <c r="AP202">
        <v>1.0589999999999999</v>
      </c>
      <c r="AQ202">
        <f t="shared" si="9"/>
        <v>-0.17599999999999993</v>
      </c>
      <c r="AR202">
        <f t="shared" si="10"/>
        <v>8.1999999999999993</v>
      </c>
      <c r="AS202">
        <f t="shared" si="11"/>
        <v>-4.6000000000000014</v>
      </c>
      <c r="AT202">
        <f>_xlfn.XLOOKUP(_xlfn.XLOOKUP($A202,TEAMS!$E$3:$E$361,TEAMS!$D$3:$D$361,"",0),KP!$C$1:$C$370,KP!B$1:B$370,"",0)</f>
        <v>107</v>
      </c>
      <c r="AU202">
        <f>_xlfn.XLOOKUP(_xlfn.XLOOKUP($A202,TEAMS!$E$3:$E$361,TEAMS!$D$3:$D$361,"",0),KP!$C$1:$C$370,KP!F$1:F$370,"",0)</f>
        <v>19</v>
      </c>
      <c r="AV202">
        <f>_xlfn.XLOOKUP(_xlfn.XLOOKUP($A202,TEAMS!$E$3:$E$361,TEAMS!$D$3:$D$361,"",0),KP!$C$1:$C$370,KP!G$1:G$370,"",0)</f>
        <v>12</v>
      </c>
      <c r="AW202">
        <f>_xlfn.XLOOKUP(_xlfn.XLOOKUP($A202,TEAMS!$E$3:$E$361,TEAMS!$D$3:$D$361,"",0),KP!$C$1:$C$370,KP!H$1:H$370,"",0)</f>
        <v>0</v>
      </c>
      <c r="AX202">
        <f>_xlfn.XLOOKUP(_xlfn.XLOOKUP($A202,TEAMS!$E$3:$E$361,TEAMS!$D$3:$D$361,"",0),KP!$C$1:$C$370,KP!I$1:I$370,"",0)</f>
        <v>6.32</v>
      </c>
      <c r="AY202">
        <f>_xlfn.XLOOKUP(_xlfn.XLOOKUP($A202,TEAMS!$E$3:$E$361,TEAMS!$D$3:$D$361,"",0),KP!$C$1:$C$370,KP!J$1:J$370,"",0)</f>
        <v>110</v>
      </c>
      <c r="AZ202">
        <f>_xlfn.XLOOKUP(_xlfn.XLOOKUP($A202,TEAMS!$E$3:$E$361,TEAMS!$D$3:$D$361,"",0),KP!$C$1:$C$370,KP!L$1:L$370,"",0)</f>
        <v>103.7</v>
      </c>
      <c r="BA202">
        <f>_xlfn.XLOOKUP(_xlfn.XLOOKUP($A202,TEAMS!$E$3:$E$361,TEAMS!$D$3:$D$361,"",0),KP!$C$1:$C$370,KP!N$1:N$370,"",0)</f>
        <v>67.099999999999994</v>
      </c>
      <c r="BB202">
        <f>_xlfn.XLOOKUP(_xlfn.XLOOKUP($A202,TEAMS!$E$3:$E$361,TEAMS!$D$3:$D$361,"",0),KP!$C$1:$C$370,KP!P$1:P$370,"",0)</f>
        <v>7.9000000000000001E-2</v>
      </c>
      <c r="BC202">
        <f>_xlfn.XLOOKUP(_xlfn.XLOOKUP($A202,TEAMS!$E$3:$E$361,TEAMS!$D$3:$D$361,"",0),KP!$C$1:$C$370,KP!R$1:R$370,"",0)</f>
        <v>4.3499999999999996</v>
      </c>
      <c r="BD202">
        <f>_xlfn.XLOOKUP(_xlfn.XLOOKUP($A202,TEAMS!$E$3:$E$361,TEAMS!$D$3:$D$361,"",0),KP!$C$1:$C$370,KP!T$1:T$370,"",0)</f>
        <v>109</v>
      </c>
      <c r="BE202">
        <f>_xlfn.XLOOKUP(_xlfn.XLOOKUP($A202,TEAMS!$E$3:$E$361,TEAMS!$D$3:$D$361,"",0),KP!$C$1:$C$370,KP!V$1:V$370,"",0)</f>
        <v>104.6</v>
      </c>
      <c r="BF202">
        <f>_xlfn.XLOOKUP(_xlfn.XLOOKUP($A202,TEAMS!$E$3:$E$361,TEAMS!$D$3:$D$361,"",0),KP!$C$1:$C$370,KP!X$1:X$370,"",0)</f>
        <v>0.43</v>
      </c>
    </row>
    <row r="203" spans="1:58" x14ac:dyDescent="0.2">
      <c r="A203" s="1" t="s">
        <v>240</v>
      </c>
      <c r="B203" s="11" t="str">
        <f>_xlfn.XLOOKUP($A203,KP!$D$1:$D$364,KP!$C$1:$C$364,"",0)</f>
        <v>Dayton</v>
      </c>
      <c r="C203" s="11" t="str">
        <f>_xlfn.XLOOKUP($A203,KP!$D$1:$D$364,KP!$E$1:$E$364,"",0)</f>
        <v>A10</v>
      </c>
      <c r="D203">
        <v>69</v>
      </c>
      <c r="E203">
        <v>8.1999999999999993</v>
      </c>
      <c r="F203">
        <v>24.7</v>
      </c>
      <c r="G203">
        <v>52.4</v>
      </c>
      <c r="H203">
        <v>1.052</v>
      </c>
      <c r="I203">
        <v>0.92700000000000005</v>
      </c>
      <c r="J203">
        <v>53.6</v>
      </c>
      <c r="K203">
        <v>112.8</v>
      </c>
      <c r="L203">
        <v>34.5</v>
      </c>
      <c r="M203">
        <v>54.7</v>
      </c>
      <c r="N203">
        <v>69.400000000000006</v>
      </c>
      <c r="O203">
        <v>6.7</v>
      </c>
      <c r="P203">
        <v>19.5</v>
      </c>
      <c r="Q203">
        <v>8</v>
      </c>
      <c r="R203">
        <v>24.8</v>
      </c>
      <c r="S203">
        <v>35.799999999999997</v>
      </c>
      <c r="T203">
        <v>29.3</v>
      </c>
      <c r="U203">
        <v>75.2</v>
      </c>
      <c r="V203">
        <v>53.6</v>
      </c>
      <c r="W203">
        <v>4.3</v>
      </c>
      <c r="X203">
        <v>4.9000000000000004</v>
      </c>
      <c r="Y203">
        <v>15.4</v>
      </c>
      <c r="Z203">
        <v>12.2</v>
      </c>
      <c r="AA203">
        <v>1.2609999999999999</v>
      </c>
      <c r="AB203">
        <v>0.66700000000000004</v>
      </c>
      <c r="AC203">
        <v>0.25</v>
      </c>
      <c r="AD203">
        <v>65.599999999999994</v>
      </c>
      <c r="AE203">
        <v>13.6</v>
      </c>
      <c r="AF203">
        <v>60.8</v>
      </c>
      <c r="AG203">
        <v>-8.1999999999999993</v>
      </c>
      <c r="AH203">
        <v>39.200000000000003</v>
      </c>
      <c r="AI203">
        <v>44.8</v>
      </c>
      <c r="AJ203">
        <v>28.8</v>
      </c>
      <c r="AK203">
        <v>45.7</v>
      </c>
      <c r="AL203">
        <v>70.900000000000006</v>
      </c>
      <c r="AM203">
        <v>95.5</v>
      </c>
      <c r="AN203">
        <v>10.7</v>
      </c>
      <c r="AO203">
        <v>10.5</v>
      </c>
      <c r="AP203">
        <v>1.026</v>
      </c>
      <c r="AQ203">
        <f t="shared" si="9"/>
        <v>0.23499999999999988</v>
      </c>
      <c r="AR203">
        <f t="shared" si="10"/>
        <v>9.1999999999999993</v>
      </c>
      <c r="AS203">
        <f t="shared" si="11"/>
        <v>-3</v>
      </c>
      <c r="AT203">
        <f>_xlfn.XLOOKUP(_xlfn.XLOOKUP($A203,TEAMS!$E$3:$E$361,TEAMS!$D$3:$D$361,"",0),KP!$C$1:$C$370,KP!B$1:B$370,"",0)</f>
        <v>78</v>
      </c>
      <c r="AU203">
        <f>_xlfn.XLOOKUP(_xlfn.XLOOKUP($A203,TEAMS!$E$3:$E$361,TEAMS!$D$3:$D$361,"",0),KP!$C$1:$C$370,KP!F$1:F$370,"",0)</f>
        <v>22</v>
      </c>
      <c r="AV203">
        <f>_xlfn.XLOOKUP(_xlfn.XLOOKUP($A203,TEAMS!$E$3:$E$361,TEAMS!$D$3:$D$361,"",0),KP!$C$1:$C$370,KP!G$1:G$370,"",0)</f>
        <v>12</v>
      </c>
      <c r="AW203">
        <f>_xlfn.XLOOKUP(_xlfn.XLOOKUP($A203,TEAMS!$E$3:$E$361,TEAMS!$D$3:$D$361,"",0),KP!$C$1:$C$370,KP!H$1:H$370,"",0)</f>
        <v>0</v>
      </c>
      <c r="AX203">
        <f>_xlfn.XLOOKUP(_xlfn.XLOOKUP($A203,TEAMS!$E$3:$E$361,TEAMS!$D$3:$D$361,"",0),KP!$C$1:$C$370,KP!I$1:I$370,"",0)</f>
        <v>11.2</v>
      </c>
      <c r="AY203">
        <f>_xlfn.XLOOKUP(_xlfn.XLOOKUP($A203,TEAMS!$E$3:$E$361,TEAMS!$D$3:$D$361,"",0),KP!$C$1:$C$370,KP!J$1:J$370,"",0)</f>
        <v>110</v>
      </c>
      <c r="AZ203">
        <f>_xlfn.XLOOKUP(_xlfn.XLOOKUP($A203,TEAMS!$E$3:$E$361,TEAMS!$D$3:$D$361,"",0),KP!$C$1:$C$370,KP!L$1:L$370,"",0)</f>
        <v>98.8</v>
      </c>
      <c r="BA203">
        <f>_xlfn.XLOOKUP(_xlfn.XLOOKUP($A203,TEAMS!$E$3:$E$361,TEAMS!$D$3:$D$361,"",0),KP!$C$1:$C$370,KP!N$1:N$370,"",0)</f>
        <v>62.4</v>
      </c>
      <c r="BB203">
        <f>_xlfn.XLOOKUP(_xlfn.XLOOKUP($A203,TEAMS!$E$3:$E$361,TEAMS!$D$3:$D$361,"",0),KP!$C$1:$C$370,KP!P$1:P$370,"",0)</f>
        <v>-5.6000000000000001E-2</v>
      </c>
      <c r="BC203">
        <f>_xlfn.XLOOKUP(_xlfn.XLOOKUP($A203,TEAMS!$E$3:$E$361,TEAMS!$D$3:$D$361,"",0),KP!$C$1:$C$370,KP!R$1:R$370,"",0)</f>
        <v>0.18</v>
      </c>
      <c r="BD203">
        <f>_xlfn.XLOOKUP(_xlfn.XLOOKUP($A203,TEAMS!$E$3:$E$361,TEAMS!$D$3:$D$361,"",0),KP!$C$1:$C$370,KP!T$1:T$370,"",0)</f>
        <v>104.7</v>
      </c>
      <c r="BE203">
        <f>_xlfn.XLOOKUP(_xlfn.XLOOKUP($A203,TEAMS!$E$3:$E$361,TEAMS!$D$3:$D$361,"",0),KP!$C$1:$C$370,KP!V$1:V$370,"",0)</f>
        <v>104.5</v>
      </c>
      <c r="BF203">
        <f>_xlfn.XLOOKUP(_xlfn.XLOOKUP($A203,TEAMS!$E$3:$E$361,TEAMS!$D$3:$D$361,"",0),KP!$C$1:$C$370,KP!X$1:X$370,"",0)</f>
        <v>-1.73</v>
      </c>
    </row>
    <row r="204" spans="1:58" x14ac:dyDescent="0.2">
      <c r="A204" s="1" t="s">
        <v>241</v>
      </c>
      <c r="B204" s="11" t="str">
        <f>_xlfn.XLOOKUP($A204,KP!$D$1:$D$364,KP!$C$1:$C$364,"",0)</f>
        <v>Arkansas St.</v>
      </c>
      <c r="C204" s="11" t="str">
        <f>_xlfn.XLOOKUP($A204,KP!$D$1:$D$364,KP!$E$1:$E$364,"",0)</f>
        <v>SB</v>
      </c>
      <c r="D204">
        <v>63.7</v>
      </c>
      <c r="E204">
        <v>-4.8</v>
      </c>
      <c r="F204">
        <v>22.4</v>
      </c>
      <c r="G204">
        <v>53.6</v>
      </c>
      <c r="H204">
        <v>0.97099999999999997</v>
      </c>
      <c r="I204">
        <v>1.044</v>
      </c>
      <c r="J204">
        <v>47.6</v>
      </c>
      <c r="K204">
        <v>101.9</v>
      </c>
      <c r="L204">
        <v>34.6</v>
      </c>
      <c r="M204">
        <v>45.5</v>
      </c>
      <c r="N204">
        <v>67.599999999999994</v>
      </c>
      <c r="O204">
        <v>6.2</v>
      </c>
      <c r="P204">
        <v>17.899999999999999</v>
      </c>
      <c r="Q204">
        <v>8.8000000000000007</v>
      </c>
      <c r="R204">
        <v>22.7</v>
      </c>
      <c r="S204">
        <v>33.4</v>
      </c>
      <c r="T204">
        <v>27.1</v>
      </c>
      <c r="U204">
        <v>73.8</v>
      </c>
      <c r="V204">
        <v>49.9</v>
      </c>
      <c r="W204">
        <v>3.1</v>
      </c>
      <c r="X204">
        <v>6.1</v>
      </c>
      <c r="Y204">
        <v>11.9</v>
      </c>
      <c r="Z204">
        <v>11.7</v>
      </c>
      <c r="AA204">
        <v>1.0169999999999999</v>
      </c>
      <c r="AB204">
        <v>0.33300000000000002</v>
      </c>
      <c r="AC204">
        <v>0.44400000000000001</v>
      </c>
      <c r="AD204">
        <v>65.599999999999994</v>
      </c>
      <c r="AE204">
        <v>16.7</v>
      </c>
      <c r="AF204">
        <v>68.5</v>
      </c>
      <c r="AG204">
        <v>4.8</v>
      </c>
      <c r="AH204">
        <v>44.1</v>
      </c>
      <c r="AI204">
        <v>50.2</v>
      </c>
      <c r="AJ204">
        <v>36.4</v>
      </c>
      <c r="AK204">
        <v>48</v>
      </c>
      <c r="AL204">
        <v>74.7</v>
      </c>
      <c r="AM204">
        <v>108.5</v>
      </c>
      <c r="AN204">
        <v>11.7</v>
      </c>
      <c r="AO204">
        <v>10.7</v>
      </c>
      <c r="AP204">
        <v>1.087</v>
      </c>
      <c r="AQ204">
        <f t="shared" si="9"/>
        <v>-7.0000000000000062E-2</v>
      </c>
      <c r="AR204">
        <f t="shared" si="10"/>
        <v>9.1999999999999993</v>
      </c>
      <c r="AS204">
        <f t="shared" si="11"/>
        <v>-2.5</v>
      </c>
      <c r="AT204">
        <f>_xlfn.XLOOKUP(_xlfn.XLOOKUP($A204,TEAMS!$E$3:$E$361,TEAMS!$D$3:$D$361,"",0),KP!$C$1:$C$370,KP!B$1:B$370,"",0)</f>
        <v>284</v>
      </c>
      <c r="AU204">
        <f>_xlfn.XLOOKUP(_xlfn.XLOOKUP($A204,TEAMS!$E$3:$E$361,TEAMS!$D$3:$D$361,"",0),KP!$C$1:$C$370,KP!F$1:F$370,"",0)</f>
        <v>13</v>
      </c>
      <c r="AV204">
        <f>_xlfn.XLOOKUP(_xlfn.XLOOKUP($A204,TEAMS!$E$3:$E$361,TEAMS!$D$3:$D$361,"",0),KP!$C$1:$C$370,KP!G$1:G$370,"",0)</f>
        <v>20</v>
      </c>
      <c r="AW204">
        <f>_xlfn.XLOOKUP(_xlfn.XLOOKUP($A204,TEAMS!$E$3:$E$361,TEAMS!$D$3:$D$361,"",0),KP!$C$1:$C$370,KP!H$1:H$370,"",0)</f>
        <v>0</v>
      </c>
      <c r="AX204">
        <f>_xlfn.XLOOKUP(_xlfn.XLOOKUP($A204,TEAMS!$E$3:$E$361,TEAMS!$D$3:$D$361,"",0),KP!$C$1:$C$370,KP!I$1:I$370,"",0)</f>
        <v>-9.4700000000000006</v>
      </c>
      <c r="AY204">
        <f>_xlfn.XLOOKUP(_xlfn.XLOOKUP($A204,TEAMS!$E$3:$E$361,TEAMS!$D$3:$D$361,"",0),KP!$C$1:$C$370,KP!J$1:J$370,"",0)</f>
        <v>100.3</v>
      </c>
      <c r="AZ204">
        <f>_xlfn.XLOOKUP(_xlfn.XLOOKUP($A204,TEAMS!$E$3:$E$361,TEAMS!$D$3:$D$361,"",0),KP!$C$1:$C$370,KP!L$1:L$370,"",0)</f>
        <v>109.8</v>
      </c>
      <c r="BA204">
        <f>_xlfn.XLOOKUP(_xlfn.XLOOKUP($A204,TEAMS!$E$3:$E$361,TEAMS!$D$3:$D$361,"",0),KP!$C$1:$C$370,KP!N$1:N$370,"",0)</f>
        <v>63.4</v>
      </c>
      <c r="BB204">
        <f>_xlfn.XLOOKUP(_xlfn.XLOOKUP($A204,TEAMS!$E$3:$E$361,TEAMS!$D$3:$D$361,"",0),KP!$C$1:$C$370,KP!P$1:P$370,"",0)</f>
        <v>-1.2E-2</v>
      </c>
      <c r="BC204">
        <f>_xlfn.XLOOKUP(_xlfn.XLOOKUP($A204,TEAMS!$E$3:$E$361,TEAMS!$D$3:$D$361,"",0),KP!$C$1:$C$370,KP!R$1:R$370,"",0)</f>
        <v>-2.98</v>
      </c>
      <c r="BD204">
        <f>_xlfn.XLOOKUP(_xlfn.XLOOKUP($A204,TEAMS!$E$3:$E$361,TEAMS!$D$3:$D$361,"",0),KP!$C$1:$C$370,KP!T$1:T$370,"",0)</f>
        <v>103.1</v>
      </c>
      <c r="BE204">
        <f>_xlfn.XLOOKUP(_xlfn.XLOOKUP($A204,TEAMS!$E$3:$E$361,TEAMS!$D$3:$D$361,"",0),KP!$C$1:$C$370,KP!V$1:V$370,"",0)</f>
        <v>106.1</v>
      </c>
      <c r="BF204">
        <f>_xlfn.XLOOKUP(_xlfn.XLOOKUP($A204,TEAMS!$E$3:$E$361,TEAMS!$D$3:$D$361,"",0),KP!$C$1:$C$370,KP!X$1:X$370,"",0)</f>
        <v>-10.39</v>
      </c>
    </row>
    <row r="205" spans="1:58" x14ac:dyDescent="0.2">
      <c r="A205" s="1" t="s">
        <v>242</v>
      </c>
      <c r="B205" s="11" t="str">
        <f>_xlfn.XLOOKUP($A205,KP!$D$1:$D$364,KP!$C$1:$C$364,"",0)</f>
        <v>South Alabama</v>
      </c>
      <c r="C205" s="11" t="str">
        <f>_xlfn.XLOOKUP($A205,KP!$D$1:$D$364,KP!$E$1:$E$364,"",0)</f>
        <v>SB</v>
      </c>
      <c r="D205">
        <v>69.8</v>
      </c>
      <c r="E205">
        <v>4.0999999999999996</v>
      </c>
      <c r="F205">
        <v>26.7</v>
      </c>
      <c r="G205">
        <v>57.7</v>
      </c>
      <c r="H205">
        <v>1.0309999999999999</v>
      </c>
      <c r="I205">
        <v>0.97099999999999997</v>
      </c>
      <c r="J205">
        <v>52.8</v>
      </c>
      <c r="K205">
        <v>109.5</v>
      </c>
      <c r="L205">
        <v>34.5</v>
      </c>
      <c r="M205">
        <v>53.4</v>
      </c>
      <c r="N205">
        <v>69.2</v>
      </c>
      <c r="O205">
        <v>7.5</v>
      </c>
      <c r="P205">
        <v>21.6</v>
      </c>
      <c r="Q205">
        <v>5.8</v>
      </c>
      <c r="R205">
        <v>23.6</v>
      </c>
      <c r="S205">
        <v>32.1</v>
      </c>
      <c r="T205">
        <v>19.399999999999999</v>
      </c>
      <c r="U205">
        <v>73.099999999999994</v>
      </c>
      <c r="V205">
        <v>47.1</v>
      </c>
      <c r="W205">
        <v>4.2</v>
      </c>
      <c r="X205">
        <v>5.8</v>
      </c>
      <c r="Y205">
        <v>11.2</v>
      </c>
      <c r="Z205">
        <v>9.6999999999999993</v>
      </c>
      <c r="AA205">
        <v>1.1459999999999999</v>
      </c>
      <c r="AB205">
        <v>0.51500000000000001</v>
      </c>
      <c r="AC205">
        <v>0.2</v>
      </c>
      <c r="AD205">
        <v>67.7</v>
      </c>
      <c r="AE205">
        <v>14.8</v>
      </c>
      <c r="AF205">
        <v>65.8</v>
      </c>
      <c r="AG205">
        <v>-4.0999999999999996</v>
      </c>
      <c r="AH205">
        <v>42.5</v>
      </c>
      <c r="AI205">
        <v>46.6</v>
      </c>
      <c r="AJ205">
        <v>29</v>
      </c>
      <c r="AK205">
        <v>47.9</v>
      </c>
      <c r="AL205">
        <v>71.900000000000006</v>
      </c>
      <c r="AM205">
        <v>100.1</v>
      </c>
      <c r="AN205">
        <v>10.1</v>
      </c>
      <c r="AO205">
        <v>10.7</v>
      </c>
      <c r="AP205">
        <v>0.94399999999999995</v>
      </c>
      <c r="AQ205">
        <f t="shared" si="9"/>
        <v>0.20199999999999996</v>
      </c>
      <c r="AR205">
        <f t="shared" si="10"/>
        <v>10</v>
      </c>
      <c r="AS205">
        <f t="shared" si="11"/>
        <v>0.30000000000000071</v>
      </c>
      <c r="AT205">
        <f>_xlfn.XLOOKUP(_xlfn.XLOOKUP($A205,TEAMS!$E$3:$E$361,TEAMS!$D$3:$D$361,"",0),KP!$C$1:$C$370,KP!B$1:B$370,"",0)</f>
        <v>94</v>
      </c>
      <c r="AU205">
        <f>_xlfn.XLOOKUP(_xlfn.XLOOKUP($A205,TEAMS!$E$3:$E$361,TEAMS!$D$3:$D$361,"",0),KP!$C$1:$C$370,KP!F$1:F$370,"",0)</f>
        <v>19</v>
      </c>
      <c r="AV205">
        <f>_xlfn.XLOOKUP(_xlfn.XLOOKUP($A205,TEAMS!$E$3:$E$361,TEAMS!$D$3:$D$361,"",0),KP!$C$1:$C$370,KP!G$1:G$370,"",0)</f>
        <v>16</v>
      </c>
      <c r="AW205">
        <f>_xlfn.XLOOKUP(_xlfn.XLOOKUP($A205,TEAMS!$E$3:$E$361,TEAMS!$D$3:$D$361,"",0),KP!$C$1:$C$370,KP!H$1:H$370,"",0)</f>
        <v>0</v>
      </c>
      <c r="AX205">
        <f>_xlfn.XLOOKUP(_xlfn.XLOOKUP($A205,TEAMS!$E$3:$E$361,TEAMS!$D$3:$D$361,"",0),KP!$C$1:$C$370,KP!I$1:I$370,"",0)</f>
        <v>7.74</v>
      </c>
      <c r="AY205">
        <f>_xlfn.XLOOKUP(_xlfn.XLOOKUP($A205,TEAMS!$E$3:$E$361,TEAMS!$D$3:$D$361,"",0),KP!$C$1:$C$370,KP!J$1:J$370,"",0)</f>
        <v>108.2</v>
      </c>
      <c r="AZ205">
        <f>_xlfn.XLOOKUP(_xlfn.XLOOKUP($A205,TEAMS!$E$3:$E$361,TEAMS!$D$3:$D$361,"",0),KP!$C$1:$C$370,KP!L$1:L$370,"",0)</f>
        <v>100.4</v>
      </c>
      <c r="BA205">
        <f>_xlfn.XLOOKUP(_xlfn.XLOOKUP($A205,TEAMS!$E$3:$E$361,TEAMS!$D$3:$D$361,"",0),KP!$C$1:$C$370,KP!N$1:N$370,"",0)</f>
        <v>65.8</v>
      </c>
      <c r="BB205">
        <f>_xlfn.XLOOKUP(_xlfn.XLOOKUP($A205,TEAMS!$E$3:$E$361,TEAMS!$D$3:$D$361,"",0),KP!$C$1:$C$370,KP!P$1:P$370,"",0)</f>
        <v>-0.111</v>
      </c>
      <c r="BC205">
        <f>_xlfn.XLOOKUP(_xlfn.XLOOKUP($A205,TEAMS!$E$3:$E$361,TEAMS!$D$3:$D$361,"",0),KP!$C$1:$C$370,KP!R$1:R$370,"",0)</f>
        <v>0.91</v>
      </c>
      <c r="BD205">
        <f>_xlfn.XLOOKUP(_xlfn.XLOOKUP($A205,TEAMS!$E$3:$E$361,TEAMS!$D$3:$D$361,"",0),KP!$C$1:$C$370,KP!T$1:T$370,"",0)</f>
        <v>104.9</v>
      </c>
      <c r="BE205">
        <f>_xlfn.XLOOKUP(_xlfn.XLOOKUP($A205,TEAMS!$E$3:$E$361,TEAMS!$D$3:$D$361,"",0),KP!$C$1:$C$370,KP!V$1:V$370,"",0)</f>
        <v>103.9</v>
      </c>
      <c r="BF205">
        <f>_xlfn.XLOOKUP(_xlfn.XLOOKUP($A205,TEAMS!$E$3:$E$361,TEAMS!$D$3:$D$361,"",0),KP!$C$1:$C$370,KP!X$1:X$370,"",0)</f>
        <v>3.82</v>
      </c>
    </row>
    <row r="206" spans="1:58" x14ac:dyDescent="0.2">
      <c r="A206" s="1" t="s">
        <v>243</v>
      </c>
      <c r="B206" s="11" t="str">
        <f>_xlfn.XLOOKUP($A206,KP!$D$1:$D$364,KP!$C$1:$C$364,"",0)</f>
        <v>Army</v>
      </c>
      <c r="C206" s="11" t="str">
        <f>_xlfn.XLOOKUP($A206,KP!$D$1:$D$364,KP!$E$1:$E$364,"",0)</f>
        <v>Pat</v>
      </c>
      <c r="D206">
        <v>71.400000000000006</v>
      </c>
      <c r="E206">
        <v>0.5</v>
      </c>
      <c r="F206">
        <v>26</v>
      </c>
      <c r="G206">
        <v>55.1</v>
      </c>
      <c r="H206">
        <v>1.03</v>
      </c>
      <c r="I206">
        <v>1.024</v>
      </c>
      <c r="J206">
        <v>53.8</v>
      </c>
      <c r="K206">
        <v>112.8</v>
      </c>
      <c r="L206">
        <v>34.9</v>
      </c>
      <c r="M206">
        <v>54.8</v>
      </c>
      <c r="N206">
        <v>69.8</v>
      </c>
      <c r="O206">
        <v>7.3</v>
      </c>
      <c r="P206">
        <v>20.9</v>
      </c>
      <c r="Q206">
        <v>6.8</v>
      </c>
      <c r="R206">
        <v>24.2</v>
      </c>
      <c r="S206">
        <v>33.4</v>
      </c>
      <c r="T206">
        <v>23.5</v>
      </c>
      <c r="U206">
        <v>76.8</v>
      </c>
      <c r="V206">
        <v>51.8</v>
      </c>
      <c r="W206">
        <v>2.1</v>
      </c>
      <c r="X206">
        <v>5</v>
      </c>
      <c r="Y206">
        <v>12.5</v>
      </c>
      <c r="Z206">
        <v>13</v>
      </c>
      <c r="AA206">
        <v>0.96299999999999997</v>
      </c>
      <c r="AB206">
        <v>0.48399999999999999</v>
      </c>
      <c r="AC206">
        <v>0.5</v>
      </c>
      <c r="AD206">
        <v>69.3</v>
      </c>
      <c r="AE206">
        <v>16.2</v>
      </c>
      <c r="AF206">
        <v>71</v>
      </c>
      <c r="AG206">
        <v>-0.5</v>
      </c>
      <c r="AH206">
        <v>45.1</v>
      </c>
      <c r="AI206">
        <v>51.4</v>
      </c>
      <c r="AJ206">
        <v>33.1</v>
      </c>
      <c r="AK206">
        <v>52.4</v>
      </c>
      <c r="AL206">
        <v>69.3</v>
      </c>
      <c r="AM206">
        <v>107.9</v>
      </c>
      <c r="AN206">
        <v>13.8</v>
      </c>
      <c r="AO206">
        <v>10.6</v>
      </c>
      <c r="AP206">
        <v>1.294</v>
      </c>
      <c r="AQ206">
        <f t="shared" si="9"/>
        <v>-0.33100000000000007</v>
      </c>
      <c r="AR206">
        <f t="shared" si="10"/>
        <v>7.1</v>
      </c>
      <c r="AS206">
        <f t="shared" si="11"/>
        <v>-5.9</v>
      </c>
      <c r="AT206">
        <f>_xlfn.XLOOKUP(_xlfn.XLOOKUP($A206,TEAMS!$E$3:$E$361,TEAMS!$D$3:$D$361,"",0),KP!$C$1:$C$370,KP!B$1:B$370,"",0)</f>
        <v>252</v>
      </c>
      <c r="AU206">
        <f>_xlfn.XLOOKUP(_xlfn.XLOOKUP($A206,TEAMS!$E$3:$E$361,TEAMS!$D$3:$D$361,"",0),KP!$C$1:$C$370,KP!F$1:F$370,"",0)</f>
        <v>17</v>
      </c>
      <c r="AV206">
        <f>_xlfn.XLOOKUP(_xlfn.XLOOKUP($A206,TEAMS!$E$3:$E$361,TEAMS!$D$3:$D$361,"",0),KP!$C$1:$C$370,KP!G$1:G$370,"",0)</f>
        <v>16</v>
      </c>
      <c r="AW206">
        <f>_xlfn.XLOOKUP(_xlfn.XLOOKUP($A206,TEAMS!$E$3:$E$361,TEAMS!$D$3:$D$361,"",0),KP!$C$1:$C$370,KP!H$1:H$370,"",0)</f>
        <v>0</v>
      </c>
      <c r="AX206">
        <f>_xlfn.XLOOKUP(_xlfn.XLOOKUP($A206,TEAMS!$E$3:$E$361,TEAMS!$D$3:$D$361,"",0),KP!$C$1:$C$370,KP!I$1:I$370,"",0)</f>
        <v>-6.91</v>
      </c>
      <c r="AY206">
        <f>_xlfn.XLOOKUP(_xlfn.XLOOKUP($A206,TEAMS!$E$3:$E$361,TEAMS!$D$3:$D$361,"",0),KP!$C$1:$C$370,KP!J$1:J$370,"",0)</f>
        <v>103</v>
      </c>
      <c r="AZ206">
        <f>_xlfn.XLOOKUP(_xlfn.XLOOKUP($A206,TEAMS!$E$3:$E$361,TEAMS!$D$3:$D$361,"",0),KP!$C$1:$C$370,KP!L$1:L$370,"",0)</f>
        <v>109.9</v>
      </c>
      <c r="BA206">
        <f>_xlfn.XLOOKUP(_xlfn.XLOOKUP($A206,TEAMS!$E$3:$E$361,TEAMS!$D$3:$D$361,"",0),KP!$C$1:$C$370,KP!N$1:N$370,"",0)</f>
        <v>68.599999999999994</v>
      </c>
      <c r="BB206">
        <f>_xlfn.XLOOKUP(_xlfn.XLOOKUP($A206,TEAMS!$E$3:$E$361,TEAMS!$D$3:$D$361,"",0),KP!$C$1:$C$370,KP!P$1:P$370,"",0)</f>
        <v>-4.2999999999999997E-2</v>
      </c>
      <c r="BC206">
        <f>_xlfn.XLOOKUP(_xlfn.XLOOKUP($A206,TEAMS!$E$3:$E$361,TEAMS!$D$3:$D$361,"",0),KP!$C$1:$C$370,KP!R$1:R$370,"",0)</f>
        <v>-8.51</v>
      </c>
      <c r="BD206">
        <f>_xlfn.XLOOKUP(_xlfn.XLOOKUP($A206,TEAMS!$E$3:$E$361,TEAMS!$D$3:$D$361,"",0),KP!$C$1:$C$370,KP!T$1:T$370,"",0)</f>
        <v>100</v>
      </c>
      <c r="BE206">
        <f>_xlfn.XLOOKUP(_xlfn.XLOOKUP($A206,TEAMS!$E$3:$E$361,TEAMS!$D$3:$D$361,"",0),KP!$C$1:$C$370,KP!V$1:V$370,"",0)</f>
        <v>108.5</v>
      </c>
      <c r="BF206">
        <f>_xlfn.XLOOKUP(_xlfn.XLOOKUP($A206,TEAMS!$E$3:$E$361,TEAMS!$D$3:$D$361,"",0),KP!$C$1:$C$370,KP!X$1:X$370,"",0)</f>
        <v>-9</v>
      </c>
    </row>
    <row r="207" spans="1:58" x14ac:dyDescent="0.2">
      <c r="A207" s="1" t="s">
        <v>244</v>
      </c>
      <c r="B207" s="11" t="str">
        <f>_xlfn.XLOOKUP($A207,KP!$D$1:$D$364,KP!$C$1:$C$364,"",0)</f>
        <v>Creighton</v>
      </c>
      <c r="C207" s="11" t="str">
        <f>_xlfn.XLOOKUP($A207,KP!$D$1:$D$364,KP!$E$1:$E$364,"",0)</f>
        <v>BE</v>
      </c>
      <c r="D207">
        <v>76.599999999999994</v>
      </c>
      <c r="E207">
        <v>8.1999999999999993</v>
      </c>
      <c r="F207">
        <v>27.5</v>
      </c>
      <c r="G207">
        <v>58.9</v>
      </c>
      <c r="H207">
        <v>1.08</v>
      </c>
      <c r="I207">
        <v>0.96499999999999997</v>
      </c>
      <c r="J207">
        <v>54.3</v>
      </c>
      <c r="K207">
        <v>114.8</v>
      </c>
      <c r="L207">
        <v>36</v>
      </c>
      <c r="M207">
        <v>54.5</v>
      </c>
      <c r="N207">
        <v>76.7</v>
      </c>
      <c r="O207">
        <v>8.9</v>
      </c>
      <c r="P207">
        <v>24.8</v>
      </c>
      <c r="Q207">
        <v>7.5</v>
      </c>
      <c r="R207">
        <v>27.2</v>
      </c>
      <c r="S207">
        <v>37.200000000000003</v>
      </c>
      <c r="T207">
        <v>24.4</v>
      </c>
      <c r="U207">
        <v>78.099999999999994</v>
      </c>
      <c r="V207">
        <v>52.6</v>
      </c>
      <c r="W207">
        <v>4.2</v>
      </c>
      <c r="X207">
        <v>5.2</v>
      </c>
      <c r="Y207">
        <v>15.9</v>
      </c>
      <c r="Z207">
        <v>11.6</v>
      </c>
      <c r="AA207">
        <v>1.367</v>
      </c>
      <c r="AB207">
        <v>0.63600000000000001</v>
      </c>
      <c r="AC207">
        <v>0.33300000000000002</v>
      </c>
      <c r="AD207">
        <v>71</v>
      </c>
      <c r="AE207">
        <v>13.2</v>
      </c>
      <c r="AF207">
        <v>68.5</v>
      </c>
      <c r="AG207">
        <v>-8.1999999999999993</v>
      </c>
      <c r="AH207">
        <v>42.2</v>
      </c>
      <c r="AI207">
        <v>47.3</v>
      </c>
      <c r="AJ207">
        <v>34.1</v>
      </c>
      <c r="AK207">
        <v>45.6</v>
      </c>
      <c r="AL207">
        <v>72.900000000000006</v>
      </c>
      <c r="AM207">
        <v>99.6</v>
      </c>
      <c r="AN207">
        <v>12.5</v>
      </c>
      <c r="AO207">
        <v>10</v>
      </c>
      <c r="AP207">
        <v>1.248</v>
      </c>
      <c r="AQ207">
        <f t="shared" si="9"/>
        <v>0.11899999999999999</v>
      </c>
      <c r="AR207">
        <f t="shared" si="10"/>
        <v>9.4</v>
      </c>
      <c r="AS207">
        <f t="shared" si="11"/>
        <v>-2.1999999999999993</v>
      </c>
      <c r="AT207">
        <f>_xlfn.XLOOKUP(_xlfn.XLOOKUP($A207,TEAMS!$E$3:$E$361,TEAMS!$D$3:$D$361,"",0),KP!$C$1:$C$370,KP!B$1:B$370,"",0)</f>
        <v>13</v>
      </c>
      <c r="AU207">
        <f>_xlfn.XLOOKUP(_xlfn.XLOOKUP($A207,TEAMS!$E$3:$E$361,TEAMS!$D$3:$D$361,"",0),KP!$C$1:$C$370,KP!F$1:F$370,"",0)</f>
        <v>21</v>
      </c>
      <c r="AV207">
        <f>_xlfn.XLOOKUP(_xlfn.XLOOKUP($A207,TEAMS!$E$3:$E$361,TEAMS!$D$3:$D$361,"",0),KP!$C$1:$C$370,KP!G$1:G$370,"",0)</f>
        <v>12</v>
      </c>
      <c r="AW207">
        <f>_xlfn.XLOOKUP(_xlfn.XLOOKUP($A207,TEAMS!$E$3:$E$361,TEAMS!$D$3:$D$361,"",0),KP!$C$1:$C$370,KP!H$1:H$370,"",0)</f>
        <v>6</v>
      </c>
      <c r="AX207">
        <f>_xlfn.XLOOKUP(_xlfn.XLOOKUP($A207,TEAMS!$E$3:$E$361,TEAMS!$D$3:$D$361,"",0),KP!$C$1:$C$370,KP!I$1:I$370,"",0)</f>
        <v>20.65</v>
      </c>
      <c r="AY207">
        <f>_xlfn.XLOOKUP(_xlfn.XLOOKUP($A207,TEAMS!$E$3:$E$361,TEAMS!$D$3:$D$361,"",0),KP!$C$1:$C$370,KP!J$1:J$370,"",0)</f>
        <v>114.6</v>
      </c>
      <c r="AZ207">
        <f>_xlfn.XLOOKUP(_xlfn.XLOOKUP($A207,TEAMS!$E$3:$E$361,TEAMS!$D$3:$D$361,"",0),KP!$C$1:$C$370,KP!L$1:L$370,"",0)</f>
        <v>94</v>
      </c>
      <c r="BA207">
        <f>_xlfn.XLOOKUP(_xlfn.XLOOKUP($A207,TEAMS!$E$3:$E$361,TEAMS!$D$3:$D$361,"",0),KP!$C$1:$C$370,KP!N$1:N$370,"",0)</f>
        <v>68</v>
      </c>
      <c r="BB207">
        <f>_xlfn.XLOOKUP(_xlfn.XLOOKUP($A207,TEAMS!$E$3:$E$361,TEAMS!$D$3:$D$361,"",0),KP!$C$1:$C$370,KP!P$1:P$370,"",0)</f>
        <v>-7.3999999999999996E-2</v>
      </c>
      <c r="BC207">
        <f>_xlfn.XLOOKUP(_xlfn.XLOOKUP($A207,TEAMS!$E$3:$E$361,TEAMS!$D$3:$D$361,"",0),KP!$C$1:$C$370,KP!R$1:R$370,"",0)</f>
        <v>10.34</v>
      </c>
      <c r="BD207">
        <f>_xlfn.XLOOKUP(_xlfn.XLOOKUP($A207,TEAMS!$E$3:$E$361,TEAMS!$D$3:$D$361,"",0),KP!$C$1:$C$370,KP!T$1:T$370,"",0)</f>
        <v>110.9</v>
      </c>
      <c r="BE207">
        <f>_xlfn.XLOOKUP(_xlfn.XLOOKUP($A207,TEAMS!$E$3:$E$361,TEAMS!$D$3:$D$361,"",0),KP!$C$1:$C$370,KP!V$1:V$370,"",0)</f>
        <v>100.5</v>
      </c>
      <c r="BF207">
        <f>_xlfn.XLOOKUP(_xlfn.XLOOKUP($A207,TEAMS!$E$3:$E$361,TEAMS!$D$3:$D$361,"",0),KP!$C$1:$C$370,KP!X$1:X$370,"",0)</f>
        <v>6.44</v>
      </c>
    </row>
    <row r="208" spans="1:58" x14ac:dyDescent="0.2">
      <c r="A208" s="1" t="s">
        <v>245</v>
      </c>
      <c r="B208" s="11" t="str">
        <f>_xlfn.XLOOKUP($A208,KP!$D$1:$D$364,KP!$C$1:$C$364,"",0)</f>
        <v>Kansas St.</v>
      </c>
      <c r="C208" s="11" t="str">
        <f>_xlfn.XLOOKUP($A208,KP!$D$1:$D$364,KP!$E$1:$E$364,"",0)</f>
        <v>B12</v>
      </c>
      <c r="D208">
        <v>75.5</v>
      </c>
      <c r="E208">
        <v>6.5</v>
      </c>
      <c r="F208">
        <v>26.2</v>
      </c>
      <c r="G208">
        <v>57.8</v>
      </c>
      <c r="H208">
        <v>1.028</v>
      </c>
      <c r="I208">
        <v>0.94</v>
      </c>
      <c r="J208">
        <v>51.5</v>
      </c>
      <c r="K208">
        <v>111.2</v>
      </c>
      <c r="L208">
        <v>34</v>
      </c>
      <c r="M208">
        <v>51.8</v>
      </c>
      <c r="N208">
        <v>75</v>
      </c>
      <c r="O208">
        <v>7.1</v>
      </c>
      <c r="P208">
        <v>20.9</v>
      </c>
      <c r="Q208">
        <v>8.8000000000000007</v>
      </c>
      <c r="R208">
        <v>23.6</v>
      </c>
      <c r="S208">
        <v>35.700000000000003</v>
      </c>
      <c r="T208">
        <v>29</v>
      </c>
      <c r="U208">
        <v>73</v>
      </c>
      <c r="V208">
        <v>51.6</v>
      </c>
      <c r="W208">
        <v>2.8</v>
      </c>
      <c r="X208">
        <v>7.7</v>
      </c>
      <c r="Y208">
        <v>16.8</v>
      </c>
      <c r="Z208">
        <v>14.4</v>
      </c>
      <c r="AA208">
        <v>1.165</v>
      </c>
      <c r="AB208">
        <v>0.71899999999999997</v>
      </c>
      <c r="AC208">
        <v>0.71399999999999997</v>
      </c>
      <c r="AD208">
        <v>73.5</v>
      </c>
      <c r="AE208">
        <v>17.7</v>
      </c>
      <c r="AF208">
        <v>69</v>
      </c>
      <c r="AG208">
        <v>-6.5</v>
      </c>
      <c r="AH208">
        <v>41.9</v>
      </c>
      <c r="AI208">
        <v>47.5</v>
      </c>
      <c r="AJ208">
        <v>30.1</v>
      </c>
      <c r="AK208">
        <v>48.8</v>
      </c>
      <c r="AL208">
        <v>69.2</v>
      </c>
      <c r="AM208">
        <v>102.5</v>
      </c>
      <c r="AN208">
        <v>13.5</v>
      </c>
      <c r="AO208">
        <v>14.8</v>
      </c>
      <c r="AP208">
        <v>0.90900000000000003</v>
      </c>
      <c r="AQ208">
        <f t="shared" si="9"/>
        <v>0.25600000000000001</v>
      </c>
      <c r="AR208">
        <f t="shared" si="10"/>
        <v>10.5</v>
      </c>
      <c r="AS208">
        <f t="shared" si="11"/>
        <v>-3.9000000000000004</v>
      </c>
      <c r="AT208">
        <f>_xlfn.XLOOKUP(_xlfn.XLOOKUP($A208,TEAMS!$E$3:$E$361,TEAMS!$D$3:$D$361,"",0),KP!$C$1:$C$370,KP!B$1:B$370,"",0)</f>
        <v>24</v>
      </c>
      <c r="AU208">
        <f>_xlfn.XLOOKUP(_xlfn.XLOOKUP($A208,TEAMS!$E$3:$E$361,TEAMS!$D$3:$D$361,"",0),KP!$C$1:$C$370,KP!F$1:F$370,"",0)</f>
        <v>23</v>
      </c>
      <c r="AV208">
        <f>_xlfn.XLOOKUP(_xlfn.XLOOKUP($A208,TEAMS!$E$3:$E$361,TEAMS!$D$3:$D$361,"",0),KP!$C$1:$C$370,KP!G$1:G$370,"",0)</f>
        <v>9</v>
      </c>
      <c r="AW208">
        <f>_xlfn.XLOOKUP(_xlfn.XLOOKUP($A208,TEAMS!$E$3:$E$361,TEAMS!$D$3:$D$361,"",0),KP!$C$1:$C$370,KP!H$1:H$370,"",0)</f>
        <v>3</v>
      </c>
      <c r="AX208">
        <f>_xlfn.XLOOKUP(_xlfn.XLOOKUP($A208,TEAMS!$E$3:$E$361,TEAMS!$D$3:$D$361,"",0),KP!$C$1:$C$370,KP!I$1:I$370,"",0)</f>
        <v>18.309999999999999</v>
      </c>
      <c r="AY208">
        <f>_xlfn.XLOOKUP(_xlfn.XLOOKUP($A208,TEAMS!$E$3:$E$361,TEAMS!$D$3:$D$361,"",0),KP!$C$1:$C$370,KP!J$1:J$370,"",0)</f>
        <v>112.5</v>
      </c>
      <c r="AZ208">
        <f>_xlfn.XLOOKUP(_xlfn.XLOOKUP($A208,TEAMS!$E$3:$E$361,TEAMS!$D$3:$D$361,"",0),KP!$C$1:$C$370,KP!L$1:L$370,"",0)</f>
        <v>94.2</v>
      </c>
      <c r="BA208">
        <f>_xlfn.XLOOKUP(_xlfn.XLOOKUP($A208,TEAMS!$E$3:$E$361,TEAMS!$D$3:$D$361,"",0),KP!$C$1:$C$370,KP!N$1:N$370,"",0)</f>
        <v>70.2</v>
      </c>
      <c r="BB208">
        <f>_xlfn.XLOOKUP(_xlfn.XLOOKUP($A208,TEAMS!$E$3:$E$361,TEAMS!$D$3:$D$361,"",0),KP!$C$1:$C$370,KP!P$1:P$370,"",0)</f>
        <v>3.5999999999999997E-2</v>
      </c>
      <c r="BC208">
        <f>_xlfn.XLOOKUP(_xlfn.XLOOKUP($A208,TEAMS!$E$3:$E$361,TEAMS!$D$3:$D$361,"",0),KP!$C$1:$C$370,KP!R$1:R$370,"",0)</f>
        <v>10.4</v>
      </c>
      <c r="BD208">
        <f>_xlfn.XLOOKUP(_xlfn.XLOOKUP($A208,TEAMS!$E$3:$E$361,TEAMS!$D$3:$D$361,"",0),KP!$C$1:$C$370,KP!T$1:T$370,"",0)</f>
        <v>109.3</v>
      </c>
      <c r="BE208">
        <f>_xlfn.XLOOKUP(_xlfn.XLOOKUP($A208,TEAMS!$E$3:$E$361,TEAMS!$D$3:$D$361,"",0),KP!$C$1:$C$370,KP!V$1:V$370,"",0)</f>
        <v>98.9</v>
      </c>
      <c r="BF208">
        <f>_xlfn.XLOOKUP(_xlfn.XLOOKUP($A208,TEAMS!$E$3:$E$361,TEAMS!$D$3:$D$361,"",0),KP!$C$1:$C$370,KP!X$1:X$370,"",0)</f>
        <v>-2.59</v>
      </c>
    </row>
    <row r="209" spans="1:58" x14ac:dyDescent="0.2">
      <c r="A209" s="1" t="s">
        <v>246</v>
      </c>
      <c r="B209" s="11" t="str">
        <f>_xlfn.XLOOKUP($A209,KP!$D$1:$D$364,KP!$C$1:$C$364,"",0)</f>
        <v>Alabama St.</v>
      </c>
      <c r="C209" s="11" t="str">
        <f>_xlfn.XLOOKUP($A209,KP!$D$1:$D$364,KP!$E$1:$E$364,"",0)</f>
        <v>SWAC</v>
      </c>
      <c r="D209">
        <v>62.4</v>
      </c>
      <c r="E209">
        <v>-10</v>
      </c>
      <c r="F209">
        <v>21.8</v>
      </c>
      <c r="G209">
        <v>58.8</v>
      </c>
      <c r="H209">
        <v>0.89100000000000001</v>
      </c>
      <c r="I209">
        <v>1.034</v>
      </c>
      <c r="J209">
        <v>42.1</v>
      </c>
      <c r="K209">
        <v>92.5</v>
      </c>
      <c r="L209">
        <v>30.3</v>
      </c>
      <c r="M209">
        <v>40.5</v>
      </c>
      <c r="N209">
        <v>70.5</v>
      </c>
      <c r="O209">
        <v>5.9</v>
      </c>
      <c r="P209">
        <v>19.600000000000001</v>
      </c>
      <c r="Q209">
        <v>10.4</v>
      </c>
      <c r="R209">
        <v>21.7</v>
      </c>
      <c r="S209">
        <v>35.4</v>
      </c>
      <c r="T209">
        <v>29.3</v>
      </c>
      <c r="U209">
        <v>66.8</v>
      </c>
      <c r="V209">
        <v>47.8</v>
      </c>
      <c r="W209">
        <v>3.5</v>
      </c>
      <c r="X209">
        <v>5.8</v>
      </c>
      <c r="Y209">
        <v>9.8000000000000007</v>
      </c>
      <c r="Z209">
        <v>13</v>
      </c>
      <c r="AA209">
        <v>0.75600000000000001</v>
      </c>
      <c r="AB209">
        <v>0.23300000000000001</v>
      </c>
      <c r="AC209">
        <v>0.33300000000000002</v>
      </c>
      <c r="AD209">
        <v>70.099999999999994</v>
      </c>
      <c r="AE209">
        <v>17.8</v>
      </c>
      <c r="AF209">
        <v>72.5</v>
      </c>
      <c r="AG209">
        <v>10</v>
      </c>
      <c r="AH209">
        <v>43.6</v>
      </c>
      <c r="AI209">
        <v>49.5</v>
      </c>
      <c r="AJ209">
        <v>34.1</v>
      </c>
      <c r="AK209">
        <v>48.7</v>
      </c>
      <c r="AL209">
        <v>69.099999999999994</v>
      </c>
      <c r="AM209">
        <v>105.6</v>
      </c>
      <c r="AN209">
        <v>11.9</v>
      </c>
      <c r="AO209">
        <v>12.2</v>
      </c>
      <c r="AP209">
        <v>0.97299999999999998</v>
      </c>
      <c r="AQ209">
        <f t="shared" si="9"/>
        <v>-0.21699999999999997</v>
      </c>
      <c r="AR209">
        <f t="shared" si="10"/>
        <v>9.3000000000000007</v>
      </c>
      <c r="AS209">
        <f t="shared" si="11"/>
        <v>-3.6999999999999993</v>
      </c>
      <c r="AT209">
        <f>_xlfn.XLOOKUP(_xlfn.XLOOKUP($A209,TEAMS!$E$3:$E$361,TEAMS!$D$3:$D$361,"",0),KP!$C$1:$C$370,KP!B$1:B$370,"",0)</f>
        <v>349</v>
      </c>
      <c r="AU209">
        <f>_xlfn.XLOOKUP(_xlfn.XLOOKUP($A209,TEAMS!$E$3:$E$361,TEAMS!$D$3:$D$361,"",0),KP!$C$1:$C$370,KP!F$1:F$370,"",0)</f>
        <v>0</v>
      </c>
      <c r="AV209">
        <f>_xlfn.XLOOKUP(_xlfn.XLOOKUP($A209,TEAMS!$E$3:$E$361,TEAMS!$D$3:$D$361,"",0),KP!$C$1:$C$370,KP!G$1:G$370,"",0)</f>
        <v>0</v>
      </c>
      <c r="AW209">
        <f>_xlfn.XLOOKUP(_xlfn.XLOOKUP($A209,TEAMS!$E$3:$E$361,TEAMS!$D$3:$D$361,"",0),KP!$C$1:$C$370,KP!H$1:H$370,"",0)</f>
        <v>0</v>
      </c>
      <c r="AX209">
        <f>_xlfn.XLOOKUP(_xlfn.XLOOKUP($A209,TEAMS!$E$3:$E$361,TEAMS!$D$3:$D$361,"",0),KP!$C$1:$C$370,KP!I$1:I$370,"",0)</f>
        <v>-17.559999999999999</v>
      </c>
      <c r="AY209">
        <f>_xlfn.XLOOKUP(_xlfn.XLOOKUP($A209,TEAMS!$E$3:$E$361,TEAMS!$D$3:$D$361,"",0),KP!$C$1:$C$370,KP!J$1:J$370,"",0)</f>
        <v>93.3</v>
      </c>
      <c r="AZ209">
        <f>_xlfn.XLOOKUP(_xlfn.XLOOKUP($A209,TEAMS!$E$3:$E$361,TEAMS!$D$3:$D$361,"",0),KP!$C$1:$C$370,KP!L$1:L$370,"",0)</f>
        <v>110.8</v>
      </c>
      <c r="BA209">
        <f>_xlfn.XLOOKUP(_xlfn.XLOOKUP($A209,TEAMS!$E$3:$E$361,TEAMS!$D$3:$D$361,"",0),KP!$C$1:$C$370,KP!N$1:N$370,"",0)</f>
        <v>66</v>
      </c>
      <c r="BB209">
        <f>_xlfn.XLOOKUP(_xlfn.XLOOKUP($A209,TEAMS!$E$3:$E$361,TEAMS!$D$3:$D$361,"",0),KP!$C$1:$C$370,KP!P$1:P$370,"",0)</f>
        <v>5.0000000000000001E-3</v>
      </c>
      <c r="BC209">
        <f>_xlfn.XLOOKUP(_xlfn.XLOOKUP($A209,TEAMS!$E$3:$E$361,TEAMS!$D$3:$D$361,"",0),KP!$C$1:$C$370,KP!R$1:R$370,"",0)</f>
        <v>-5.05</v>
      </c>
      <c r="BD209">
        <f>_xlfn.XLOOKUP(_xlfn.XLOOKUP($A209,TEAMS!$E$3:$E$361,TEAMS!$D$3:$D$361,"",0),KP!$C$1:$C$370,KP!T$1:T$370,"",0)</f>
        <v>101.2</v>
      </c>
      <c r="BE209">
        <f>_xlfn.XLOOKUP(_xlfn.XLOOKUP($A209,TEAMS!$E$3:$E$361,TEAMS!$D$3:$D$361,"",0),KP!$C$1:$C$370,KP!V$1:V$370,"",0)</f>
        <v>106.2</v>
      </c>
      <c r="BF209">
        <f>_xlfn.XLOOKUP(_xlfn.XLOOKUP($A209,TEAMS!$E$3:$E$361,TEAMS!$D$3:$D$361,"",0),KP!$C$1:$C$370,KP!X$1:X$370,"",0)</f>
        <v>7.94</v>
      </c>
    </row>
    <row r="210" spans="1:58" x14ac:dyDescent="0.2">
      <c r="A210" s="1" t="s">
        <v>247</v>
      </c>
      <c r="B210" s="11" t="str">
        <f>_xlfn.XLOOKUP($A210,KP!$D$1:$D$364,KP!$C$1:$C$364,"",0)</f>
        <v>Cal St. Fullerton</v>
      </c>
      <c r="C210" s="11" t="str">
        <f>_xlfn.XLOOKUP($A210,KP!$D$1:$D$364,KP!$E$1:$E$364,"",0)</f>
        <v>BW</v>
      </c>
      <c r="D210">
        <v>68.3</v>
      </c>
      <c r="E210">
        <v>2</v>
      </c>
      <c r="F210">
        <v>23.2</v>
      </c>
      <c r="G210">
        <v>54.3</v>
      </c>
      <c r="H210">
        <v>0.99199999999999999</v>
      </c>
      <c r="I210">
        <v>0.96299999999999997</v>
      </c>
      <c r="J210">
        <v>49.5</v>
      </c>
      <c r="K210">
        <v>106.3</v>
      </c>
      <c r="L210">
        <v>36.200000000000003</v>
      </c>
      <c r="M210">
        <v>46.5</v>
      </c>
      <c r="N210">
        <v>69.5</v>
      </c>
      <c r="O210">
        <v>7.4</v>
      </c>
      <c r="P210">
        <v>20.399999999999999</v>
      </c>
      <c r="Q210">
        <v>7.7</v>
      </c>
      <c r="R210">
        <v>22.5</v>
      </c>
      <c r="S210">
        <v>32.9</v>
      </c>
      <c r="T210">
        <v>24.5</v>
      </c>
      <c r="U210">
        <v>73.400000000000006</v>
      </c>
      <c r="V210">
        <v>48.3</v>
      </c>
      <c r="W210">
        <v>2.5</v>
      </c>
      <c r="X210">
        <v>6.3</v>
      </c>
      <c r="Y210">
        <v>9.9</v>
      </c>
      <c r="Z210">
        <v>11.8</v>
      </c>
      <c r="AA210">
        <v>0.83899999999999997</v>
      </c>
      <c r="AB210">
        <v>0.58099999999999996</v>
      </c>
      <c r="AC210">
        <v>0.61499999999999999</v>
      </c>
      <c r="AD210">
        <v>68.900000000000006</v>
      </c>
      <c r="AE210">
        <v>18.2</v>
      </c>
      <c r="AF210">
        <v>66.3</v>
      </c>
      <c r="AG210">
        <v>-2</v>
      </c>
      <c r="AH210">
        <v>42.3</v>
      </c>
      <c r="AI210">
        <v>48.5</v>
      </c>
      <c r="AJ210">
        <v>31.7</v>
      </c>
      <c r="AK210">
        <v>49.1</v>
      </c>
      <c r="AL210">
        <v>70.8</v>
      </c>
      <c r="AM210">
        <v>104.2</v>
      </c>
      <c r="AN210">
        <v>11.5</v>
      </c>
      <c r="AO210">
        <v>13.8</v>
      </c>
      <c r="AP210">
        <v>0.83399999999999996</v>
      </c>
      <c r="AQ210">
        <f t="shared" si="9"/>
        <v>5.0000000000000044E-3</v>
      </c>
      <c r="AR210">
        <f t="shared" si="10"/>
        <v>8.8000000000000007</v>
      </c>
      <c r="AS210">
        <f t="shared" si="11"/>
        <v>-3</v>
      </c>
      <c r="AT210">
        <f>_xlfn.XLOOKUP(_xlfn.XLOOKUP($A210,TEAMS!$E$3:$E$361,TEAMS!$D$3:$D$361,"",0),KP!$C$1:$C$370,KP!B$1:B$370,"",0)</f>
        <v>119</v>
      </c>
      <c r="AU210">
        <f>_xlfn.XLOOKUP(_xlfn.XLOOKUP($A210,TEAMS!$E$3:$E$361,TEAMS!$D$3:$D$361,"",0),KP!$C$1:$C$370,KP!F$1:F$370,"",0)</f>
        <v>20</v>
      </c>
      <c r="AV210">
        <f>_xlfn.XLOOKUP(_xlfn.XLOOKUP($A210,TEAMS!$E$3:$E$361,TEAMS!$D$3:$D$361,"",0),KP!$C$1:$C$370,KP!G$1:G$370,"",0)</f>
        <v>13</v>
      </c>
      <c r="AW210">
        <f>_xlfn.XLOOKUP(_xlfn.XLOOKUP($A210,TEAMS!$E$3:$E$361,TEAMS!$D$3:$D$361,"",0),KP!$C$1:$C$370,KP!H$1:H$370,"",0)</f>
        <v>0</v>
      </c>
      <c r="AX210">
        <f>_xlfn.XLOOKUP(_xlfn.XLOOKUP($A210,TEAMS!$E$3:$E$361,TEAMS!$D$3:$D$361,"",0),KP!$C$1:$C$370,KP!I$1:I$370,"",0)</f>
        <v>4.55</v>
      </c>
      <c r="AY210">
        <f>_xlfn.XLOOKUP(_xlfn.XLOOKUP($A210,TEAMS!$E$3:$E$361,TEAMS!$D$3:$D$361,"",0),KP!$C$1:$C$370,KP!J$1:J$370,"",0)</f>
        <v>105</v>
      </c>
      <c r="AZ210">
        <f>_xlfn.XLOOKUP(_xlfn.XLOOKUP($A210,TEAMS!$E$3:$E$361,TEAMS!$D$3:$D$361,"",0),KP!$C$1:$C$370,KP!L$1:L$370,"",0)</f>
        <v>100.4</v>
      </c>
      <c r="BA210">
        <f>_xlfn.XLOOKUP(_xlfn.XLOOKUP($A210,TEAMS!$E$3:$E$361,TEAMS!$D$3:$D$361,"",0),KP!$C$1:$C$370,KP!N$1:N$370,"",0)</f>
        <v>64.8</v>
      </c>
      <c r="BB210">
        <f>_xlfn.XLOOKUP(_xlfn.XLOOKUP($A210,TEAMS!$E$3:$E$361,TEAMS!$D$3:$D$361,"",0),KP!$C$1:$C$370,KP!P$1:P$370,"",0)</f>
        <v>1.0999999999999999E-2</v>
      </c>
      <c r="BC210">
        <f>_xlfn.XLOOKUP(_xlfn.XLOOKUP($A210,TEAMS!$E$3:$E$361,TEAMS!$D$3:$D$361,"",0),KP!$C$1:$C$370,KP!R$1:R$370,"",0)</f>
        <v>0.99</v>
      </c>
      <c r="BD210">
        <f>_xlfn.XLOOKUP(_xlfn.XLOOKUP($A210,TEAMS!$E$3:$E$361,TEAMS!$D$3:$D$361,"",0),KP!$C$1:$C$370,KP!T$1:T$370,"",0)</f>
        <v>104.8</v>
      </c>
      <c r="BE210">
        <f>_xlfn.XLOOKUP(_xlfn.XLOOKUP($A210,TEAMS!$E$3:$E$361,TEAMS!$D$3:$D$361,"",0),KP!$C$1:$C$370,KP!V$1:V$370,"",0)</f>
        <v>103.8</v>
      </c>
      <c r="BF210">
        <f>_xlfn.XLOOKUP(_xlfn.XLOOKUP($A210,TEAMS!$E$3:$E$361,TEAMS!$D$3:$D$361,"",0),KP!$C$1:$C$370,KP!X$1:X$370,"",0)</f>
        <v>3.82</v>
      </c>
    </row>
    <row r="211" spans="1:58" x14ac:dyDescent="0.2">
      <c r="A211" s="1" t="s">
        <v>248</v>
      </c>
      <c r="B211" s="11" t="str">
        <f>_xlfn.XLOOKUP($A211,KP!$D$1:$D$364,KP!$C$1:$C$364,"",0)</f>
        <v>Coastal Carolina</v>
      </c>
      <c r="C211" s="11" t="str">
        <f>_xlfn.XLOOKUP($A211,KP!$D$1:$D$364,KP!$E$1:$E$364,"",0)</f>
        <v>SB</v>
      </c>
      <c r="D211">
        <v>70.099999999999994</v>
      </c>
      <c r="E211">
        <v>-7.2</v>
      </c>
      <c r="F211">
        <v>24.8</v>
      </c>
      <c r="G211">
        <v>59.6</v>
      </c>
      <c r="H211">
        <v>0.998</v>
      </c>
      <c r="I211">
        <v>1.1000000000000001</v>
      </c>
      <c r="J211">
        <v>47.5</v>
      </c>
      <c r="K211">
        <v>103.5</v>
      </c>
      <c r="L211">
        <v>30.6</v>
      </c>
      <c r="M211">
        <v>48.4</v>
      </c>
      <c r="N211">
        <v>78.8</v>
      </c>
      <c r="O211">
        <v>6.9</v>
      </c>
      <c r="P211">
        <v>22.6</v>
      </c>
      <c r="Q211">
        <v>9.3000000000000007</v>
      </c>
      <c r="R211">
        <v>23</v>
      </c>
      <c r="S211">
        <v>35.799999999999997</v>
      </c>
      <c r="T211">
        <v>28.2</v>
      </c>
      <c r="U211">
        <v>69.599999999999994</v>
      </c>
      <c r="V211">
        <v>49.8</v>
      </c>
      <c r="W211">
        <v>2.8</v>
      </c>
      <c r="X211">
        <v>5.3</v>
      </c>
      <c r="Y211">
        <v>11.2</v>
      </c>
      <c r="Z211">
        <v>12.3</v>
      </c>
      <c r="AA211">
        <v>0.91500000000000004</v>
      </c>
      <c r="AB211">
        <v>0.28599999999999998</v>
      </c>
      <c r="AC211">
        <v>0.45500000000000002</v>
      </c>
      <c r="AD211">
        <v>70.3</v>
      </c>
      <c r="AE211">
        <v>16.5</v>
      </c>
      <c r="AF211">
        <v>77.3</v>
      </c>
      <c r="AG211">
        <v>7.2</v>
      </c>
      <c r="AH211">
        <v>44.4</v>
      </c>
      <c r="AI211">
        <v>53.1</v>
      </c>
      <c r="AJ211">
        <v>36.700000000000003</v>
      </c>
      <c r="AK211">
        <v>51.3</v>
      </c>
      <c r="AL211">
        <v>72.099999999999994</v>
      </c>
      <c r="AM211">
        <v>111.7</v>
      </c>
      <c r="AN211">
        <v>15.3</v>
      </c>
      <c r="AO211">
        <v>10.7</v>
      </c>
      <c r="AP211">
        <v>1.4279999999999999</v>
      </c>
      <c r="AQ211">
        <f t="shared" si="9"/>
        <v>-0.5129999999999999</v>
      </c>
      <c r="AR211">
        <f t="shared" si="10"/>
        <v>8.1</v>
      </c>
      <c r="AS211">
        <f t="shared" si="11"/>
        <v>-4.2000000000000011</v>
      </c>
      <c r="AT211">
        <f>_xlfn.XLOOKUP(_xlfn.XLOOKUP($A211,TEAMS!$E$3:$E$361,TEAMS!$D$3:$D$361,"",0),KP!$C$1:$C$370,KP!B$1:B$370,"",0)</f>
        <v>298</v>
      </c>
      <c r="AU211">
        <f>_xlfn.XLOOKUP(_xlfn.XLOOKUP($A211,TEAMS!$E$3:$E$361,TEAMS!$D$3:$D$361,"",0),KP!$C$1:$C$370,KP!F$1:F$370,"",0)</f>
        <v>0</v>
      </c>
      <c r="AV211">
        <f>_xlfn.XLOOKUP(_xlfn.XLOOKUP($A211,TEAMS!$E$3:$E$361,TEAMS!$D$3:$D$361,"",0),KP!$C$1:$C$370,KP!G$1:G$370,"",0)</f>
        <v>0</v>
      </c>
      <c r="AW211">
        <f>_xlfn.XLOOKUP(_xlfn.XLOOKUP($A211,TEAMS!$E$3:$E$361,TEAMS!$D$3:$D$361,"",0),KP!$C$1:$C$370,KP!H$1:H$370,"",0)</f>
        <v>0</v>
      </c>
      <c r="AX211">
        <f>_xlfn.XLOOKUP(_xlfn.XLOOKUP($A211,TEAMS!$E$3:$E$361,TEAMS!$D$3:$D$361,"",0),KP!$C$1:$C$370,KP!I$1:I$370,"",0)</f>
        <v>-10.47</v>
      </c>
      <c r="AY211">
        <f>_xlfn.XLOOKUP(_xlfn.XLOOKUP($A211,TEAMS!$E$3:$E$361,TEAMS!$D$3:$D$361,"",0),KP!$C$1:$C$370,KP!J$1:J$370,"",0)</f>
        <v>104.3</v>
      </c>
      <c r="AZ211">
        <f>_xlfn.XLOOKUP(_xlfn.XLOOKUP($A211,TEAMS!$E$3:$E$361,TEAMS!$D$3:$D$361,"",0),KP!$C$1:$C$370,KP!L$1:L$370,"",0)</f>
        <v>114.7</v>
      </c>
      <c r="BA211">
        <f>_xlfn.XLOOKUP(_xlfn.XLOOKUP($A211,TEAMS!$E$3:$E$361,TEAMS!$D$3:$D$361,"",0),KP!$C$1:$C$370,KP!N$1:N$370,"",0)</f>
        <v>68.400000000000006</v>
      </c>
      <c r="BB211">
        <f>_xlfn.XLOOKUP(_xlfn.XLOOKUP($A211,TEAMS!$E$3:$E$361,TEAMS!$D$3:$D$361,"",0),KP!$C$1:$C$370,KP!P$1:P$370,"",0)</f>
        <v>1.9E-2</v>
      </c>
      <c r="BC211">
        <f>_xlfn.XLOOKUP(_xlfn.XLOOKUP($A211,TEAMS!$E$3:$E$361,TEAMS!$D$3:$D$361,"",0),KP!$C$1:$C$370,KP!R$1:R$370,"",0)</f>
        <v>-1.08</v>
      </c>
      <c r="BD211">
        <f>_xlfn.XLOOKUP(_xlfn.XLOOKUP($A211,TEAMS!$E$3:$E$361,TEAMS!$D$3:$D$361,"",0),KP!$C$1:$C$370,KP!T$1:T$370,"",0)</f>
        <v>104.6</v>
      </c>
      <c r="BE211">
        <f>_xlfn.XLOOKUP(_xlfn.XLOOKUP($A211,TEAMS!$E$3:$E$361,TEAMS!$D$3:$D$361,"",0),KP!$C$1:$C$370,KP!V$1:V$370,"",0)</f>
        <v>105.7</v>
      </c>
      <c r="BF211">
        <f>_xlfn.XLOOKUP(_xlfn.XLOOKUP($A211,TEAMS!$E$3:$E$361,TEAMS!$D$3:$D$361,"",0),KP!$C$1:$C$370,KP!X$1:X$370,"",0)</f>
        <v>-2.5499999999999998</v>
      </c>
    </row>
    <row r="212" spans="1:58" x14ac:dyDescent="0.2">
      <c r="A212" s="1" t="s">
        <v>249</v>
      </c>
      <c r="B212" s="11" t="str">
        <f>_xlfn.XLOOKUP($A212,KP!$D$1:$D$364,KP!$C$1:$C$364,"",0)</f>
        <v>UNLV</v>
      </c>
      <c r="C212" s="11" t="str">
        <f>_xlfn.XLOOKUP($A212,KP!$D$1:$D$364,KP!$E$1:$E$364,"",0)</f>
        <v>MWC</v>
      </c>
      <c r="D212">
        <v>72.599999999999994</v>
      </c>
      <c r="E212">
        <v>2</v>
      </c>
      <c r="F212">
        <v>24.7</v>
      </c>
      <c r="G212">
        <v>58.4</v>
      </c>
      <c r="H212">
        <v>1.0109999999999999</v>
      </c>
      <c r="I212">
        <v>0.98299999999999998</v>
      </c>
      <c r="J212">
        <v>49.2</v>
      </c>
      <c r="K212">
        <v>106.3</v>
      </c>
      <c r="L212">
        <v>34.1</v>
      </c>
      <c r="M212">
        <v>47.9</v>
      </c>
      <c r="N212">
        <v>72.900000000000006</v>
      </c>
      <c r="O212">
        <v>8</v>
      </c>
      <c r="P212">
        <v>23.4</v>
      </c>
      <c r="Q212">
        <v>8.9</v>
      </c>
      <c r="R212">
        <v>21.5</v>
      </c>
      <c r="S212">
        <v>32.700000000000003</v>
      </c>
      <c r="T212">
        <v>26.6</v>
      </c>
      <c r="U212">
        <v>70.900000000000006</v>
      </c>
      <c r="V212">
        <v>47.3</v>
      </c>
      <c r="W212">
        <v>3.6</v>
      </c>
      <c r="X212">
        <v>8.9</v>
      </c>
      <c r="Y212">
        <v>12.2</v>
      </c>
      <c r="Z212">
        <v>12.3</v>
      </c>
      <c r="AA212">
        <v>0.997</v>
      </c>
      <c r="AB212">
        <v>0.58099999999999996</v>
      </c>
      <c r="AC212">
        <v>0.33300000000000002</v>
      </c>
      <c r="AD212">
        <v>71.8</v>
      </c>
      <c r="AE212">
        <v>17.3</v>
      </c>
      <c r="AF212">
        <v>70.5</v>
      </c>
      <c r="AG212">
        <v>-2</v>
      </c>
      <c r="AH212">
        <v>44.3</v>
      </c>
      <c r="AI212">
        <v>52.4</v>
      </c>
      <c r="AJ212">
        <v>36.1</v>
      </c>
      <c r="AK212">
        <v>50.9</v>
      </c>
      <c r="AL212">
        <v>73.5</v>
      </c>
      <c r="AM212">
        <v>111.1</v>
      </c>
      <c r="AN212">
        <v>14.2</v>
      </c>
      <c r="AO212">
        <v>17.3</v>
      </c>
      <c r="AP212">
        <v>0.82099999999999995</v>
      </c>
      <c r="AQ212">
        <f t="shared" si="9"/>
        <v>0.17600000000000005</v>
      </c>
      <c r="AR212">
        <f t="shared" si="10"/>
        <v>12.5</v>
      </c>
      <c r="AS212">
        <f t="shared" si="11"/>
        <v>0.19999999999999929</v>
      </c>
      <c r="AT212">
        <f>_xlfn.XLOOKUP(_xlfn.XLOOKUP($A212,TEAMS!$E$3:$E$361,TEAMS!$D$3:$D$361,"",0),KP!$C$1:$C$370,KP!B$1:B$370,"",0)</f>
        <v>91</v>
      </c>
      <c r="AU212">
        <f>_xlfn.XLOOKUP(_xlfn.XLOOKUP($A212,TEAMS!$E$3:$E$361,TEAMS!$D$3:$D$361,"",0),KP!$C$1:$C$370,KP!F$1:F$370,"",0)</f>
        <v>19</v>
      </c>
      <c r="AV212">
        <f>_xlfn.XLOOKUP(_xlfn.XLOOKUP($A212,TEAMS!$E$3:$E$361,TEAMS!$D$3:$D$361,"",0),KP!$C$1:$C$370,KP!G$1:G$370,"",0)</f>
        <v>13</v>
      </c>
      <c r="AW212">
        <f>_xlfn.XLOOKUP(_xlfn.XLOOKUP($A212,TEAMS!$E$3:$E$361,TEAMS!$D$3:$D$361,"",0),KP!$C$1:$C$370,KP!H$1:H$370,"",0)</f>
        <v>0</v>
      </c>
      <c r="AX212">
        <f>_xlfn.XLOOKUP(_xlfn.XLOOKUP($A212,TEAMS!$E$3:$E$361,TEAMS!$D$3:$D$361,"",0),KP!$C$1:$C$370,KP!I$1:I$370,"",0)</f>
        <v>8.2200000000000006</v>
      </c>
      <c r="AY212">
        <f>_xlfn.XLOOKUP(_xlfn.XLOOKUP($A212,TEAMS!$E$3:$E$361,TEAMS!$D$3:$D$361,"",0),KP!$C$1:$C$370,KP!J$1:J$370,"",0)</f>
        <v>107.8</v>
      </c>
      <c r="AZ212">
        <f>_xlfn.XLOOKUP(_xlfn.XLOOKUP($A212,TEAMS!$E$3:$E$361,TEAMS!$D$3:$D$361,"",0),KP!$C$1:$C$370,KP!L$1:L$370,"",0)</f>
        <v>99.6</v>
      </c>
      <c r="BA212">
        <f>_xlfn.XLOOKUP(_xlfn.XLOOKUP($A212,TEAMS!$E$3:$E$361,TEAMS!$D$3:$D$361,"",0),KP!$C$1:$C$370,KP!N$1:N$370,"",0)</f>
        <v>69.5</v>
      </c>
      <c r="BB212">
        <f>_xlfn.XLOOKUP(_xlfn.XLOOKUP($A212,TEAMS!$E$3:$E$361,TEAMS!$D$3:$D$361,"",0),KP!$C$1:$C$370,KP!P$1:P$370,"",0)</f>
        <v>1.4E-2</v>
      </c>
      <c r="BC212">
        <f>_xlfn.XLOOKUP(_xlfn.XLOOKUP($A212,TEAMS!$E$3:$E$361,TEAMS!$D$3:$D$361,"",0),KP!$C$1:$C$370,KP!R$1:R$370,"",0)</f>
        <v>5.59</v>
      </c>
      <c r="BD212">
        <f>_xlfn.XLOOKUP(_xlfn.XLOOKUP($A212,TEAMS!$E$3:$E$361,TEAMS!$D$3:$D$361,"",0),KP!$C$1:$C$370,KP!T$1:T$370,"",0)</f>
        <v>107.8</v>
      </c>
      <c r="BE212">
        <f>_xlfn.XLOOKUP(_xlfn.XLOOKUP($A212,TEAMS!$E$3:$E$361,TEAMS!$D$3:$D$361,"",0),KP!$C$1:$C$370,KP!V$1:V$370,"",0)</f>
        <v>102.2</v>
      </c>
      <c r="BF212">
        <f>_xlfn.XLOOKUP(_xlfn.XLOOKUP($A212,TEAMS!$E$3:$E$361,TEAMS!$D$3:$D$361,"",0),KP!$C$1:$C$370,KP!X$1:X$370,"",0)</f>
        <v>-2.56</v>
      </c>
    </row>
    <row r="213" spans="1:58" x14ac:dyDescent="0.2">
      <c r="A213" s="1" t="s">
        <v>250</v>
      </c>
      <c r="B213" s="11" t="str">
        <f>_xlfn.XLOOKUP($A213,KP!$D$1:$D$364,KP!$C$1:$C$364,"",0)</f>
        <v>North Dakota</v>
      </c>
      <c r="C213" s="11" t="str">
        <f>_xlfn.XLOOKUP($A213,KP!$D$1:$D$364,KP!$E$1:$E$364,"",0)</f>
        <v>Sum</v>
      </c>
      <c r="D213">
        <v>70.599999999999994</v>
      </c>
      <c r="E213">
        <v>-4.5</v>
      </c>
      <c r="F213">
        <v>25.3</v>
      </c>
      <c r="G213">
        <v>58.4</v>
      </c>
      <c r="H213">
        <v>1.0169999999999999</v>
      </c>
      <c r="I213">
        <v>1.0820000000000001</v>
      </c>
      <c r="J213">
        <v>51</v>
      </c>
      <c r="K213">
        <v>107</v>
      </c>
      <c r="L213">
        <v>34.4</v>
      </c>
      <c r="M213">
        <v>50.6</v>
      </c>
      <c r="N213">
        <v>69.099999999999994</v>
      </c>
      <c r="O213">
        <v>8.9</v>
      </c>
      <c r="P213">
        <v>26</v>
      </c>
      <c r="Q213">
        <v>7.9</v>
      </c>
      <c r="R213">
        <v>22.3</v>
      </c>
      <c r="S213">
        <v>32.700000000000003</v>
      </c>
      <c r="T213">
        <v>24</v>
      </c>
      <c r="U213">
        <v>74.099999999999994</v>
      </c>
      <c r="V213">
        <v>48.1</v>
      </c>
      <c r="W213">
        <v>2.7</v>
      </c>
      <c r="X213">
        <v>4.2</v>
      </c>
      <c r="Y213">
        <v>11.3</v>
      </c>
      <c r="Z213">
        <v>11.4</v>
      </c>
      <c r="AA213">
        <v>0.99399999999999999</v>
      </c>
      <c r="AB213">
        <v>0.35499999999999998</v>
      </c>
      <c r="AC213">
        <v>0.33300000000000002</v>
      </c>
      <c r="AD213">
        <v>69.400000000000006</v>
      </c>
      <c r="AE213">
        <v>16.2</v>
      </c>
      <c r="AF213">
        <v>75.099999999999994</v>
      </c>
      <c r="AG213">
        <v>4.5</v>
      </c>
      <c r="AH213">
        <v>47.8</v>
      </c>
      <c r="AI213">
        <v>53.5</v>
      </c>
      <c r="AJ213">
        <v>36.4</v>
      </c>
      <c r="AK213">
        <v>53</v>
      </c>
      <c r="AL213">
        <v>74.7</v>
      </c>
      <c r="AM213">
        <v>112.9</v>
      </c>
      <c r="AN213">
        <v>11.4</v>
      </c>
      <c r="AO213">
        <v>10.6</v>
      </c>
      <c r="AP213">
        <v>1.073</v>
      </c>
      <c r="AQ213">
        <f t="shared" si="9"/>
        <v>-7.8999999999999959E-2</v>
      </c>
      <c r="AR213">
        <f t="shared" si="10"/>
        <v>6.9</v>
      </c>
      <c r="AS213">
        <f t="shared" si="11"/>
        <v>-4.5</v>
      </c>
      <c r="AT213">
        <f>_xlfn.XLOOKUP(_xlfn.XLOOKUP($A213,TEAMS!$E$3:$E$361,TEAMS!$D$3:$D$361,"",0),KP!$C$1:$C$370,KP!B$1:B$370,"",0)</f>
        <v>262</v>
      </c>
      <c r="AU213">
        <f>_xlfn.XLOOKUP(_xlfn.XLOOKUP($A213,TEAMS!$E$3:$E$361,TEAMS!$D$3:$D$361,"",0),KP!$C$1:$C$370,KP!F$1:F$370,"",0)</f>
        <v>13</v>
      </c>
      <c r="AV213">
        <f>_xlfn.XLOOKUP(_xlfn.XLOOKUP($A213,TEAMS!$E$3:$E$361,TEAMS!$D$3:$D$361,"",0),KP!$C$1:$C$370,KP!G$1:G$370,"",0)</f>
        <v>20</v>
      </c>
      <c r="AW213">
        <f>_xlfn.XLOOKUP(_xlfn.XLOOKUP($A213,TEAMS!$E$3:$E$361,TEAMS!$D$3:$D$361,"",0),KP!$C$1:$C$370,KP!H$1:H$370,"",0)</f>
        <v>0</v>
      </c>
      <c r="AX213">
        <f>_xlfn.XLOOKUP(_xlfn.XLOOKUP($A213,TEAMS!$E$3:$E$361,TEAMS!$D$3:$D$361,"",0),KP!$C$1:$C$370,KP!I$1:I$370,"",0)</f>
        <v>-8.0500000000000007</v>
      </c>
      <c r="AY213">
        <f>_xlfn.XLOOKUP(_xlfn.XLOOKUP($A213,TEAMS!$E$3:$E$361,TEAMS!$D$3:$D$361,"",0),KP!$C$1:$C$370,KP!J$1:J$370,"",0)</f>
        <v>103.4</v>
      </c>
      <c r="AZ213">
        <f>_xlfn.XLOOKUP(_xlfn.XLOOKUP($A213,TEAMS!$E$3:$E$361,TEAMS!$D$3:$D$361,"",0),KP!$C$1:$C$370,KP!L$1:L$370,"",0)</f>
        <v>111.5</v>
      </c>
      <c r="BA213">
        <f>_xlfn.XLOOKUP(_xlfn.XLOOKUP($A213,TEAMS!$E$3:$E$361,TEAMS!$D$3:$D$361,"",0),KP!$C$1:$C$370,KP!N$1:N$370,"",0)</f>
        <v>67.2</v>
      </c>
      <c r="BB213">
        <f>_xlfn.XLOOKUP(_xlfn.XLOOKUP($A213,TEAMS!$E$3:$E$361,TEAMS!$D$3:$D$361,"",0),KP!$C$1:$C$370,KP!P$1:P$370,"",0)</f>
        <v>-2.7E-2</v>
      </c>
      <c r="BC213">
        <f>_xlfn.XLOOKUP(_xlfn.XLOOKUP($A213,TEAMS!$E$3:$E$361,TEAMS!$D$3:$D$361,"",0),KP!$C$1:$C$370,KP!R$1:R$370,"",0)</f>
        <v>-3.17</v>
      </c>
      <c r="BD213">
        <f>_xlfn.XLOOKUP(_xlfn.XLOOKUP($A213,TEAMS!$E$3:$E$361,TEAMS!$D$3:$D$361,"",0),KP!$C$1:$C$370,KP!T$1:T$370,"",0)</f>
        <v>104.5</v>
      </c>
      <c r="BE213">
        <f>_xlfn.XLOOKUP(_xlfn.XLOOKUP($A213,TEAMS!$E$3:$E$361,TEAMS!$D$3:$D$361,"",0),KP!$C$1:$C$370,KP!V$1:V$370,"",0)</f>
        <v>107.6</v>
      </c>
      <c r="BF213">
        <f>_xlfn.XLOOKUP(_xlfn.XLOOKUP($A213,TEAMS!$E$3:$E$361,TEAMS!$D$3:$D$361,"",0),KP!$C$1:$C$370,KP!X$1:X$370,"",0)</f>
        <v>0.09</v>
      </c>
    </row>
    <row r="214" spans="1:58" x14ac:dyDescent="0.2">
      <c r="A214" s="1" t="s">
        <v>251</v>
      </c>
      <c r="B214" s="11" t="str">
        <f>_xlfn.XLOOKUP($A214,KP!$D$1:$D$364,KP!$C$1:$C$364,"",0)</f>
        <v>Northern Kentucky</v>
      </c>
      <c r="C214" s="11" t="str">
        <f>_xlfn.XLOOKUP($A214,KP!$D$1:$D$364,KP!$E$1:$E$364,"",0)</f>
        <v>Horz</v>
      </c>
      <c r="D214">
        <v>67.2</v>
      </c>
      <c r="E214">
        <v>2.5</v>
      </c>
      <c r="F214">
        <v>24.1</v>
      </c>
      <c r="G214">
        <v>56.6</v>
      </c>
      <c r="H214">
        <v>1.022</v>
      </c>
      <c r="I214">
        <v>0.98399999999999999</v>
      </c>
      <c r="J214">
        <v>49.8</v>
      </c>
      <c r="K214">
        <v>105.1</v>
      </c>
      <c r="L214">
        <v>35.200000000000003</v>
      </c>
      <c r="M214">
        <v>47.7</v>
      </c>
      <c r="N214">
        <v>70.400000000000006</v>
      </c>
      <c r="O214">
        <v>8.1</v>
      </c>
      <c r="P214">
        <v>23</v>
      </c>
      <c r="Q214">
        <v>9.6999999999999993</v>
      </c>
      <c r="R214">
        <v>20.100000000000001</v>
      </c>
      <c r="S214">
        <v>31.9</v>
      </c>
      <c r="T214">
        <v>30.4</v>
      </c>
      <c r="U214">
        <v>69.8</v>
      </c>
      <c r="V214">
        <v>48.4</v>
      </c>
      <c r="W214">
        <v>2.6</v>
      </c>
      <c r="X214">
        <v>9.1</v>
      </c>
      <c r="Y214">
        <v>13.2</v>
      </c>
      <c r="Z214">
        <v>11.3</v>
      </c>
      <c r="AA214">
        <v>1.169</v>
      </c>
      <c r="AB214">
        <v>0.625</v>
      </c>
      <c r="AC214">
        <v>0.58299999999999996</v>
      </c>
      <c r="AD214">
        <v>65.8</v>
      </c>
      <c r="AE214">
        <v>15.6</v>
      </c>
      <c r="AF214">
        <v>64.7</v>
      </c>
      <c r="AG214">
        <v>-2.5</v>
      </c>
      <c r="AH214">
        <v>44.2</v>
      </c>
      <c r="AI214">
        <v>51.3</v>
      </c>
      <c r="AJ214">
        <v>36.700000000000003</v>
      </c>
      <c r="AK214">
        <v>48.9</v>
      </c>
      <c r="AL214">
        <v>70.2</v>
      </c>
      <c r="AM214">
        <v>108.4</v>
      </c>
      <c r="AN214">
        <v>13.9</v>
      </c>
      <c r="AO214">
        <v>14.9</v>
      </c>
      <c r="AP214">
        <v>0.93100000000000005</v>
      </c>
      <c r="AQ214">
        <f t="shared" si="9"/>
        <v>0.23799999999999999</v>
      </c>
      <c r="AR214">
        <f t="shared" si="10"/>
        <v>11.7</v>
      </c>
      <c r="AS214">
        <f t="shared" si="11"/>
        <v>0.39999999999999858</v>
      </c>
      <c r="AT214">
        <f>_xlfn.XLOOKUP(_xlfn.XLOOKUP($A214,TEAMS!$E$3:$E$361,TEAMS!$D$3:$D$361,"",0),KP!$C$1:$C$370,KP!B$1:B$370,"",0)</f>
        <v>161</v>
      </c>
      <c r="AU214">
        <f>_xlfn.XLOOKUP(_xlfn.XLOOKUP($A214,TEAMS!$E$3:$E$361,TEAMS!$D$3:$D$361,"",0),KP!$C$1:$C$370,KP!F$1:F$370,"",0)</f>
        <v>22</v>
      </c>
      <c r="AV214">
        <f>_xlfn.XLOOKUP(_xlfn.XLOOKUP($A214,TEAMS!$E$3:$E$361,TEAMS!$D$3:$D$361,"",0),KP!$C$1:$C$370,KP!G$1:G$370,"",0)</f>
        <v>12</v>
      </c>
      <c r="AW214">
        <f>_xlfn.XLOOKUP(_xlfn.XLOOKUP($A214,TEAMS!$E$3:$E$361,TEAMS!$D$3:$D$361,"",0),KP!$C$1:$C$370,KP!H$1:H$370,"",0)</f>
        <v>16</v>
      </c>
      <c r="AX214">
        <f>_xlfn.XLOOKUP(_xlfn.XLOOKUP($A214,TEAMS!$E$3:$E$361,TEAMS!$D$3:$D$361,"",0),KP!$C$1:$C$370,KP!I$1:I$370,"",0)</f>
        <v>0.52</v>
      </c>
      <c r="AY214">
        <f>_xlfn.XLOOKUP(_xlfn.XLOOKUP($A214,TEAMS!$E$3:$E$361,TEAMS!$D$3:$D$361,"",0),KP!$C$1:$C$370,KP!J$1:J$370,"",0)</f>
        <v>103.3</v>
      </c>
      <c r="AZ214">
        <f>_xlfn.XLOOKUP(_xlfn.XLOOKUP($A214,TEAMS!$E$3:$E$361,TEAMS!$D$3:$D$361,"",0),KP!$C$1:$C$370,KP!L$1:L$370,"",0)</f>
        <v>102.8</v>
      </c>
      <c r="BA214">
        <f>_xlfn.XLOOKUP(_xlfn.XLOOKUP($A214,TEAMS!$E$3:$E$361,TEAMS!$D$3:$D$361,"",0),KP!$C$1:$C$370,KP!N$1:N$370,"",0)</f>
        <v>62</v>
      </c>
      <c r="BB214">
        <f>_xlfn.XLOOKUP(_xlfn.XLOOKUP($A214,TEAMS!$E$3:$E$361,TEAMS!$D$3:$D$361,"",0),KP!$C$1:$C$370,KP!P$1:P$370,"",0)</f>
        <v>5.2999999999999999E-2</v>
      </c>
      <c r="BC214">
        <f>_xlfn.XLOOKUP(_xlfn.XLOOKUP($A214,TEAMS!$E$3:$E$361,TEAMS!$D$3:$D$361,"",0),KP!$C$1:$C$370,KP!R$1:R$370,"",0)</f>
        <v>-3.89</v>
      </c>
      <c r="BD214">
        <f>_xlfn.XLOOKUP(_xlfn.XLOOKUP($A214,TEAMS!$E$3:$E$361,TEAMS!$D$3:$D$361,"",0),KP!$C$1:$C$370,KP!T$1:T$370,"",0)</f>
        <v>104.4</v>
      </c>
      <c r="BE214">
        <f>_xlfn.XLOOKUP(_xlfn.XLOOKUP($A214,TEAMS!$E$3:$E$361,TEAMS!$D$3:$D$361,"",0),KP!$C$1:$C$370,KP!V$1:V$370,"",0)</f>
        <v>108.3</v>
      </c>
      <c r="BF214">
        <f>_xlfn.XLOOKUP(_xlfn.XLOOKUP($A214,TEAMS!$E$3:$E$361,TEAMS!$D$3:$D$361,"",0),KP!$C$1:$C$370,KP!X$1:X$370,"",0)</f>
        <v>4.21</v>
      </c>
    </row>
    <row r="215" spans="1:58" x14ac:dyDescent="0.2">
      <c r="A215" s="1" t="s">
        <v>252</v>
      </c>
      <c r="B215" s="11" t="str">
        <f>_xlfn.XLOOKUP($A215,KP!$D$1:$D$364,KP!$C$1:$C$364,"",0)</f>
        <v>Eastern Michigan</v>
      </c>
      <c r="C215" s="11" t="str">
        <f>_xlfn.XLOOKUP($A215,KP!$D$1:$D$364,KP!$E$1:$E$364,"",0)</f>
        <v>MAC</v>
      </c>
      <c r="D215">
        <v>72.099999999999994</v>
      </c>
      <c r="E215">
        <v>-9.1999999999999993</v>
      </c>
      <c r="F215">
        <v>25.8</v>
      </c>
      <c r="G215">
        <v>58.7</v>
      </c>
      <c r="H215">
        <v>0.995</v>
      </c>
      <c r="I215">
        <v>1.1220000000000001</v>
      </c>
      <c r="J215">
        <v>49.2</v>
      </c>
      <c r="K215">
        <v>106.7</v>
      </c>
      <c r="L215">
        <v>31.4</v>
      </c>
      <c r="M215">
        <v>50.3</v>
      </c>
      <c r="N215">
        <v>76.5</v>
      </c>
      <c r="O215">
        <v>6.2</v>
      </c>
      <c r="P215">
        <v>19.7</v>
      </c>
      <c r="Q215">
        <v>6.9</v>
      </c>
      <c r="R215">
        <v>20.8</v>
      </c>
      <c r="S215">
        <v>31.5</v>
      </c>
      <c r="T215">
        <v>22.1</v>
      </c>
      <c r="U215">
        <v>68.599999999999994</v>
      </c>
      <c r="V215">
        <v>46</v>
      </c>
      <c r="W215">
        <v>2.2000000000000002</v>
      </c>
      <c r="X215">
        <v>6.1</v>
      </c>
      <c r="Y215">
        <v>9.5</v>
      </c>
      <c r="Z215">
        <v>11.9</v>
      </c>
      <c r="AA215">
        <v>0.79900000000000004</v>
      </c>
      <c r="AB215">
        <v>0.23300000000000001</v>
      </c>
      <c r="AC215">
        <v>0.25</v>
      </c>
      <c r="AD215">
        <v>72.5</v>
      </c>
      <c r="AE215">
        <v>19</v>
      </c>
      <c r="AF215">
        <v>81.3</v>
      </c>
      <c r="AG215">
        <v>9.1999999999999993</v>
      </c>
      <c r="AH215">
        <v>48.5</v>
      </c>
      <c r="AI215">
        <v>55.6</v>
      </c>
      <c r="AJ215">
        <v>34.1</v>
      </c>
      <c r="AK215">
        <v>58.7</v>
      </c>
      <c r="AL215">
        <v>70.5</v>
      </c>
      <c r="AM215">
        <v>116.5</v>
      </c>
      <c r="AN215">
        <v>13.7</v>
      </c>
      <c r="AO215">
        <v>12.1</v>
      </c>
      <c r="AP215">
        <v>1.135</v>
      </c>
      <c r="AQ215">
        <f t="shared" si="9"/>
        <v>-0.33599999999999997</v>
      </c>
      <c r="AR215">
        <f t="shared" si="10"/>
        <v>8.3000000000000007</v>
      </c>
      <c r="AS215">
        <f t="shared" si="11"/>
        <v>-3.5999999999999996</v>
      </c>
      <c r="AT215">
        <f>_xlfn.XLOOKUP(_xlfn.XLOOKUP($A215,TEAMS!$E$3:$E$361,TEAMS!$D$3:$D$361,"",0),KP!$C$1:$C$370,KP!B$1:B$370,"",0)</f>
        <v>317</v>
      </c>
      <c r="AU215">
        <f>_xlfn.XLOOKUP(_xlfn.XLOOKUP($A215,TEAMS!$E$3:$E$361,TEAMS!$D$3:$D$361,"",0),KP!$C$1:$C$370,KP!F$1:F$370,"",0)</f>
        <v>0</v>
      </c>
      <c r="AV215">
        <f>_xlfn.XLOOKUP(_xlfn.XLOOKUP($A215,TEAMS!$E$3:$E$361,TEAMS!$D$3:$D$361,"",0),KP!$C$1:$C$370,KP!G$1:G$370,"",0)</f>
        <v>0</v>
      </c>
      <c r="AW215">
        <f>_xlfn.XLOOKUP(_xlfn.XLOOKUP($A215,TEAMS!$E$3:$E$361,TEAMS!$D$3:$D$361,"",0),KP!$C$1:$C$370,KP!H$1:H$370,"",0)</f>
        <v>0</v>
      </c>
      <c r="AX215">
        <f>_xlfn.XLOOKUP(_xlfn.XLOOKUP($A215,TEAMS!$E$3:$E$361,TEAMS!$D$3:$D$361,"",0),KP!$C$1:$C$370,KP!I$1:I$370,"",0)</f>
        <v>-12.6</v>
      </c>
      <c r="AY215">
        <f>_xlfn.XLOOKUP(_xlfn.XLOOKUP($A215,TEAMS!$E$3:$E$361,TEAMS!$D$3:$D$361,"",0),KP!$C$1:$C$370,KP!J$1:J$370,"",0)</f>
        <v>101.8</v>
      </c>
      <c r="AZ215">
        <f>_xlfn.XLOOKUP(_xlfn.XLOOKUP($A215,TEAMS!$E$3:$E$361,TEAMS!$D$3:$D$361,"",0),KP!$C$1:$C$370,KP!L$1:L$370,"",0)</f>
        <v>114.4</v>
      </c>
      <c r="BA215">
        <f>_xlfn.XLOOKUP(_xlfn.XLOOKUP($A215,TEAMS!$E$3:$E$361,TEAMS!$D$3:$D$361,"",0),KP!$C$1:$C$370,KP!N$1:N$370,"",0)</f>
        <v>69.2</v>
      </c>
      <c r="BB215">
        <f>_xlfn.XLOOKUP(_xlfn.XLOOKUP($A215,TEAMS!$E$3:$E$361,TEAMS!$D$3:$D$361,"",0),KP!$C$1:$C$370,KP!P$1:P$370,"",0)</f>
        <v>-1.0999999999999999E-2</v>
      </c>
      <c r="BC215">
        <f>_xlfn.XLOOKUP(_xlfn.XLOOKUP($A215,TEAMS!$E$3:$E$361,TEAMS!$D$3:$D$361,"",0),KP!$C$1:$C$370,KP!R$1:R$370,"",0)</f>
        <v>-1.25</v>
      </c>
      <c r="BD215">
        <f>_xlfn.XLOOKUP(_xlfn.XLOOKUP($A215,TEAMS!$E$3:$E$361,TEAMS!$D$3:$D$361,"",0),KP!$C$1:$C$370,KP!T$1:T$370,"",0)</f>
        <v>106.3</v>
      </c>
      <c r="BE215">
        <f>_xlfn.XLOOKUP(_xlfn.XLOOKUP($A215,TEAMS!$E$3:$E$361,TEAMS!$D$3:$D$361,"",0),KP!$C$1:$C$370,KP!V$1:V$370,"",0)</f>
        <v>107.5</v>
      </c>
      <c r="BF215">
        <f>_xlfn.XLOOKUP(_xlfn.XLOOKUP($A215,TEAMS!$E$3:$E$361,TEAMS!$D$3:$D$361,"",0),KP!$C$1:$C$370,KP!X$1:X$370,"",0)</f>
        <v>-0.51</v>
      </c>
    </row>
    <row r="216" spans="1:58" x14ac:dyDescent="0.2">
      <c r="A216" s="1" t="s">
        <v>253</v>
      </c>
      <c r="B216" s="11" t="str">
        <f>_xlfn.XLOOKUP($A216,KP!$D$1:$D$364,KP!$C$1:$C$364,"",0)</f>
        <v>Marist</v>
      </c>
      <c r="C216" s="11" t="str">
        <f>_xlfn.XLOOKUP($A216,KP!$D$1:$D$364,KP!$E$1:$E$364,"",0)</f>
        <v>MAAC</v>
      </c>
      <c r="D216">
        <v>63.9</v>
      </c>
      <c r="E216">
        <v>-2.8</v>
      </c>
      <c r="F216">
        <v>22.6</v>
      </c>
      <c r="G216">
        <v>55.1</v>
      </c>
      <c r="H216">
        <v>0.95499999999999996</v>
      </c>
      <c r="I216">
        <v>0.996</v>
      </c>
      <c r="J216">
        <v>47.9</v>
      </c>
      <c r="K216">
        <v>102</v>
      </c>
      <c r="L216">
        <v>32.799999999999997</v>
      </c>
      <c r="M216">
        <v>46.9</v>
      </c>
      <c r="N216">
        <v>69.8</v>
      </c>
      <c r="O216">
        <v>7.7</v>
      </c>
      <c r="P216">
        <v>23.4</v>
      </c>
      <c r="Q216">
        <v>7.8</v>
      </c>
      <c r="R216">
        <v>23.5</v>
      </c>
      <c r="S216">
        <v>34.200000000000003</v>
      </c>
      <c r="T216">
        <v>24.6</v>
      </c>
      <c r="U216">
        <v>72.3</v>
      </c>
      <c r="V216">
        <v>48.9</v>
      </c>
      <c r="W216">
        <v>3.8</v>
      </c>
      <c r="X216">
        <v>5.9</v>
      </c>
      <c r="Y216">
        <v>10.8</v>
      </c>
      <c r="Z216">
        <v>11.9</v>
      </c>
      <c r="AA216">
        <v>0.91100000000000003</v>
      </c>
      <c r="AB216">
        <v>0.39400000000000002</v>
      </c>
      <c r="AC216">
        <v>0.42899999999999999</v>
      </c>
      <c r="AD216">
        <v>67</v>
      </c>
      <c r="AE216">
        <v>15.4</v>
      </c>
      <c r="AF216">
        <v>66.7</v>
      </c>
      <c r="AG216">
        <v>2.8</v>
      </c>
      <c r="AH216">
        <v>41.3</v>
      </c>
      <c r="AI216">
        <v>47.9</v>
      </c>
      <c r="AJ216">
        <v>35</v>
      </c>
      <c r="AK216">
        <v>45.1</v>
      </c>
      <c r="AL216">
        <v>71.7</v>
      </c>
      <c r="AM216">
        <v>102.4</v>
      </c>
      <c r="AN216">
        <v>11.5</v>
      </c>
      <c r="AO216">
        <v>11</v>
      </c>
      <c r="AP216">
        <v>1.05</v>
      </c>
      <c r="AQ216">
        <f t="shared" si="9"/>
        <v>-0.13900000000000001</v>
      </c>
      <c r="AR216">
        <f t="shared" si="10"/>
        <v>9.6999999999999993</v>
      </c>
      <c r="AS216">
        <f t="shared" si="11"/>
        <v>-2.2000000000000011</v>
      </c>
      <c r="AT216">
        <f>_xlfn.XLOOKUP(_xlfn.XLOOKUP($A216,TEAMS!$E$3:$E$361,TEAMS!$D$3:$D$361,"",0),KP!$C$1:$C$370,KP!B$1:B$370,"",0)</f>
        <v>279</v>
      </c>
      <c r="AU216">
        <f>_xlfn.XLOOKUP(_xlfn.XLOOKUP($A216,TEAMS!$E$3:$E$361,TEAMS!$D$3:$D$361,"",0),KP!$C$1:$C$370,KP!F$1:F$370,"",0)</f>
        <v>13</v>
      </c>
      <c r="AV216">
        <f>_xlfn.XLOOKUP(_xlfn.XLOOKUP($A216,TEAMS!$E$3:$E$361,TEAMS!$D$3:$D$361,"",0),KP!$C$1:$C$370,KP!G$1:G$370,"",0)</f>
        <v>20</v>
      </c>
      <c r="AW216">
        <f>_xlfn.XLOOKUP(_xlfn.XLOOKUP($A216,TEAMS!$E$3:$E$361,TEAMS!$D$3:$D$361,"",0),KP!$C$1:$C$370,KP!H$1:H$370,"",0)</f>
        <v>0</v>
      </c>
      <c r="AX216">
        <f>_xlfn.XLOOKUP(_xlfn.XLOOKUP($A216,TEAMS!$E$3:$E$361,TEAMS!$D$3:$D$361,"",0),KP!$C$1:$C$370,KP!I$1:I$370,"",0)</f>
        <v>-9.27</v>
      </c>
      <c r="AY216">
        <f>_xlfn.XLOOKUP(_xlfn.XLOOKUP($A216,TEAMS!$E$3:$E$361,TEAMS!$D$3:$D$361,"",0),KP!$C$1:$C$370,KP!J$1:J$370,"",0)</f>
        <v>97.8</v>
      </c>
      <c r="AZ216">
        <f>_xlfn.XLOOKUP(_xlfn.XLOOKUP($A216,TEAMS!$E$3:$E$361,TEAMS!$D$3:$D$361,"",0),KP!$C$1:$C$370,KP!L$1:L$370,"",0)</f>
        <v>107.1</v>
      </c>
      <c r="BA216">
        <f>_xlfn.XLOOKUP(_xlfn.XLOOKUP($A216,TEAMS!$E$3:$E$361,TEAMS!$D$3:$D$361,"",0),KP!$C$1:$C$370,KP!N$1:N$370,"",0)</f>
        <v>65.599999999999994</v>
      </c>
      <c r="BB216">
        <f>_xlfn.XLOOKUP(_xlfn.XLOOKUP($A216,TEAMS!$E$3:$E$361,TEAMS!$D$3:$D$361,"",0),KP!$C$1:$C$370,KP!P$1:P$370,"",0)</f>
        <v>-2.3E-2</v>
      </c>
      <c r="BC216">
        <f>_xlfn.XLOOKUP(_xlfn.XLOOKUP($A216,TEAMS!$E$3:$E$361,TEAMS!$D$3:$D$361,"",0),KP!$C$1:$C$370,KP!R$1:R$370,"",0)</f>
        <v>-6.57</v>
      </c>
      <c r="BD216">
        <f>_xlfn.XLOOKUP(_xlfn.XLOOKUP($A216,TEAMS!$E$3:$E$361,TEAMS!$D$3:$D$361,"",0),KP!$C$1:$C$370,KP!T$1:T$370,"",0)</f>
        <v>100.7</v>
      </c>
      <c r="BE216">
        <f>_xlfn.XLOOKUP(_xlfn.XLOOKUP($A216,TEAMS!$E$3:$E$361,TEAMS!$D$3:$D$361,"",0),KP!$C$1:$C$370,KP!V$1:V$370,"",0)</f>
        <v>107.2</v>
      </c>
      <c r="BF216">
        <f>_xlfn.XLOOKUP(_xlfn.XLOOKUP($A216,TEAMS!$E$3:$E$361,TEAMS!$D$3:$D$361,"",0),KP!$C$1:$C$370,KP!X$1:X$370,"",0)</f>
        <v>-10.210000000000001</v>
      </c>
    </row>
    <row r="217" spans="1:58" x14ac:dyDescent="0.2">
      <c r="A217" s="1" t="s">
        <v>254</v>
      </c>
      <c r="B217" s="11" t="str">
        <f>_xlfn.XLOOKUP($A217,KP!$D$1:$D$364,KP!$C$1:$C$364,"",0)</f>
        <v>East Carolina</v>
      </c>
      <c r="C217" s="11" t="str">
        <f>_xlfn.XLOOKUP($A217,KP!$D$1:$D$364,KP!$E$1:$E$364,"",0)</f>
        <v>Amer</v>
      </c>
      <c r="D217">
        <v>68.8</v>
      </c>
      <c r="E217">
        <v>-1.7</v>
      </c>
      <c r="F217">
        <v>23.3</v>
      </c>
      <c r="G217">
        <v>57.5</v>
      </c>
      <c r="H217">
        <v>0.98099999999999998</v>
      </c>
      <c r="I217">
        <v>1.0049999999999999</v>
      </c>
      <c r="J217">
        <v>47.1</v>
      </c>
      <c r="K217">
        <v>101.8</v>
      </c>
      <c r="L217">
        <v>31.6</v>
      </c>
      <c r="M217">
        <v>46.9</v>
      </c>
      <c r="N217">
        <v>68.8</v>
      </c>
      <c r="O217">
        <v>7.5</v>
      </c>
      <c r="P217">
        <v>23.9</v>
      </c>
      <c r="Q217">
        <v>10.3</v>
      </c>
      <c r="R217">
        <v>23.2</v>
      </c>
      <c r="S217">
        <v>37.1</v>
      </c>
      <c r="T217">
        <v>31</v>
      </c>
      <c r="U217">
        <v>72.400000000000006</v>
      </c>
      <c r="V217">
        <v>51.6</v>
      </c>
      <c r="W217">
        <v>2.6</v>
      </c>
      <c r="X217">
        <v>6.5</v>
      </c>
      <c r="Y217">
        <v>13.1</v>
      </c>
      <c r="Z217">
        <v>13.2</v>
      </c>
      <c r="AA217">
        <v>0.995</v>
      </c>
      <c r="AB217">
        <v>0.48499999999999999</v>
      </c>
      <c r="AC217">
        <v>0.44400000000000001</v>
      </c>
      <c r="AD217">
        <v>70.2</v>
      </c>
      <c r="AE217">
        <v>17.7</v>
      </c>
      <c r="AF217">
        <v>70.5</v>
      </c>
      <c r="AG217">
        <v>1.7</v>
      </c>
      <c r="AH217">
        <v>43.6</v>
      </c>
      <c r="AI217">
        <v>49.2</v>
      </c>
      <c r="AJ217">
        <v>32.9</v>
      </c>
      <c r="AK217">
        <v>49.2</v>
      </c>
      <c r="AL217">
        <v>71.5</v>
      </c>
      <c r="AM217">
        <v>105.5</v>
      </c>
      <c r="AN217">
        <v>12.5</v>
      </c>
      <c r="AO217">
        <v>11.9</v>
      </c>
      <c r="AP217">
        <v>1.056</v>
      </c>
      <c r="AQ217">
        <f t="shared" si="9"/>
        <v>-6.1000000000000054E-2</v>
      </c>
      <c r="AR217">
        <f t="shared" si="10"/>
        <v>9.1</v>
      </c>
      <c r="AS217">
        <f t="shared" si="11"/>
        <v>-4.0999999999999996</v>
      </c>
      <c r="AT217">
        <f>_xlfn.XLOOKUP(_xlfn.XLOOKUP($A217,TEAMS!$E$3:$E$361,TEAMS!$D$3:$D$361,"",0),KP!$C$1:$C$370,KP!B$1:B$370,"",0)</f>
        <v>176</v>
      </c>
      <c r="AU217">
        <f>_xlfn.XLOOKUP(_xlfn.XLOOKUP($A217,TEAMS!$E$3:$E$361,TEAMS!$D$3:$D$361,"",0),KP!$C$1:$C$370,KP!F$1:F$370,"",0)</f>
        <v>16</v>
      </c>
      <c r="AV217">
        <f>_xlfn.XLOOKUP(_xlfn.XLOOKUP($A217,TEAMS!$E$3:$E$361,TEAMS!$D$3:$D$361,"",0),KP!$C$1:$C$370,KP!G$1:G$370,"",0)</f>
        <v>17</v>
      </c>
      <c r="AW217">
        <f>_xlfn.XLOOKUP(_xlfn.XLOOKUP($A217,TEAMS!$E$3:$E$361,TEAMS!$D$3:$D$361,"",0),KP!$C$1:$C$370,KP!H$1:H$370,"",0)</f>
        <v>0</v>
      </c>
      <c r="AX217">
        <f>_xlfn.XLOOKUP(_xlfn.XLOOKUP($A217,TEAMS!$E$3:$E$361,TEAMS!$D$3:$D$361,"",0),KP!$C$1:$C$370,KP!I$1:I$370,"",0)</f>
        <v>-0.72</v>
      </c>
      <c r="AY217">
        <f>_xlfn.XLOOKUP(_xlfn.XLOOKUP($A217,TEAMS!$E$3:$E$361,TEAMS!$D$3:$D$361,"",0),KP!$C$1:$C$370,KP!J$1:J$370,"",0)</f>
        <v>103.4</v>
      </c>
      <c r="AZ217">
        <f>_xlfn.XLOOKUP(_xlfn.XLOOKUP($A217,TEAMS!$E$3:$E$361,TEAMS!$D$3:$D$361,"",0),KP!$C$1:$C$370,KP!L$1:L$370,"",0)</f>
        <v>104.1</v>
      </c>
      <c r="BA217">
        <f>_xlfn.XLOOKUP(_xlfn.XLOOKUP($A217,TEAMS!$E$3:$E$361,TEAMS!$D$3:$D$361,"",0),KP!$C$1:$C$370,KP!N$1:N$370,"",0)</f>
        <v>67.5</v>
      </c>
      <c r="BB217">
        <f>_xlfn.XLOOKUP(_xlfn.XLOOKUP($A217,TEAMS!$E$3:$E$361,TEAMS!$D$3:$D$361,"",0),KP!$C$1:$C$370,KP!P$1:P$370,"",0)</f>
        <v>3.5999999999999997E-2</v>
      </c>
      <c r="BC217">
        <f>_xlfn.XLOOKUP(_xlfn.XLOOKUP($A217,TEAMS!$E$3:$E$361,TEAMS!$D$3:$D$361,"",0),KP!$C$1:$C$370,KP!R$1:R$370,"",0)</f>
        <v>0.85</v>
      </c>
      <c r="BD217">
        <f>_xlfn.XLOOKUP(_xlfn.XLOOKUP($A217,TEAMS!$E$3:$E$361,TEAMS!$D$3:$D$361,"",0),KP!$C$1:$C$370,KP!T$1:T$370,"",0)</f>
        <v>105.6</v>
      </c>
      <c r="BE217">
        <f>_xlfn.XLOOKUP(_xlfn.XLOOKUP($A217,TEAMS!$E$3:$E$361,TEAMS!$D$3:$D$361,"",0),KP!$C$1:$C$370,KP!V$1:V$370,"",0)</f>
        <v>104.8</v>
      </c>
      <c r="BF217">
        <f>_xlfn.XLOOKUP(_xlfn.XLOOKUP($A217,TEAMS!$E$3:$E$361,TEAMS!$D$3:$D$361,"",0),KP!$C$1:$C$370,KP!X$1:X$370,"",0)</f>
        <v>-8.5399999999999991</v>
      </c>
    </row>
    <row r="218" spans="1:58" x14ac:dyDescent="0.2">
      <c r="A218" s="1" t="s">
        <v>255</v>
      </c>
      <c r="B218" s="11" t="str">
        <f>_xlfn.XLOOKUP($A218,KP!$D$1:$D$364,KP!$C$1:$C$364,"",0)</f>
        <v>Monmouth</v>
      </c>
      <c r="C218" s="11" t="str">
        <f>_xlfn.XLOOKUP($A218,KP!$D$1:$D$364,KP!$E$1:$E$364,"",0)</f>
        <v>CAA</v>
      </c>
      <c r="D218">
        <v>61.7</v>
      </c>
      <c r="E218">
        <v>-13</v>
      </c>
      <c r="F218">
        <v>22.6</v>
      </c>
      <c r="G218">
        <v>56.2</v>
      </c>
      <c r="H218">
        <v>0.88100000000000001</v>
      </c>
      <c r="I218">
        <v>1.0680000000000001</v>
      </c>
      <c r="J218">
        <v>43.8</v>
      </c>
      <c r="K218">
        <v>94.8</v>
      </c>
      <c r="L218">
        <v>28.8</v>
      </c>
      <c r="M218">
        <v>44.1</v>
      </c>
      <c r="N218">
        <v>66.7</v>
      </c>
      <c r="O218">
        <v>4.0999999999999996</v>
      </c>
      <c r="P218">
        <v>14.1</v>
      </c>
      <c r="Q218">
        <v>9.1999999999999993</v>
      </c>
      <c r="R218">
        <v>20.6</v>
      </c>
      <c r="S218">
        <v>32.799999999999997</v>
      </c>
      <c r="T218">
        <v>28</v>
      </c>
      <c r="U218">
        <v>69.099999999999994</v>
      </c>
      <c r="V218">
        <v>47.5</v>
      </c>
      <c r="W218">
        <v>2.5</v>
      </c>
      <c r="X218">
        <v>8.4</v>
      </c>
      <c r="Y218">
        <v>12</v>
      </c>
      <c r="Z218">
        <v>14.3</v>
      </c>
      <c r="AA218">
        <v>0.83699999999999997</v>
      </c>
      <c r="AB218">
        <v>0.21199999999999999</v>
      </c>
      <c r="AC218">
        <v>0.2</v>
      </c>
      <c r="AD218">
        <v>70</v>
      </c>
      <c r="AE218">
        <v>19.2</v>
      </c>
      <c r="AF218">
        <v>74.7</v>
      </c>
      <c r="AG218">
        <v>13</v>
      </c>
      <c r="AH218">
        <v>45.9</v>
      </c>
      <c r="AI218">
        <v>54.4</v>
      </c>
      <c r="AJ218">
        <v>37</v>
      </c>
      <c r="AK218">
        <v>53.4</v>
      </c>
      <c r="AL218">
        <v>71.900000000000006</v>
      </c>
      <c r="AM218">
        <v>115.4</v>
      </c>
      <c r="AN218">
        <v>14</v>
      </c>
      <c r="AO218">
        <v>14.3</v>
      </c>
      <c r="AP218">
        <v>0.98299999999999998</v>
      </c>
      <c r="AQ218">
        <f t="shared" si="9"/>
        <v>-0.14600000000000002</v>
      </c>
      <c r="AR218">
        <f t="shared" si="10"/>
        <v>10.9</v>
      </c>
      <c r="AS218">
        <f t="shared" si="11"/>
        <v>-3.4000000000000004</v>
      </c>
      <c r="AT218">
        <f>_xlfn.XLOOKUP(_xlfn.XLOOKUP($A218,TEAMS!$E$3:$E$361,TEAMS!$D$3:$D$361,"",0),KP!$C$1:$C$370,KP!B$1:B$370,"",0)</f>
        <v>350</v>
      </c>
      <c r="AU218">
        <f>_xlfn.XLOOKUP(_xlfn.XLOOKUP($A218,TEAMS!$E$3:$E$361,TEAMS!$D$3:$D$361,"",0),KP!$C$1:$C$370,KP!F$1:F$370,"",0)</f>
        <v>0</v>
      </c>
      <c r="AV218">
        <f>_xlfn.XLOOKUP(_xlfn.XLOOKUP($A218,TEAMS!$E$3:$E$361,TEAMS!$D$3:$D$361,"",0),KP!$C$1:$C$370,KP!G$1:G$370,"",0)</f>
        <v>0</v>
      </c>
      <c r="AW218">
        <f>_xlfn.XLOOKUP(_xlfn.XLOOKUP($A218,TEAMS!$E$3:$E$361,TEAMS!$D$3:$D$361,"",0),KP!$C$1:$C$370,KP!H$1:H$370,"",0)</f>
        <v>0</v>
      </c>
      <c r="AX218">
        <f>_xlfn.XLOOKUP(_xlfn.XLOOKUP($A218,TEAMS!$E$3:$E$361,TEAMS!$D$3:$D$361,"",0),KP!$C$1:$C$370,KP!I$1:I$370,"",0)</f>
        <v>-17.73</v>
      </c>
      <c r="AY218">
        <f>_xlfn.XLOOKUP(_xlfn.XLOOKUP($A218,TEAMS!$E$3:$E$361,TEAMS!$D$3:$D$361,"",0),KP!$C$1:$C$370,KP!J$1:J$370,"",0)</f>
        <v>92.7</v>
      </c>
      <c r="AZ218">
        <f>_xlfn.XLOOKUP(_xlfn.XLOOKUP($A218,TEAMS!$E$3:$E$361,TEAMS!$D$3:$D$361,"",0),KP!$C$1:$C$370,KP!L$1:L$370,"",0)</f>
        <v>110.4</v>
      </c>
      <c r="BA218">
        <f>_xlfn.XLOOKUP(_xlfn.XLOOKUP($A218,TEAMS!$E$3:$E$361,TEAMS!$D$3:$D$361,"",0),KP!$C$1:$C$370,KP!N$1:N$370,"",0)</f>
        <v>68.400000000000006</v>
      </c>
      <c r="BB218">
        <f>_xlfn.XLOOKUP(_xlfn.XLOOKUP($A218,TEAMS!$E$3:$E$361,TEAMS!$D$3:$D$361,"",0),KP!$C$1:$C$370,KP!P$1:P$370,"",0)</f>
        <v>-1.6E-2</v>
      </c>
      <c r="BC218">
        <f>_xlfn.XLOOKUP(_xlfn.XLOOKUP($A218,TEAMS!$E$3:$E$361,TEAMS!$D$3:$D$361,"",0),KP!$C$1:$C$370,KP!R$1:R$370,"",0)</f>
        <v>-2.0299999999999998</v>
      </c>
      <c r="BD218">
        <f>_xlfn.XLOOKUP(_xlfn.XLOOKUP($A218,TEAMS!$E$3:$E$361,TEAMS!$D$3:$D$361,"",0),KP!$C$1:$C$370,KP!T$1:T$370,"",0)</f>
        <v>104</v>
      </c>
      <c r="BE218">
        <f>_xlfn.XLOOKUP(_xlfn.XLOOKUP($A218,TEAMS!$E$3:$E$361,TEAMS!$D$3:$D$361,"",0),KP!$C$1:$C$370,KP!V$1:V$370,"",0)</f>
        <v>106.1</v>
      </c>
      <c r="BF218">
        <f>_xlfn.XLOOKUP(_xlfn.XLOOKUP($A218,TEAMS!$E$3:$E$361,TEAMS!$D$3:$D$361,"",0),KP!$C$1:$C$370,KP!X$1:X$370,"",0)</f>
        <v>5.43</v>
      </c>
    </row>
    <row r="219" spans="1:58" x14ac:dyDescent="0.2">
      <c r="A219" s="1" t="s">
        <v>256</v>
      </c>
      <c r="B219" s="11" t="str">
        <f>_xlfn.XLOOKUP($A219,KP!$D$1:$D$364,KP!$C$1:$C$364,"",0)</f>
        <v>FIU</v>
      </c>
      <c r="C219" s="11" t="str">
        <f>_xlfn.XLOOKUP($A219,KP!$D$1:$D$364,KP!$E$1:$E$364,"",0)</f>
        <v>CUSA</v>
      </c>
      <c r="D219">
        <v>72.5</v>
      </c>
      <c r="E219">
        <v>-3</v>
      </c>
      <c r="F219">
        <v>26.8</v>
      </c>
      <c r="G219">
        <v>58</v>
      </c>
      <c r="H219">
        <v>0.98599999999999999</v>
      </c>
      <c r="I219">
        <v>1.0269999999999999</v>
      </c>
      <c r="J219">
        <v>52.2</v>
      </c>
      <c r="K219">
        <v>110.1</v>
      </c>
      <c r="L219">
        <v>32.799999999999997</v>
      </c>
      <c r="M219">
        <v>53.8</v>
      </c>
      <c r="N219">
        <v>72.3</v>
      </c>
      <c r="O219">
        <v>6.8</v>
      </c>
      <c r="P219">
        <v>20.7</v>
      </c>
      <c r="Q219">
        <v>6.8</v>
      </c>
      <c r="R219">
        <v>20.7</v>
      </c>
      <c r="S219">
        <v>31</v>
      </c>
      <c r="T219">
        <v>22.1</v>
      </c>
      <c r="U219">
        <v>64.900000000000006</v>
      </c>
      <c r="V219">
        <v>44.9</v>
      </c>
      <c r="W219">
        <v>4</v>
      </c>
      <c r="X219">
        <v>9.1</v>
      </c>
      <c r="Y219">
        <v>12</v>
      </c>
      <c r="Z219">
        <v>14.8</v>
      </c>
      <c r="AA219">
        <v>0.81299999999999994</v>
      </c>
      <c r="AB219">
        <v>0.4</v>
      </c>
      <c r="AC219">
        <v>0.5</v>
      </c>
      <c r="AD219">
        <v>73.599999999999994</v>
      </c>
      <c r="AE219">
        <v>17.100000000000001</v>
      </c>
      <c r="AF219">
        <v>75.5</v>
      </c>
      <c r="AG219">
        <v>3</v>
      </c>
      <c r="AH219">
        <v>44.9</v>
      </c>
      <c r="AI219">
        <v>52.1</v>
      </c>
      <c r="AJ219">
        <v>36.5</v>
      </c>
      <c r="AK219">
        <v>50.4</v>
      </c>
      <c r="AL219">
        <v>74.7</v>
      </c>
      <c r="AM219">
        <v>111</v>
      </c>
      <c r="AN219">
        <v>14.4</v>
      </c>
      <c r="AO219">
        <v>16.399999999999999</v>
      </c>
      <c r="AP219">
        <v>0.878</v>
      </c>
      <c r="AQ219">
        <f t="shared" si="9"/>
        <v>-6.5000000000000058E-2</v>
      </c>
      <c r="AR219">
        <f t="shared" si="10"/>
        <v>13.1</v>
      </c>
      <c r="AS219">
        <f t="shared" si="11"/>
        <v>-1.7000000000000011</v>
      </c>
      <c r="AT219">
        <f>_xlfn.XLOOKUP(_xlfn.XLOOKUP($A219,TEAMS!$E$3:$E$361,TEAMS!$D$3:$D$361,"",0),KP!$C$1:$C$370,KP!B$1:B$370,"",0)</f>
        <v>222</v>
      </c>
      <c r="AU219">
        <f>_xlfn.XLOOKUP(_xlfn.XLOOKUP($A219,TEAMS!$E$3:$E$361,TEAMS!$D$3:$D$361,"",0),KP!$C$1:$C$370,KP!F$1:F$370,"",0)</f>
        <v>14</v>
      </c>
      <c r="AV219">
        <f>_xlfn.XLOOKUP(_xlfn.XLOOKUP($A219,TEAMS!$E$3:$E$361,TEAMS!$D$3:$D$361,"",0),KP!$C$1:$C$370,KP!G$1:G$370,"",0)</f>
        <v>18</v>
      </c>
      <c r="AW219">
        <f>_xlfn.XLOOKUP(_xlfn.XLOOKUP($A219,TEAMS!$E$3:$E$361,TEAMS!$D$3:$D$361,"",0),KP!$C$1:$C$370,KP!H$1:H$370,"",0)</f>
        <v>0</v>
      </c>
      <c r="AX219">
        <f>_xlfn.XLOOKUP(_xlfn.XLOOKUP($A219,TEAMS!$E$3:$E$361,TEAMS!$D$3:$D$361,"",0),KP!$C$1:$C$370,KP!I$1:I$370,"",0)</f>
        <v>-3.56</v>
      </c>
      <c r="AY219">
        <f>_xlfn.XLOOKUP(_xlfn.XLOOKUP($A219,TEAMS!$E$3:$E$361,TEAMS!$D$3:$D$361,"",0),KP!$C$1:$C$370,KP!J$1:J$370,"",0)</f>
        <v>102.9</v>
      </c>
      <c r="AZ219">
        <f>_xlfn.XLOOKUP(_xlfn.XLOOKUP($A219,TEAMS!$E$3:$E$361,TEAMS!$D$3:$D$361,"",0),KP!$C$1:$C$370,KP!L$1:L$370,"",0)</f>
        <v>106.5</v>
      </c>
      <c r="BA219">
        <f>_xlfn.XLOOKUP(_xlfn.XLOOKUP($A219,TEAMS!$E$3:$E$361,TEAMS!$D$3:$D$361,"",0),KP!$C$1:$C$370,KP!N$1:N$370,"",0)</f>
        <v>70.099999999999994</v>
      </c>
      <c r="BB219">
        <f>_xlfn.XLOOKUP(_xlfn.XLOOKUP($A219,TEAMS!$E$3:$E$361,TEAMS!$D$3:$D$361,"",0),KP!$C$1:$C$370,KP!P$1:P$370,"",0)</f>
        <v>-3.0000000000000001E-3</v>
      </c>
      <c r="BC219">
        <f>_xlfn.XLOOKUP(_xlfn.XLOOKUP($A219,TEAMS!$E$3:$E$361,TEAMS!$D$3:$D$361,"",0),KP!$C$1:$C$370,KP!R$1:R$370,"",0)</f>
        <v>-0.03</v>
      </c>
      <c r="BD219">
        <f>_xlfn.XLOOKUP(_xlfn.XLOOKUP($A219,TEAMS!$E$3:$E$361,TEAMS!$D$3:$D$361,"",0),KP!$C$1:$C$370,KP!T$1:T$370,"",0)</f>
        <v>105.6</v>
      </c>
      <c r="BE219">
        <f>_xlfn.XLOOKUP(_xlfn.XLOOKUP($A219,TEAMS!$E$3:$E$361,TEAMS!$D$3:$D$361,"",0),KP!$C$1:$C$370,KP!V$1:V$370,"",0)</f>
        <v>105.7</v>
      </c>
      <c r="BF219">
        <f>_xlfn.XLOOKUP(_xlfn.XLOOKUP($A219,TEAMS!$E$3:$E$361,TEAMS!$D$3:$D$361,"",0),KP!$C$1:$C$370,KP!X$1:X$370,"",0)</f>
        <v>-8.1300000000000008</v>
      </c>
    </row>
    <row r="220" spans="1:58" x14ac:dyDescent="0.2">
      <c r="A220" s="1" t="s">
        <v>257</v>
      </c>
      <c r="B220" s="11" t="str">
        <f>_xlfn.XLOOKUP($A220,KP!$D$1:$D$364,KP!$C$1:$C$364,"",0)</f>
        <v>Morehead St.</v>
      </c>
      <c r="C220" s="11" t="str">
        <f>_xlfn.XLOOKUP($A220,KP!$D$1:$D$364,KP!$E$1:$E$364,"",0)</f>
        <v>OVC</v>
      </c>
      <c r="D220">
        <v>66.400000000000006</v>
      </c>
      <c r="E220">
        <v>-1.7</v>
      </c>
      <c r="F220">
        <v>22.7</v>
      </c>
      <c r="G220">
        <v>53.1</v>
      </c>
      <c r="H220">
        <v>0.98699999999999999</v>
      </c>
      <c r="I220">
        <v>1.012</v>
      </c>
      <c r="J220">
        <v>49.5</v>
      </c>
      <c r="K220">
        <v>106.7</v>
      </c>
      <c r="L220">
        <v>35.6</v>
      </c>
      <c r="M220">
        <v>47.1</v>
      </c>
      <c r="N220">
        <v>72.3</v>
      </c>
      <c r="O220">
        <v>7.2</v>
      </c>
      <c r="P220">
        <v>20.100000000000001</v>
      </c>
      <c r="Q220">
        <v>7.2</v>
      </c>
      <c r="R220">
        <v>23.6</v>
      </c>
      <c r="S220">
        <v>34</v>
      </c>
      <c r="T220">
        <v>24.4</v>
      </c>
      <c r="U220">
        <v>76.5</v>
      </c>
      <c r="V220">
        <v>51.6</v>
      </c>
      <c r="W220">
        <v>3.6</v>
      </c>
      <c r="X220">
        <v>5.2</v>
      </c>
      <c r="Y220">
        <v>12.5</v>
      </c>
      <c r="Z220">
        <v>12.5</v>
      </c>
      <c r="AA220">
        <v>1.0029999999999999</v>
      </c>
      <c r="AB220">
        <v>0.60699999999999998</v>
      </c>
      <c r="AC220">
        <v>0.75</v>
      </c>
      <c r="AD220">
        <v>67.3</v>
      </c>
      <c r="AE220">
        <v>16.100000000000001</v>
      </c>
      <c r="AF220">
        <v>68.099999999999994</v>
      </c>
      <c r="AG220">
        <v>1.7</v>
      </c>
      <c r="AH220">
        <v>44.7</v>
      </c>
      <c r="AI220">
        <v>49.8</v>
      </c>
      <c r="AJ220">
        <v>32.700000000000003</v>
      </c>
      <c r="AK220">
        <v>50.1</v>
      </c>
      <c r="AL220">
        <v>74.900000000000006</v>
      </c>
      <c r="AM220">
        <v>106.5</v>
      </c>
      <c r="AN220">
        <v>10.6</v>
      </c>
      <c r="AO220">
        <v>10.4</v>
      </c>
      <c r="AP220">
        <v>1.0209999999999999</v>
      </c>
      <c r="AQ220">
        <f t="shared" si="9"/>
        <v>-1.8000000000000016E-2</v>
      </c>
      <c r="AR220">
        <f t="shared" si="10"/>
        <v>8.8000000000000007</v>
      </c>
      <c r="AS220">
        <f t="shared" si="11"/>
        <v>-3.6999999999999993</v>
      </c>
      <c r="AT220">
        <f>_xlfn.XLOOKUP(_xlfn.XLOOKUP($A220,TEAMS!$E$3:$E$361,TEAMS!$D$3:$D$361,"",0),KP!$C$1:$C$370,KP!B$1:B$370,"",0)</f>
        <v>247</v>
      </c>
      <c r="AU220">
        <f>_xlfn.XLOOKUP(_xlfn.XLOOKUP($A220,TEAMS!$E$3:$E$361,TEAMS!$D$3:$D$361,"",0),KP!$C$1:$C$370,KP!F$1:F$370,"",0)</f>
        <v>21</v>
      </c>
      <c r="AV220">
        <f>_xlfn.XLOOKUP(_xlfn.XLOOKUP($A220,TEAMS!$E$3:$E$361,TEAMS!$D$3:$D$361,"",0),KP!$C$1:$C$370,KP!G$1:G$370,"",0)</f>
        <v>11</v>
      </c>
      <c r="AW220">
        <f>_xlfn.XLOOKUP(_xlfn.XLOOKUP($A220,TEAMS!$E$3:$E$361,TEAMS!$D$3:$D$361,"",0),KP!$C$1:$C$370,KP!H$1:H$370,"",0)</f>
        <v>0</v>
      </c>
      <c r="AX220">
        <f>_xlfn.XLOOKUP(_xlfn.XLOOKUP($A220,TEAMS!$E$3:$E$361,TEAMS!$D$3:$D$361,"",0),KP!$C$1:$C$370,KP!I$1:I$370,"",0)</f>
        <v>-6.59</v>
      </c>
      <c r="AY220">
        <f>_xlfn.XLOOKUP(_xlfn.XLOOKUP($A220,TEAMS!$E$3:$E$361,TEAMS!$D$3:$D$361,"",0),KP!$C$1:$C$370,KP!J$1:J$370,"",0)</f>
        <v>100.4</v>
      </c>
      <c r="AZ220">
        <f>_xlfn.XLOOKUP(_xlfn.XLOOKUP($A220,TEAMS!$E$3:$E$361,TEAMS!$D$3:$D$361,"",0),KP!$C$1:$C$370,KP!L$1:L$370,"",0)</f>
        <v>107</v>
      </c>
      <c r="BA220">
        <f>_xlfn.XLOOKUP(_xlfn.XLOOKUP($A220,TEAMS!$E$3:$E$361,TEAMS!$D$3:$D$361,"",0),KP!$C$1:$C$370,KP!N$1:N$370,"",0)</f>
        <v>63.3</v>
      </c>
      <c r="BB220">
        <f>_xlfn.XLOOKUP(_xlfn.XLOOKUP($A220,TEAMS!$E$3:$E$361,TEAMS!$D$3:$D$361,"",0),KP!$C$1:$C$370,KP!P$1:P$370,"",0)</f>
        <v>0.14299999999999999</v>
      </c>
      <c r="BC220">
        <f>_xlfn.XLOOKUP(_xlfn.XLOOKUP($A220,TEAMS!$E$3:$E$361,TEAMS!$D$3:$D$361,"",0),KP!$C$1:$C$370,KP!R$1:R$370,"",0)</f>
        <v>-6.95</v>
      </c>
      <c r="BD220">
        <f>_xlfn.XLOOKUP(_xlfn.XLOOKUP($A220,TEAMS!$E$3:$E$361,TEAMS!$D$3:$D$361,"",0),KP!$C$1:$C$370,KP!T$1:T$370,"",0)</f>
        <v>102.2</v>
      </c>
      <c r="BE220">
        <f>_xlfn.XLOOKUP(_xlfn.XLOOKUP($A220,TEAMS!$E$3:$E$361,TEAMS!$D$3:$D$361,"",0),KP!$C$1:$C$370,KP!V$1:V$370,"",0)</f>
        <v>109.1</v>
      </c>
      <c r="BF220">
        <f>_xlfn.XLOOKUP(_xlfn.XLOOKUP($A220,TEAMS!$E$3:$E$361,TEAMS!$D$3:$D$361,"",0),KP!$C$1:$C$370,KP!X$1:X$370,"",0)</f>
        <v>4.76</v>
      </c>
    </row>
    <row r="221" spans="1:58" x14ac:dyDescent="0.2">
      <c r="A221" s="1" t="s">
        <v>258</v>
      </c>
      <c r="B221" s="11" t="str">
        <f>_xlfn.XLOOKUP($A221,KP!$D$1:$D$364,KP!$C$1:$C$364,"",0)</f>
        <v>Valparaiso</v>
      </c>
      <c r="C221" s="11" t="str">
        <f>_xlfn.XLOOKUP($A221,KP!$D$1:$D$364,KP!$E$1:$E$364,"",0)</f>
        <v>MVC</v>
      </c>
      <c r="D221">
        <v>68.099999999999994</v>
      </c>
      <c r="E221">
        <v>-6</v>
      </c>
      <c r="F221">
        <v>25.2</v>
      </c>
      <c r="G221">
        <v>57.6</v>
      </c>
      <c r="H221">
        <v>0.95299999999999996</v>
      </c>
      <c r="I221">
        <v>1.036</v>
      </c>
      <c r="J221">
        <v>49</v>
      </c>
      <c r="K221">
        <v>104.4</v>
      </c>
      <c r="L221">
        <v>29.2</v>
      </c>
      <c r="M221">
        <v>51.9</v>
      </c>
      <c r="N221">
        <v>72.5</v>
      </c>
      <c r="O221">
        <v>6.1</v>
      </c>
      <c r="P221">
        <v>20.9</v>
      </c>
      <c r="Q221">
        <v>6.4</v>
      </c>
      <c r="R221">
        <v>24.5</v>
      </c>
      <c r="S221">
        <v>33.6</v>
      </c>
      <c r="T221">
        <v>20.6</v>
      </c>
      <c r="U221">
        <v>77.5</v>
      </c>
      <c r="V221">
        <v>49.1</v>
      </c>
      <c r="W221">
        <v>2.6</v>
      </c>
      <c r="X221">
        <v>5.8</v>
      </c>
      <c r="Y221">
        <v>13.5</v>
      </c>
      <c r="Z221">
        <v>12.7</v>
      </c>
      <c r="AA221">
        <v>1.0609999999999999</v>
      </c>
      <c r="AB221">
        <v>0.32300000000000001</v>
      </c>
      <c r="AC221">
        <v>0.4</v>
      </c>
      <c r="AD221">
        <v>71.5</v>
      </c>
      <c r="AE221">
        <v>16.8</v>
      </c>
      <c r="AF221">
        <v>74</v>
      </c>
      <c r="AG221">
        <v>6</v>
      </c>
      <c r="AH221">
        <v>45.1</v>
      </c>
      <c r="AI221">
        <v>51.5</v>
      </c>
      <c r="AJ221">
        <v>34.299999999999997</v>
      </c>
      <c r="AK221">
        <v>51.6</v>
      </c>
      <c r="AL221">
        <v>73.400000000000006</v>
      </c>
      <c r="AM221">
        <v>109.8</v>
      </c>
      <c r="AN221">
        <v>13.9</v>
      </c>
      <c r="AO221">
        <v>11</v>
      </c>
      <c r="AP221">
        <v>1.2609999999999999</v>
      </c>
      <c r="AQ221">
        <f t="shared" si="9"/>
        <v>-0.19999999999999996</v>
      </c>
      <c r="AR221">
        <f t="shared" si="10"/>
        <v>8.4</v>
      </c>
      <c r="AS221">
        <f t="shared" si="11"/>
        <v>-4.2999999999999989</v>
      </c>
      <c r="AT221">
        <f>_xlfn.XLOOKUP(_xlfn.XLOOKUP($A221,TEAMS!$E$3:$E$361,TEAMS!$D$3:$D$361,"",0),KP!$C$1:$C$370,KP!B$1:B$370,"",0)</f>
        <v>291</v>
      </c>
      <c r="AU221">
        <f>_xlfn.XLOOKUP(_xlfn.XLOOKUP($A221,TEAMS!$E$3:$E$361,TEAMS!$D$3:$D$361,"",0),KP!$C$1:$C$370,KP!F$1:F$370,"",0)</f>
        <v>0</v>
      </c>
      <c r="AV221">
        <f>_xlfn.XLOOKUP(_xlfn.XLOOKUP($A221,TEAMS!$E$3:$E$361,TEAMS!$D$3:$D$361,"",0),KP!$C$1:$C$370,KP!G$1:G$370,"",0)</f>
        <v>0</v>
      </c>
      <c r="AW221">
        <f>_xlfn.XLOOKUP(_xlfn.XLOOKUP($A221,TEAMS!$E$3:$E$361,TEAMS!$D$3:$D$361,"",0),KP!$C$1:$C$370,KP!H$1:H$370,"",0)</f>
        <v>0</v>
      </c>
      <c r="AX221">
        <f>_xlfn.XLOOKUP(_xlfn.XLOOKUP($A221,TEAMS!$E$3:$E$361,TEAMS!$D$3:$D$361,"",0),KP!$C$1:$C$370,KP!I$1:I$370,"",0)</f>
        <v>-9.99</v>
      </c>
      <c r="AY221">
        <f>_xlfn.XLOOKUP(_xlfn.XLOOKUP($A221,TEAMS!$E$3:$E$361,TEAMS!$D$3:$D$361,"",0),KP!$C$1:$C$370,KP!J$1:J$370,"",0)</f>
        <v>98.4</v>
      </c>
      <c r="AZ221">
        <f>_xlfn.XLOOKUP(_xlfn.XLOOKUP($A221,TEAMS!$E$3:$E$361,TEAMS!$D$3:$D$361,"",0),KP!$C$1:$C$370,KP!L$1:L$370,"",0)</f>
        <v>108.4</v>
      </c>
      <c r="BA221">
        <f>_xlfn.XLOOKUP(_xlfn.XLOOKUP($A221,TEAMS!$E$3:$E$361,TEAMS!$D$3:$D$361,"",0),KP!$C$1:$C$370,KP!N$1:N$370,"",0)</f>
        <v>67.900000000000006</v>
      </c>
      <c r="BB221">
        <f>_xlfn.XLOOKUP(_xlfn.XLOOKUP($A221,TEAMS!$E$3:$E$361,TEAMS!$D$3:$D$361,"",0),KP!$C$1:$C$370,KP!P$1:P$370,"",0)</f>
        <v>-8.0000000000000002E-3</v>
      </c>
      <c r="BC221">
        <f>_xlfn.XLOOKUP(_xlfn.XLOOKUP($A221,TEAMS!$E$3:$E$361,TEAMS!$D$3:$D$361,"",0),KP!$C$1:$C$370,KP!R$1:R$370,"",0)</f>
        <v>-2.5299999999999998</v>
      </c>
      <c r="BD221">
        <f>_xlfn.XLOOKUP(_xlfn.XLOOKUP($A221,TEAMS!$E$3:$E$361,TEAMS!$D$3:$D$361,"",0),KP!$C$1:$C$370,KP!T$1:T$370,"",0)</f>
        <v>104.1</v>
      </c>
      <c r="BE221">
        <f>_xlfn.XLOOKUP(_xlfn.XLOOKUP($A221,TEAMS!$E$3:$E$361,TEAMS!$D$3:$D$361,"",0),KP!$C$1:$C$370,KP!V$1:V$370,"",0)</f>
        <v>106.6</v>
      </c>
      <c r="BF221">
        <f>_xlfn.XLOOKUP(_xlfn.XLOOKUP($A221,TEAMS!$E$3:$E$361,TEAMS!$D$3:$D$361,"",0),KP!$C$1:$C$370,KP!X$1:X$370,"",0)</f>
        <v>-4.8099999999999996</v>
      </c>
    </row>
    <row r="222" spans="1:58" x14ac:dyDescent="0.2">
      <c r="A222" s="1" t="s">
        <v>259</v>
      </c>
      <c r="B222" s="11" t="str">
        <f>_xlfn.XLOOKUP($A222,KP!$D$1:$D$364,KP!$C$1:$C$364,"",0)</f>
        <v>Oklahoma</v>
      </c>
      <c r="C222" s="11" t="str">
        <f>_xlfn.XLOOKUP($A222,KP!$D$1:$D$364,KP!$E$1:$E$364,"",0)</f>
        <v>B12</v>
      </c>
      <c r="D222">
        <v>67.7</v>
      </c>
      <c r="E222">
        <v>0.1</v>
      </c>
      <c r="F222">
        <v>24.4</v>
      </c>
      <c r="G222">
        <v>53.3</v>
      </c>
      <c r="H222">
        <v>0.99199999999999999</v>
      </c>
      <c r="I222">
        <v>0.99099999999999999</v>
      </c>
      <c r="J222">
        <v>52.4</v>
      </c>
      <c r="K222">
        <v>111</v>
      </c>
      <c r="L222">
        <v>35.1</v>
      </c>
      <c r="M222">
        <v>52.2</v>
      </c>
      <c r="N222">
        <v>73.5</v>
      </c>
      <c r="O222">
        <v>7</v>
      </c>
      <c r="P222">
        <v>19.899999999999999</v>
      </c>
      <c r="Q222">
        <v>6</v>
      </c>
      <c r="R222">
        <v>24</v>
      </c>
      <c r="S222">
        <v>32.799999999999997</v>
      </c>
      <c r="T222">
        <v>21.4</v>
      </c>
      <c r="U222">
        <v>74.400000000000006</v>
      </c>
      <c r="V222">
        <v>50</v>
      </c>
      <c r="W222">
        <v>3</v>
      </c>
      <c r="X222">
        <v>5.7</v>
      </c>
      <c r="Y222">
        <v>13</v>
      </c>
      <c r="Z222">
        <v>13.4</v>
      </c>
      <c r="AA222">
        <v>0.97399999999999998</v>
      </c>
      <c r="AB222">
        <v>0.46899999999999997</v>
      </c>
      <c r="AC222">
        <v>0.36399999999999999</v>
      </c>
      <c r="AD222">
        <v>68.2</v>
      </c>
      <c r="AE222">
        <v>16.2</v>
      </c>
      <c r="AF222">
        <v>67.5</v>
      </c>
      <c r="AG222">
        <v>-0.1</v>
      </c>
      <c r="AH222">
        <v>43.2</v>
      </c>
      <c r="AI222">
        <v>48</v>
      </c>
      <c r="AJ222">
        <v>31.2</v>
      </c>
      <c r="AK222">
        <v>48.5</v>
      </c>
      <c r="AL222">
        <v>70.3</v>
      </c>
      <c r="AM222">
        <v>102.5</v>
      </c>
      <c r="AN222">
        <v>10.7</v>
      </c>
      <c r="AO222">
        <v>10.4</v>
      </c>
      <c r="AP222">
        <v>1.03</v>
      </c>
      <c r="AQ222">
        <f t="shared" si="9"/>
        <v>-5.600000000000005E-2</v>
      </c>
      <c r="AR222">
        <f t="shared" si="10"/>
        <v>8.6999999999999993</v>
      </c>
      <c r="AS222">
        <f t="shared" si="11"/>
        <v>-4.7000000000000011</v>
      </c>
      <c r="AT222">
        <f>_xlfn.XLOOKUP(_xlfn.XLOOKUP($A222,TEAMS!$E$3:$E$361,TEAMS!$D$3:$D$361,"",0),KP!$C$1:$C$370,KP!B$1:B$370,"",0)</f>
        <v>53</v>
      </c>
      <c r="AU222">
        <f>_xlfn.XLOOKUP(_xlfn.XLOOKUP($A222,TEAMS!$E$3:$E$361,TEAMS!$D$3:$D$361,"",0),KP!$C$1:$C$370,KP!F$1:F$370,"",0)</f>
        <v>15</v>
      </c>
      <c r="AV222">
        <f>_xlfn.XLOOKUP(_xlfn.XLOOKUP($A222,TEAMS!$E$3:$E$361,TEAMS!$D$3:$D$361,"",0),KP!$C$1:$C$370,KP!G$1:G$370,"",0)</f>
        <v>17</v>
      </c>
      <c r="AW222">
        <f>_xlfn.XLOOKUP(_xlfn.XLOOKUP($A222,TEAMS!$E$3:$E$361,TEAMS!$D$3:$D$361,"",0),KP!$C$1:$C$370,KP!H$1:H$370,"",0)</f>
        <v>0</v>
      </c>
      <c r="AX222">
        <f>_xlfn.XLOOKUP(_xlfn.XLOOKUP($A222,TEAMS!$E$3:$E$361,TEAMS!$D$3:$D$361,"",0),KP!$C$1:$C$370,KP!I$1:I$370,"",0)</f>
        <v>13.7</v>
      </c>
      <c r="AY222">
        <f>_xlfn.XLOOKUP(_xlfn.XLOOKUP($A222,TEAMS!$E$3:$E$361,TEAMS!$D$3:$D$361,"",0),KP!$C$1:$C$370,KP!J$1:J$370,"",0)</f>
        <v>111.1</v>
      </c>
      <c r="AZ222">
        <f>_xlfn.XLOOKUP(_xlfn.XLOOKUP($A222,TEAMS!$E$3:$E$361,TEAMS!$D$3:$D$361,"",0),KP!$C$1:$C$370,KP!L$1:L$370,"",0)</f>
        <v>97.4</v>
      </c>
      <c r="BA222">
        <f>_xlfn.XLOOKUP(_xlfn.XLOOKUP($A222,TEAMS!$E$3:$E$361,TEAMS!$D$3:$D$361,"",0),KP!$C$1:$C$370,KP!N$1:N$370,"",0)</f>
        <v>65.3</v>
      </c>
      <c r="BB222">
        <f>_xlfn.XLOOKUP(_xlfn.XLOOKUP($A222,TEAMS!$E$3:$E$361,TEAMS!$D$3:$D$361,"",0),KP!$C$1:$C$370,KP!P$1:P$370,"",0)</f>
        <v>-4.3999999999999997E-2</v>
      </c>
      <c r="BC222">
        <f>_xlfn.XLOOKUP(_xlfn.XLOOKUP($A222,TEAMS!$E$3:$E$361,TEAMS!$D$3:$D$361,"",0),KP!$C$1:$C$370,KP!R$1:R$370,"",0)</f>
        <v>13.32</v>
      </c>
      <c r="BD222">
        <f>_xlfn.XLOOKUP(_xlfn.XLOOKUP($A222,TEAMS!$E$3:$E$361,TEAMS!$D$3:$D$361,"",0),KP!$C$1:$C$370,KP!T$1:T$370,"",0)</f>
        <v>110.4</v>
      </c>
      <c r="BE222">
        <f>_xlfn.XLOOKUP(_xlfn.XLOOKUP($A222,TEAMS!$E$3:$E$361,TEAMS!$D$3:$D$361,"",0),KP!$C$1:$C$370,KP!V$1:V$370,"",0)</f>
        <v>97.1</v>
      </c>
      <c r="BF222">
        <f>_xlfn.XLOOKUP(_xlfn.XLOOKUP($A222,TEAMS!$E$3:$E$361,TEAMS!$D$3:$D$361,"",0),KP!$C$1:$C$370,KP!X$1:X$370,"",0)</f>
        <v>4.1100000000000003</v>
      </c>
    </row>
    <row r="223" spans="1:58" x14ac:dyDescent="0.2">
      <c r="A223" s="1" t="s">
        <v>260</v>
      </c>
      <c r="B223" s="11" t="str">
        <f>_xlfn.XLOOKUP($A223,KP!$D$1:$D$364,KP!$C$1:$C$364,"",0)</f>
        <v>Texas St.</v>
      </c>
      <c r="C223" s="11" t="str">
        <f>_xlfn.XLOOKUP($A223,KP!$D$1:$D$364,KP!$E$1:$E$364,"",0)</f>
        <v>SB</v>
      </c>
      <c r="D223">
        <v>65.2</v>
      </c>
      <c r="E223">
        <v>-1.6</v>
      </c>
      <c r="F223">
        <v>24</v>
      </c>
      <c r="G223">
        <v>54.4</v>
      </c>
      <c r="H223">
        <v>0.99399999999999999</v>
      </c>
      <c r="I223">
        <v>1.0189999999999999</v>
      </c>
      <c r="J223">
        <v>48.2</v>
      </c>
      <c r="K223">
        <v>103.8</v>
      </c>
      <c r="L223">
        <v>31.4</v>
      </c>
      <c r="M223">
        <v>48.5</v>
      </c>
      <c r="N223">
        <v>72.400000000000006</v>
      </c>
      <c r="O223">
        <v>4.3</v>
      </c>
      <c r="P223">
        <v>13.8</v>
      </c>
      <c r="Q223">
        <v>8.9</v>
      </c>
      <c r="R223">
        <v>20.6</v>
      </c>
      <c r="S223">
        <v>32.299999999999997</v>
      </c>
      <c r="T223">
        <v>29.8</v>
      </c>
      <c r="U223">
        <v>74.2</v>
      </c>
      <c r="V223">
        <v>51.1</v>
      </c>
      <c r="W223">
        <v>3.5</v>
      </c>
      <c r="X223">
        <v>6.2</v>
      </c>
      <c r="Y223">
        <v>9.6999999999999993</v>
      </c>
      <c r="Z223">
        <v>11.5</v>
      </c>
      <c r="AA223">
        <v>0.84</v>
      </c>
      <c r="AB223">
        <v>0.438</v>
      </c>
      <c r="AC223">
        <v>0.6</v>
      </c>
      <c r="AD223">
        <v>65.599999999999994</v>
      </c>
      <c r="AE223">
        <v>18.399999999999999</v>
      </c>
      <c r="AF223">
        <v>66.8</v>
      </c>
      <c r="AG223">
        <v>1.6</v>
      </c>
      <c r="AH223">
        <v>44.8</v>
      </c>
      <c r="AI223">
        <v>50.9</v>
      </c>
      <c r="AJ223">
        <v>36.4</v>
      </c>
      <c r="AK223">
        <v>49</v>
      </c>
      <c r="AL223">
        <v>70.5</v>
      </c>
      <c r="AM223">
        <v>109.5</v>
      </c>
      <c r="AN223">
        <v>10.8</v>
      </c>
      <c r="AO223">
        <v>11.9</v>
      </c>
      <c r="AP223">
        <v>0.90600000000000003</v>
      </c>
      <c r="AQ223">
        <f t="shared" si="9"/>
        <v>-6.6000000000000059E-2</v>
      </c>
      <c r="AR223">
        <f t="shared" si="10"/>
        <v>9.6999999999999993</v>
      </c>
      <c r="AS223">
        <f t="shared" si="11"/>
        <v>-1.8000000000000007</v>
      </c>
      <c r="AT223">
        <f>_xlfn.XLOOKUP(_xlfn.XLOOKUP($A223,TEAMS!$E$3:$E$361,TEAMS!$D$3:$D$361,"",0),KP!$C$1:$C$370,KP!B$1:B$370,"",0)</f>
        <v>190</v>
      </c>
      <c r="AU223">
        <f>_xlfn.XLOOKUP(_xlfn.XLOOKUP($A223,TEAMS!$E$3:$E$361,TEAMS!$D$3:$D$361,"",0),KP!$C$1:$C$370,KP!F$1:F$370,"",0)</f>
        <v>16</v>
      </c>
      <c r="AV223">
        <f>_xlfn.XLOOKUP(_xlfn.XLOOKUP($A223,TEAMS!$E$3:$E$361,TEAMS!$D$3:$D$361,"",0),KP!$C$1:$C$370,KP!G$1:G$370,"",0)</f>
        <v>19</v>
      </c>
      <c r="AW223">
        <f>_xlfn.XLOOKUP(_xlfn.XLOOKUP($A223,TEAMS!$E$3:$E$361,TEAMS!$D$3:$D$361,"",0),KP!$C$1:$C$370,KP!H$1:H$370,"",0)</f>
        <v>0</v>
      </c>
      <c r="AX223">
        <f>_xlfn.XLOOKUP(_xlfn.XLOOKUP($A223,TEAMS!$E$3:$E$361,TEAMS!$D$3:$D$361,"",0),KP!$C$1:$C$370,KP!I$1:I$370,"",0)</f>
        <v>-1.25</v>
      </c>
      <c r="AY223">
        <f>_xlfn.XLOOKUP(_xlfn.XLOOKUP($A223,TEAMS!$E$3:$E$361,TEAMS!$D$3:$D$361,"",0),KP!$C$1:$C$370,KP!J$1:J$370,"",0)</f>
        <v>104.8</v>
      </c>
      <c r="AZ223">
        <f>_xlfn.XLOOKUP(_xlfn.XLOOKUP($A223,TEAMS!$E$3:$E$361,TEAMS!$D$3:$D$361,"",0),KP!$C$1:$C$370,KP!L$1:L$370,"",0)</f>
        <v>106</v>
      </c>
      <c r="BA223">
        <f>_xlfn.XLOOKUP(_xlfn.XLOOKUP($A223,TEAMS!$E$3:$E$361,TEAMS!$D$3:$D$361,"",0),KP!$C$1:$C$370,KP!N$1:N$370,"",0)</f>
        <v>63.6</v>
      </c>
      <c r="BB223">
        <f>_xlfn.XLOOKUP(_xlfn.XLOOKUP($A223,TEAMS!$E$3:$E$361,TEAMS!$D$3:$D$361,"",0),KP!$C$1:$C$370,KP!P$1:P$370,"",0)</f>
        <v>1E-3</v>
      </c>
      <c r="BC223">
        <f>_xlfn.XLOOKUP(_xlfn.XLOOKUP($A223,TEAMS!$E$3:$E$361,TEAMS!$D$3:$D$361,"",0),KP!$C$1:$C$370,KP!R$1:R$370,"",0)</f>
        <v>0.49</v>
      </c>
      <c r="BD223">
        <f>_xlfn.XLOOKUP(_xlfn.XLOOKUP($A223,TEAMS!$E$3:$E$361,TEAMS!$D$3:$D$361,"",0),KP!$C$1:$C$370,KP!T$1:T$370,"",0)</f>
        <v>104.7</v>
      </c>
      <c r="BE223">
        <f>_xlfn.XLOOKUP(_xlfn.XLOOKUP($A223,TEAMS!$E$3:$E$361,TEAMS!$D$3:$D$361,"",0),KP!$C$1:$C$370,KP!V$1:V$370,"",0)</f>
        <v>104.2</v>
      </c>
      <c r="BF223">
        <f>_xlfn.XLOOKUP(_xlfn.XLOOKUP($A223,TEAMS!$E$3:$E$361,TEAMS!$D$3:$D$361,"",0),KP!$C$1:$C$370,KP!X$1:X$370,"",0)</f>
        <v>-0.75</v>
      </c>
    </row>
    <row r="224" spans="1:58" x14ac:dyDescent="0.2">
      <c r="A224" s="1" t="s">
        <v>261</v>
      </c>
      <c r="B224" s="11" t="str">
        <f>_xlfn.XLOOKUP($A224,KP!$D$1:$D$364,KP!$C$1:$C$364,"",0)</f>
        <v>Wichita St.</v>
      </c>
      <c r="C224" s="11" t="str">
        <f>_xlfn.XLOOKUP($A224,KP!$D$1:$D$364,KP!$E$1:$E$364,"",0)</f>
        <v>Amer</v>
      </c>
      <c r="D224">
        <v>71</v>
      </c>
      <c r="E224">
        <v>2.5</v>
      </c>
      <c r="F224">
        <v>25.8</v>
      </c>
      <c r="G224">
        <v>57.5</v>
      </c>
      <c r="H224">
        <v>1.01</v>
      </c>
      <c r="I224">
        <v>0.97399999999999998</v>
      </c>
      <c r="J224">
        <v>50.7</v>
      </c>
      <c r="K224">
        <v>107.8</v>
      </c>
      <c r="L224">
        <v>30.9</v>
      </c>
      <c r="M224">
        <v>53.3</v>
      </c>
      <c r="N224">
        <v>71.599999999999994</v>
      </c>
      <c r="O224">
        <v>6.6</v>
      </c>
      <c r="P224">
        <v>21.4</v>
      </c>
      <c r="Q224">
        <v>8.3000000000000007</v>
      </c>
      <c r="R224">
        <v>25.3</v>
      </c>
      <c r="S224">
        <v>36.299999999999997</v>
      </c>
      <c r="T224">
        <v>26.8</v>
      </c>
      <c r="U224">
        <v>73.900000000000006</v>
      </c>
      <c r="V224">
        <v>51.5</v>
      </c>
      <c r="W224">
        <v>4</v>
      </c>
      <c r="X224">
        <v>6.3</v>
      </c>
      <c r="Y224">
        <v>13.3</v>
      </c>
      <c r="Z224">
        <v>12.5</v>
      </c>
      <c r="AA224">
        <v>1.0620000000000001</v>
      </c>
      <c r="AB224">
        <v>0.53100000000000003</v>
      </c>
      <c r="AC224">
        <v>0.45500000000000002</v>
      </c>
      <c r="AD224">
        <v>70.3</v>
      </c>
      <c r="AE224">
        <v>14.9</v>
      </c>
      <c r="AF224">
        <v>68.5</v>
      </c>
      <c r="AG224">
        <v>-2.5</v>
      </c>
      <c r="AH224">
        <v>40.6</v>
      </c>
      <c r="AI224">
        <v>47.5</v>
      </c>
      <c r="AJ224">
        <v>33.6</v>
      </c>
      <c r="AK224">
        <v>45.4</v>
      </c>
      <c r="AL224">
        <v>71.5</v>
      </c>
      <c r="AM224">
        <v>101</v>
      </c>
      <c r="AN224">
        <v>13.9</v>
      </c>
      <c r="AO224">
        <v>11.7</v>
      </c>
      <c r="AP224">
        <v>1.196</v>
      </c>
      <c r="AQ224">
        <f t="shared" si="9"/>
        <v>-0.1339999999999999</v>
      </c>
      <c r="AR224">
        <f t="shared" si="10"/>
        <v>10.3</v>
      </c>
      <c r="AS224">
        <f t="shared" si="11"/>
        <v>-2.1999999999999993</v>
      </c>
      <c r="AT224">
        <f>_xlfn.XLOOKUP(_xlfn.XLOOKUP($A224,TEAMS!$E$3:$E$361,TEAMS!$D$3:$D$361,"",0),KP!$C$1:$C$370,KP!B$1:B$370,"",0)</f>
        <v>103</v>
      </c>
      <c r="AU224">
        <f>_xlfn.XLOOKUP(_xlfn.XLOOKUP($A224,TEAMS!$E$3:$E$361,TEAMS!$D$3:$D$361,"",0),KP!$C$1:$C$370,KP!F$1:F$370,"",0)</f>
        <v>17</v>
      </c>
      <c r="AV224">
        <f>_xlfn.XLOOKUP(_xlfn.XLOOKUP($A224,TEAMS!$E$3:$E$361,TEAMS!$D$3:$D$361,"",0),KP!$C$1:$C$370,KP!G$1:G$370,"",0)</f>
        <v>15</v>
      </c>
      <c r="AW224">
        <f>_xlfn.XLOOKUP(_xlfn.XLOOKUP($A224,TEAMS!$E$3:$E$361,TEAMS!$D$3:$D$361,"",0),KP!$C$1:$C$370,KP!H$1:H$370,"",0)</f>
        <v>0</v>
      </c>
      <c r="AX224">
        <f>_xlfn.XLOOKUP(_xlfn.XLOOKUP($A224,TEAMS!$E$3:$E$361,TEAMS!$D$3:$D$361,"",0),KP!$C$1:$C$370,KP!I$1:I$370,"",0)</f>
        <v>6.51</v>
      </c>
      <c r="AY224">
        <f>_xlfn.XLOOKUP(_xlfn.XLOOKUP($A224,TEAMS!$E$3:$E$361,TEAMS!$D$3:$D$361,"",0),KP!$C$1:$C$370,KP!J$1:J$370,"",0)</f>
        <v>106.8</v>
      </c>
      <c r="AZ224">
        <f>_xlfn.XLOOKUP(_xlfn.XLOOKUP($A224,TEAMS!$E$3:$E$361,TEAMS!$D$3:$D$361,"",0),KP!$C$1:$C$370,KP!L$1:L$370,"",0)</f>
        <v>100.3</v>
      </c>
      <c r="BA224">
        <f>_xlfn.XLOOKUP(_xlfn.XLOOKUP($A224,TEAMS!$E$3:$E$361,TEAMS!$D$3:$D$361,"",0),KP!$C$1:$C$370,KP!N$1:N$370,"",0)</f>
        <v>66.3</v>
      </c>
      <c r="BB224">
        <f>_xlfn.XLOOKUP(_xlfn.XLOOKUP($A224,TEAMS!$E$3:$E$361,TEAMS!$D$3:$D$361,"",0),KP!$C$1:$C$370,KP!P$1:P$370,"",0)</f>
        <v>-4.9000000000000002E-2</v>
      </c>
      <c r="BC224">
        <f>_xlfn.XLOOKUP(_xlfn.XLOOKUP($A224,TEAMS!$E$3:$E$361,TEAMS!$D$3:$D$361,"",0),KP!$C$1:$C$370,KP!R$1:R$370,"",0)</f>
        <v>2.79</v>
      </c>
      <c r="BD224">
        <f>_xlfn.XLOOKUP(_xlfn.XLOOKUP($A224,TEAMS!$E$3:$E$361,TEAMS!$D$3:$D$361,"",0),KP!$C$1:$C$370,KP!T$1:T$370,"",0)</f>
        <v>106.3</v>
      </c>
      <c r="BE224">
        <f>_xlfn.XLOOKUP(_xlfn.XLOOKUP($A224,TEAMS!$E$3:$E$361,TEAMS!$D$3:$D$361,"",0),KP!$C$1:$C$370,KP!V$1:V$370,"",0)</f>
        <v>103.5</v>
      </c>
      <c r="BF224">
        <f>_xlfn.XLOOKUP(_xlfn.XLOOKUP($A224,TEAMS!$E$3:$E$361,TEAMS!$D$3:$D$361,"",0),KP!$C$1:$C$370,KP!X$1:X$370,"",0)</f>
        <v>-1.8</v>
      </c>
    </row>
    <row r="225" spans="1:58" x14ac:dyDescent="0.2">
      <c r="A225" s="1" t="s">
        <v>262</v>
      </c>
      <c r="B225" s="11" t="str">
        <f>_xlfn.XLOOKUP($A225,KP!$D$1:$D$364,KP!$C$1:$C$364,"",0)</f>
        <v>West Virginia</v>
      </c>
      <c r="C225" s="11" t="str">
        <f>_xlfn.XLOOKUP($A225,KP!$D$1:$D$364,KP!$E$1:$E$364,"",0)</f>
        <v>B12</v>
      </c>
      <c r="D225">
        <v>76.3</v>
      </c>
      <c r="E225">
        <v>5.3</v>
      </c>
      <c r="F225">
        <v>26.1</v>
      </c>
      <c r="G225">
        <v>57.5</v>
      </c>
      <c r="H225">
        <v>1.069</v>
      </c>
      <c r="I225">
        <v>0.995</v>
      </c>
      <c r="J225">
        <v>51.7</v>
      </c>
      <c r="K225">
        <v>111.7</v>
      </c>
      <c r="L225">
        <v>34.799999999999997</v>
      </c>
      <c r="M225">
        <v>51.3</v>
      </c>
      <c r="N225">
        <v>74.099999999999994</v>
      </c>
      <c r="O225">
        <v>7.3</v>
      </c>
      <c r="P225">
        <v>20.9</v>
      </c>
      <c r="Q225">
        <v>9.9</v>
      </c>
      <c r="R225">
        <v>21.6</v>
      </c>
      <c r="S225">
        <v>33.799999999999997</v>
      </c>
      <c r="T225">
        <v>32.1</v>
      </c>
      <c r="U225">
        <v>72.3</v>
      </c>
      <c r="V225">
        <v>51.9</v>
      </c>
      <c r="W225">
        <v>3.1</v>
      </c>
      <c r="X225">
        <v>6.7</v>
      </c>
      <c r="Y225">
        <v>13.2</v>
      </c>
      <c r="Z225">
        <v>13</v>
      </c>
      <c r="AA225">
        <v>1.014</v>
      </c>
      <c r="AB225">
        <v>0.57599999999999996</v>
      </c>
      <c r="AC225">
        <v>0.42899999999999999</v>
      </c>
      <c r="AD225">
        <v>71.400000000000006</v>
      </c>
      <c r="AE225">
        <v>18.399999999999999</v>
      </c>
      <c r="AF225">
        <v>71</v>
      </c>
      <c r="AG225">
        <v>-5.3</v>
      </c>
      <c r="AH225">
        <v>44.8</v>
      </c>
      <c r="AI225">
        <v>50.7</v>
      </c>
      <c r="AJ225">
        <v>34.1</v>
      </c>
      <c r="AK225">
        <v>50.5</v>
      </c>
      <c r="AL225">
        <v>72.7</v>
      </c>
      <c r="AM225">
        <v>109.4</v>
      </c>
      <c r="AN225">
        <v>12.4</v>
      </c>
      <c r="AO225">
        <v>14.6</v>
      </c>
      <c r="AP225">
        <v>0.84499999999999997</v>
      </c>
      <c r="AQ225">
        <f t="shared" si="9"/>
        <v>0.16900000000000004</v>
      </c>
      <c r="AR225">
        <f t="shared" si="10"/>
        <v>9.8000000000000007</v>
      </c>
      <c r="AS225">
        <f t="shared" si="11"/>
        <v>-3.1999999999999993</v>
      </c>
      <c r="AT225">
        <f>_xlfn.XLOOKUP(_xlfn.XLOOKUP($A225,TEAMS!$E$3:$E$361,TEAMS!$D$3:$D$361,"",0),KP!$C$1:$C$370,KP!B$1:B$370,"",0)</f>
        <v>17</v>
      </c>
      <c r="AU225">
        <f>_xlfn.XLOOKUP(_xlfn.XLOOKUP($A225,TEAMS!$E$3:$E$361,TEAMS!$D$3:$D$361,"",0),KP!$C$1:$C$370,KP!F$1:F$370,"",0)</f>
        <v>19</v>
      </c>
      <c r="AV225">
        <f>_xlfn.XLOOKUP(_xlfn.XLOOKUP($A225,TEAMS!$E$3:$E$361,TEAMS!$D$3:$D$361,"",0),KP!$C$1:$C$370,KP!G$1:G$370,"",0)</f>
        <v>14</v>
      </c>
      <c r="AW225">
        <f>_xlfn.XLOOKUP(_xlfn.XLOOKUP($A225,TEAMS!$E$3:$E$361,TEAMS!$D$3:$D$361,"",0),KP!$C$1:$C$370,KP!H$1:H$370,"",0)</f>
        <v>9</v>
      </c>
      <c r="AX225">
        <f>_xlfn.XLOOKUP(_xlfn.XLOOKUP($A225,TEAMS!$E$3:$E$361,TEAMS!$D$3:$D$361,"",0),KP!$C$1:$C$370,KP!I$1:I$370,"",0)</f>
        <v>19.14</v>
      </c>
      <c r="AY225">
        <f>_xlfn.XLOOKUP(_xlfn.XLOOKUP($A225,TEAMS!$E$3:$E$361,TEAMS!$D$3:$D$361,"",0),KP!$C$1:$C$370,KP!J$1:J$370,"",0)</f>
        <v>117.1</v>
      </c>
      <c r="AZ225">
        <f>_xlfn.XLOOKUP(_xlfn.XLOOKUP($A225,TEAMS!$E$3:$E$361,TEAMS!$D$3:$D$361,"",0),KP!$C$1:$C$370,KP!L$1:L$370,"",0)</f>
        <v>98</v>
      </c>
      <c r="BA225">
        <f>_xlfn.XLOOKUP(_xlfn.XLOOKUP($A225,TEAMS!$E$3:$E$361,TEAMS!$D$3:$D$361,"",0),KP!$C$1:$C$370,KP!N$1:N$370,"",0)</f>
        <v>68.900000000000006</v>
      </c>
      <c r="BB225">
        <f>_xlfn.XLOOKUP(_xlfn.XLOOKUP($A225,TEAMS!$E$3:$E$361,TEAMS!$D$3:$D$361,"",0),KP!$C$1:$C$370,KP!P$1:P$370,"",0)</f>
        <v>-5.3999999999999999E-2</v>
      </c>
      <c r="BC225">
        <f>_xlfn.XLOOKUP(_xlfn.XLOOKUP($A225,TEAMS!$E$3:$E$361,TEAMS!$D$3:$D$361,"",0),KP!$C$1:$C$370,KP!R$1:R$370,"",0)</f>
        <v>12.74</v>
      </c>
      <c r="BD225">
        <f>_xlfn.XLOOKUP(_xlfn.XLOOKUP($A225,TEAMS!$E$3:$E$361,TEAMS!$D$3:$D$361,"",0),KP!$C$1:$C$370,KP!T$1:T$370,"",0)</f>
        <v>111</v>
      </c>
      <c r="BE225">
        <f>_xlfn.XLOOKUP(_xlfn.XLOOKUP($A225,TEAMS!$E$3:$E$361,TEAMS!$D$3:$D$361,"",0),KP!$C$1:$C$370,KP!V$1:V$370,"",0)</f>
        <v>98.2</v>
      </c>
      <c r="BF225">
        <f>_xlfn.XLOOKUP(_xlfn.XLOOKUP($A225,TEAMS!$E$3:$E$361,TEAMS!$D$3:$D$361,"",0),KP!$C$1:$C$370,KP!X$1:X$370,"",0)</f>
        <v>2.2599999999999998</v>
      </c>
    </row>
    <row r="226" spans="1:58" x14ac:dyDescent="0.2">
      <c r="A226" s="1" t="s">
        <v>263</v>
      </c>
      <c r="B226" s="11" t="str">
        <f>_xlfn.XLOOKUP($A226,KP!$D$1:$D$364,KP!$C$1:$C$364,"",0)</f>
        <v>Robert Morris</v>
      </c>
      <c r="C226" s="11" t="str">
        <f>_xlfn.XLOOKUP($A226,KP!$D$1:$D$364,KP!$E$1:$E$364,"",0)</f>
        <v>Horz</v>
      </c>
      <c r="D226">
        <v>67.5</v>
      </c>
      <c r="E226">
        <v>-0.3</v>
      </c>
      <c r="F226">
        <v>24.9</v>
      </c>
      <c r="G226">
        <v>57.3</v>
      </c>
      <c r="H226">
        <v>0.98499999999999999</v>
      </c>
      <c r="I226">
        <v>0.98899999999999999</v>
      </c>
      <c r="J226">
        <v>49.2</v>
      </c>
      <c r="K226">
        <v>104.5</v>
      </c>
      <c r="L226">
        <v>31.4</v>
      </c>
      <c r="M226">
        <v>50.4</v>
      </c>
      <c r="N226">
        <v>72.400000000000006</v>
      </c>
      <c r="O226">
        <v>6.6</v>
      </c>
      <c r="P226">
        <v>20.9</v>
      </c>
      <c r="Q226">
        <v>9.3000000000000007</v>
      </c>
      <c r="R226">
        <v>22.9</v>
      </c>
      <c r="S226">
        <v>34.4</v>
      </c>
      <c r="T226">
        <v>29.1</v>
      </c>
      <c r="U226">
        <v>74</v>
      </c>
      <c r="V226">
        <v>50.3</v>
      </c>
      <c r="W226">
        <v>4.2</v>
      </c>
      <c r="X226">
        <v>6.5</v>
      </c>
      <c r="Y226">
        <v>13.4</v>
      </c>
      <c r="Z226">
        <v>13.1</v>
      </c>
      <c r="AA226">
        <v>1.022</v>
      </c>
      <c r="AB226">
        <v>0.45200000000000001</v>
      </c>
      <c r="AC226">
        <v>0.44400000000000001</v>
      </c>
      <c r="AD226">
        <v>68.5</v>
      </c>
      <c r="AE226">
        <v>16.5</v>
      </c>
      <c r="AF226">
        <v>67.7</v>
      </c>
      <c r="AG226">
        <v>0.3</v>
      </c>
      <c r="AH226">
        <v>43.8</v>
      </c>
      <c r="AI226">
        <v>49.6</v>
      </c>
      <c r="AJ226">
        <v>36.200000000000003</v>
      </c>
      <c r="AK226">
        <v>47.4</v>
      </c>
      <c r="AL226">
        <v>72.900000000000006</v>
      </c>
      <c r="AM226">
        <v>106.2</v>
      </c>
      <c r="AN226">
        <v>10.8</v>
      </c>
      <c r="AO226">
        <v>12.8</v>
      </c>
      <c r="AP226">
        <v>0.84599999999999997</v>
      </c>
      <c r="AQ226">
        <f t="shared" si="9"/>
        <v>0.17600000000000005</v>
      </c>
      <c r="AR226">
        <f t="shared" si="10"/>
        <v>10.7</v>
      </c>
      <c r="AS226">
        <f t="shared" si="11"/>
        <v>-2.4000000000000004</v>
      </c>
      <c r="AT226">
        <f>_xlfn.XLOOKUP(_xlfn.XLOOKUP($A226,TEAMS!$E$3:$E$361,TEAMS!$D$3:$D$361,"",0),KP!$C$1:$C$370,KP!B$1:B$370,"",0)</f>
        <v>236</v>
      </c>
      <c r="AU226">
        <f>_xlfn.XLOOKUP(_xlfn.XLOOKUP($A226,TEAMS!$E$3:$E$361,TEAMS!$D$3:$D$361,"",0),KP!$C$1:$C$370,KP!F$1:F$370,"",0)</f>
        <v>16</v>
      </c>
      <c r="AV226">
        <f>_xlfn.XLOOKUP(_xlfn.XLOOKUP($A226,TEAMS!$E$3:$E$361,TEAMS!$D$3:$D$361,"",0),KP!$C$1:$C$370,KP!G$1:G$370,"",0)</f>
        <v>17</v>
      </c>
      <c r="AW226">
        <f>_xlfn.XLOOKUP(_xlfn.XLOOKUP($A226,TEAMS!$E$3:$E$361,TEAMS!$D$3:$D$361,"",0),KP!$C$1:$C$370,KP!H$1:H$370,"",0)</f>
        <v>0</v>
      </c>
      <c r="AX226">
        <f>_xlfn.XLOOKUP(_xlfn.XLOOKUP($A226,TEAMS!$E$3:$E$361,TEAMS!$D$3:$D$361,"",0),KP!$C$1:$C$370,KP!I$1:I$370,"",0)</f>
        <v>-5.51</v>
      </c>
      <c r="AY226">
        <f>_xlfn.XLOOKUP(_xlfn.XLOOKUP($A226,TEAMS!$E$3:$E$361,TEAMS!$D$3:$D$361,"",0),KP!$C$1:$C$370,KP!J$1:J$370,"",0)</f>
        <v>99.2</v>
      </c>
      <c r="AZ226">
        <f>_xlfn.XLOOKUP(_xlfn.XLOOKUP($A226,TEAMS!$E$3:$E$361,TEAMS!$D$3:$D$361,"",0),KP!$C$1:$C$370,KP!L$1:L$370,"",0)</f>
        <v>104.7</v>
      </c>
      <c r="BA226">
        <f>_xlfn.XLOOKUP(_xlfn.XLOOKUP($A226,TEAMS!$E$3:$E$361,TEAMS!$D$3:$D$361,"",0),KP!$C$1:$C$370,KP!N$1:N$370,"",0)</f>
        <v>66.400000000000006</v>
      </c>
      <c r="BB226">
        <f>_xlfn.XLOOKUP(_xlfn.XLOOKUP($A226,TEAMS!$E$3:$E$361,TEAMS!$D$3:$D$361,"",0),KP!$C$1:$C$370,KP!P$1:P$370,"",0)</f>
        <v>-4.1000000000000002E-2</v>
      </c>
      <c r="BC226">
        <f>_xlfn.XLOOKUP(_xlfn.XLOOKUP($A226,TEAMS!$E$3:$E$361,TEAMS!$D$3:$D$361,"",0),KP!$C$1:$C$370,KP!R$1:R$370,"",0)</f>
        <v>-5.61</v>
      </c>
      <c r="BD226">
        <f>_xlfn.XLOOKUP(_xlfn.XLOOKUP($A226,TEAMS!$E$3:$E$361,TEAMS!$D$3:$D$361,"",0),KP!$C$1:$C$370,KP!T$1:T$370,"",0)</f>
        <v>102.9</v>
      </c>
      <c r="BE226">
        <f>_xlfn.XLOOKUP(_xlfn.XLOOKUP($A226,TEAMS!$E$3:$E$361,TEAMS!$D$3:$D$361,"",0),KP!$C$1:$C$370,KP!V$1:V$370,"",0)</f>
        <v>108.5</v>
      </c>
      <c r="BF226">
        <f>_xlfn.XLOOKUP(_xlfn.XLOOKUP($A226,TEAMS!$E$3:$E$361,TEAMS!$D$3:$D$361,"",0),KP!$C$1:$C$370,KP!X$1:X$370,"",0)</f>
        <v>-1.81</v>
      </c>
    </row>
    <row r="227" spans="1:58" x14ac:dyDescent="0.2">
      <c r="A227" s="1" t="s">
        <v>264</v>
      </c>
      <c r="B227" s="11" t="str">
        <f>_xlfn.XLOOKUP($A227,KP!$D$1:$D$364,KP!$C$1:$C$364,"",0)</f>
        <v>Lehigh</v>
      </c>
      <c r="C227" s="11" t="str">
        <f>_xlfn.XLOOKUP($A227,KP!$D$1:$D$364,KP!$E$1:$E$364,"",0)</f>
        <v>Pat</v>
      </c>
      <c r="D227">
        <v>68</v>
      </c>
      <c r="E227">
        <v>-3</v>
      </c>
      <c r="F227">
        <v>24.3</v>
      </c>
      <c r="G227">
        <v>55.3</v>
      </c>
      <c r="H227">
        <v>0.95899999999999996</v>
      </c>
      <c r="I227">
        <v>1.002</v>
      </c>
      <c r="J227">
        <v>49.8</v>
      </c>
      <c r="K227">
        <v>107.1</v>
      </c>
      <c r="L227">
        <v>35</v>
      </c>
      <c r="M227">
        <v>48.4</v>
      </c>
      <c r="N227">
        <v>75.099999999999994</v>
      </c>
      <c r="O227">
        <v>6.5</v>
      </c>
      <c r="P227">
        <v>18.600000000000001</v>
      </c>
      <c r="Q227">
        <v>4.8</v>
      </c>
      <c r="R227">
        <v>23.9</v>
      </c>
      <c r="S227">
        <v>31.8</v>
      </c>
      <c r="T227">
        <v>15.9</v>
      </c>
      <c r="U227">
        <v>75.8</v>
      </c>
      <c r="V227">
        <v>46.8</v>
      </c>
      <c r="W227">
        <v>2.1</v>
      </c>
      <c r="X227">
        <v>5.8</v>
      </c>
      <c r="Y227">
        <v>11.7</v>
      </c>
      <c r="Z227">
        <v>12.1</v>
      </c>
      <c r="AA227">
        <v>0.97</v>
      </c>
      <c r="AB227">
        <v>0.5</v>
      </c>
      <c r="AC227">
        <v>0.55600000000000005</v>
      </c>
      <c r="AD227">
        <v>70.8</v>
      </c>
      <c r="AE227">
        <v>16.8</v>
      </c>
      <c r="AF227">
        <v>71</v>
      </c>
      <c r="AG227">
        <v>3</v>
      </c>
      <c r="AH227">
        <v>44.6</v>
      </c>
      <c r="AI227">
        <v>50.4</v>
      </c>
      <c r="AJ227">
        <v>32.799999999999997</v>
      </c>
      <c r="AK227">
        <v>51</v>
      </c>
      <c r="AL227">
        <v>68.400000000000006</v>
      </c>
      <c r="AM227">
        <v>105.9</v>
      </c>
      <c r="AN227">
        <v>12.5</v>
      </c>
      <c r="AO227">
        <v>11.5</v>
      </c>
      <c r="AP227">
        <v>1.0900000000000001</v>
      </c>
      <c r="AQ227">
        <f t="shared" si="9"/>
        <v>-0.12000000000000011</v>
      </c>
      <c r="AR227">
        <f t="shared" si="10"/>
        <v>7.9</v>
      </c>
      <c r="AS227">
        <f t="shared" si="11"/>
        <v>-4.1999999999999993</v>
      </c>
      <c r="AT227">
        <f>_xlfn.XLOOKUP(_xlfn.XLOOKUP($A227,TEAMS!$E$3:$E$361,TEAMS!$D$3:$D$361,"",0),KP!$C$1:$C$370,KP!B$1:B$370,"",0)</f>
        <v>287</v>
      </c>
      <c r="AU227">
        <f>_xlfn.XLOOKUP(_xlfn.XLOOKUP($A227,TEAMS!$E$3:$E$361,TEAMS!$D$3:$D$361,"",0),KP!$C$1:$C$370,KP!F$1:F$370,"",0)</f>
        <v>16</v>
      </c>
      <c r="AV227">
        <f>_xlfn.XLOOKUP(_xlfn.XLOOKUP($A227,TEAMS!$E$3:$E$361,TEAMS!$D$3:$D$361,"",0),KP!$C$1:$C$370,KP!G$1:G$370,"",0)</f>
        <v>14</v>
      </c>
      <c r="AW227">
        <f>_xlfn.XLOOKUP(_xlfn.XLOOKUP($A227,TEAMS!$E$3:$E$361,TEAMS!$D$3:$D$361,"",0),KP!$C$1:$C$370,KP!H$1:H$370,"",0)</f>
        <v>0</v>
      </c>
      <c r="AX227">
        <f>_xlfn.XLOOKUP(_xlfn.XLOOKUP($A227,TEAMS!$E$3:$E$361,TEAMS!$D$3:$D$361,"",0),KP!$C$1:$C$370,KP!I$1:I$370,"",0)</f>
        <v>-9.73</v>
      </c>
      <c r="AY227">
        <f>_xlfn.XLOOKUP(_xlfn.XLOOKUP($A227,TEAMS!$E$3:$E$361,TEAMS!$D$3:$D$361,"",0),KP!$C$1:$C$370,KP!J$1:J$370,"",0)</f>
        <v>97.9</v>
      </c>
      <c r="AZ227">
        <f>_xlfn.XLOOKUP(_xlfn.XLOOKUP($A227,TEAMS!$E$3:$E$361,TEAMS!$D$3:$D$361,"",0),KP!$C$1:$C$370,KP!L$1:L$370,"",0)</f>
        <v>107.6</v>
      </c>
      <c r="BA227">
        <f>_xlfn.XLOOKUP(_xlfn.XLOOKUP($A227,TEAMS!$E$3:$E$361,TEAMS!$D$3:$D$361,"",0),KP!$C$1:$C$370,KP!N$1:N$370,"",0)</f>
        <v>69.5</v>
      </c>
      <c r="BB227">
        <f>_xlfn.XLOOKUP(_xlfn.XLOOKUP($A227,TEAMS!$E$3:$E$361,TEAMS!$D$3:$D$361,"",0),KP!$C$1:$C$370,KP!P$1:P$370,"",0)</f>
        <v>8.4000000000000005E-2</v>
      </c>
      <c r="BC227">
        <f>_xlfn.XLOOKUP(_xlfn.XLOOKUP($A227,TEAMS!$E$3:$E$361,TEAMS!$D$3:$D$361,"",0),KP!$C$1:$C$370,KP!R$1:R$370,"",0)</f>
        <v>-6.93</v>
      </c>
      <c r="BD227">
        <f>_xlfn.XLOOKUP(_xlfn.XLOOKUP($A227,TEAMS!$E$3:$E$361,TEAMS!$D$3:$D$361,"",0),KP!$C$1:$C$370,KP!T$1:T$370,"",0)</f>
        <v>101.2</v>
      </c>
      <c r="BE227">
        <f>_xlfn.XLOOKUP(_xlfn.XLOOKUP($A227,TEAMS!$E$3:$E$361,TEAMS!$D$3:$D$361,"",0),KP!$C$1:$C$370,KP!V$1:V$370,"",0)</f>
        <v>108.2</v>
      </c>
      <c r="BF227">
        <f>_xlfn.XLOOKUP(_xlfn.XLOOKUP($A227,TEAMS!$E$3:$E$361,TEAMS!$D$3:$D$361,"",0),KP!$C$1:$C$370,KP!X$1:X$370,"",0)</f>
        <v>-2.21</v>
      </c>
    </row>
    <row r="228" spans="1:58" x14ac:dyDescent="0.2">
      <c r="A228" s="1" t="s">
        <v>265</v>
      </c>
      <c r="B228" s="11" t="str">
        <f>_xlfn.XLOOKUP($A228,KP!$D$1:$D$364,KP!$C$1:$C$364,"",0)</f>
        <v>UC San Diego</v>
      </c>
      <c r="C228" s="11" t="str">
        <f>_xlfn.XLOOKUP($A228,KP!$D$1:$D$364,KP!$E$1:$E$364,"",0)</f>
        <v>BW</v>
      </c>
      <c r="D228">
        <v>67.3</v>
      </c>
      <c r="E228">
        <v>-6.2</v>
      </c>
      <c r="F228">
        <v>24.5</v>
      </c>
      <c r="G228">
        <v>56.8</v>
      </c>
      <c r="H228">
        <v>0.96399999999999997</v>
      </c>
      <c r="I228">
        <v>1.0529999999999999</v>
      </c>
      <c r="J228">
        <v>49.6</v>
      </c>
      <c r="K228">
        <v>105.4</v>
      </c>
      <c r="L228">
        <v>33</v>
      </c>
      <c r="M228">
        <v>49.6</v>
      </c>
      <c r="N228">
        <v>74</v>
      </c>
      <c r="O228">
        <v>7.4</v>
      </c>
      <c r="P228">
        <v>22.3</v>
      </c>
      <c r="Q228">
        <v>6.3</v>
      </c>
      <c r="R228">
        <v>22</v>
      </c>
      <c r="S228">
        <v>32.700000000000003</v>
      </c>
      <c r="T228">
        <v>20.2</v>
      </c>
      <c r="U228">
        <v>72</v>
      </c>
      <c r="V228">
        <v>47.1</v>
      </c>
      <c r="W228">
        <v>2.2000000000000002</v>
      </c>
      <c r="X228">
        <v>5.5</v>
      </c>
      <c r="Y228">
        <v>11.6</v>
      </c>
      <c r="Z228">
        <v>12.2</v>
      </c>
      <c r="AA228">
        <v>0.95</v>
      </c>
      <c r="AB228">
        <v>0.28599999999999998</v>
      </c>
      <c r="AC228">
        <v>0.57099999999999995</v>
      </c>
      <c r="AD228">
        <v>69.8</v>
      </c>
      <c r="AE228">
        <v>16.100000000000001</v>
      </c>
      <c r="AF228">
        <v>73.5</v>
      </c>
      <c r="AG228">
        <v>6.2</v>
      </c>
      <c r="AH228">
        <v>45.2</v>
      </c>
      <c r="AI228">
        <v>51.8</v>
      </c>
      <c r="AJ228">
        <v>37.1</v>
      </c>
      <c r="AK228">
        <v>49.7</v>
      </c>
      <c r="AL228">
        <v>72.8</v>
      </c>
      <c r="AM228">
        <v>109.4</v>
      </c>
      <c r="AN228">
        <v>15.2</v>
      </c>
      <c r="AO228">
        <v>11.2</v>
      </c>
      <c r="AP228">
        <v>1.3540000000000001</v>
      </c>
      <c r="AQ228">
        <f t="shared" si="9"/>
        <v>-0.40400000000000014</v>
      </c>
      <c r="AR228">
        <f t="shared" si="10"/>
        <v>7.7</v>
      </c>
      <c r="AS228">
        <f t="shared" si="11"/>
        <v>-4.4999999999999991</v>
      </c>
      <c r="AT228">
        <f>_xlfn.XLOOKUP(_xlfn.XLOOKUP($A228,TEAMS!$E$3:$E$361,TEAMS!$D$3:$D$361,"",0),KP!$C$1:$C$370,KP!B$1:B$370,"",0)</f>
        <v>269</v>
      </c>
      <c r="AU228">
        <f>_xlfn.XLOOKUP(_xlfn.XLOOKUP($A228,TEAMS!$E$3:$E$361,TEAMS!$D$3:$D$361,"",0),KP!$C$1:$C$370,KP!F$1:F$370,"",0)</f>
        <v>0</v>
      </c>
      <c r="AV228">
        <f>_xlfn.XLOOKUP(_xlfn.XLOOKUP($A228,TEAMS!$E$3:$E$361,TEAMS!$D$3:$D$361,"",0),KP!$C$1:$C$370,KP!G$1:G$370,"",0)</f>
        <v>0</v>
      </c>
      <c r="AW228">
        <f>_xlfn.XLOOKUP(_xlfn.XLOOKUP($A228,TEAMS!$E$3:$E$361,TEAMS!$D$3:$D$361,"",0),KP!$C$1:$C$370,KP!H$1:H$370,"",0)</f>
        <v>0</v>
      </c>
      <c r="AX228">
        <f>_xlfn.XLOOKUP(_xlfn.XLOOKUP($A228,TEAMS!$E$3:$E$361,TEAMS!$D$3:$D$361,"",0),KP!$C$1:$C$370,KP!I$1:I$370,"",0)</f>
        <v>-8.5299999999999994</v>
      </c>
      <c r="AY228">
        <f>_xlfn.XLOOKUP(_xlfn.XLOOKUP($A228,TEAMS!$E$3:$E$361,TEAMS!$D$3:$D$361,"",0),KP!$C$1:$C$370,KP!J$1:J$370,"",0)</f>
        <v>102</v>
      </c>
      <c r="AZ228">
        <f>_xlfn.XLOOKUP(_xlfn.XLOOKUP($A228,TEAMS!$E$3:$E$361,TEAMS!$D$3:$D$361,"",0),KP!$C$1:$C$370,KP!L$1:L$370,"",0)</f>
        <v>110.6</v>
      </c>
      <c r="BA228">
        <f>_xlfn.XLOOKUP(_xlfn.XLOOKUP($A228,TEAMS!$E$3:$E$361,TEAMS!$D$3:$D$361,"",0),KP!$C$1:$C$370,KP!N$1:N$370,"",0)</f>
        <v>66.099999999999994</v>
      </c>
      <c r="BB228">
        <f>_xlfn.XLOOKUP(_xlfn.XLOOKUP($A228,TEAMS!$E$3:$E$361,TEAMS!$D$3:$D$361,"",0),KP!$C$1:$C$370,KP!P$1:P$370,"",0)</f>
        <v>0.03</v>
      </c>
      <c r="BC228">
        <f>_xlfn.XLOOKUP(_xlfn.XLOOKUP($A228,TEAMS!$E$3:$E$361,TEAMS!$D$3:$D$361,"",0),KP!$C$1:$C$370,KP!R$1:R$370,"",0)</f>
        <v>-0.01</v>
      </c>
      <c r="BD228">
        <f>_xlfn.XLOOKUP(_xlfn.XLOOKUP($A228,TEAMS!$E$3:$E$361,TEAMS!$D$3:$D$361,"",0),KP!$C$1:$C$370,KP!T$1:T$370,"",0)</f>
        <v>104.5</v>
      </c>
      <c r="BE228">
        <f>_xlfn.XLOOKUP(_xlfn.XLOOKUP($A228,TEAMS!$E$3:$E$361,TEAMS!$D$3:$D$361,"",0),KP!$C$1:$C$370,KP!V$1:V$370,"",0)</f>
        <v>104.5</v>
      </c>
      <c r="BF228">
        <f>_xlfn.XLOOKUP(_xlfn.XLOOKUP($A228,TEAMS!$E$3:$E$361,TEAMS!$D$3:$D$361,"",0),KP!$C$1:$C$370,KP!X$1:X$370,"",0)</f>
        <v>1.26</v>
      </c>
    </row>
    <row r="229" spans="1:58" x14ac:dyDescent="0.2">
      <c r="A229" s="1" t="s">
        <v>266</v>
      </c>
      <c r="B229" s="11" t="str">
        <f>_xlfn.XLOOKUP($A229,KP!$D$1:$D$364,KP!$C$1:$C$364,"",0)</f>
        <v>George Washington</v>
      </c>
      <c r="C229" s="11" t="str">
        <f>_xlfn.XLOOKUP($A229,KP!$D$1:$D$364,KP!$E$1:$E$364,"",0)</f>
        <v>A10</v>
      </c>
      <c r="D229">
        <v>76</v>
      </c>
      <c r="E229">
        <v>-1.3</v>
      </c>
      <c r="F229">
        <v>27.1</v>
      </c>
      <c r="G229">
        <v>57.7</v>
      </c>
      <c r="H229">
        <v>1.054</v>
      </c>
      <c r="I229">
        <v>1.0720000000000001</v>
      </c>
      <c r="J229">
        <v>53</v>
      </c>
      <c r="K229">
        <v>113.2</v>
      </c>
      <c r="L229">
        <v>32.1</v>
      </c>
      <c r="M229">
        <v>56</v>
      </c>
      <c r="N229">
        <v>74.599999999999994</v>
      </c>
      <c r="O229">
        <v>7</v>
      </c>
      <c r="P229">
        <v>21.9</v>
      </c>
      <c r="Q229">
        <v>7.7</v>
      </c>
      <c r="R229">
        <v>24.5</v>
      </c>
      <c r="S229">
        <v>34.5</v>
      </c>
      <c r="T229">
        <v>25.5</v>
      </c>
      <c r="U229">
        <v>71.900000000000006</v>
      </c>
      <c r="V229">
        <v>49.7</v>
      </c>
      <c r="W229">
        <v>3.3</v>
      </c>
      <c r="X229">
        <v>5.7</v>
      </c>
      <c r="Y229">
        <v>12.6</v>
      </c>
      <c r="Z229">
        <v>12.5</v>
      </c>
      <c r="AA229">
        <v>1.0049999999999999</v>
      </c>
      <c r="AB229">
        <v>0.48399999999999999</v>
      </c>
      <c r="AC229">
        <v>0.6</v>
      </c>
      <c r="AD229">
        <v>72.099999999999994</v>
      </c>
      <c r="AE229">
        <v>16.2</v>
      </c>
      <c r="AF229">
        <v>77.3</v>
      </c>
      <c r="AG229">
        <v>1.3</v>
      </c>
      <c r="AH229">
        <v>45.1</v>
      </c>
      <c r="AI229">
        <v>52</v>
      </c>
      <c r="AJ229">
        <v>34.9</v>
      </c>
      <c r="AK229">
        <v>51.7</v>
      </c>
      <c r="AL229">
        <v>70.599999999999994</v>
      </c>
      <c r="AM229">
        <v>109.2</v>
      </c>
      <c r="AN229">
        <v>14.4</v>
      </c>
      <c r="AO229">
        <v>11</v>
      </c>
      <c r="AP229">
        <v>1.3049999999999999</v>
      </c>
      <c r="AQ229">
        <f t="shared" si="9"/>
        <v>-0.30000000000000004</v>
      </c>
      <c r="AR229">
        <f t="shared" si="10"/>
        <v>9</v>
      </c>
      <c r="AS229">
        <f t="shared" si="11"/>
        <v>-3.5</v>
      </c>
      <c r="AT229">
        <f>_xlfn.XLOOKUP(_xlfn.XLOOKUP($A229,TEAMS!$E$3:$E$361,TEAMS!$D$3:$D$361,"",0),KP!$C$1:$C$370,KP!B$1:B$370,"",0)</f>
        <v>218</v>
      </c>
      <c r="AU229">
        <f>_xlfn.XLOOKUP(_xlfn.XLOOKUP($A229,TEAMS!$E$3:$E$361,TEAMS!$D$3:$D$361,"",0),KP!$C$1:$C$370,KP!F$1:F$370,"",0)</f>
        <v>16</v>
      </c>
      <c r="AV229">
        <f>_xlfn.XLOOKUP(_xlfn.XLOOKUP($A229,TEAMS!$E$3:$E$361,TEAMS!$D$3:$D$361,"",0),KP!$C$1:$C$370,KP!G$1:G$370,"",0)</f>
        <v>16</v>
      </c>
      <c r="AW229">
        <f>_xlfn.XLOOKUP(_xlfn.XLOOKUP($A229,TEAMS!$E$3:$E$361,TEAMS!$D$3:$D$361,"",0),KP!$C$1:$C$370,KP!H$1:H$370,"",0)</f>
        <v>0</v>
      </c>
      <c r="AX229">
        <f>_xlfn.XLOOKUP(_xlfn.XLOOKUP($A229,TEAMS!$E$3:$E$361,TEAMS!$D$3:$D$361,"",0),KP!$C$1:$C$370,KP!I$1:I$370,"",0)</f>
        <v>-3.32</v>
      </c>
      <c r="AY229">
        <f>_xlfn.XLOOKUP(_xlfn.XLOOKUP($A229,TEAMS!$E$3:$E$361,TEAMS!$D$3:$D$361,"",0),KP!$C$1:$C$370,KP!J$1:J$370,"",0)</f>
        <v>109.2</v>
      </c>
      <c r="AZ229">
        <f>_xlfn.XLOOKUP(_xlfn.XLOOKUP($A229,TEAMS!$E$3:$E$361,TEAMS!$D$3:$D$361,"",0),KP!$C$1:$C$370,KP!L$1:L$370,"",0)</f>
        <v>112.5</v>
      </c>
      <c r="BA229">
        <f>_xlfn.XLOOKUP(_xlfn.XLOOKUP($A229,TEAMS!$E$3:$E$361,TEAMS!$D$3:$D$361,"",0),KP!$C$1:$C$370,KP!N$1:N$370,"",0)</f>
        <v>69.099999999999994</v>
      </c>
      <c r="BB229">
        <f>_xlfn.XLOOKUP(_xlfn.XLOOKUP($A229,TEAMS!$E$3:$E$361,TEAMS!$D$3:$D$361,"",0),KP!$C$1:$C$370,KP!P$1:P$370,"",0)</f>
        <v>2.5000000000000001E-2</v>
      </c>
      <c r="BC229">
        <f>_xlfn.XLOOKUP(_xlfn.XLOOKUP($A229,TEAMS!$E$3:$E$361,TEAMS!$D$3:$D$361,"",0),KP!$C$1:$C$370,KP!R$1:R$370,"",0)</f>
        <v>-1.76</v>
      </c>
      <c r="BD229">
        <f>_xlfn.XLOOKUP(_xlfn.XLOOKUP($A229,TEAMS!$E$3:$E$361,TEAMS!$D$3:$D$361,"",0),KP!$C$1:$C$370,KP!T$1:T$370,"",0)</f>
        <v>103.3</v>
      </c>
      <c r="BE229">
        <f>_xlfn.XLOOKUP(_xlfn.XLOOKUP($A229,TEAMS!$E$3:$E$361,TEAMS!$D$3:$D$361,"",0),KP!$C$1:$C$370,KP!V$1:V$370,"",0)</f>
        <v>105</v>
      </c>
      <c r="BF229">
        <f>_xlfn.XLOOKUP(_xlfn.XLOOKUP($A229,TEAMS!$E$3:$E$361,TEAMS!$D$3:$D$361,"",0),KP!$C$1:$C$370,KP!X$1:X$370,"",0)</f>
        <v>-5.58</v>
      </c>
    </row>
    <row r="230" spans="1:58" x14ac:dyDescent="0.2">
      <c r="A230" s="1" t="s">
        <v>267</v>
      </c>
      <c r="B230" s="11" t="str">
        <f>_xlfn.XLOOKUP($A230,KP!$D$1:$D$364,KP!$C$1:$C$364,"",0)</f>
        <v>Oklahoma St.</v>
      </c>
      <c r="C230" s="11" t="str">
        <f>_xlfn.XLOOKUP($A230,KP!$D$1:$D$364,KP!$E$1:$E$364,"",0)</f>
        <v>B12</v>
      </c>
      <c r="D230">
        <v>68.5</v>
      </c>
      <c r="E230">
        <v>2.4</v>
      </c>
      <c r="F230">
        <v>24.3</v>
      </c>
      <c r="G230">
        <v>56.4</v>
      </c>
      <c r="H230">
        <v>0.97099999999999997</v>
      </c>
      <c r="I230">
        <v>0.93799999999999994</v>
      </c>
      <c r="J230">
        <v>49.3</v>
      </c>
      <c r="K230">
        <v>105</v>
      </c>
      <c r="L230">
        <v>31.1</v>
      </c>
      <c r="M230">
        <v>51</v>
      </c>
      <c r="N230">
        <v>69.400000000000006</v>
      </c>
      <c r="O230">
        <v>6.9</v>
      </c>
      <c r="P230">
        <v>22.2</v>
      </c>
      <c r="Q230">
        <v>9.1999999999999993</v>
      </c>
      <c r="R230">
        <v>24.5</v>
      </c>
      <c r="S230">
        <v>36.799999999999997</v>
      </c>
      <c r="T230">
        <v>29.4</v>
      </c>
      <c r="U230">
        <v>74.8</v>
      </c>
      <c r="V230">
        <v>52.3</v>
      </c>
      <c r="W230">
        <v>4.9000000000000004</v>
      </c>
      <c r="X230">
        <v>5.7</v>
      </c>
      <c r="Y230">
        <v>12.5</v>
      </c>
      <c r="Z230">
        <v>14.2</v>
      </c>
      <c r="AA230">
        <v>0.88300000000000001</v>
      </c>
      <c r="AB230">
        <v>0.54600000000000004</v>
      </c>
      <c r="AC230">
        <v>0.44400000000000001</v>
      </c>
      <c r="AD230">
        <v>70.5</v>
      </c>
      <c r="AE230">
        <v>17.3</v>
      </c>
      <c r="AF230">
        <v>66.099999999999994</v>
      </c>
      <c r="AG230">
        <v>-2.4</v>
      </c>
      <c r="AH230">
        <v>39.799999999999997</v>
      </c>
      <c r="AI230">
        <v>45.9</v>
      </c>
      <c r="AJ230">
        <v>31.8</v>
      </c>
      <c r="AK230">
        <v>44.7</v>
      </c>
      <c r="AL230">
        <v>74.8</v>
      </c>
      <c r="AM230">
        <v>100.3</v>
      </c>
      <c r="AN230">
        <v>12.1</v>
      </c>
      <c r="AO230">
        <v>13.1</v>
      </c>
      <c r="AP230">
        <v>0.92100000000000004</v>
      </c>
      <c r="AQ230">
        <f t="shared" si="9"/>
        <v>-3.8000000000000034E-2</v>
      </c>
      <c r="AR230">
        <f t="shared" si="10"/>
        <v>10.600000000000001</v>
      </c>
      <c r="AS230">
        <f t="shared" si="11"/>
        <v>-3.5999999999999979</v>
      </c>
      <c r="AT230">
        <f>_xlfn.XLOOKUP(_xlfn.XLOOKUP($A230,TEAMS!$E$3:$E$361,TEAMS!$D$3:$D$361,"",0),KP!$C$1:$C$370,KP!B$1:B$370,"",0)</f>
        <v>38</v>
      </c>
      <c r="AU230">
        <f>_xlfn.XLOOKUP(_xlfn.XLOOKUP($A230,TEAMS!$E$3:$E$361,TEAMS!$D$3:$D$361,"",0),KP!$C$1:$C$370,KP!F$1:F$370,"",0)</f>
        <v>18</v>
      </c>
      <c r="AV230">
        <f>_xlfn.XLOOKUP(_xlfn.XLOOKUP($A230,TEAMS!$E$3:$E$361,TEAMS!$D$3:$D$361,"",0),KP!$C$1:$C$370,KP!G$1:G$370,"",0)</f>
        <v>15</v>
      </c>
      <c r="AW230">
        <f>_xlfn.XLOOKUP(_xlfn.XLOOKUP($A230,TEAMS!$E$3:$E$361,TEAMS!$D$3:$D$361,"",0),KP!$C$1:$C$370,KP!H$1:H$370,"",0)</f>
        <v>0</v>
      </c>
      <c r="AX230">
        <f>_xlfn.XLOOKUP(_xlfn.XLOOKUP($A230,TEAMS!$E$3:$E$361,TEAMS!$D$3:$D$361,"",0),KP!$C$1:$C$370,KP!I$1:I$370,"",0)</f>
        <v>15.21</v>
      </c>
      <c r="AY230">
        <f>_xlfn.XLOOKUP(_xlfn.XLOOKUP($A230,TEAMS!$E$3:$E$361,TEAMS!$D$3:$D$361,"",0),KP!$C$1:$C$370,KP!J$1:J$370,"",0)</f>
        <v>107.8</v>
      </c>
      <c r="AZ230">
        <f>_xlfn.XLOOKUP(_xlfn.XLOOKUP($A230,TEAMS!$E$3:$E$361,TEAMS!$D$3:$D$361,"",0),KP!$C$1:$C$370,KP!L$1:L$370,"",0)</f>
        <v>92.6</v>
      </c>
      <c r="BA230">
        <f>_xlfn.XLOOKUP(_xlfn.XLOOKUP($A230,TEAMS!$E$3:$E$361,TEAMS!$D$3:$D$361,"",0),KP!$C$1:$C$370,KP!N$1:N$370,"",0)</f>
        <v>67.599999999999994</v>
      </c>
      <c r="BB230">
        <f>_xlfn.XLOOKUP(_xlfn.XLOOKUP($A230,TEAMS!$E$3:$E$361,TEAMS!$D$3:$D$361,"",0),KP!$C$1:$C$370,KP!P$1:P$370,"",0)</f>
        <v>-2.5999999999999999E-2</v>
      </c>
      <c r="BC230">
        <f>_xlfn.XLOOKUP(_xlfn.XLOOKUP($A230,TEAMS!$E$3:$E$361,TEAMS!$D$3:$D$361,"",0),KP!$C$1:$C$370,KP!R$1:R$370,"",0)</f>
        <v>12.33</v>
      </c>
      <c r="BD230">
        <f>_xlfn.XLOOKUP(_xlfn.XLOOKUP($A230,TEAMS!$E$3:$E$361,TEAMS!$D$3:$D$361,"",0),KP!$C$1:$C$370,KP!T$1:T$370,"",0)</f>
        <v>110.8</v>
      </c>
      <c r="BE230">
        <f>_xlfn.XLOOKUP(_xlfn.XLOOKUP($A230,TEAMS!$E$3:$E$361,TEAMS!$D$3:$D$361,"",0),KP!$C$1:$C$370,KP!V$1:V$370,"",0)</f>
        <v>98.5</v>
      </c>
      <c r="BF230">
        <f>_xlfn.XLOOKUP(_xlfn.XLOOKUP($A230,TEAMS!$E$3:$E$361,TEAMS!$D$3:$D$361,"",0),KP!$C$1:$C$370,KP!X$1:X$370,"",0)</f>
        <v>0.74</v>
      </c>
    </row>
    <row r="231" spans="1:58" x14ac:dyDescent="0.2">
      <c r="A231" s="1" t="s">
        <v>268</v>
      </c>
      <c r="B231" s="11" t="str">
        <f>_xlfn.XLOOKUP($A231,KP!$D$1:$D$364,KP!$C$1:$C$364,"",0)</f>
        <v>Texas</v>
      </c>
      <c r="C231" s="11" t="str">
        <f>_xlfn.XLOOKUP($A231,KP!$D$1:$D$364,KP!$E$1:$E$364,"",0)</f>
        <v>B12</v>
      </c>
      <c r="D231">
        <v>77.900000000000006</v>
      </c>
      <c r="E231">
        <v>10.4</v>
      </c>
      <c r="F231">
        <v>28.2</v>
      </c>
      <c r="G231">
        <v>60.3</v>
      </c>
      <c r="H231">
        <v>1.073</v>
      </c>
      <c r="I231">
        <v>0.92900000000000005</v>
      </c>
      <c r="J231">
        <v>52.7</v>
      </c>
      <c r="K231">
        <v>112.4</v>
      </c>
      <c r="L231">
        <v>33.9</v>
      </c>
      <c r="M231">
        <v>53.8</v>
      </c>
      <c r="N231">
        <v>75.2</v>
      </c>
      <c r="O231">
        <v>7.1</v>
      </c>
      <c r="P231">
        <v>21.1</v>
      </c>
      <c r="Q231">
        <v>8.6999999999999993</v>
      </c>
      <c r="R231">
        <v>23.1</v>
      </c>
      <c r="S231">
        <v>34.299999999999997</v>
      </c>
      <c r="T231">
        <v>27.5</v>
      </c>
      <c r="U231">
        <v>73.3</v>
      </c>
      <c r="V231">
        <v>49.4</v>
      </c>
      <c r="W231">
        <v>3.7</v>
      </c>
      <c r="X231">
        <v>8.1</v>
      </c>
      <c r="Y231">
        <v>16.100000000000001</v>
      </c>
      <c r="Z231">
        <v>11.7</v>
      </c>
      <c r="AA231">
        <v>1.377</v>
      </c>
      <c r="AB231">
        <v>0.76500000000000001</v>
      </c>
      <c r="AC231">
        <v>0.875</v>
      </c>
      <c r="AD231">
        <v>72.599999999999994</v>
      </c>
      <c r="AE231">
        <v>17.600000000000001</v>
      </c>
      <c r="AF231">
        <v>67.400000000000006</v>
      </c>
      <c r="AG231">
        <v>-10.4</v>
      </c>
      <c r="AH231">
        <v>42</v>
      </c>
      <c r="AI231">
        <v>47.8</v>
      </c>
      <c r="AJ231">
        <v>32.700000000000003</v>
      </c>
      <c r="AK231">
        <v>47.1</v>
      </c>
      <c r="AL231">
        <v>72.400000000000006</v>
      </c>
      <c r="AM231">
        <v>103.6</v>
      </c>
      <c r="AN231">
        <v>11.4</v>
      </c>
      <c r="AO231">
        <v>16.2</v>
      </c>
      <c r="AP231">
        <v>0.70099999999999996</v>
      </c>
      <c r="AQ231">
        <f t="shared" si="9"/>
        <v>0.67600000000000005</v>
      </c>
      <c r="AR231">
        <f t="shared" si="10"/>
        <v>11.8</v>
      </c>
      <c r="AS231">
        <f t="shared" si="11"/>
        <v>0.10000000000000142</v>
      </c>
      <c r="AT231">
        <f>_xlfn.XLOOKUP(_xlfn.XLOOKUP($A231,TEAMS!$E$3:$E$361,TEAMS!$D$3:$D$361,"",0),KP!$C$1:$C$370,KP!B$1:B$370,"",0)</f>
        <v>6</v>
      </c>
      <c r="AU231">
        <f>_xlfn.XLOOKUP(_xlfn.XLOOKUP($A231,TEAMS!$E$3:$E$361,TEAMS!$D$3:$D$361,"",0),KP!$C$1:$C$370,KP!F$1:F$370,"",0)</f>
        <v>26</v>
      </c>
      <c r="AV231">
        <f>_xlfn.XLOOKUP(_xlfn.XLOOKUP($A231,TEAMS!$E$3:$E$361,TEAMS!$D$3:$D$361,"",0),KP!$C$1:$C$370,KP!G$1:G$370,"",0)</f>
        <v>8</v>
      </c>
      <c r="AW231">
        <f>_xlfn.XLOOKUP(_xlfn.XLOOKUP($A231,TEAMS!$E$3:$E$361,TEAMS!$D$3:$D$361,"",0),KP!$C$1:$C$370,KP!H$1:H$370,"",0)</f>
        <v>2</v>
      </c>
      <c r="AX231">
        <f>_xlfn.XLOOKUP(_xlfn.XLOOKUP($A231,TEAMS!$E$3:$E$361,TEAMS!$D$3:$D$361,"",0),KP!$C$1:$C$370,KP!I$1:I$370,"",0)</f>
        <v>24.57</v>
      </c>
      <c r="AY231">
        <f>_xlfn.XLOOKUP(_xlfn.XLOOKUP($A231,TEAMS!$E$3:$E$361,TEAMS!$D$3:$D$361,"",0),KP!$C$1:$C$370,KP!J$1:J$370,"",0)</f>
        <v>116.6</v>
      </c>
      <c r="AZ231">
        <f>_xlfn.XLOOKUP(_xlfn.XLOOKUP($A231,TEAMS!$E$3:$E$361,TEAMS!$D$3:$D$361,"",0),KP!$C$1:$C$370,KP!L$1:L$370,"",0)</f>
        <v>92</v>
      </c>
      <c r="BA231">
        <f>_xlfn.XLOOKUP(_xlfn.XLOOKUP($A231,TEAMS!$E$3:$E$361,TEAMS!$D$3:$D$361,"",0),KP!$C$1:$C$370,KP!N$1:N$370,"",0)</f>
        <v>69.099999999999994</v>
      </c>
      <c r="BB231">
        <f>_xlfn.XLOOKUP(_xlfn.XLOOKUP($A231,TEAMS!$E$3:$E$361,TEAMS!$D$3:$D$361,"",0),KP!$C$1:$C$370,KP!P$1:P$370,"",0)</f>
        <v>0.02</v>
      </c>
      <c r="BC231">
        <f>_xlfn.XLOOKUP(_xlfn.XLOOKUP($A231,TEAMS!$E$3:$E$361,TEAMS!$D$3:$D$361,"",0),KP!$C$1:$C$370,KP!R$1:R$370,"",0)</f>
        <v>12.11</v>
      </c>
      <c r="BD231">
        <f>_xlfn.XLOOKUP(_xlfn.XLOOKUP($A231,TEAMS!$E$3:$E$361,TEAMS!$D$3:$D$361,"",0),KP!$C$1:$C$370,KP!T$1:T$370,"",0)</f>
        <v>111</v>
      </c>
      <c r="BE231">
        <f>_xlfn.XLOOKUP(_xlfn.XLOOKUP($A231,TEAMS!$E$3:$E$361,TEAMS!$D$3:$D$361,"",0),KP!$C$1:$C$370,KP!V$1:V$370,"",0)</f>
        <v>98.9</v>
      </c>
      <c r="BF231">
        <f>_xlfn.XLOOKUP(_xlfn.XLOOKUP($A231,TEAMS!$E$3:$E$361,TEAMS!$D$3:$D$361,"",0),KP!$C$1:$C$370,KP!X$1:X$370,"",0)</f>
        <v>-0.66</v>
      </c>
    </row>
    <row r="232" spans="1:58" x14ac:dyDescent="0.2">
      <c r="A232" s="1" t="s">
        <v>269</v>
      </c>
      <c r="B232" s="11" t="str">
        <f>_xlfn.XLOOKUP($A232,KP!$D$1:$D$364,KP!$C$1:$C$364,"",0)</f>
        <v>Georgia St.</v>
      </c>
      <c r="C232" s="11" t="str">
        <f>_xlfn.XLOOKUP($A232,KP!$D$1:$D$364,KP!$E$1:$E$364,"",0)</f>
        <v>SB</v>
      </c>
      <c r="D232">
        <v>65.099999999999994</v>
      </c>
      <c r="E232">
        <v>-5.9</v>
      </c>
      <c r="F232">
        <v>23.2</v>
      </c>
      <c r="G232">
        <v>56.4</v>
      </c>
      <c r="H232">
        <v>0.93400000000000005</v>
      </c>
      <c r="I232">
        <v>1.018</v>
      </c>
      <c r="J232">
        <v>45.6</v>
      </c>
      <c r="K232">
        <v>99.5</v>
      </c>
      <c r="L232">
        <v>29</v>
      </c>
      <c r="M232">
        <v>46.5</v>
      </c>
      <c r="N232">
        <v>72.099999999999994</v>
      </c>
      <c r="O232">
        <v>5</v>
      </c>
      <c r="P232">
        <v>17.3</v>
      </c>
      <c r="Q232">
        <v>8.5</v>
      </c>
      <c r="R232">
        <v>21.2</v>
      </c>
      <c r="S232">
        <v>33</v>
      </c>
      <c r="T232">
        <v>27.4</v>
      </c>
      <c r="U232">
        <v>72.599999999999994</v>
      </c>
      <c r="V232">
        <v>49.7</v>
      </c>
      <c r="W232">
        <v>3.4</v>
      </c>
      <c r="X232">
        <v>5.7</v>
      </c>
      <c r="Y232">
        <v>10.4</v>
      </c>
      <c r="Z232">
        <v>13.3</v>
      </c>
      <c r="AA232">
        <v>0.78700000000000003</v>
      </c>
      <c r="AB232">
        <v>0.25</v>
      </c>
      <c r="AC232">
        <v>0.33300000000000002</v>
      </c>
      <c r="AD232">
        <v>69.7</v>
      </c>
      <c r="AE232">
        <v>17.899999999999999</v>
      </c>
      <c r="AF232">
        <v>70.900000000000006</v>
      </c>
      <c r="AG232">
        <v>5.9</v>
      </c>
      <c r="AH232">
        <v>44.5</v>
      </c>
      <c r="AI232">
        <v>50.7</v>
      </c>
      <c r="AJ232">
        <v>36.5</v>
      </c>
      <c r="AK232">
        <v>48.6</v>
      </c>
      <c r="AL232">
        <v>72.400000000000006</v>
      </c>
      <c r="AM232">
        <v>108.7</v>
      </c>
      <c r="AN232">
        <v>13</v>
      </c>
      <c r="AO232">
        <v>11.9</v>
      </c>
      <c r="AP232">
        <v>1.093</v>
      </c>
      <c r="AQ232">
        <f t="shared" si="9"/>
        <v>-0.30599999999999994</v>
      </c>
      <c r="AR232">
        <f t="shared" si="10"/>
        <v>9.1</v>
      </c>
      <c r="AS232">
        <f t="shared" si="11"/>
        <v>-4.2000000000000011</v>
      </c>
      <c r="AT232">
        <f>_xlfn.XLOOKUP(_xlfn.XLOOKUP($A232,TEAMS!$E$3:$E$361,TEAMS!$D$3:$D$361,"",0),KP!$C$1:$C$370,KP!B$1:B$370,"",0)</f>
        <v>277</v>
      </c>
      <c r="AU232">
        <f>_xlfn.XLOOKUP(_xlfn.XLOOKUP($A232,TEAMS!$E$3:$E$361,TEAMS!$D$3:$D$361,"",0),KP!$C$1:$C$370,KP!F$1:F$370,"",0)</f>
        <v>0</v>
      </c>
      <c r="AV232">
        <f>_xlfn.XLOOKUP(_xlfn.XLOOKUP($A232,TEAMS!$E$3:$E$361,TEAMS!$D$3:$D$361,"",0),KP!$C$1:$C$370,KP!G$1:G$370,"",0)</f>
        <v>0</v>
      </c>
      <c r="AW232">
        <f>_xlfn.XLOOKUP(_xlfn.XLOOKUP($A232,TEAMS!$E$3:$E$361,TEAMS!$D$3:$D$361,"",0),KP!$C$1:$C$370,KP!H$1:H$370,"",0)</f>
        <v>0</v>
      </c>
      <c r="AX232">
        <f>_xlfn.XLOOKUP(_xlfn.XLOOKUP($A232,TEAMS!$E$3:$E$361,TEAMS!$D$3:$D$361,"",0),KP!$C$1:$C$370,KP!I$1:I$370,"",0)</f>
        <v>-9.24</v>
      </c>
      <c r="AY232">
        <f>_xlfn.XLOOKUP(_xlfn.XLOOKUP($A232,TEAMS!$E$3:$E$361,TEAMS!$D$3:$D$361,"",0),KP!$C$1:$C$370,KP!J$1:J$370,"",0)</f>
        <v>98.1</v>
      </c>
      <c r="AZ232">
        <f>_xlfn.XLOOKUP(_xlfn.XLOOKUP($A232,TEAMS!$E$3:$E$361,TEAMS!$D$3:$D$361,"",0),KP!$C$1:$C$370,KP!L$1:L$370,"",0)</f>
        <v>107.4</v>
      </c>
      <c r="BA232">
        <f>_xlfn.XLOOKUP(_xlfn.XLOOKUP($A232,TEAMS!$E$3:$E$361,TEAMS!$D$3:$D$361,"",0),KP!$C$1:$C$370,KP!N$1:N$370,"",0)</f>
        <v>67</v>
      </c>
      <c r="BB232">
        <f>_xlfn.XLOOKUP(_xlfn.XLOOKUP($A232,TEAMS!$E$3:$E$361,TEAMS!$D$3:$D$361,"",0),KP!$C$1:$C$370,KP!P$1:P$370,"",0)</f>
        <v>-7.6999999999999999E-2</v>
      </c>
      <c r="BC232">
        <f>_xlfn.XLOOKUP(_xlfn.XLOOKUP($A232,TEAMS!$E$3:$E$361,TEAMS!$D$3:$D$361,"",0),KP!$C$1:$C$370,KP!R$1:R$370,"",0)</f>
        <v>-1.39</v>
      </c>
      <c r="BD232">
        <f>_xlfn.XLOOKUP(_xlfn.XLOOKUP($A232,TEAMS!$E$3:$E$361,TEAMS!$D$3:$D$361,"",0),KP!$C$1:$C$370,KP!T$1:T$370,"",0)</f>
        <v>103.7</v>
      </c>
      <c r="BE232">
        <f>_xlfn.XLOOKUP(_xlfn.XLOOKUP($A232,TEAMS!$E$3:$E$361,TEAMS!$D$3:$D$361,"",0),KP!$C$1:$C$370,KP!V$1:V$370,"",0)</f>
        <v>105.1</v>
      </c>
      <c r="BF232">
        <f>_xlfn.XLOOKUP(_xlfn.XLOOKUP($A232,TEAMS!$E$3:$E$361,TEAMS!$D$3:$D$361,"",0),KP!$C$1:$C$370,KP!X$1:X$370,"",0)</f>
        <v>-5.15</v>
      </c>
    </row>
    <row r="233" spans="1:58" x14ac:dyDescent="0.2">
      <c r="A233" s="1" t="s">
        <v>270</v>
      </c>
      <c r="B233" s="11" t="str">
        <f>_xlfn.XLOOKUP($A233,KP!$D$1:$D$364,KP!$C$1:$C$364,"",0)</f>
        <v>Oregon St.</v>
      </c>
      <c r="C233" s="11" t="str">
        <f>_xlfn.XLOOKUP($A233,KP!$D$1:$D$364,KP!$E$1:$E$364,"",0)</f>
        <v>P12</v>
      </c>
      <c r="D233">
        <v>60.5</v>
      </c>
      <c r="E233">
        <v>-6.5</v>
      </c>
      <c r="F233">
        <v>20.7</v>
      </c>
      <c r="G233">
        <v>51</v>
      </c>
      <c r="H233">
        <v>0.92</v>
      </c>
      <c r="I233">
        <v>1.0189999999999999</v>
      </c>
      <c r="J233">
        <v>46.5</v>
      </c>
      <c r="K233">
        <v>102.1</v>
      </c>
      <c r="L233">
        <v>32</v>
      </c>
      <c r="M233">
        <v>45.6</v>
      </c>
      <c r="N233">
        <v>75.400000000000006</v>
      </c>
      <c r="O233">
        <v>6</v>
      </c>
      <c r="P233">
        <v>18.899999999999999</v>
      </c>
      <c r="Q233">
        <v>6.8</v>
      </c>
      <c r="R233">
        <v>21.4</v>
      </c>
      <c r="S233">
        <v>30.7</v>
      </c>
      <c r="T233">
        <v>23.2</v>
      </c>
      <c r="U233">
        <v>70.099999999999994</v>
      </c>
      <c r="V233">
        <v>47.8</v>
      </c>
      <c r="W233">
        <v>2.9</v>
      </c>
      <c r="X233">
        <v>5.3</v>
      </c>
      <c r="Y233">
        <v>9.6999999999999993</v>
      </c>
      <c r="Z233">
        <v>13.5</v>
      </c>
      <c r="AA233">
        <v>0.71899999999999997</v>
      </c>
      <c r="AB233">
        <v>0.32300000000000001</v>
      </c>
      <c r="AC233">
        <v>0.55600000000000005</v>
      </c>
      <c r="AD233">
        <v>65.8</v>
      </c>
      <c r="AE233">
        <v>17.7</v>
      </c>
      <c r="AF233">
        <v>67</v>
      </c>
      <c r="AG233">
        <v>6.5</v>
      </c>
      <c r="AH233">
        <v>43.1</v>
      </c>
      <c r="AI233">
        <v>49.6</v>
      </c>
      <c r="AJ233">
        <v>33.700000000000003</v>
      </c>
      <c r="AK233">
        <v>49.1</v>
      </c>
      <c r="AL233">
        <v>71.599999999999994</v>
      </c>
      <c r="AM233">
        <v>106.4</v>
      </c>
      <c r="AN233">
        <v>13.6</v>
      </c>
      <c r="AO233">
        <v>11.8</v>
      </c>
      <c r="AP233">
        <v>1.1499999999999999</v>
      </c>
      <c r="AQ233">
        <f t="shared" si="9"/>
        <v>-0.43099999999999994</v>
      </c>
      <c r="AR233">
        <f t="shared" si="10"/>
        <v>8.1999999999999993</v>
      </c>
      <c r="AS233">
        <f t="shared" si="11"/>
        <v>-5.3000000000000007</v>
      </c>
      <c r="AT233">
        <f>_xlfn.XLOOKUP(_xlfn.XLOOKUP($A233,TEAMS!$E$3:$E$361,TEAMS!$D$3:$D$361,"",0),KP!$C$1:$C$370,KP!B$1:B$370,"",0)</f>
        <v>210</v>
      </c>
      <c r="AU233">
        <f>_xlfn.XLOOKUP(_xlfn.XLOOKUP($A233,TEAMS!$E$3:$E$361,TEAMS!$D$3:$D$361,"",0),KP!$C$1:$C$370,KP!F$1:F$370,"",0)</f>
        <v>0</v>
      </c>
      <c r="AV233">
        <f>_xlfn.XLOOKUP(_xlfn.XLOOKUP($A233,TEAMS!$E$3:$E$361,TEAMS!$D$3:$D$361,"",0),KP!$C$1:$C$370,KP!G$1:G$370,"",0)</f>
        <v>0</v>
      </c>
      <c r="AW233">
        <f>_xlfn.XLOOKUP(_xlfn.XLOOKUP($A233,TEAMS!$E$3:$E$361,TEAMS!$D$3:$D$361,"",0),KP!$C$1:$C$370,KP!H$1:H$370,"",0)</f>
        <v>0</v>
      </c>
      <c r="AX233">
        <f>_xlfn.XLOOKUP(_xlfn.XLOOKUP($A233,TEAMS!$E$3:$E$361,TEAMS!$D$3:$D$361,"",0),KP!$C$1:$C$370,KP!I$1:I$370,"",0)</f>
        <v>-2.89</v>
      </c>
      <c r="AY233">
        <f>_xlfn.XLOOKUP(_xlfn.XLOOKUP($A233,TEAMS!$E$3:$E$361,TEAMS!$D$3:$D$361,"",0),KP!$C$1:$C$370,KP!J$1:J$370,"",0)</f>
        <v>100.3</v>
      </c>
      <c r="AZ233">
        <f>_xlfn.XLOOKUP(_xlfn.XLOOKUP($A233,TEAMS!$E$3:$E$361,TEAMS!$D$3:$D$361,"",0),KP!$C$1:$C$370,KP!L$1:L$370,"",0)</f>
        <v>103.2</v>
      </c>
      <c r="BA233">
        <f>_xlfn.XLOOKUP(_xlfn.XLOOKUP($A233,TEAMS!$E$3:$E$361,TEAMS!$D$3:$D$361,"",0),KP!$C$1:$C$370,KP!N$1:N$370,"",0)</f>
        <v>63.7</v>
      </c>
      <c r="BB233">
        <f>_xlfn.XLOOKUP(_xlfn.XLOOKUP($A233,TEAMS!$E$3:$E$361,TEAMS!$D$3:$D$361,"",0),KP!$C$1:$C$370,KP!P$1:P$370,"",0)</f>
        <v>1.4999999999999999E-2</v>
      </c>
      <c r="BC233">
        <f>_xlfn.XLOOKUP(_xlfn.XLOOKUP($A233,TEAMS!$E$3:$E$361,TEAMS!$D$3:$D$361,"",0),KP!$C$1:$C$370,KP!R$1:R$370,"",0)</f>
        <v>7.21</v>
      </c>
      <c r="BD233">
        <f>_xlfn.XLOOKUP(_xlfn.XLOOKUP($A233,TEAMS!$E$3:$E$361,TEAMS!$D$3:$D$361,"",0),KP!$C$1:$C$370,KP!T$1:T$370,"",0)</f>
        <v>107.6</v>
      </c>
      <c r="BE233">
        <f>_xlfn.XLOOKUP(_xlfn.XLOOKUP($A233,TEAMS!$E$3:$E$361,TEAMS!$D$3:$D$361,"",0),KP!$C$1:$C$370,KP!V$1:V$370,"",0)</f>
        <v>100.4</v>
      </c>
      <c r="BF233">
        <f>_xlfn.XLOOKUP(_xlfn.XLOOKUP($A233,TEAMS!$E$3:$E$361,TEAMS!$D$3:$D$361,"",0),KP!$C$1:$C$370,KP!X$1:X$370,"",0)</f>
        <v>-6.55</v>
      </c>
    </row>
    <row r="234" spans="1:58" x14ac:dyDescent="0.2">
      <c r="A234" s="1" t="s">
        <v>271</v>
      </c>
      <c r="B234" s="11" t="str">
        <f>_xlfn.XLOOKUP($A234,KP!$D$1:$D$364,KP!$C$1:$C$364,"",0)</f>
        <v>Indiana St.</v>
      </c>
      <c r="C234" s="11" t="str">
        <f>_xlfn.XLOOKUP($A234,KP!$D$1:$D$364,KP!$E$1:$E$364,"",0)</f>
        <v>MVC</v>
      </c>
      <c r="D234">
        <v>78.599999999999994</v>
      </c>
      <c r="E234">
        <v>9.3000000000000007</v>
      </c>
      <c r="F234">
        <v>27.6</v>
      </c>
      <c r="G234">
        <v>57.3</v>
      </c>
      <c r="H234">
        <v>1.087</v>
      </c>
      <c r="I234">
        <v>0.95799999999999996</v>
      </c>
      <c r="J234">
        <v>56.4</v>
      </c>
      <c r="K234">
        <v>119.2</v>
      </c>
      <c r="L234">
        <v>35.700000000000003</v>
      </c>
      <c r="M234">
        <v>58.8</v>
      </c>
      <c r="N234">
        <v>76.8</v>
      </c>
      <c r="O234">
        <v>9.5</v>
      </c>
      <c r="P234">
        <v>26.5</v>
      </c>
      <c r="Q234">
        <v>5.8</v>
      </c>
      <c r="R234">
        <v>25.5</v>
      </c>
      <c r="S234">
        <v>34.1</v>
      </c>
      <c r="T234">
        <v>19.8</v>
      </c>
      <c r="U234">
        <v>79.3</v>
      </c>
      <c r="V234">
        <v>51.3</v>
      </c>
      <c r="W234">
        <v>1.9</v>
      </c>
      <c r="X234">
        <v>6.4</v>
      </c>
      <c r="Y234">
        <v>15.8</v>
      </c>
      <c r="Z234">
        <v>11.9</v>
      </c>
      <c r="AA234">
        <v>1.3220000000000001</v>
      </c>
      <c r="AB234">
        <v>0.63600000000000001</v>
      </c>
      <c r="AC234">
        <v>0.41699999999999998</v>
      </c>
      <c r="AD234">
        <v>72.400000000000006</v>
      </c>
      <c r="AE234">
        <v>16.7</v>
      </c>
      <c r="AF234">
        <v>69.3</v>
      </c>
      <c r="AG234">
        <v>-9.3000000000000007</v>
      </c>
      <c r="AH234">
        <v>42.5</v>
      </c>
      <c r="AI234">
        <v>48.2</v>
      </c>
      <c r="AJ234">
        <v>31.8</v>
      </c>
      <c r="AK234">
        <v>48.5</v>
      </c>
      <c r="AL234">
        <v>73.2</v>
      </c>
      <c r="AM234">
        <v>103.9</v>
      </c>
      <c r="AN234">
        <v>9.9</v>
      </c>
      <c r="AO234">
        <v>12.5</v>
      </c>
      <c r="AP234">
        <v>0.79600000000000004</v>
      </c>
      <c r="AQ234">
        <f t="shared" si="9"/>
        <v>0.52600000000000002</v>
      </c>
      <c r="AR234">
        <f t="shared" si="10"/>
        <v>8.3000000000000007</v>
      </c>
      <c r="AS234">
        <f t="shared" si="11"/>
        <v>-3.5999999999999996</v>
      </c>
      <c r="AT234">
        <f>_xlfn.XLOOKUP(_xlfn.XLOOKUP($A234,TEAMS!$E$3:$E$361,TEAMS!$D$3:$D$361,"",0),KP!$C$1:$C$370,KP!B$1:B$370,"",0)</f>
        <v>97</v>
      </c>
      <c r="AU234">
        <f>_xlfn.XLOOKUP(_xlfn.XLOOKUP($A234,TEAMS!$E$3:$E$361,TEAMS!$D$3:$D$361,"",0),KP!$C$1:$C$370,KP!F$1:F$370,"",0)</f>
        <v>22</v>
      </c>
      <c r="AV234">
        <f>_xlfn.XLOOKUP(_xlfn.XLOOKUP($A234,TEAMS!$E$3:$E$361,TEAMS!$D$3:$D$361,"",0),KP!$C$1:$C$370,KP!G$1:G$370,"",0)</f>
        <v>12</v>
      </c>
      <c r="AW234">
        <f>_xlfn.XLOOKUP(_xlfn.XLOOKUP($A234,TEAMS!$E$3:$E$361,TEAMS!$D$3:$D$361,"",0),KP!$C$1:$C$370,KP!H$1:H$370,"",0)</f>
        <v>0</v>
      </c>
      <c r="AX234">
        <f>_xlfn.XLOOKUP(_xlfn.XLOOKUP($A234,TEAMS!$E$3:$E$361,TEAMS!$D$3:$D$361,"",0),KP!$C$1:$C$370,KP!I$1:I$370,"",0)</f>
        <v>7.39</v>
      </c>
      <c r="AY234">
        <f>_xlfn.XLOOKUP(_xlfn.XLOOKUP($A234,TEAMS!$E$3:$E$361,TEAMS!$D$3:$D$361,"",0),KP!$C$1:$C$370,KP!J$1:J$370,"",0)</f>
        <v>110.6</v>
      </c>
      <c r="AZ234">
        <f>_xlfn.XLOOKUP(_xlfn.XLOOKUP($A234,TEAMS!$E$3:$E$361,TEAMS!$D$3:$D$361,"",0),KP!$C$1:$C$370,KP!L$1:L$370,"",0)</f>
        <v>103.2</v>
      </c>
      <c r="BA234">
        <f>_xlfn.XLOOKUP(_xlfn.XLOOKUP($A234,TEAMS!$E$3:$E$361,TEAMS!$D$3:$D$361,"",0),KP!$C$1:$C$370,KP!N$1:N$370,"",0)</f>
        <v>70.599999999999994</v>
      </c>
      <c r="BB234">
        <f>_xlfn.XLOOKUP(_xlfn.XLOOKUP($A234,TEAMS!$E$3:$E$361,TEAMS!$D$3:$D$361,"",0),KP!$C$1:$C$370,KP!P$1:P$370,"",0)</f>
        <v>-0.104</v>
      </c>
      <c r="BC234">
        <f>_xlfn.XLOOKUP(_xlfn.XLOOKUP($A234,TEAMS!$E$3:$E$361,TEAMS!$D$3:$D$361,"",0),KP!$C$1:$C$370,KP!R$1:R$370,"",0)</f>
        <v>-4.5</v>
      </c>
      <c r="BD234">
        <f>_xlfn.XLOOKUP(_xlfn.XLOOKUP($A234,TEAMS!$E$3:$E$361,TEAMS!$D$3:$D$361,"",0),KP!$C$1:$C$370,KP!T$1:T$370,"",0)</f>
        <v>102.1</v>
      </c>
      <c r="BE234">
        <f>_xlfn.XLOOKUP(_xlfn.XLOOKUP($A234,TEAMS!$E$3:$E$361,TEAMS!$D$3:$D$361,"",0),KP!$C$1:$C$370,KP!V$1:V$370,"",0)</f>
        <v>106.6</v>
      </c>
      <c r="BF234">
        <f>_xlfn.XLOOKUP(_xlfn.XLOOKUP($A234,TEAMS!$E$3:$E$361,TEAMS!$D$3:$D$361,"",0),KP!$C$1:$C$370,KP!X$1:X$370,"",0)</f>
        <v>-6.55</v>
      </c>
    </row>
    <row r="235" spans="1:58" x14ac:dyDescent="0.2">
      <c r="A235" s="1" t="s">
        <v>272</v>
      </c>
      <c r="B235" s="11" t="str">
        <f>_xlfn.XLOOKUP($A235,KP!$D$1:$D$364,KP!$C$1:$C$364,"",0)</f>
        <v>Mississippi</v>
      </c>
      <c r="C235" s="11" t="str">
        <f>_xlfn.XLOOKUP($A235,KP!$D$1:$D$364,KP!$E$1:$E$364,"",0)</f>
        <v>SEC</v>
      </c>
      <c r="D235">
        <v>67.5</v>
      </c>
      <c r="E235">
        <v>-1.6</v>
      </c>
      <c r="F235">
        <v>24.7</v>
      </c>
      <c r="G235">
        <v>58.6</v>
      </c>
      <c r="H235">
        <v>0.98</v>
      </c>
      <c r="I235">
        <v>1.0029999999999999</v>
      </c>
      <c r="J235">
        <v>47.5</v>
      </c>
      <c r="K235">
        <v>101.2</v>
      </c>
      <c r="L235">
        <v>30.3</v>
      </c>
      <c r="M235">
        <v>48.6</v>
      </c>
      <c r="N235">
        <v>69.5</v>
      </c>
      <c r="O235">
        <v>6.2</v>
      </c>
      <c r="P235">
        <v>20.3</v>
      </c>
      <c r="Q235">
        <v>10.1</v>
      </c>
      <c r="R235">
        <v>22.1</v>
      </c>
      <c r="S235">
        <v>35.799999999999997</v>
      </c>
      <c r="T235">
        <v>31.6</v>
      </c>
      <c r="U235">
        <v>73.2</v>
      </c>
      <c r="V235">
        <v>51.2</v>
      </c>
      <c r="W235">
        <v>3.7</v>
      </c>
      <c r="X235">
        <v>7.1</v>
      </c>
      <c r="Y235">
        <v>13.1</v>
      </c>
      <c r="Z235">
        <v>12.2</v>
      </c>
      <c r="AA235">
        <v>1.0720000000000001</v>
      </c>
      <c r="AB235">
        <v>0.36399999999999999</v>
      </c>
      <c r="AC235">
        <v>0.27300000000000002</v>
      </c>
      <c r="AD235">
        <v>68.900000000000006</v>
      </c>
      <c r="AE235">
        <v>15.9</v>
      </c>
      <c r="AF235">
        <v>69.099999999999994</v>
      </c>
      <c r="AG235">
        <v>1.6</v>
      </c>
      <c r="AH235">
        <v>43.7</v>
      </c>
      <c r="AI235">
        <v>49.5</v>
      </c>
      <c r="AJ235">
        <v>33.799999999999997</v>
      </c>
      <c r="AK235">
        <v>48.9</v>
      </c>
      <c r="AL235">
        <v>74.5</v>
      </c>
      <c r="AM235">
        <v>106.4</v>
      </c>
      <c r="AN235">
        <v>13.9</v>
      </c>
      <c r="AO235">
        <v>12.1</v>
      </c>
      <c r="AP235">
        <v>1.153</v>
      </c>
      <c r="AQ235">
        <f t="shared" si="9"/>
        <v>-8.0999999999999961E-2</v>
      </c>
      <c r="AR235">
        <f t="shared" si="10"/>
        <v>10.8</v>
      </c>
      <c r="AS235">
        <f t="shared" si="11"/>
        <v>-1.3999999999999986</v>
      </c>
      <c r="AT235">
        <f>_xlfn.XLOOKUP(_xlfn.XLOOKUP($A235,TEAMS!$E$3:$E$361,TEAMS!$D$3:$D$361,"",0),KP!$C$1:$C$370,KP!B$1:B$370,"",0)</f>
        <v>115</v>
      </c>
      <c r="AU235">
        <f>_xlfn.XLOOKUP(_xlfn.XLOOKUP($A235,TEAMS!$E$3:$E$361,TEAMS!$D$3:$D$361,"",0),KP!$C$1:$C$370,KP!F$1:F$370,"",0)</f>
        <v>0</v>
      </c>
      <c r="AV235">
        <f>_xlfn.XLOOKUP(_xlfn.XLOOKUP($A235,TEAMS!$E$3:$E$361,TEAMS!$D$3:$D$361,"",0),KP!$C$1:$C$370,KP!G$1:G$370,"",0)</f>
        <v>0</v>
      </c>
      <c r="AW235">
        <f>_xlfn.XLOOKUP(_xlfn.XLOOKUP($A235,TEAMS!$E$3:$E$361,TEAMS!$D$3:$D$361,"",0),KP!$C$1:$C$370,KP!H$1:H$370,"",0)</f>
        <v>0</v>
      </c>
      <c r="AX235">
        <f>_xlfn.XLOOKUP(_xlfn.XLOOKUP($A235,TEAMS!$E$3:$E$361,TEAMS!$D$3:$D$361,"",0),KP!$C$1:$C$370,KP!I$1:I$370,"",0)</f>
        <v>5.03</v>
      </c>
      <c r="AY235">
        <f>_xlfn.XLOOKUP(_xlfn.XLOOKUP($A235,TEAMS!$E$3:$E$361,TEAMS!$D$3:$D$361,"",0),KP!$C$1:$C$370,KP!J$1:J$370,"",0)</f>
        <v>106.8</v>
      </c>
      <c r="AZ235">
        <f>_xlfn.XLOOKUP(_xlfn.XLOOKUP($A235,TEAMS!$E$3:$E$361,TEAMS!$D$3:$D$361,"",0),KP!$C$1:$C$370,KP!L$1:L$370,"",0)</f>
        <v>101.7</v>
      </c>
      <c r="BA235">
        <f>_xlfn.XLOOKUP(_xlfn.XLOOKUP($A235,TEAMS!$E$3:$E$361,TEAMS!$D$3:$D$361,"",0),KP!$C$1:$C$370,KP!N$1:N$370,"",0)</f>
        <v>66.099999999999994</v>
      </c>
      <c r="BB235">
        <f>_xlfn.XLOOKUP(_xlfn.XLOOKUP($A235,TEAMS!$E$3:$E$361,TEAMS!$D$3:$D$361,"",0),KP!$C$1:$C$370,KP!P$1:P$370,"",0)</f>
        <v>-7.8E-2</v>
      </c>
      <c r="BC235">
        <f>_xlfn.XLOOKUP(_xlfn.XLOOKUP($A235,TEAMS!$E$3:$E$361,TEAMS!$D$3:$D$361,"",0),KP!$C$1:$C$370,KP!R$1:R$370,"",0)</f>
        <v>8.0299999999999994</v>
      </c>
      <c r="BD235">
        <f>_xlfn.XLOOKUP(_xlfn.XLOOKUP($A235,TEAMS!$E$3:$E$361,TEAMS!$D$3:$D$361,"",0),KP!$C$1:$C$370,KP!T$1:T$370,"",0)</f>
        <v>108.9</v>
      </c>
      <c r="BE235">
        <f>_xlfn.XLOOKUP(_xlfn.XLOOKUP($A235,TEAMS!$E$3:$E$361,TEAMS!$D$3:$D$361,"",0),KP!$C$1:$C$370,KP!V$1:V$370,"",0)</f>
        <v>100.8</v>
      </c>
      <c r="BF235">
        <f>_xlfn.XLOOKUP(_xlfn.XLOOKUP($A235,TEAMS!$E$3:$E$361,TEAMS!$D$3:$D$361,"",0),KP!$C$1:$C$370,KP!X$1:X$370,"",0)</f>
        <v>1.46</v>
      </c>
    </row>
    <row r="236" spans="1:58" x14ac:dyDescent="0.2">
      <c r="A236" s="1" t="s">
        <v>273</v>
      </c>
      <c r="B236" s="11" t="str">
        <f>_xlfn.XLOOKUP($A236,KP!$D$1:$D$364,KP!$C$1:$C$364,"",0)</f>
        <v>Boise St.</v>
      </c>
      <c r="C236" s="11" t="str">
        <f>_xlfn.XLOOKUP($A236,KP!$D$1:$D$364,KP!$E$1:$E$364,"",0)</f>
        <v>MWC</v>
      </c>
      <c r="D236">
        <v>71.7</v>
      </c>
      <c r="E236">
        <v>7</v>
      </c>
      <c r="F236">
        <v>25.6</v>
      </c>
      <c r="G236">
        <v>56.7</v>
      </c>
      <c r="H236">
        <v>1.038</v>
      </c>
      <c r="I236">
        <v>0.93700000000000006</v>
      </c>
      <c r="J236">
        <v>51.9</v>
      </c>
      <c r="K236">
        <v>110.4</v>
      </c>
      <c r="L236">
        <v>36</v>
      </c>
      <c r="M236">
        <v>50.7</v>
      </c>
      <c r="N236">
        <v>73.900000000000006</v>
      </c>
      <c r="O236">
        <v>7.7</v>
      </c>
      <c r="P236">
        <v>21.5</v>
      </c>
      <c r="Q236">
        <v>7.5</v>
      </c>
      <c r="R236">
        <v>25.4</v>
      </c>
      <c r="S236">
        <v>35.4</v>
      </c>
      <c r="T236">
        <v>24.9</v>
      </c>
      <c r="U236">
        <v>78.400000000000006</v>
      </c>
      <c r="V236">
        <v>52.1</v>
      </c>
      <c r="W236">
        <v>2.9</v>
      </c>
      <c r="X236">
        <v>5.0999999999999996</v>
      </c>
      <c r="Y236">
        <v>11</v>
      </c>
      <c r="Z236">
        <v>11.3</v>
      </c>
      <c r="AA236">
        <v>0.97199999999999998</v>
      </c>
      <c r="AB236">
        <v>0.71899999999999997</v>
      </c>
      <c r="AC236">
        <v>0.625</v>
      </c>
      <c r="AD236">
        <v>69</v>
      </c>
      <c r="AE236">
        <v>16.5</v>
      </c>
      <c r="AF236">
        <v>64.7</v>
      </c>
      <c r="AG236">
        <v>-7</v>
      </c>
      <c r="AH236">
        <v>41.5</v>
      </c>
      <c r="AI236">
        <v>47.3</v>
      </c>
      <c r="AJ236">
        <v>31</v>
      </c>
      <c r="AK236">
        <v>47.8</v>
      </c>
      <c r="AL236">
        <v>69.3</v>
      </c>
      <c r="AM236">
        <v>100.5</v>
      </c>
      <c r="AN236">
        <v>10.9</v>
      </c>
      <c r="AO236">
        <v>12</v>
      </c>
      <c r="AP236">
        <v>0.90600000000000003</v>
      </c>
      <c r="AQ236">
        <f t="shared" si="9"/>
        <v>6.5999999999999948E-2</v>
      </c>
      <c r="AR236">
        <f t="shared" si="10"/>
        <v>8</v>
      </c>
      <c r="AS236">
        <f t="shared" si="11"/>
        <v>-3.3000000000000007</v>
      </c>
      <c r="AT236">
        <f>_xlfn.XLOOKUP(_xlfn.XLOOKUP($A236,TEAMS!$E$3:$E$361,TEAMS!$D$3:$D$361,"",0),KP!$C$1:$C$370,KP!B$1:B$370,"",0)</f>
        <v>31</v>
      </c>
      <c r="AU236">
        <f>_xlfn.XLOOKUP(_xlfn.XLOOKUP($A236,TEAMS!$E$3:$E$361,TEAMS!$D$3:$D$361,"",0),KP!$C$1:$C$370,KP!F$1:F$370,"",0)</f>
        <v>24</v>
      </c>
      <c r="AV236">
        <f>_xlfn.XLOOKUP(_xlfn.XLOOKUP($A236,TEAMS!$E$3:$E$361,TEAMS!$D$3:$D$361,"",0),KP!$C$1:$C$370,KP!G$1:G$370,"",0)</f>
        <v>9</v>
      </c>
      <c r="AW236">
        <f>_xlfn.XLOOKUP(_xlfn.XLOOKUP($A236,TEAMS!$E$3:$E$361,TEAMS!$D$3:$D$361,"",0),KP!$C$1:$C$370,KP!H$1:H$370,"",0)</f>
        <v>10</v>
      </c>
      <c r="AX236">
        <f>_xlfn.XLOOKUP(_xlfn.XLOOKUP($A236,TEAMS!$E$3:$E$361,TEAMS!$D$3:$D$361,"",0),KP!$C$1:$C$370,KP!I$1:I$370,"",0)</f>
        <v>17.13</v>
      </c>
      <c r="AY236">
        <f>_xlfn.XLOOKUP(_xlfn.XLOOKUP($A236,TEAMS!$E$3:$E$361,TEAMS!$D$3:$D$361,"",0),KP!$C$1:$C$370,KP!J$1:J$370,"",0)</f>
        <v>111</v>
      </c>
      <c r="AZ236">
        <f>_xlfn.XLOOKUP(_xlfn.XLOOKUP($A236,TEAMS!$E$3:$E$361,TEAMS!$D$3:$D$361,"",0),KP!$C$1:$C$370,KP!L$1:L$370,"",0)</f>
        <v>93.8</v>
      </c>
      <c r="BA236">
        <f>_xlfn.XLOOKUP(_xlfn.XLOOKUP($A236,TEAMS!$E$3:$E$361,TEAMS!$D$3:$D$361,"",0),KP!$C$1:$C$370,KP!N$1:N$370,"",0)</f>
        <v>66.5</v>
      </c>
      <c r="BB236">
        <f>_xlfn.XLOOKUP(_xlfn.XLOOKUP($A236,TEAMS!$E$3:$E$361,TEAMS!$D$3:$D$361,"",0),KP!$C$1:$C$370,KP!P$1:P$370,"",0)</f>
        <v>1.2999999999999999E-2</v>
      </c>
      <c r="BC236">
        <f>_xlfn.XLOOKUP(_xlfn.XLOOKUP($A236,TEAMS!$E$3:$E$361,TEAMS!$D$3:$D$361,"",0),KP!$C$1:$C$370,KP!R$1:R$370,"",0)</f>
        <v>7.6</v>
      </c>
      <c r="BD236">
        <f>_xlfn.XLOOKUP(_xlfn.XLOOKUP($A236,TEAMS!$E$3:$E$361,TEAMS!$D$3:$D$361,"",0),KP!$C$1:$C$370,KP!T$1:T$370,"",0)</f>
        <v>109.5</v>
      </c>
      <c r="BE236">
        <f>_xlfn.XLOOKUP(_xlfn.XLOOKUP($A236,TEAMS!$E$3:$E$361,TEAMS!$D$3:$D$361,"",0),KP!$C$1:$C$370,KP!V$1:V$370,"",0)</f>
        <v>101.9</v>
      </c>
      <c r="BF236">
        <f>_xlfn.XLOOKUP(_xlfn.XLOOKUP($A236,TEAMS!$E$3:$E$361,TEAMS!$D$3:$D$361,"",0),KP!$C$1:$C$370,KP!X$1:X$370,"",0)</f>
        <v>1.37</v>
      </c>
    </row>
    <row r="237" spans="1:58" x14ac:dyDescent="0.2">
      <c r="A237" s="1" t="s">
        <v>274</v>
      </c>
      <c r="B237" s="11" t="str">
        <f>_xlfn.XLOOKUP($A237,KP!$D$1:$D$364,KP!$C$1:$C$364,"",0)</f>
        <v>TCU</v>
      </c>
      <c r="C237" s="11" t="str">
        <f>_xlfn.XLOOKUP($A237,KP!$D$1:$D$364,KP!$E$1:$E$364,"",0)</f>
        <v>B12</v>
      </c>
      <c r="D237">
        <v>75.2</v>
      </c>
      <c r="E237">
        <v>7.3</v>
      </c>
      <c r="F237">
        <v>27.7</v>
      </c>
      <c r="G237">
        <v>60.6</v>
      </c>
      <c r="H237">
        <v>1.0369999999999999</v>
      </c>
      <c r="I237">
        <v>0.93700000000000006</v>
      </c>
      <c r="J237">
        <v>50.2</v>
      </c>
      <c r="K237">
        <v>106.9</v>
      </c>
      <c r="L237">
        <v>30.6</v>
      </c>
      <c r="M237">
        <v>51.9</v>
      </c>
      <c r="N237">
        <v>70.099999999999994</v>
      </c>
      <c r="O237">
        <v>5.5</v>
      </c>
      <c r="P237">
        <v>17.8</v>
      </c>
      <c r="Q237">
        <v>10.3</v>
      </c>
      <c r="R237">
        <v>23</v>
      </c>
      <c r="S237">
        <v>35.700000000000003</v>
      </c>
      <c r="T237">
        <v>31.3</v>
      </c>
      <c r="U237">
        <v>71.5</v>
      </c>
      <c r="V237">
        <v>50.4</v>
      </c>
      <c r="W237">
        <v>4.7</v>
      </c>
      <c r="X237">
        <v>8.1999999999999993</v>
      </c>
      <c r="Y237">
        <v>16.2</v>
      </c>
      <c r="Z237">
        <v>12.2</v>
      </c>
      <c r="AA237">
        <v>1.331</v>
      </c>
      <c r="AB237">
        <v>0.63600000000000001</v>
      </c>
      <c r="AC237">
        <v>0.54600000000000004</v>
      </c>
      <c r="AD237">
        <v>72.5</v>
      </c>
      <c r="AE237">
        <v>16.2</v>
      </c>
      <c r="AF237">
        <v>67.900000000000006</v>
      </c>
      <c r="AG237">
        <v>-7.3</v>
      </c>
      <c r="AH237">
        <v>42.5</v>
      </c>
      <c r="AI237">
        <v>47.8</v>
      </c>
      <c r="AJ237">
        <v>30.4</v>
      </c>
      <c r="AK237">
        <v>49.1</v>
      </c>
      <c r="AL237">
        <v>71.099999999999994</v>
      </c>
      <c r="AM237">
        <v>102.3</v>
      </c>
      <c r="AN237">
        <v>13.8</v>
      </c>
      <c r="AO237">
        <v>15.6</v>
      </c>
      <c r="AP237">
        <v>0.88500000000000001</v>
      </c>
      <c r="AQ237">
        <f t="shared" si="9"/>
        <v>0.44599999999999995</v>
      </c>
      <c r="AR237">
        <f t="shared" si="10"/>
        <v>12.899999999999999</v>
      </c>
      <c r="AS237">
        <f t="shared" si="11"/>
        <v>0.69999999999999929</v>
      </c>
      <c r="AT237">
        <f>_xlfn.XLOOKUP(_xlfn.XLOOKUP($A237,TEAMS!$E$3:$E$361,TEAMS!$D$3:$D$361,"",0),KP!$C$1:$C$370,KP!B$1:B$370,"",0)</f>
        <v>27</v>
      </c>
      <c r="AU237">
        <f>_xlfn.XLOOKUP(_xlfn.XLOOKUP($A237,TEAMS!$E$3:$E$361,TEAMS!$D$3:$D$361,"",0),KP!$C$1:$C$370,KP!F$1:F$370,"",0)</f>
        <v>21</v>
      </c>
      <c r="AV237">
        <f>_xlfn.XLOOKUP(_xlfn.XLOOKUP($A237,TEAMS!$E$3:$E$361,TEAMS!$D$3:$D$361,"",0),KP!$C$1:$C$370,KP!G$1:G$370,"",0)</f>
        <v>12</v>
      </c>
      <c r="AW237">
        <f>_xlfn.XLOOKUP(_xlfn.XLOOKUP($A237,TEAMS!$E$3:$E$361,TEAMS!$D$3:$D$361,"",0),KP!$C$1:$C$370,KP!H$1:H$370,"",0)</f>
        <v>6</v>
      </c>
      <c r="AX237">
        <f>_xlfn.XLOOKUP(_xlfn.XLOOKUP($A237,TEAMS!$E$3:$E$361,TEAMS!$D$3:$D$361,"",0),KP!$C$1:$C$370,KP!I$1:I$370,"",0)</f>
        <v>18.059999999999999</v>
      </c>
      <c r="AY237">
        <f>_xlfn.XLOOKUP(_xlfn.XLOOKUP($A237,TEAMS!$E$3:$E$361,TEAMS!$D$3:$D$361,"",0),KP!$C$1:$C$370,KP!J$1:J$370,"",0)</f>
        <v>112.4</v>
      </c>
      <c r="AZ237">
        <f>_xlfn.XLOOKUP(_xlfn.XLOOKUP($A237,TEAMS!$E$3:$E$361,TEAMS!$D$3:$D$361,"",0),KP!$C$1:$C$370,KP!L$1:L$370,"",0)</f>
        <v>94.3</v>
      </c>
      <c r="BA237">
        <f>_xlfn.XLOOKUP(_xlfn.XLOOKUP($A237,TEAMS!$E$3:$E$361,TEAMS!$D$3:$D$361,"",0),KP!$C$1:$C$370,KP!N$1:N$370,"",0)</f>
        <v>69.8</v>
      </c>
      <c r="BB237">
        <f>_xlfn.XLOOKUP(_xlfn.XLOOKUP($A237,TEAMS!$E$3:$E$361,TEAMS!$D$3:$D$361,"",0),KP!$C$1:$C$370,KP!P$1:P$370,"",0)</f>
        <v>-3.4000000000000002E-2</v>
      </c>
      <c r="BC237">
        <f>_xlfn.XLOOKUP(_xlfn.XLOOKUP($A237,TEAMS!$E$3:$E$361,TEAMS!$D$3:$D$361,"",0),KP!$C$1:$C$370,KP!R$1:R$370,"",0)</f>
        <v>10.7</v>
      </c>
      <c r="BD237">
        <f>_xlfn.XLOOKUP(_xlfn.XLOOKUP($A237,TEAMS!$E$3:$E$361,TEAMS!$D$3:$D$361,"",0),KP!$C$1:$C$370,KP!T$1:T$370,"",0)</f>
        <v>109.8</v>
      </c>
      <c r="BE237">
        <f>_xlfn.XLOOKUP(_xlfn.XLOOKUP($A237,TEAMS!$E$3:$E$361,TEAMS!$D$3:$D$361,"",0),KP!$C$1:$C$370,KP!V$1:V$370,"",0)</f>
        <v>99.1</v>
      </c>
      <c r="BF237">
        <f>_xlfn.XLOOKUP(_xlfn.XLOOKUP($A237,TEAMS!$E$3:$E$361,TEAMS!$D$3:$D$361,"",0),KP!$C$1:$C$370,KP!X$1:X$370,"",0)</f>
        <v>-7.05</v>
      </c>
    </row>
    <row r="238" spans="1:58" x14ac:dyDescent="0.2">
      <c r="A238" s="1" t="s">
        <v>275</v>
      </c>
      <c r="B238" s="11" t="str">
        <f>_xlfn.XLOOKUP($A238,KP!$D$1:$D$364,KP!$C$1:$C$364,"",0)</f>
        <v/>
      </c>
      <c r="C238" s="11" t="str">
        <f>_xlfn.XLOOKUP($A238,KP!$D$1:$D$364,KP!$E$1:$E$364,"",0)</f>
        <v/>
      </c>
      <c r="D238" t="s">
        <v>678</v>
      </c>
      <c r="E238" t="s">
        <v>678</v>
      </c>
      <c r="F238" t="s">
        <v>678</v>
      </c>
      <c r="G238" t="s">
        <v>678</v>
      </c>
      <c r="H238" t="s">
        <v>678</v>
      </c>
      <c r="I238" t="s">
        <v>678</v>
      </c>
      <c r="J238" t="s">
        <v>678</v>
      </c>
      <c r="K238" t="s">
        <v>678</v>
      </c>
      <c r="L238" t="s">
        <v>678</v>
      </c>
      <c r="M238" t="s">
        <v>678</v>
      </c>
      <c r="N238" t="s">
        <v>678</v>
      </c>
      <c r="O238" t="s">
        <v>678</v>
      </c>
      <c r="P238" t="s">
        <v>678</v>
      </c>
      <c r="Q238" t="s">
        <v>678</v>
      </c>
      <c r="R238" t="s">
        <v>678</v>
      </c>
      <c r="S238" t="s">
        <v>678</v>
      </c>
      <c r="T238" t="s">
        <v>678</v>
      </c>
      <c r="U238" t="s">
        <v>678</v>
      </c>
      <c r="V238" t="s">
        <v>678</v>
      </c>
      <c r="W238" t="s">
        <v>678</v>
      </c>
      <c r="X238" t="s">
        <v>678</v>
      </c>
      <c r="Y238" t="s">
        <v>678</v>
      </c>
      <c r="Z238" t="s">
        <v>678</v>
      </c>
      <c r="AA238" t="s">
        <v>678</v>
      </c>
      <c r="AB238" t="s">
        <v>678</v>
      </c>
      <c r="AC238" t="s">
        <v>678</v>
      </c>
      <c r="AD238" t="s">
        <v>678</v>
      </c>
      <c r="AE238" t="s">
        <v>678</v>
      </c>
      <c r="AF238" t="s">
        <v>678</v>
      </c>
      <c r="AG238" t="s">
        <v>678</v>
      </c>
      <c r="AH238" t="s">
        <v>678</v>
      </c>
      <c r="AI238" t="s">
        <v>678</v>
      </c>
      <c r="AJ238" t="s">
        <v>678</v>
      </c>
      <c r="AK238" t="s">
        <v>678</v>
      </c>
      <c r="AL238" t="s">
        <v>678</v>
      </c>
      <c r="AM238" t="s">
        <v>678</v>
      </c>
      <c r="AN238" t="s">
        <v>678</v>
      </c>
      <c r="AO238" t="s">
        <v>678</v>
      </c>
      <c r="AP238" t="s">
        <v>678</v>
      </c>
      <c r="AQ238" t="e">
        <f t="shared" si="9"/>
        <v>#VALUE!</v>
      </c>
      <c r="AR238" t="e">
        <f t="shared" si="10"/>
        <v>#VALUE!</v>
      </c>
      <c r="AS238" t="e">
        <f t="shared" si="11"/>
        <v>#VALUE!</v>
      </c>
      <c r="AT238" t="str">
        <f>_xlfn.XLOOKUP(_xlfn.XLOOKUP($A238,TEAMS!$E$3:$E$361,TEAMS!$D$3:$D$361,"",0),KP!$C$1:$C$370,KP!B$1:B$370,"",0)</f>
        <v/>
      </c>
      <c r="AU238" t="str">
        <f>_xlfn.XLOOKUP(_xlfn.XLOOKUP($A238,TEAMS!$E$3:$E$361,TEAMS!$D$3:$D$361,"",0),KP!$C$1:$C$370,KP!F$1:F$370,"",0)</f>
        <v/>
      </c>
      <c r="AV238" t="str">
        <f>_xlfn.XLOOKUP(_xlfn.XLOOKUP($A238,TEAMS!$E$3:$E$361,TEAMS!$D$3:$D$361,"",0),KP!$C$1:$C$370,KP!G$1:G$370,"",0)</f>
        <v/>
      </c>
      <c r="AW238" t="str">
        <f>_xlfn.XLOOKUP(_xlfn.XLOOKUP($A238,TEAMS!$E$3:$E$361,TEAMS!$D$3:$D$361,"",0),KP!$C$1:$C$370,KP!H$1:H$370,"",0)</f>
        <v/>
      </c>
      <c r="AX238" t="str">
        <f>_xlfn.XLOOKUP(_xlfn.XLOOKUP($A238,TEAMS!$E$3:$E$361,TEAMS!$D$3:$D$361,"",0),KP!$C$1:$C$370,KP!I$1:I$370,"",0)</f>
        <v/>
      </c>
      <c r="AY238" t="str">
        <f>_xlfn.XLOOKUP(_xlfn.XLOOKUP($A238,TEAMS!$E$3:$E$361,TEAMS!$D$3:$D$361,"",0),KP!$C$1:$C$370,KP!J$1:J$370,"",0)</f>
        <v/>
      </c>
      <c r="AZ238" t="str">
        <f>_xlfn.XLOOKUP(_xlfn.XLOOKUP($A238,TEAMS!$E$3:$E$361,TEAMS!$D$3:$D$361,"",0),KP!$C$1:$C$370,KP!L$1:L$370,"",0)</f>
        <v/>
      </c>
      <c r="BA238" t="str">
        <f>_xlfn.XLOOKUP(_xlfn.XLOOKUP($A238,TEAMS!$E$3:$E$361,TEAMS!$D$3:$D$361,"",0),KP!$C$1:$C$370,KP!N$1:N$370,"",0)</f>
        <v/>
      </c>
      <c r="BB238" t="str">
        <f>_xlfn.XLOOKUP(_xlfn.XLOOKUP($A238,TEAMS!$E$3:$E$361,TEAMS!$D$3:$D$361,"",0),KP!$C$1:$C$370,KP!P$1:P$370,"",0)</f>
        <v/>
      </c>
      <c r="BC238" t="str">
        <f>_xlfn.XLOOKUP(_xlfn.XLOOKUP($A238,TEAMS!$E$3:$E$361,TEAMS!$D$3:$D$361,"",0),KP!$C$1:$C$370,KP!R$1:R$370,"",0)</f>
        <v/>
      </c>
      <c r="BD238" t="str">
        <f>_xlfn.XLOOKUP(_xlfn.XLOOKUP($A238,TEAMS!$E$3:$E$361,TEAMS!$D$3:$D$361,"",0),KP!$C$1:$C$370,KP!T$1:T$370,"",0)</f>
        <v/>
      </c>
      <c r="BE238" t="str">
        <f>_xlfn.XLOOKUP(_xlfn.XLOOKUP($A238,TEAMS!$E$3:$E$361,TEAMS!$D$3:$D$361,"",0),KP!$C$1:$C$370,KP!V$1:V$370,"",0)</f>
        <v/>
      </c>
      <c r="BF238" t="str">
        <f>_xlfn.XLOOKUP(_xlfn.XLOOKUP($A238,TEAMS!$E$3:$E$361,TEAMS!$D$3:$D$361,"",0),KP!$C$1:$C$370,KP!X$1:X$370,"",0)</f>
        <v/>
      </c>
    </row>
    <row r="239" spans="1:58" x14ac:dyDescent="0.2">
      <c r="A239" s="1" t="s">
        <v>276</v>
      </c>
      <c r="B239" s="11" t="str">
        <f>_xlfn.XLOOKUP($A239,KP!$D$1:$D$364,KP!$C$1:$C$364,"",0)</f>
        <v>Bellarmine</v>
      </c>
      <c r="C239" s="11" t="str">
        <f>_xlfn.XLOOKUP($A239,KP!$D$1:$D$364,KP!$E$1:$E$364,"",0)</f>
        <v>ASun</v>
      </c>
      <c r="D239">
        <v>63.5</v>
      </c>
      <c r="E239">
        <v>-6.1</v>
      </c>
      <c r="F239">
        <v>23.1</v>
      </c>
      <c r="G239">
        <v>51.6</v>
      </c>
      <c r="H239">
        <v>0.99</v>
      </c>
      <c r="I239">
        <v>1.0840000000000001</v>
      </c>
      <c r="J239">
        <v>51.7</v>
      </c>
      <c r="K239">
        <v>109.8</v>
      </c>
      <c r="L239">
        <v>32.6</v>
      </c>
      <c r="M239">
        <v>53.9</v>
      </c>
      <c r="N239">
        <v>77.099999999999994</v>
      </c>
      <c r="O239">
        <v>7.3</v>
      </c>
      <c r="P239">
        <v>22.3</v>
      </c>
      <c r="Q239">
        <v>5</v>
      </c>
      <c r="R239">
        <v>20.7</v>
      </c>
      <c r="S239">
        <v>28.2</v>
      </c>
      <c r="T239">
        <v>18.100000000000001</v>
      </c>
      <c r="U239">
        <v>73.099999999999994</v>
      </c>
      <c r="V239">
        <v>46.6</v>
      </c>
      <c r="W239">
        <v>1.2</v>
      </c>
      <c r="X239">
        <v>5.0999999999999996</v>
      </c>
      <c r="Y239">
        <v>13</v>
      </c>
      <c r="Z239">
        <v>11.5</v>
      </c>
      <c r="AA239">
        <v>1.1279999999999999</v>
      </c>
      <c r="AB239">
        <v>0.4</v>
      </c>
      <c r="AC239">
        <v>0.77800000000000002</v>
      </c>
      <c r="AD239">
        <v>64.2</v>
      </c>
      <c r="AE239">
        <v>16.5</v>
      </c>
      <c r="AF239">
        <v>69.599999999999994</v>
      </c>
      <c r="AG239">
        <v>6.1</v>
      </c>
      <c r="AH239">
        <v>45.2</v>
      </c>
      <c r="AI239">
        <v>54.7</v>
      </c>
      <c r="AJ239">
        <v>36.299999999999997</v>
      </c>
      <c r="AK239">
        <v>55</v>
      </c>
      <c r="AL239">
        <v>73.2</v>
      </c>
      <c r="AM239">
        <v>115.2</v>
      </c>
      <c r="AN239">
        <v>14</v>
      </c>
      <c r="AO239">
        <v>11.2</v>
      </c>
      <c r="AP239">
        <v>1.254</v>
      </c>
      <c r="AQ239">
        <f t="shared" si="9"/>
        <v>-0.12600000000000011</v>
      </c>
      <c r="AR239">
        <f t="shared" si="10"/>
        <v>6.3</v>
      </c>
      <c r="AS239">
        <f t="shared" si="11"/>
        <v>-5.2</v>
      </c>
      <c r="AT239">
        <f>_xlfn.XLOOKUP(_xlfn.XLOOKUP($A239,TEAMS!$E$3:$E$361,TEAMS!$D$3:$D$361,"",0),KP!$C$1:$C$370,KP!B$1:B$370,"",0)</f>
        <v>261</v>
      </c>
      <c r="AU239">
        <f>_xlfn.XLOOKUP(_xlfn.XLOOKUP($A239,TEAMS!$E$3:$E$361,TEAMS!$D$3:$D$361,"",0),KP!$C$1:$C$370,KP!F$1:F$370,"",0)</f>
        <v>15</v>
      </c>
      <c r="AV239">
        <f>_xlfn.XLOOKUP(_xlfn.XLOOKUP($A239,TEAMS!$E$3:$E$361,TEAMS!$D$3:$D$361,"",0),KP!$C$1:$C$370,KP!G$1:G$370,"",0)</f>
        <v>18</v>
      </c>
      <c r="AW239">
        <f>_xlfn.XLOOKUP(_xlfn.XLOOKUP($A239,TEAMS!$E$3:$E$361,TEAMS!$D$3:$D$361,"",0),KP!$C$1:$C$370,KP!H$1:H$370,"",0)</f>
        <v>0</v>
      </c>
      <c r="AX239">
        <f>_xlfn.XLOOKUP(_xlfn.XLOOKUP($A239,TEAMS!$E$3:$E$361,TEAMS!$D$3:$D$361,"",0),KP!$C$1:$C$370,KP!I$1:I$370,"",0)</f>
        <v>-7.97</v>
      </c>
      <c r="AY239">
        <f>_xlfn.XLOOKUP(_xlfn.XLOOKUP($A239,TEAMS!$E$3:$E$361,TEAMS!$D$3:$D$361,"",0),KP!$C$1:$C$370,KP!J$1:J$370,"",0)</f>
        <v>102.4</v>
      </c>
      <c r="AZ239">
        <f>_xlfn.XLOOKUP(_xlfn.XLOOKUP($A239,TEAMS!$E$3:$E$361,TEAMS!$D$3:$D$361,"",0),KP!$C$1:$C$370,KP!L$1:L$370,"",0)</f>
        <v>110.4</v>
      </c>
      <c r="BA239">
        <f>_xlfn.XLOOKUP(_xlfn.XLOOKUP($A239,TEAMS!$E$3:$E$361,TEAMS!$D$3:$D$361,"",0),KP!$C$1:$C$370,KP!N$1:N$370,"",0)</f>
        <v>62.2</v>
      </c>
      <c r="BB239">
        <f>_xlfn.XLOOKUP(_xlfn.XLOOKUP($A239,TEAMS!$E$3:$E$361,TEAMS!$D$3:$D$361,"",0),KP!$C$1:$C$370,KP!P$1:P$370,"",0)</f>
        <v>8.4000000000000005E-2</v>
      </c>
      <c r="BC239">
        <f>_xlfn.XLOOKUP(_xlfn.XLOOKUP($A239,TEAMS!$E$3:$E$361,TEAMS!$D$3:$D$361,"",0),KP!$C$1:$C$370,KP!R$1:R$370,"",0)</f>
        <v>0.41</v>
      </c>
      <c r="BD239">
        <f>_xlfn.XLOOKUP(_xlfn.XLOOKUP($A239,TEAMS!$E$3:$E$361,TEAMS!$D$3:$D$361,"",0),KP!$C$1:$C$370,KP!T$1:T$370,"",0)</f>
        <v>106.4</v>
      </c>
      <c r="BE239">
        <f>_xlfn.XLOOKUP(_xlfn.XLOOKUP($A239,TEAMS!$E$3:$E$361,TEAMS!$D$3:$D$361,"",0),KP!$C$1:$C$370,KP!V$1:V$370,"",0)</f>
        <v>106</v>
      </c>
      <c r="BF239">
        <f>_xlfn.XLOOKUP(_xlfn.XLOOKUP($A239,TEAMS!$E$3:$E$361,TEAMS!$D$3:$D$361,"",0),KP!$C$1:$C$370,KP!X$1:X$370,"",0)</f>
        <v>5.96</v>
      </c>
    </row>
    <row r="240" spans="1:58" x14ac:dyDescent="0.2">
      <c r="A240" s="1" t="s">
        <v>277</v>
      </c>
      <c r="B240" s="11" t="str">
        <f>_xlfn.XLOOKUP($A240,KP!$D$1:$D$364,KP!$C$1:$C$364,"",0)</f>
        <v>Rutgers</v>
      </c>
      <c r="C240" s="11" t="str">
        <f>_xlfn.XLOOKUP($A240,KP!$D$1:$D$364,KP!$E$1:$E$364,"",0)</f>
        <v>B10</v>
      </c>
      <c r="D240">
        <v>67.900000000000006</v>
      </c>
      <c r="E240">
        <v>7.5</v>
      </c>
      <c r="F240">
        <v>25.2</v>
      </c>
      <c r="G240">
        <v>58.9</v>
      </c>
      <c r="H240">
        <v>0.998</v>
      </c>
      <c r="I240">
        <v>0.88700000000000001</v>
      </c>
      <c r="J240">
        <v>47.6</v>
      </c>
      <c r="K240">
        <v>101.5</v>
      </c>
      <c r="L240">
        <v>31.8</v>
      </c>
      <c r="M240">
        <v>47.6</v>
      </c>
      <c r="N240">
        <v>70.2</v>
      </c>
      <c r="O240">
        <v>5.7</v>
      </c>
      <c r="P240">
        <v>17.8</v>
      </c>
      <c r="Q240">
        <v>9.8000000000000007</v>
      </c>
      <c r="R240">
        <v>24.3</v>
      </c>
      <c r="S240">
        <v>37.5</v>
      </c>
      <c r="T240">
        <v>30</v>
      </c>
      <c r="U240">
        <v>74.400000000000006</v>
      </c>
      <c r="V240">
        <v>52.2</v>
      </c>
      <c r="W240">
        <v>3.9</v>
      </c>
      <c r="X240">
        <v>8.8000000000000007</v>
      </c>
      <c r="Y240">
        <v>15</v>
      </c>
      <c r="Z240">
        <v>11.5</v>
      </c>
      <c r="AA240">
        <v>1.3069999999999999</v>
      </c>
      <c r="AB240">
        <v>0.57599999999999996</v>
      </c>
      <c r="AC240">
        <v>0.55600000000000005</v>
      </c>
      <c r="AD240">
        <v>68</v>
      </c>
      <c r="AE240">
        <v>16</v>
      </c>
      <c r="AF240">
        <v>60.3</v>
      </c>
      <c r="AG240">
        <v>-7.5</v>
      </c>
      <c r="AH240">
        <v>39.4</v>
      </c>
      <c r="AI240">
        <v>45.9</v>
      </c>
      <c r="AJ240">
        <v>30.5</v>
      </c>
      <c r="AK240">
        <v>46.1</v>
      </c>
      <c r="AL240">
        <v>68.7</v>
      </c>
      <c r="AM240">
        <v>98.1</v>
      </c>
      <c r="AN240">
        <v>12.2</v>
      </c>
      <c r="AO240">
        <v>14.4</v>
      </c>
      <c r="AP240">
        <v>0.84499999999999997</v>
      </c>
      <c r="AQ240">
        <f t="shared" si="9"/>
        <v>0.46199999999999997</v>
      </c>
      <c r="AR240">
        <f t="shared" si="10"/>
        <v>12.700000000000001</v>
      </c>
      <c r="AS240">
        <f t="shared" si="11"/>
        <v>1.2000000000000011</v>
      </c>
      <c r="AT240">
        <f>_xlfn.XLOOKUP(_xlfn.XLOOKUP($A240,TEAMS!$E$3:$E$361,TEAMS!$D$3:$D$361,"",0),KP!$C$1:$C$370,KP!B$1:B$370,"",0)</f>
        <v>35</v>
      </c>
      <c r="AU240">
        <f>_xlfn.XLOOKUP(_xlfn.XLOOKUP($A240,TEAMS!$E$3:$E$361,TEAMS!$D$3:$D$361,"",0),KP!$C$1:$C$370,KP!F$1:F$370,"",0)</f>
        <v>19</v>
      </c>
      <c r="AV240">
        <f>_xlfn.XLOOKUP(_xlfn.XLOOKUP($A240,TEAMS!$E$3:$E$361,TEAMS!$D$3:$D$361,"",0),KP!$C$1:$C$370,KP!G$1:G$370,"",0)</f>
        <v>14</v>
      </c>
      <c r="AW240">
        <f>_xlfn.XLOOKUP(_xlfn.XLOOKUP($A240,TEAMS!$E$3:$E$361,TEAMS!$D$3:$D$361,"",0),KP!$C$1:$C$370,KP!H$1:H$370,"",0)</f>
        <v>0</v>
      </c>
      <c r="AX240">
        <f>_xlfn.XLOOKUP(_xlfn.XLOOKUP($A240,TEAMS!$E$3:$E$361,TEAMS!$D$3:$D$361,"",0),KP!$C$1:$C$370,KP!I$1:I$370,"",0)</f>
        <v>15.77</v>
      </c>
      <c r="AY240">
        <f>_xlfn.XLOOKUP(_xlfn.XLOOKUP($A240,TEAMS!$E$3:$E$361,TEAMS!$D$3:$D$361,"",0),KP!$C$1:$C$370,KP!J$1:J$370,"",0)</f>
        <v>105.8</v>
      </c>
      <c r="AZ240">
        <f>_xlfn.XLOOKUP(_xlfn.XLOOKUP($A240,TEAMS!$E$3:$E$361,TEAMS!$D$3:$D$361,"",0),KP!$C$1:$C$370,KP!L$1:L$370,"",0)</f>
        <v>90.1</v>
      </c>
      <c r="BA240">
        <f>_xlfn.XLOOKUP(_xlfn.XLOOKUP($A240,TEAMS!$E$3:$E$361,TEAMS!$D$3:$D$361,"",0),KP!$C$1:$C$370,KP!N$1:N$370,"",0)</f>
        <v>65.900000000000006</v>
      </c>
      <c r="BB240">
        <f>_xlfn.XLOOKUP(_xlfn.XLOOKUP($A240,TEAMS!$E$3:$E$361,TEAMS!$D$3:$D$361,"",0),KP!$C$1:$C$370,KP!P$1:P$370,"",0)</f>
        <v>-9.1999999999999998E-2</v>
      </c>
      <c r="BC240">
        <f>_xlfn.XLOOKUP(_xlfn.XLOOKUP($A240,TEAMS!$E$3:$E$361,TEAMS!$D$3:$D$361,"",0),KP!$C$1:$C$370,KP!R$1:R$370,"",0)</f>
        <v>7.95</v>
      </c>
      <c r="BD240">
        <f>_xlfn.XLOOKUP(_xlfn.XLOOKUP($A240,TEAMS!$E$3:$E$361,TEAMS!$D$3:$D$361,"",0),KP!$C$1:$C$370,KP!T$1:T$370,"",0)</f>
        <v>109.9</v>
      </c>
      <c r="BE240">
        <f>_xlfn.XLOOKUP(_xlfn.XLOOKUP($A240,TEAMS!$E$3:$E$361,TEAMS!$D$3:$D$361,"",0),KP!$C$1:$C$370,KP!V$1:V$370,"",0)</f>
        <v>101.9</v>
      </c>
      <c r="BF240">
        <f>_xlfn.XLOOKUP(_xlfn.XLOOKUP($A240,TEAMS!$E$3:$E$361,TEAMS!$D$3:$D$361,"",0),KP!$C$1:$C$370,KP!X$1:X$370,"",0)</f>
        <v>-7.79</v>
      </c>
    </row>
    <row r="241" spans="1:58" x14ac:dyDescent="0.2">
      <c r="A241" s="1" t="s">
        <v>278</v>
      </c>
      <c r="B241" s="11" t="str">
        <f>_xlfn.XLOOKUP($A241,KP!$D$1:$D$364,KP!$C$1:$C$364,"",0)</f>
        <v>North Carolina Central</v>
      </c>
      <c r="C241" s="11" t="str">
        <f>_xlfn.XLOOKUP($A241,KP!$D$1:$D$364,KP!$E$1:$E$364,"",0)</f>
        <v>MEAC</v>
      </c>
      <c r="D241">
        <v>71.099999999999994</v>
      </c>
      <c r="E241">
        <v>3.2</v>
      </c>
      <c r="F241">
        <v>25.3</v>
      </c>
      <c r="G241">
        <v>56.3</v>
      </c>
      <c r="H241">
        <v>0.98699999999999999</v>
      </c>
      <c r="I241">
        <v>0.94199999999999995</v>
      </c>
      <c r="J241">
        <v>50.9</v>
      </c>
      <c r="K241">
        <v>108.5</v>
      </c>
      <c r="L241">
        <v>35</v>
      </c>
      <c r="M241">
        <v>50.1</v>
      </c>
      <c r="N241">
        <v>71.099999999999994</v>
      </c>
      <c r="O241">
        <v>6.8</v>
      </c>
      <c r="P241">
        <v>19.600000000000001</v>
      </c>
      <c r="Q241">
        <v>9</v>
      </c>
      <c r="R241">
        <v>22.5</v>
      </c>
      <c r="S241">
        <v>35</v>
      </c>
      <c r="T241">
        <v>29.9</v>
      </c>
      <c r="U241">
        <v>72.7</v>
      </c>
      <c r="V241">
        <v>51.7</v>
      </c>
      <c r="W241">
        <v>3</v>
      </c>
      <c r="X241">
        <v>7.2</v>
      </c>
      <c r="Y241">
        <v>12.9</v>
      </c>
      <c r="Z241">
        <v>15.9</v>
      </c>
      <c r="AA241">
        <v>0.81200000000000006</v>
      </c>
      <c r="AB241">
        <v>0.53900000000000003</v>
      </c>
      <c r="AC241">
        <v>0.45500000000000002</v>
      </c>
      <c r="AD241">
        <v>72</v>
      </c>
      <c r="AE241">
        <v>19.5</v>
      </c>
      <c r="AF241">
        <v>67.900000000000006</v>
      </c>
      <c r="AG241">
        <v>-3.2</v>
      </c>
      <c r="AH241">
        <v>43.2</v>
      </c>
      <c r="AI241">
        <v>48.9</v>
      </c>
      <c r="AJ241">
        <v>31.3</v>
      </c>
      <c r="AK241">
        <v>49.9</v>
      </c>
      <c r="AL241">
        <v>69.099999999999994</v>
      </c>
      <c r="AM241">
        <v>104.6</v>
      </c>
      <c r="AN241">
        <v>13.1</v>
      </c>
      <c r="AO241">
        <v>15.2</v>
      </c>
      <c r="AP241">
        <v>0.86099999999999999</v>
      </c>
      <c r="AQ241">
        <f t="shared" si="9"/>
        <v>-4.8999999999999932E-2</v>
      </c>
      <c r="AR241">
        <f t="shared" si="10"/>
        <v>10.199999999999999</v>
      </c>
      <c r="AS241">
        <f t="shared" si="11"/>
        <v>-5.7000000000000011</v>
      </c>
      <c r="AT241">
        <f>_xlfn.XLOOKUP(_xlfn.XLOOKUP($A241,TEAMS!$E$3:$E$361,TEAMS!$D$3:$D$361,"",0),KP!$C$1:$C$370,KP!B$1:B$370,"",0)</f>
        <v>189</v>
      </c>
      <c r="AU241">
        <f>_xlfn.XLOOKUP(_xlfn.XLOOKUP($A241,TEAMS!$E$3:$E$361,TEAMS!$D$3:$D$361,"",0),KP!$C$1:$C$370,KP!F$1:F$370,"",0)</f>
        <v>18</v>
      </c>
      <c r="AV241">
        <f>_xlfn.XLOOKUP(_xlfn.XLOOKUP($A241,TEAMS!$E$3:$E$361,TEAMS!$D$3:$D$361,"",0),KP!$C$1:$C$370,KP!G$1:G$370,"",0)</f>
        <v>12</v>
      </c>
      <c r="AW241">
        <f>_xlfn.XLOOKUP(_xlfn.XLOOKUP($A241,TEAMS!$E$3:$E$361,TEAMS!$D$3:$D$361,"",0),KP!$C$1:$C$370,KP!H$1:H$370,"",0)</f>
        <v>0</v>
      </c>
      <c r="AX241">
        <f>_xlfn.XLOOKUP(_xlfn.XLOOKUP($A241,TEAMS!$E$3:$E$361,TEAMS!$D$3:$D$361,"",0),KP!$C$1:$C$370,KP!I$1:I$370,"",0)</f>
        <v>-1.23</v>
      </c>
      <c r="AY241">
        <f>_xlfn.XLOOKUP(_xlfn.XLOOKUP($A241,TEAMS!$E$3:$E$361,TEAMS!$D$3:$D$361,"",0),KP!$C$1:$C$370,KP!J$1:J$370,"",0)</f>
        <v>100.9</v>
      </c>
      <c r="AZ241">
        <f>_xlfn.XLOOKUP(_xlfn.XLOOKUP($A241,TEAMS!$E$3:$E$361,TEAMS!$D$3:$D$361,"",0),KP!$C$1:$C$370,KP!L$1:L$370,"",0)</f>
        <v>102.1</v>
      </c>
      <c r="BA241">
        <f>_xlfn.XLOOKUP(_xlfn.XLOOKUP($A241,TEAMS!$E$3:$E$361,TEAMS!$D$3:$D$361,"",0),KP!$C$1:$C$370,KP!N$1:N$370,"",0)</f>
        <v>67.900000000000006</v>
      </c>
      <c r="BB241">
        <f>_xlfn.XLOOKUP(_xlfn.XLOOKUP($A241,TEAMS!$E$3:$E$361,TEAMS!$D$3:$D$361,"",0),KP!$C$1:$C$370,KP!P$1:P$370,"",0)</f>
        <v>-5.8000000000000003E-2</v>
      </c>
      <c r="BC241">
        <f>_xlfn.XLOOKUP(_xlfn.XLOOKUP($A241,TEAMS!$E$3:$E$361,TEAMS!$D$3:$D$361,"",0),KP!$C$1:$C$370,KP!R$1:R$370,"",0)</f>
        <v>-5.94</v>
      </c>
      <c r="BD241">
        <f>_xlfn.XLOOKUP(_xlfn.XLOOKUP($A241,TEAMS!$E$3:$E$361,TEAMS!$D$3:$D$361,"",0),KP!$C$1:$C$370,KP!T$1:T$370,"",0)</f>
        <v>101.1</v>
      </c>
      <c r="BE241">
        <f>_xlfn.XLOOKUP(_xlfn.XLOOKUP($A241,TEAMS!$E$3:$E$361,TEAMS!$D$3:$D$361,"",0),KP!$C$1:$C$370,KP!V$1:V$370,"",0)</f>
        <v>107</v>
      </c>
      <c r="BF241">
        <f>_xlfn.XLOOKUP(_xlfn.XLOOKUP($A241,TEAMS!$E$3:$E$361,TEAMS!$D$3:$D$361,"",0),KP!$C$1:$C$370,KP!X$1:X$370,"",0)</f>
        <v>5.0199999999999996</v>
      </c>
    </row>
    <row r="242" spans="1:58" x14ac:dyDescent="0.2">
      <c r="A242" s="1" t="s">
        <v>279</v>
      </c>
      <c r="B242" s="11" t="str">
        <f>_xlfn.XLOOKUP($A242,KP!$D$1:$D$364,KP!$C$1:$C$364,"",0)</f>
        <v>High Point</v>
      </c>
      <c r="C242" s="11" t="str">
        <f>_xlfn.XLOOKUP($A242,KP!$D$1:$D$364,KP!$E$1:$E$364,"",0)</f>
        <v>BSth</v>
      </c>
      <c r="D242">
        <v>72.5</v>
      </c>
      <c r="E242">
        <v>-4.7</v>
      </c>
      <c r="F242">
        <v>25.5</v>
      </c>
      <c r="G242">
        <v>58.1</v>
      </c>
      <c r="H242">
        <v>0.98899999999999999</v>
      </c>
      <c r="I242">
        <v>1.052</v>
      </c>
      <c r="J242">
        <v>50.2</v>
      </c>
      <c r="K242">
        <v>105.4</v>
      </c>
      <c r="L242">
        <v>32.299999999999997</v>
      </c>
      <c r="M242">
        <v>51.4</v>
      </c>
      <c r="N242">
        <v>62.8</v>
      </c>
      <c r="O242">
        <v>7.4</v>
      </c>
      <c r="P242">
        <v>23</v>
      </c>
      <c r="Q242">
        <v>9.6999999999999993</v>
      </c>
      <c r="R242">
        <v>24.4</v>
      </c>
      <c r="S242">
        <v>37.1</v>
      </c>
      <c r="T242">
        <v>28.7</v>
      </c>
      <c r="U242">
        <v>70.400000000000006</v>
      </c>
      <c r="V242">
        <v>49.7</v>
      </c>
      <c r="W242">
        <v>4.8</v>
      </c>
      <c r="X242">
        <v>6</v>
      </c>
      <c r="Y242">
        <v>12.1</v>
      </c>
      <c r="Z242">
        <v>14</v>
      </c>
      <c r="AA242">
        <v>0.86899999999999999</v>
      </c>
      <c r="AB242">
        <v>0.41399999999999998</v>
      </c>
      <c r="AC242">
        <v>0.63600000000000001</v>
      </c>
      <c r="AD242">
        <v>73.3</v>
      </c>
      <c r="AE242">
        <v>18.8</v>
      </c>
      <c r="AF242">
        <v>77.2</v>
      </c>
      <c r="AG242">
        <v>4.7</v>
      </c>
      <c r="AH242">
        <v>44.5</v>
      </c>
      <c r="AI242">
        <v>50.7</v>
      </c>
      <c r="AJ242">
        <v>32.5</v>
      </c>
      <c r="AK242">
        <v>52</v>
      </c>
      <c r="AL242">
        <v>66.900000000000006</v>
      </c>
      <c r="AM242">
        <v>107.1</v>
      </c>
      <c r="AN242">
        <v>14.1</v>
      </c>
      <c r="AO242">
        <v>11.7</v>
      </c>
      <c r="AP242">
        <v>1.206</v>
      </c>
      <c r="AQ242">
        <f t="shared" si="9"/>
        <v>-0.33699999999999997</v>
      </c>
      <c r="AR242">
        <f t="shared" si="10"/>
        <v>10.8</v>
      </c>
      <c r="AS242">
        <f t="shared" si="11"/>
        <v>-3.1999999999999993</v>
      </c>
      <c r="AT242">
        <f>_xlfn.XLOOKUP(_xlfn.XLOOKUP($A242,TEAMS!$E$3:$E$361,TEAMS!$D$3:$D$361,"",0),KP!$C$1:$C$370,KP!B$1:B$370,"",0)</f>
        <v>302</v>
      </c>
      <c r="AU242">
        <f>_xlfn.XLOOKUP(_xlfn.XLOOKUP($A242,TEAMS!$E$3:$E$361,TEAMS!$D$3:$D$361,"",0),KP!$C$1:$C$370,KP!F$1:F$370,"",0)</f>
        <v>14</v>
      </c>
      <c r="AV242">
        <f>_xlfn.XLOOKUP(_xlfn.XLOOKUP($A242,TEAMS!$E$3:$E$361,TEAMS!$D$3:$D$361,"",0),KP!$C$1:$C$370,KP!G$1:G$370,"",0)</f>
        <v>17</v>
      </c>
      <c r="AW242">
        <f>_xlfn.XLOOKUP(_xlfn.XLOOKUP($A242,TEAMS!$E$3:$E$361,TEAMS!$D$3:$D$361,"",0),KP!$C$1:$C$370,KP!H$1:H$370,"",0)</f>
        <v>0</v>
      </c>
      <c r="AX242">
        <f>_xlfn.XLOOKUP(_xlfn.XLOOKUP($A242,TEAMS!$E$3:$E$361,TEAMS!$D$3:$D$361,"",0),KP!$C$1:$C$370,KP!I$1:I$370,"",0)</f>
        <v>-11.07</v>
      </c>
      <c r="AY242">
        <f>_xlfn.XLOOKUP(_xlfn.XLOOKUP($A242,TEAMS!$E$3:$E$361,TEAMS!$D$3:$D$361,"",0),KP!$C$1:$C$370,KP!J$1:J$370,"",0)</f>
        <v>100.2</v>
      </c>
      <c r="AZ242">
        <f>_xlfn.XLOOKUP(_xlfn.XLOOKUP($A242,TEAMS!$E$3:$E$361,TEAMS!$D$3:$D$361,"",0),KP!$C$1:$C$370,KP!L$1:L$370,"",0)</f>
        <v>111.3</v>
      </c>
      <c r="BA242">
        <f>_xlfn.XLOOKUP(_xlfn.XLOOKUP($A242,TEAMS!$E$3:$E$361,TEAMS!$D$3:$D$361,"",0),KP!$C$1:$C$370,KP!N$1:N$370,"",0)</f>
        <v>71.5</v>
      </c>
      <c r="BB242">
        <f>_xlfn.XLOOKUP(_xlfn.XLOOKUP($A242,TEAMS!$E$3:$E$361,TEAMS!$D$3:$D$361,"",0),KP!$C$1:$C$370,KP!P$1:P$370,"",0)</f>
        <v>5.3999999999999999E-2</v>
      </c>
      <c r="BC242">
        <f>_xlfn.XLOOKUP(_xlfn.XLOOKUP($A242,TEAMS!$E$3:$E$361,TEAMS!$D$3:$D$361,"",0),KP!$C$1:$C$370,KP!R$1:R$370,"",0)</f>
        <v>-5.53</v>
      </c>
      <c r="BD242">
        <f>_xlfn.XLOOKUP(_xlfn.XLOOKUP($A242,TEAMS!$E$3:$E$361,TEAMS!$D$3:$D$361,"",0),KP!$C$1:$C$370,KP!T$1:T$370,"",0)</f>
        <v>103.1</v>
      </c>
      <c r="BE242">
        <f>_xlfn.XLOOKUP(_xlfn.XLOOKUP($A242,TEAMS!$E$3:$E$361,TEAMS!$D$3:$D$361,"",0),KP!$C$1:$C$370,KP!V$1:V$370,"",0)</f>
        <v>108.7</v>
      </c>
      <c r="BF242">
        <f>_xlfn.XLOOKUP(_xlfn.XLOOKUP($A242,TEAMS!$E$3:$E$361,TEAMS!$D$3:$D$361,"",0),KP!$C$1:$C$370,KP!X$1:X$370,"",0)</f>
        <v>-4.3099999999999996</v>
      </c>
    </row>
    <row r="243" spans="1:58" x14ac:dyDescent="0.2">
      <c r="A243" s="1" t="s">
        <v>280</v>
      </c>
      <c r="B243" s="11" t="str">
        <f>_xlfn.XLOOKUP($A243,KP!$D$1:$D$364,KP!$C$1:$C$364,"",0)</f>
        <v>UTEP</v>
      </c>
      <c r="C243" s="11" t="str">
        <f>_xlfn.XLOOKUP($A243,KP!$D$1:$D$364,KP!$E$1:$E$364,"",0)</f>
        <v>CUSA</v>
      </c>
      <c r="D243">
        <v>66.900000000000006</v>
      </c>
      <c r="E243">
        <v>-2.6</v>
      </c>
      <c r="F243">
        <v>24.3</v>
      </c>
      <c r="G243">
        <v>55</v>
      </c>
      <c r="H243">
        <v>0.94299999999999995</v>
      </c>
      <c r="I243">
        <v>0.97899999999999998</v>
      </c>
      <c r="J243">
        <v>48.6</v>
      </c>
      <c r="K243">
        <v>102.7</v>
      </c>
      <c r="L243">
        <v>29.1</v>
      </c>
      <c r="M243">
        <v>50.7</v>
      </c>
      <c r="N243">
        <v>62.8</v>
      </c>
      <c r="O243">
        <v>4.8</v>
      </c>
      <c r="P243">
        <v>16.5</v>
      </c>
      <c r="Q243">
        <v>10</v>
      </c>
      <c r="R243">
        <v>21.4</v>
      </c>
      <c r="S243">
        <v>34.700000000000003</v>
      </c>
      <c r="T243">
        <v>31.5</v>
      </c>
      <c r="U243">
        <v>71.900000000000006</v>
      </c>
      <c r="V243">
        <v>51.1</v>
      </c>
      <c r="W243">
        <v>2.6</v>
      </c>
      <c r="X243">
        <v>8.1999999999999993</v>
      </c>
      <c r="Y243">
        <v>11.5</v>
      </c>
      <c r="Z243">
        <v>15.9</v>
      </c>
      <c r="AA243">
        <v>0.72299999999999998</v>
      </c>
      <c r="AB243">
        <v>0.4</v>
      </c>
      <c r="AC243">
        <v>0.5</v>
      </c>
      <c r="AD243">
        <v>70.900000000000006</v>
      </c>
      <c r="AE243">
        <v>18.399999999999999</v>
      </c>
      <c r="AF243">
        <v>69.400000000000006</v>
      </c>
      <c r="AG243">
        <v>2.6</v>
      </c>
      <c r="AH243">
        <v>44.9</v>
      </c>
      <c r="AI243">
        <v>51.1</v>
      </c>
      <c r="AJ243">
        <v>33.200000000000003</v>
      </c>
      <c r="AK243">
        <v>51.8</v>
      </c>
      <c r="AL243">
        <v>72.3</v>
      </c>
      <c r="AM243">
        <v>109.6</v>
      </c>
      <c r="AN243">
        <v>10.6</v>
      </c>
      <c r="AO243">
        <v>15.9</v>
      </c>
      <c r="AP243">
        <v>0.66700000000000004</v>
      </c>
      <c r="AQ243">
        <f t="shared" si="9"/>
        <v>5.5999999999999939E-2</v>
      </c>
      <c r="AR243">
        <f t="shared" si="10"/>
        <v>10.799999999999999</v>
      </c>
      <c r="AS243">
        <f t="shared" si="11"/>
        <v>-5.1000000000000014</v>
      </c>
      <c r="AT243">
        <f>_xlfn.XLOOKUP(_xlfn.XLOOKUP($A243,TEAMS!$E$3:$E$361,TEAMS!$D$3:$D$361,"",0),KP!$C$1:$C$370,KP!B$1:B$370,"",0)</f>
        <v>197</v>
      </c>
      <c r="AU243">
        <f>_xlfn.XLOOKUP(_xlfn.XLOOKUP($A243,TEAMS!$E$3:$E$361,TEAMS!$D$3:$D$361,"",0),KP!$C$1:$C$370,KP!F$1:F$370,"",0)</f>
        <v>14</v>
      </c>
      <c r="AV243">
        <f>_xlfn.XLOOKUP(_xlfn.XLOOKUP($A243,TEAMS!$E$3:$E$361,TEAMS!$D$3:$D$361,"",0),KP!$C$1:$C$370,KP!G$1:G$370,"",0)</f>
        <v>18</v>
      </c>
      <c r="AW243">
        <f>_xlfn.XLOOKUP(_xlfn.XLOOKUP($A243,TEAMS!$E$3:$E$361,TEAMS!$D$3:$D$361,"",0),KP!$C$1:$C$370,KP!H$1:H$370,"",0)</f>
        <v>0</v>
      </c>
      <c r="AX243">
        <f>_xlfn.XLOOKUP(_xlfn.XLOOKUP($A243,TEAMS!$E$3:$E$361,TEAMS!$D$3:$D$361,"",0),KP!$C$1:$C$370,KP!I$1:I$370,"",0)</f>
        <v>-1.54</v>
      </c>
      <c r="AY243">
        <f>_xlfn.XLOOKUP(_xlfn.XLOOKUP($A243,TEAMS!$E$3:$E$361,TEAMS!$D$3:$D$361,"",0),KP!$C$1:$C$370,KP!J$1:J$370,"",0)</f>
        <v>99.1</v>
      </c>
      <c r="AZ243">
        <f>_xlfn.XLOOKUP(_xlfn.XLOOKUP($A243,TEAMS!$E$3:$E$361,TEAMS!$D$3:$D$361,"",0),KP!$C$1:$C$370,KP!L$1:L$370,"",0)</f>
        <v>100.6</v>
      </c>
      <c r="BA243">
        <f>_xlfn.XLOOKUP(_xlfn.XLOOKUP($A243,TEAMS!$E$3:$E$361,TEAMS!$D$3:$D$361,"",0),KP!$C$1:$C$370,KP!N$1:N$370,"",0)</f>
        <v>67</v>
      </c>
      <c r="BB243">
        <f>_xlfn.XLOOKUP(_xlfn.XLOOKUP($A243,TEAMS!$E$3:$E$361,TEAMS!$D$3:$D$361,"",0),KP!$C$1:$C$370,KP!P$1:P$370,"",0)</f>
        <v>-8.0000000000000002E-3</v>
      </c>
      <c r="BC243">
        <f>_xlfn.XLOOKUP(_xlfn.XLOOKUP($A243,TEAMS!$E$3:$E$361,TEAMS!$D$3:$D$361,"",0),KP!$C$1:$C$370,KP!R$1:R$370,"",0)</f>
        <v>1.35</v>
      </c>
      <c r="BD243">
        <f>_xlfn.XLOOKUP(_xlfn.XLOOKUP($A243,TEAMS!$E$3:$E$361,TEAMS!$D$3:$D$361,"",0),KP!$C$1:$C$370,KP!T$1:T$370,"",0)</f>
        <v>106</v>
      </c>
      <c r="BE243">
        <f>_xlfn.XLOOKUP(_xlfn.XLOOKUP($A243,TEAMS!$E$3:$E$361,TEAMS!$D$3:$D$361,"",0),KP!$C$1:$C$370,KP!V$1:V$370,"",0)</f>
        <v>104.7</v>
      </c>
      <c r="BF243">
        <f>_xlfn.XLOOKUP(_xlfn.XLOOKUP($A243,TEAMS!$E$3:$E$361,TEAMS!$D$3:$D$361,"",0),KP!$C$1:$C$370,KP!X$1:X$370,"",0)</f>
        <v>-2.13</v>
      </c>
    </row>
    <row r="244" spans="1:58" x14ac:dyDescent="0.2">
      <c r="A244" s="1" t="s">
        <v>281</v>
      </c>
      <c r="B244" s="11" t="str">
        <f>_xlfn.XLOOKUP($A244,KP!$D$1:$D$364,KP!$C$1:$C$364,"",0)</f>
        <v>Saint Joseph's</v>
      </c>
      <c r="C244" s="11" t="str">
        <f>_xlfn.XLOOKUP($A244,KP!$D$1:$D$364,KP!$E$1:$E$364,"",0)</f>
        <v>A10</v>
      </c>
      <c r="D244">
        <v>72.400000000000006</v>
      </c>
      <c r="E244">
        <v>0</v>
      </c>
      <c r="F244">
        <v>24.8</v>
      </c>
      <c r="G244">
        <v>58.2</v>
      </c>
      <c r="H244">
        <v>1.0149999999999999</v>
      </c>
      <c r="I244">
        <v>1.0149999999999999</v>
      </c>
      <c r="J244">
        <v>50.2</v>
      </c>
      <c r="K244">
        <v>107</v>
      </c>
      <c r="L244">
        <v>32.9</v>
      </c>
      <c r="M244">
        <v>50.9</v>
      </c>
      <c r="N244">
        <v>70.3</v>
      </c>
      <c r="O244">
        <v>8.8000000000000007</v>
      </c>
      <c r="P244">
        <v>26.7</v>
      </c>
      <c r="Q244">
        <v>8.8000000000000007</v>
      </c>
      <c r="R244">
        <v>22.7</v>
      </c>
      <c r="S244">
        <v>34.6</v>
      </c>
      <c r="T244">
        <v>27.1</v>
      </c>
      <c r="U244">
        <v>70.400000000000006</v>
      </c>
      <c r="V244">
        <v>48.9</v>
      </c>
      <c r="W244">
        <v>3.2</v>
      </c>
      <c r="X244">
        <v>6.5</v>
      </c>
      <c r="Y244">
        <v>12.1</v>
      </c>
      <c r="Z244">
        <v>12.8</v>
      </c>
      <c r="AA244">
        <v>0.94799999999999995</v>
      </c>
      <c r="AB244">
        <v>0.48499999999999999</v>
      </c>
      <c r="AC244">
        <v>0.57099999999999995</v>
      </c>
      <c r="AD244">
        <v>71.3</v>
      </c>
      <c r="AE244">
        <v>17.5</v>
      </c>
      <c r="AF244">
        <v>72.400000000000006</v>
      </c>
      <c r="AG244">
        <v>0</v>
      </c>
      <c r="AH244">
        <v>43.4</v>
      </c>
      <c r="AI244">
        <v>50.5</v>
      </c>
      <c r="AJ244">
        <v>34.1</v>
      </c>
      <c r="AK244">
        <v>50.1</v>
      </c>
      <c r="AL244">
        <v>70.599999999999994</v>
      </c>
      <c r="AM244">
        <v>107.5</v>
      </c>
      <c r="AN244">
        <v>14.9</v>
      </c>
      <c r="AO244">
        <v>13.2</v>
      </c>
      <c r="AP244">
        <v>1.1240000000000001</v>
      </c>
      <c r="AQ244">
        <f t="shared" si="9"/>
        <v>-0.17600000000000016</v>
      </c>
      <c r="AR244">
        <f t="shared" si="10"/>
        <v>9.6999999999999993</v>
      </c>
      <c r="AS244">
        <f t="shared" si="11"/>
        <v>-3.1000000000000014</v>
      </c>
      <c r="AT244">
        <f>_xlfn.XLOOKUP(_xlfn.XLOOKUP($A244,TEAMS!$E$3:$E$361,TEAMS!$D$3:$D$361,"",0),KP!$C$1:$C$370,KP!B$1:B$370,"",0)</f>
        <v>195</v>
      </c>
      <c r="AU244">
        <f>_xlfn.XLOOKUP(_xlfn.XLOOKUP($A244,TEAMS!$E$3:$E$361,TEAMS!$D$3:$D$361,"",0),KP!$C$1:$C$370,KP!F$1:F$370,"",0)</f>
        <v>16</v>
      </c>
      <c r="AV244">
        <f>_xlfn.XLOOKUP(_xlfn.XLOOKUP($A244,TEAMS!$E$3:$E$361,TEAMS!$D$3:$D$361,"",0),KP!$C$1:$C$370,KP!G$1:G$370,"",0)</f>
        <v>17</v>
      </c>
      <c r="AW244">
        <f>_xlfn.XLOOKUP(_xlfn.XLOOKUP($A244,TEAMS!$E$3:$E$361,TEAMS!$D$3:$D$361,"",0),KP!$C$1:$C$370,KP!H$1:H$370,"",0)</f>
        <v>0</v>
      </c>
      <c r="AX244">
        <f>_xlfn.XLOOKUP(_xlfn.XLOOKUP($A244,TEAMS!$E$3:$E$361,TEAMS!$D$3:$D$361,"",0),KP!$C$1:$C$370,KP!I$1:I$370,"",0)</f>
        <v>-1.51</v>
      </c>
      <c r="AY244">
        <f>_xlfn.XLOOKUP(_xlfn.XLOOKUP($A244,TEAMS!$E$3:$E$361,TEAMS!$D$3:$D$361,"",0),KP!$C$1:$C$370,KP!J$1:J$370,"",0)</f>
        <v>104.4</v>
      </c>
      <c r="AZ244">
        <f>_xlfn.XLOOKUP(_xlfn.XLOOKUP($A244,TEAMS!$E$3:$E$361,TEAMS!$D$3:$D$361,"",0),KP!$C$1:$C$370,KP!L$1:L$370,"",0)</f>
        <v>105.9</v>
      </c>
      <c r="BA244">
        <f>_xlfn.XLOOKUP(_xlfn.XLOOKUP($A244,TEAMS!$E$3:$E$361,TEAMS!$D$3:$D$361,"",0),KP!$C$1:$C$370,KP!N$1:N$370,"",0)</f>
        <v>69.3</v>
      </c>
      <c r="BB244">
        <f>_xlfn.XLOOKUP(_xlfn.XLOOKUP($A244,TEAMS!$E$3:$E$361,TEAMS!$D$3:$D$361,"",0),KP!$C$1:$C$370,KP!P$1:P$370,"",0)</f>
        <v>-7.0000000000000001E-3</v>
      </c>
      <c r="BC244">
        <f>_xlfn.XLOOKUP(_xlfn.XLOOKUP($A244,TEAMS!$E$3:$E$361,TEAMS!$D$3:$D$361,"",0),KP!$C$1:$C$370,KP!R$1:R$370,"",0)</f>
        <v>-1.85</v>
      </c>
      <c r="BD244">
        <f>_xlfn.XLOOKUP(_xlfn.XLOOKUP($A244,TEAMS!$E$3:$E$361,TEAMS!$D$3:$D$361,"",0),KP!$C$1:$C$370,KP!T$1:T$370,"",0)</f>
        <v>104.4</v>
      </c>
      <c r="BE244">
        <f>_xlfn.XLOOKUP(_xlfn.XLOOKUP($A244,TEAMS!$E$3:$E$361,TEAMS!$D$3:$D$361,"",0),KP!$C$1:$C$370,KP!V$1:V$370,"",0)</f>
        <v>106.3</v>
      </c>
      <c r="BF244">
        <f>_xlfn.XLOOKUP(_xlfn.XLOOKUP($A244,TEAMS!$E$3:$E$361,TEAMS!$D$3:$D$361,"",0),KP!$C$1:$C$370,KP!X$1:X$370,"",0)</f>
        <v>-5.79</v>
      </c>
    </row>
    <row r="245" spans="1:58" x14ac:dyDescent="0.2">
      <c r="A245" s="1" t="s">
        <v>282</v>
      </c>
      <c r="B245" s="11" t="str">
        <f>_xlfn.XLOOKUP($A245,KP!$D$1:$D$364,KP!$C$1:$C$364,"",0)</f>
        <v>UC Davis</v>
      </c>
      <c r="C245" s="11" t="str">
        <f>_xlfn.XLOOKUP($A245,KP!$D$1:$D$364,KP!$E$1:$E$364,"",0)</f>
        <v>BW</v>
      </c>
      <c r="D245">
        <v>73.2</v>
      </c>
      <c r="E245">
        <v>1.4</v>
      </c>
      <c r="F245">
        <v>24.7</v>
      </c>
      <c r="G245">
        <v>56.3</v>
      </c>
      <c r="H245">
        <v>0.999</v>
      </c>
      <c r="I245">
        <v>0.98</v>
      </c>
      <c r="J245">
        <v>49.8</v>
      </c>
      <c r="K245">
        <v>108.1</v>
      </c>
      <c r="L245">
        <v>33.5</v>
      </c>
      <c r="M245">
        <v>49.6</v>
      </c>
      <c r="N245">
        <v>71</v>
      </c>
      <c r="O245">
        <v>6.6</v>
      </c>
      <c r="P245">
        <v>19.7</v>
      </c>
      <c r="Q245">
        <v>9.1</v>
      </c>
      <c r="R245">
        <v>23.1</v>
      </c>
      <c r="S245">
        <v>35.799999999999997</v>
      </c>
      <c r="T245">
        <v>29.5</v>
      </c>
      <c r="U245">
        <v>73.3</v>
      </c>
      <c r="V245">
        <v>51.7</v>
      </c>
      <c r="W245">
        <v>2.6</v>
      </c>
      <c r="X245">
        <v>7.1</v>
      </c>
      <c r="Y245">
        <v>11.8</v>
      </c>
      <c r="Z245">
        <v>14.7</v>
      </c>
      <c r="AA245">
        <v>0.80500000000000005</v>
      </c>
      <c r="AB245">
        <v>0.53300000000000003</v>
      </c>
      <c r="AC245">
        <v>0.36399999999999999</v>
      </c>
      <c r="AD245">
        <v>73.2</v>
      </c>
      <c r="AE245">
        <v>18.8</v>
      </c>
      <c r="AF245">
        <v>71.7</v>
      </c>
      <c r="AG245">
        <v>-1.4</v>
      </c>
      <c r="AH245">
        <v>45.2</v>
      </c>
      <c r="AI245">
        <v>50.7</v>
      </c>
      <c r="AJ245">
        <v>36.700000000000003</v>
      </c>
      <c r="AK245">
        <v>48.9</v>
      </c>
      <c r="AL245">
        <v>70.400000000000006</v>
      </c>
      <c r="AM245">
        <v>107.6</v>
      </c>
      <c r="AN245">
        <v>11.8</v>
      </c>
      <c r="AO245">
        <v>14.9</v>
      </c>
      <c r="AP245">
        <v>0.79600000000000004</v>
      </c>
      <c r="AQ245">
        <f t="shared" si="9"/>
        <v>9.000000000000008E-3</v>
      </c>
      <c r="AR245">
        <f t="shared" si="10"/>
        <v>9.6999999999999993</v>
      </c>
      <c r="AS245">
        <f t="shared" si="11"/>
        <v>-5</v>
      </c>
      <c r="AT245">
        <f>_xlfn.XLOOKUP(_xlfn.XLOOKUP($A245,TEAMS!$E$3:$E$361,TEAMS!$D$3:$D$361,"",0),KP!$C$1:$C$370,KP!B$1:B$370,"",0)</f>
        <v>154</v>
      </c>
      <c r="AU245">
        <f>_xlfn.XLOOKUP(_xlfn.XLOOKUP($A245,TEAMS!$E$3:$E$361,TEAMS!$D$3:$D$361,"",0),KP!$C$1:$C$370,KP!F$1:F$370,"",0)</f>
        <v>18</v>
      </c>
      <c r="AV245">
        <f>_xlfn.XLOOKUP(_xlfn.XLOOKUP($A245,TEAMS!$E$3:$E$361,TEAMS!$D$3:$D$361,"",0),KP!$C$1:$C$370,KP!G$1:G$370,"",0)</f>
        <v>14</v>
      </c>
      <c r="AW245">
        <f>_xlfn.XLOOKUP(_xlfn.XLOOKUP($A245,TEAMS!$E$3:$E$361,TEAMS!$D$3:$D$361,"",0),KP!$C$1:$C$370,KP!H$1:H$370,"",0)</f>
        <v>0</v>
      </c>
      <c r="AX245">
        <f>_xlfn.XLOOKUP(_xlfn.XLOOKUP($A245,TEAMS!$E$3:$E$361,TEAMS!$D$3:$D$361,"",0),KP!$C$1:$C$370,KP!I$1:I$370,"",0)</f>
        <v>1.1599999999999999</v>
      </c>
      <c r="AY245">
        <f>_xlfn.XLOOKUP(_xlfn.XLOOKUP($A245,TEAMS!$E$3:$E$361,TEAMS!$D$3:$D$361,"",0),KP!$C$1:$C$370,KP!J$1:J$370,"",0)</f>
        <v>104.8</v>
      </c>
      <c r="AZ245">
        <f>_xlfn.XLOOKUP(_xlfn.XLOOKUP($A245,TEAMS!$E$3:$E$361,TEAMS!$D$3:$D$361,"",0),KP!$C$1:$C$370,KP!L$1:L$370,"",0)</f>
        <v>103.7</v>
      </c>
      <c r="BA245">
        <f>_xlfn.XLOOKUP(_xlfn.XLOOKUP($A245,TEAMS!$E$3:$E$361,TEAMS!$D$3:$D$361,"",0),KP!$C$1:$C$370,KP!N$1:N$370,"",0)</f>
        <v>70.5</v>
      </c>
      <c r="BB245">
        <f>_xlfn.XLOOKUP(_xlfn.XLOOKUP($A245,TEAMS!$E$3:$E$361,TEAMS!$D$3:$D$361,"",0),KP!$C$1:$C$370,KP!P$1:P$370,"",0)</f>
        <v>-2.8000000000000001E-2</v>
      </c>
      <c r="BC245">
        <f>_xlfn.XLOOKUP(_xlfn.XLOOKUP($A245,TEAMS!$E$3:$E$361,TEAMS!$D$3:$D$361,"",0),KP!$C$1:$C$370,KP!R$1:R$370,"",0)</f>
        <v>-1.77</v>
      </c>
      <c r="BD245">
        <f>_xlfn.XLOOKUP(_xlfn.XLOOKUP($A245,TEAMS!$E$3:$E$361,TEAMS!$D$3:$D$361,"",0),KP!$C$1:$C$370,KP!T$1:T$370,"",0)</f>
        <v>103.3</v>
      </c>
      <c r="BE245">
        <f>_xlfn.XLOOKUP(_xlfn.XLOOKUP($A245,TEAMS!$E$3:$E$361,TEAMS!$D$3:$D$361,"",0),KP!$C$1:$C$370,KP!V$1:V$370,"",0)</f>
        <v>105.1</v>
      </c>
      <c r="BF245">
        <f>_xlfn.XLOOKUP(_xlfn.XLOOKUP($A245,TEAMS!$E$3:$E$361,TEAMS!$D$3:$D$361,"",0),KP!$C$1:$C$370,KP!X$1:X$370,"",0)</f>
        <v>-0.8</v>
      </c>
    </row>
    <row r="246" spans="1:58" x14ac:dyDescent="0.2">
      <c r="A246" s="1" t="s">
        <v>283</v>
      </c>
      <c r="B246" s="11" t="str">
        <f>_xlfn.XLOOKUP($A246,KP!$D$1:$D$364,KP!$C$1:$C$364,"",0)</f>
        <v>St. Francis PA</v>
      </c>
      <c r="C246" s="11" t="str">
        <f>_xlfn.XLOOKUP($A246,KP!$D$1:$D$364,KP!$E$1:$E$364,"",0)</f>
        <v>NEC</v>
      </c>
      <c r="D246">
        <v>70.900000000000006</v>
      </c>
      <c r="E246">
        <v>-4.0999999999999996</v>
      </c>
      <c r="F246">
        <v>25.4</v>
      </c>
      <c r="G246">
        <v>55.9</v>
      </c>
      <c r="H246">
        <v>1.014</v>
      </c>
      <c r="I246">
        <v>1.073</v>
      </c>
      <c r="J246">
        <v>51.9</v>
      </c>
      <c r="K246">
        <v>109.7</v>
      </c>
      <c r="L246">
        <v>36.4</v>
      </c>
      <c r="M246">
        <v>50.4</v>
      </c>
      <c r="N246">
        <v>69.900000000000006</v>
      </c>
      <c r="O246">
        <v>7.3</v>
      </c>
      <c r="P246">
        <v>20</v>
      </c>
      <c r="Q246">
        <v>7.2</v>
      </c>
      <c r="R246">
        <v>23.1</v>
      </c>
      <c r="S246">
        <v>32.9</v>
      </c>
      <c r="T246">
        <v>23.9</v>
      </c>
      <c r="U246">
        <v>71.7</v>
      </c>
      <c r="V246">
        <v>48.7</v>
      </c>
      <c r="W246">
        <v>2.1</v>
      </c>
      <c r="X246">
        <v>4.2</v>
      </c>
      <c r="Y246">
        <v>13.3</v>
      </c>
      <c r="Z246">
        <v>12.6</v>
      </c>
      <c r="AA246">
        <v>1.0549999999999999</v>
      </c>
      <c r="AB246">
        <v>0.379</v>
      </c>
      <c r="AC246">
        <v>0.42899999999999999</v>
      </c>
      <c r="AD246">
        <v>69.900000000000006</v>
      </c>
      <c r="AE246">
        <v>16.7</v>
      </c>
      <c r="AF246">
        <v>75</v>
      </c>
      <c r="AG246">
        <v>4.0999999999999996</v>
      </c>
      <c r="AH246">
        <v>46</v>
      </c>
      <c r="AI246">
        <v>51.9</v>
      </c>
      <c r="AJ246">
        <v>33.700000000000003</v>
      </c>
      <c r="AK246">
        <v>52.6</v>
      </c>
      <c r="AL246">
        <v>68.8</v>
      </c>
      <c r="AM246">
        <v>108.9</v>
      </c>
      <c r="AN246">
        <v>14</v>
      </c>
      <c r="AO246">
        <v>10.1</v>
      </c>
      <c r="AP246">
        <v>1.3779999999999999</v>
      </c>
      <c r="AQ246">
        <f t="shared" si="9"/>
        <v>-0.32299999999999995</v>
      </c>
      <c r="AR246">
        <f t="shared" si="10"/>
        <v>6.3000000000000007</v>
      </c>
      <c r="AS246">
        <f t="shared" si="11"/>
        <v>-6.2999999999999989</v>
      </c>
      <c r="AT246">
        <f>_xlfn.XLOOKUP(_xlfn.XLOOKUP($A246,TEAMS!$E$3:$E$361,TEAMS!$D$3:$D$361,"",0),KP!$C$1:$C$370,KP!B$1:B$370,"",0)</f>
        <v>342</v>
      </c>
      <c r="AU246">
        <f>_xlfn.XLOOKUP(_xlfn.XLOOKUP($A246,TEAMS!$E$3:$E$361,TEAMS!$D$3:$D$361,"",0),KP!$C$1:$C$370,KP!F$1:F$370,"",0)</f>
        <v>13</v>
      </c>
      <c r="AV246">
        <f>_xlfn.XLOOKUP(_xlfn.XLOOKUP($A246,TEAMS!$E$3:$E$361,TEAMS!$D$3:$D$361,"",0),KP!$C$1:$C$370,KP!G$1:G$370,"",0)</f>
        <v>18</v>
      </c>
      <c r="AW246">
        <f>_xlfn.XLOOKUP(_xlfn.XLOOKUP($A246,TEAMS!$E$3:$E$361,TEAMS!$D$3:$D$361,"",0),KP!$C$1:$C$370,KP!H$1:H$370,"",0)</f>
        <v>0</v>
      </c>
      <c r="AX246">
        <f>_xlfn.XLOOKUP(_xlfn.XLOOKUP($A246,TEAMS!$E$3:$E$361,TEAMS!$D$3:$D$361,"",0),KP!$C$1:$C$370,KP!I$1:I$370,"",0)</f>
        <v>-16.920000000000002</v>
      </c>
      <c r="AY246">
        <f>_xlfn.XLOOKUP(_xlfn.XLOOKUP($A246,TEAMS!$E$3:$E$361,TEAMS!$D$3:$D$361,"",0),KP!$C$1:$C$370,KP!J$1:J$370,"",0)</f>
        <v>99.7</v>
      </c>
      <c r="AZ246">
        <f>_xlfn.XLOOKUP(_xlfn.XLOOKUP($A246,TEAMS!$E$3:$E$361,TEAMS!$D$3:$D$361,"",0),KP!$C$1:$C$370,KP!L$1:L$370,"",0)</f>
        <v>116.6</v>
      </c>
      <c r="BA246">
        <f>_xlfn.XLOOKUP(_xlfn.XLOOKUP($A246,TEAMS!$E$3:$E$361,TEAMS!$D$3:$D$361,"",0),KP!$C$1:$C$370,KP!N$1:N$370,"",0)</f>
        <v>68.400000000000006</v>
      </c>
      <c r="BB246">
        <f>_xlfn.XLOOKUP(_xlfn.XLOOKUP($A246,TEAMS!$E$3:$E$361,TEAMS!$D$3:$D$361,"",0),KP!$C$1:$C$370,KP!P$1:P$370,"",0)</f>
        <v>-8.9999999999999993E-3</v>
      </c>
      <c r="BC246">
        <f>_xlfn.XLOOKUP(_xlfn.XLOOKUP($A246,TEAMS!$E$3:$E$361,TEAMS!$D$3:$D$361,"",0),KP!$C$1:$C$370,KP!R$1:R$370,"",0)</f>
        <v>-11.91</v>
      </c>
      <c r="BD246">
        <f>_xlfn.XLOOKUP(_xlfn.XLOOKUP($A246,TEAMS!$E$3:$E$361,TEAMS!$D$3:$D$361,"",0),KP!$C$1:$C$370,KP!T$1:T$370,"",0)</f>
        <v>98</v>
      </c>
      <c r="BE246">
        <f>_xlfn.XLOOKUP(_xlfn.XLOOKUP($A246,TEAMS!$E$3:$E$361,TEAMS!$D$3:$D$361,"",0),KP!$C$1:$C$370,KP!V$1:V$370,"",0)</f>
        <v>110</v>
      </c>
      <c r="BF246">
        <f>_xlfn.XLOOKUP(_xlfn.XLOOKUP($A246,TEAMS!$E$3:$E$361,TEAMS!$D$3:$D$361,"",0),KP!$C$1:$C$370,KP!X$1:X$370,"",0)</f>
        <v>-0.92</v>
      </c>
    </row>
    <row r="247" spans="1:58" x14ac:dyDescent="0.2">
      <c r="A247" s="1" t="s">
        <v>284</v>
      </c>
      <c r="B247" s="11" t="str">
        <f>_xlfn.XLOOKUP($A247,KP!$D$1:$D$364,KP!$C$1:$C$364,"",0)</f>
        <v>Massachusetts</v>
      </c>
      <c r="C247" s="11" t="str">
        <f>_xlfn.XLOOKUP($A247,KP!$D$1:$D$364,KP!$E$1:$E$364,"",0)</f>
        <v>A10</v>
      </c>
      <c r="D247">
        <v>76.3</v>
      </c>
      <c r="E247">
        <v>9.1999999999999993</v>
      </c>
      <c r="F247">
        <v>27.5</v>
      </c>
      <c r="G247">
        <v>57.7</v>
      </c>
      <c r="H247">
        <v>1.075</v>
      </c>
      <c r="I247">
        <v>0.94599999999999995</v>
      </c>
      <c r="J247">
        <v>53.5</v>
      </c>
      <c r="K247">
        <v>113.8</v>
      </c>
      <c r="L247">
        <v>37.700000000000003</v>
      </c>
      <c r="M247">
        <v>52.2</v>
      </c>
      <c r="N247">
        <v>74</v>
      </c>
      <c r="O247">
        <v>6.8</v>
      </c>
      <c r="P247">
        <v>17.899999999999999</v>
      </c>
      <c r="Q247">
        <v>10.4</v>
      </c>
      <c r="R247">
        <v>24.3</v>
      </c>
      <c r="S247">
        <v>37.6</v>
      </c>
      <c r="T247">
        <v>34.5</v>
      </c>
      <c r="U247">
        <v>75.2</v>
      </c>
      <c r="V247">
        <v>55.1</v>
      </c>
      <c r="W247">
        <v>4.8</v>
      </c>
      <c r="X247">
        <v>6.8</v>
      </c>
      <c r="Y247">
        <v>14.1</v>
      </c>
      <c r="Z247">
        <v>13.9</v>
      </c>
      <c r="AA247">
        <v>1.0129999999999999</v>
      </c>
      <c r="AB247">
        <v>0.75</v>
      </c>
      <c r="AC247">
        <v>0.5</v>
      </c>
      <c r="AD247">
        <v>70.900000000000006</v>
      </c>
      <c r="AE247">
        <v>17.2</v>
      </c>
      <c r="AF247">
        <v>67.099999999999994</v>
      </c>
      <c r="AG247">
        <v>-9.1999999999999993</v>
      </c>
      <c r="AH247">
        <v>41.4</v>
      </c>
      <c r="AI247">
        <v>47</v>
      </c>
      <c r="AJ247">
        <v>34.200000000000003</v>
      </c>
      <c r="AK247">
        <v>44.9</v>
      </c>
      <c r="AL247">
        <v>72.900000000000006</v>
      </c>
      <c r="AM247">
        <v>102.2</v>
      </c>
      <c r="AN247">
        <v>10.8</v>
      </c>
      <c r="AO247">
        <v>13.7</v>
      </c>
      <c r="AP247">
        <v>0.79200000000000004</v>
      </c>
      <c r="AQ247">
        <f t="shared" si="9"/>
        <v>0.22099999999999986</v>
      </c>
      <c r="AR247">
        <f t="shared" si="10"/>
        <v>11.6</v>
      </c>
      <c r="AS247">
        <f t="shared" si="11"/>
        <v>-2.3000000000000007</v>
      </c>
      <c r="AT247">
        <f>_xlfn.XLOOKUP(_xlfn.XLOOKUP($A247,TEAMS!$E$3:$E$361,TEAMS!$D$3:$D$361,"",0),KP!$C$1:$C$370,KP!B$1:B$370,"",0)</f>
        <v>212</v>
      </c>
      <c r="AU247">
        <f>_xlfn.XLOOKUP(_xlfn.XLOOKUP($A247,TEAMS!$E$3:$E$361,TEAMS!$D$3:$D$361,"",0),KP!$C$1:$C$370,KP!F$1:F$370,"",0)</f>
        <v>15</v>
      </c>
      <c r="AV247">
        <f>_xlfn.XLOOKUP(_xlfn.XLOOKUP($A247,TEAMS!$E$3:$E$361,TEAMS!$D$3:$D$361,"",0),KP!$C$1:$C$370,KP!G$1:G$370,"",0)</f>
        <v>16</v>
      </c>
      <c r="AW247">
        <f>_xlfn.XLOOKUP(_xlfn.XLOOKUP($A247,TEAMS!$E$3:$E$361,TEAMS!$D$3:$D$361,"",0),KP!$C$1:$C$370,KP!H$1:H$370,"",0)</f>
        <v>0</v>
      </c>
      <c r="AX247">
        <f>_xlfn.XLOOKUP(_xlfn.XLOOKUP($A247,TEAMS!$E$3:$E$361,TEAMS!$D$3:$D$361,"",0),KP!$C$1:$C$370,KP!I$1:I$370,"",0)</f>
        <v>-3</v>
      </c>
      <c r="AY247">
        <f>_xlfn.XLOOKUP(_xlfn.XLOOKUP($A247,TEAMS!$E$3:$E$361,TEAMS!$D$3:$D$361,"",0),KP!$C$1:$C$370,KP!J$1:J$370,"",0)</f>
        <v>100.9</v>
      </c>
      <c r="AZ247">
        <f>_xlfn.XLOOKUP(_xlfn.XLOOKUP($A247,TEAMS!$E$3:$E$361,TEAMS!$D$3:$D$361,"",0),KP!$C$1:$C$370,KP!L$1:L$370,"",0)</f>
        <v>103.9</v>
      </c>
      <c r="BA247">
        <f>_xlfn.XLOOKUP(_xlfn.XLOOKUP($A247,TEAMS!$E$3:$E$361,TEAMS!$D$3:$D$361,"",0),KP!$C$1:$C$370,KP!N$1:N$370,"",0)</f>
        <v>70.599999999999994</v>
      </c>
      <c r="BB247">
        <f>_xlfn.XLOOKUP(_xlfn.XLOOKUP($A247,TEAMS!$E$3:$E$361,TEAMS!$D$3:$D$361,"",0),KP!$C$1:$C$370,KP!P$1:P$370,"",0)</f>
        <v>3.5999999999999997E-2</v>
      </c>
      <c r="BC247">
        <f>_xlfn.XLOOKUP(_xlfn.XLOOKUP($A247,TEAMS!$E$3:$E$361,TEAMS!$D$3:$D$361,"",0),KP!$C$1:$C$370,KP!R$1:R$370,"",0)</f>
        <v>-0.37</v>
      </c>
      <c r="BD247">
        <f>_xlfn.XLOOKUP(_xlfn.XLOOKUP($A247,TEAMS!$E$3:$E$361,TEAMS!$D$3:$D$361,"",0),KP!$C$1:$C$370,KP!T$1:T$370,"",0)</f>
        <v>104.4</v>
      </c>
      <c r="BE247">
        <f>_xlfn.XLOOKUP(_xlfn.XLOOKUP($A247,TEAMS!$E$3:$E$361,TEAMS!$D$3:$D$361,"",0),KP!$C$1:$C$370,KP!V$1:V$370,"",0)</f>
        <v>104.8</v>
      </c>
      <c r="BF247">
        <f>_xlfn.XLOOKUP(_xlfn.XLOOKUP($A247,TEAMS!$E$3:$E$361,TEAMS!$D$3:$D$361,"",0),KP!$C$1:$C$370,KP!X$1:X$370,"",0)</f>
        <v>-1.1499999999999999</v>
      </c>
    </row>
    <row r="248" spans="1:58" x14ac:dyDescent="0.2">
      <c r="A248" s="1" t="s">
        <v>285</v>
      </c>
      <c r="B248" s="11" t="str">
        <f>_xlfn.XLOOKUP($A248,KP!$D$1:$D$364,KP!$C$1:$C$364,"",0)</f>
        <v>La Salle</v>
      </c>
      <c r="C248" s="11" t="str">
        <f>_xlfn.XLOOKUP($A248,KP!$D$1:$D$364,KP!$E$1:$E$364,"",0)</f>
        <v>A10</v>
      </c>
      <c r="D248">
        <v>69.8</v>
      </c>
      <c r="E248">
        <v>-2.8</v>
      </c>
      <c r="F248">
        <v>25.4</v>
      </c>
      <c r="G248">
        <v>59.9</v>
      </c>
      <c r="H248">
        <v>0.98599999999999999</v>
      </c>
      <c r="I248">
        <v>1.0249999999999999</v>
      </c>
      <c r="J248">
        <v>48.5</v>
      </c>
      <c r="K248">
        <v>102.7</v>
      </c>
      <c r="L248">
        <v>34.200000000000003</v>
      </c>
      <c r="M248">
        <v>46.9</v>
      </c>
      <c r="N248">
        <v>69.3</v>
      </c>
      <c r="O248">
        <v>7.3</v>
      </c>
      <c r="P248">
        <v>21.4</v>
      </c>
      <c r="Q248">
        <v>9.5</v>
      </c>
      <c r="R248">
        <v>22.8</v>
      </c>
      <c r="S248">
        <v>35.4</v>
      </c>
      <c r="T248">
        <v>28.3</v>
      </c>
      <c r="U248">
        <v>71.099999999999994</v>
      </c>
      <c r="V248">
        <v>49.4</v>
      </c>
      <c r="W248">
        <v>3.2</v>
      </c>
      <c r="X248">
        <v>6.7</v>
      </c>
      <c r="Y248">
        <v>12</v>
      </c>
      <c r="Z248">
        <v>12.5</v>
      </c>
      <c r="AA248">
        <v>0.95799999999999996</v>
      </c>
      <c r="AB248">
        <v>0.441</v>
      </c>
      <c r="AC248">
        <v>0.55600000000000005</v>
      </c>
      <c r="AD248">
        <v>70.8</v>
      </c>
      <c r="AE248">
        <v>17.8</v>
      </c>
      <c r="AF248">
        <v>72.599999999999994</v>
      </c>
      <c r="AG248">
        <v>2.8</v>
      </c>
      <c r="AH248">
        <v>45</v>
      </c>
      <c r="AI248">
        <v>51</v>
      </c>
      <c r="AJ248">
        <v>34.5</v>
      </c>
      <c r="AK248">
        <v>50.6</v>
      </c>
      <c r="AL248">
        <v>68.599999999999994</v>
      </c>
      <c r="AM248">
        <v>107.5</v>
      </c>
      <c r="AN248">
        <v>13.4</v>
      </c>
      <c r="AO248">
        <v>12.4</v>
      </c>
      <c r="AP248">
        <v>1.083</v>
      </c>
      <c r="AQ248">
        <f t="shared" si="9"/>
        <v>-0.125</v>
      </c>
      <c r="AR248">
        <f t="shared" si="10"/>
        <v>9.9</v>
      </c>
      <c r="AS248">
        <f t="shared" si="11"/>
        <v>-2.5999999999999996</v>
      </c>
      <c r="AT248">
        <f>_xlfn.XLOOKUP(_xlfn.XLOOKUP($A248,TEAMS!$E$3:$E$361,TEAMS!$D$3:$D$361,"",0),KP!$C$1:$C$370,KP!B$1:B$370,"",0)</f>
        <v>225</v>
      </c>
      <c r="AU248">
        <f>_xlfn.XLOOKUP(_xlfn.XLOOKUP($A248,TEAMS!$E$3:$E$361,TEAMS!$D$3:$D$361,"",0),KP!$C$1:$C$370,KP!F$1:F$370,"",0)</f>
        <v>15</v>
      </c>
      <c r="AV248">
        <f>_xlfn.XLOOKUP(_xlfn.XLOOKUP($A248,TEAMS!$E$3:$E$361,TEAMS!$D$3:$D$361,"",0),KP!$C$1:$C$370,KP!G$1:G$370,"",0)</f>
        <v>19</v>
      </c>
      <c r="AW248">
        <f>_xlfn.XLOOKUP(_xlfn.XLOOKUP($A248,TEAMS!$E$3:$E$361,TEAMS!$D$3:$D$361,"",0),KP!$C$1:$C$370,KP!H$1:H$370,"",0)</f>
        <v>0</v>
      </c>
      <c r="AX248">
        <f>_xlfn.XLOOKUP(_xlfn.XLOOKUP($A248,TEAMS!$E$3:$E$361,TEAMS!$D$3:$D$361,"",0),KP!$C$1:$C$370,KP!I$1:I$370,"",0)</f>
        <v>-4.3499999999999996</v>
      </c>
      <c r="AY248">
        <f>_xlfn.XLOOKUP(_xlfn.XLOOKUP($A248,TEAMS!$E$3:$E$361,TEAMS!$D$3:$D$361,"",0),KP!$C$1:$C$370,KP!J$1:J$370,"",0)</f>
        <v>103.4</v>
      </c>
      <c r="AZ248">
        <f>_xlfn.XLOOKUP(_xlfn.XLOOKUP($A248,TEAMS!$E$3:$E$361,TEAMS!$D$3:$D$361,"",0),KP!$C$1:$C$370,KP!L$1:L$370,"",0)</f>
        <v>107.8</v>
      </c>
      <c r="BA248">
        <f>_xlfn.XLOOKUP(_xlfn.XLOOKUP($A248,TEAMS!$E$3:$E$361,TEAMS!$D$3:$D$361,"",0),KP!$C$1:$C$370,KP!N$1:N$370,"",0)</f>
        <v>67.8</v>
      </c>
      <c r="BB248">
        <f>_xlfn.XLOOKUP(_xlfn.XLOOKUP($A248,TEAMS!$E$3:$E$361,TEAMS!$D$3:$D$361,"",0),KP!$C$1:$C$370,KP!P$1:P$370,"",0)</f>
        <v>0.04</v>
      </c>
      <c r="BC248">
        <f>_xlfn.XLOOKUP(_xlfn.XLOOKUP($A248,TEAMS!$E$3:$E$361,TEAMS!$D$3:$D$361,"",0),KP!$C$1:$C$370,KP!R$1:R$370,"",0)</f>
        <v>-1.1000000000000001</v>
      </c>
      <c r="BD248">
        <f>_xlfn.XLOOKUP(_xlfn.XLOOKUP($A248,TEAMS!$E$3:$E$361,TEAMS!$D$3:$D$361,"",0),KP!$C$1:$C$370,KP!T$1:T$370,"",0)</f>
        <v>104</v>
      </c>
      <c r="BE248">
        <f>_xlfn.XLOOKUP(_xlfn.XLOOKUP($A248,TEAMS!$E$3:$E$361,TEAMS!$D$3:$D$361,"",0),KP!$C$1:$C$370,KP!V$1:V$370,"",0)</f>
        <v>105.1</v>
      </c>
      <c r="BF248">
        <f>_xlfn.XLOOKUP(_xlfn.XLOOKUP($A248,TEAMS!$E$3:$E$361,TEAMS!$D$3:$D$361,"",0),KP!$C$1:$C$370,KP!X$1:X$370,"",0)</f>
        <v>-2.41</v>
      </c>
    </row>
    <row r="249" spans="1:58" x14ac:dyDescent="0.2">
      <c r="A249" s="1" t="s">
        <v>286</v>
      </c>
      <c r="B249" s="11" t="str">
        <f>_xlfn.XLOOKUP($A249,KP!$D$1:$D$364,KP!$C$1:$C$364,"",0)</f>
        <v>Georgia Tech</v>
      </c>
      <c r="C249" s="11" t="str">
        <f>_xlfn.XLOOKUP($A249,KP!$D$1:$D$364,KP!$E$1:$E$364,"",0)</f>
        <v>ACC</v>
      </c>
      <c r="D249">
        <v>68.7</v>
      </c>
      <c r="E249">
        <v>-2.8</v>
      </c>
      <c r="F249">
        <v>25.5</v>
      </c>
      <c r="G249">
        <v>60.7</v>
      </c>
      <c r="H249">
        <v>0.99099999999999999</v>
      </c>
      <c r="I249">
        <v>1.032</v>
      </c>
      <c r="J249">
        <v>48.4</v>
      </c>
      <c r="K249">
        <v>101.8</v>
      </c>
      <c r="L249">
        <v>33.4</v>
      </c>
      <c r="M249">
        <v>47.4</v>
      </c>
      <c r="N249">
        <v>69.5</v>
      </c>
      <c r="O249">
        <v>7.9</v>
      </c>
      <c r="P249">
        <v>23.5</v>
      </c>
      <c r="Q249">
        <v>8.6</v>
      </c>
      <c r="R249">
        <v>23</v>
      </c>
      <c r="S249">
        <v>34.4</v>
      </c>
      <c r="T249">
        <v>25.4</v>
      </c>
      <c r="U249">
        <v>72.5</v>
      </c>
      <c r="V249">
        <v>48.2</v>
      </c>
      <c r="W249">
        <v>4</v>
      </c>
      <c r="X249">
        <v>5.8</v>
      </c>
      <c r="Y249">
        <v>13.7</v>
      </c>
      <c r="Z249">
        <v>10.5</v>
      </c>
      <c r="AA249">
        <v>1.3029999999999999</v>
      </c>
      <c r="AB249">
        <v>0.41899999999999998</v>
      </c>
      <c r="AC249">
        <v>0.57099999999999995</v>
      </c>
      <c r="AD249">
        <v>69.3</v>
      </c>
      <c r="AE249">
        <v>15.9</v>
      </c>
      <c r="AF249">
        <v>71.5</v>
      </c>
      <c r="AG249">
        <v>2.8</v>
      </c>
      <c r="AH249">
        <v>44.6</v>
      </c>
      <c r="AI249">
        <v>50.1</v>
      </c>
      <c r="AJ249">
        <v>31</v>
      </c>
      <c r="AK249">
        <v>52</v>
      </c>
      <c r="AL249">
        <v>71.599999999999994</v>
      </c>
      <c r="AM249">
        <v>106.6</v>
      </c>
      <c r="AN249">
        <v>14.8</v>
      </c>
      <c r="AO249">
        <v>10.8</v>
      </c>
      <c r="AP249">
        <v>1.3660000000000001</v>
      </c>
      <c r="AQ249">
        <f t="shared" si="9"/>
        <v>-6.3000000000000167E-2</v>
      </c>
      <c r="AR249">
        <f t="shared" si="10"/>
        <v>9.8000000000000007</v>
      </c>
      <c r="AS249">
        <f t="shared" si="11"/>
        <v>-0.69999999999999929</v>
      </c>
      <c r="AT249">
        <f>_xlfn.XLOOKUP(_xlfn.XLOOKUP($A249,TEAMS!$E$3:$E$361,TEAMS!$D$3:$D$361,"",0),KP!$C$1:$C$370,KP!B$1:B$370,"",0)</f>
        <v>167</v>
      </c>
      <c r="AU249">
        <f>_xlfn.XLOOKUP(_xlfn.XLOOKUP($A249,TEAMS!$E$3:$E$361,TEAMS!$D$3:$D$361,"",0),KP!$C$1:$C$370,KP!F$1:F$370,"",0)</f>
        <v>15</v>
      </c>
      <c r="AV249">
        <f>_xlfn.XLOOKUP(_xlfn.XLOOKUP($A249,TEAMS!$E$3:$E$361,TEAMS!$D$3:$D$361,"",0),KP!$C$1:$C$370,KP!G$1:G$370,"",0)</f>
        <v>18</v>
      </c>
      <c r="AW249">
        <f>_xlfn.XLOOKUP(_xlfn.XLOOKUP($A249,TEAMS!$E$3:$E$361,TEAMS!$D$3:$D$361,"",0),KP!$C$1:$C$370,KP!H$1:H$370,"",0)</f>
        <v>0</v>
      </c>
      <c r="AX249">
        <f>_xlfn.XLOOKUP(_xlfn.XLOOKUP($A249,TEAMS!$E$3:$E$361,TEAMS!$D$3:$D$361,"",0),KP!$C$1:$C$370,KP!I$1:I$370,"",0)</f>
        <v>0.16</v>
      </c>
      <c r="AY249">
        <f>_xlfn.XLOOKUP(_xlfn.XLOOKUP($A249,TEAMS!$E$3:$E$361,TEAMS!$D$3:$D$361,"",0),KP!$C$1:$C$370,KP!J$1:J$370,"",0)</f>
        <v>104.3</v>
      </c>
      <c r="AZ249">
        <f>_xlfn.XLOOKUP(_xlfn.XLOOKUP($A249,TEAMS!$E$3:$E$361,TEAMS!$D$3:$D$361,"",0),KP!$C$1:$C$370,KP!L$1:L$370,"",0)</f>
        <v>104.1</v>
      </c>
      <c r="BA249">
        <f>_xlfn.XLOOKUP(_xlfn.XLOOKUP($A249,TEAMS!$E$3:$E$361,TEAMS!$D$3:$D$361,"",0),KP!$C$1:$C$370,KP!N$1:N$370,"",0)</f>
        <v>66.7</v>
      </c>
      <c r="BB249">
        <f>_xlfn.XLOOKUP(_xlfn.XLOOKUP($A249,TEAMS!$E$3:$E$361,TEAMS!$D$3:$D$361,"",0),KP!$C$1:$C$370,KP!P$1:P$370,"",0)</f>
        <v>-3.0000000000000001E-3</v>
      </c>
      <c r="BC249">
        <f>_xlfn.XLOOKUP(_xlfn.XLOOKUP($A249,TEAMS!$E$3:$E$361,TEAMS!$D$3:$D$361,"",0),KP!$C$1:$C$370,KP!R$1:R$370,"",0)</f>
        <v>4.41</v>
      </c>
      <c r="BD249">
        <f>_xlfn.XLOOKUP(_xlfn.XLOOKUP($A249,TEAMS!$E$3:$E$361,TEAMS!$D$3:$D$361,"",0),KP!$C$1:$C$370,KP!T$1:T$370,"",0)</f>
        <v>108.7</v>
      </c>
      <c r="BE249">
        <f>_xlfn.XLOOKUP(_xlfn.XLOOKUP($A249,TEAMS!$E$3:$E$361,TEAMS!$D$3:$D$361,"",0),KP!$C$1:$C$370,KP!V$1:V$370,"",0)</f>
        <v>104.3</v>
      </c>
      <c r="BF249">
        <f>_xlfn.XLOOKUP(_xlfn.XLOOKUP($A249,TEAMS!$E$3:$E$361,TEAMS!$D$3:$D$361,"",0),KP!$C$1:$C$370,KP!X$1:X$370,"",0)</f>
        <v>-2.95</v>
      </c>
    </row>
    <row r="250" spans="1:58" x14ac:dyDescent="0.2">
      <c r="A250" s="1" t="s">
        <v>287</v>
      </c>
      <c r="B250" s="11" t="str">
        <f>_xlfn.XLOOKUP($A250,KP!$D$1:$D$364,KP!$C$1:$C$364,"",0)</f>
        <v>Tulsa</v>
      </c>
      <c r="C250" s="11" t="str">
        <f>_xlfn.XLOOKUP($A250,KP!$D$1:$D$364,KP!$E$1:$E$364,"",0)</f>
        <v>Amer</v>
      </c>
      <c r="D250">
        <v>65.3</v>
      </c>
      <c r="E250">
        <v>-12.1</v>
      </c>
      <c r="F250">
        <v>23.8</v>
      </c>
      <c r="G250">
        <v>57.8</v>
      </c>
      <c r="H250">
        <v>0.92500000000000004</v>
      </c>
      <c r="I250">
        <v>1.097</v>
      </c>
      <c r="J250">
        <v>47.9</v>
      </c>
      <c r="K250">
        <v>100.3</v>
      </c>
      <c r="L250">
        <v>31.3</v>
      </c>
      <c r="M250">
        <v>48.6</v>
      </c>
      <c r="N250">
        <v>64.599999999999994</v>
      </c>
      <c r="O250">
        <v>7.7</v>
      </c>
      <c r="P250">
        <v>24.5</v>
      </c>
      <c r="Q250">
        <v>7.7</v>
      </c>
      <c r="R250">
        <v>21.2</v>
      </c>
      <c r="S250">
        <v>32</v>
      </c>
      <c r="T250">
        <v>22.9</v>
      </c>
      <c r="U250">
        <v>68</v>
      </c>
      <c r="V250">
        <v>45.3</v>
      </c>
      <c r="W250">
        <v>1.5</v>
      </c>
      <c r="X250">
        <v>5.5</v>
      </c>
      <c r="Y250">
        <v>11.6</v>
      </c>
      <c r="Z250">
        <v>13.2</v>
      </c>
      <c r="AA250">
        <v>0.877</v>
      </c>
      <c r="AB250">
        <v>0.16700000000000001</v>
      </c>
      <c r="AC250">
        <v>0.125</v>
      </c>
      <c r="AD250">
        <v>70.599999999999994</v>
      </c>
      <c r="AE250">
        <v>15.5</v>
      </c>
      <c r="AF250">
        <v>77.400000000000006</v>
      </c>
      <c r="AG250">
        <v>12.1</v>
      </c>
      <c r="AH250">
        <v>47.4</v>
      </c>
      <c r="AI250">
        <v>53.6</v>
      </c>
      <c r="AJ250">
        <v>31.3</v>
      </c>
      <c r="AK250">
        <v>57.9</v>
      </c>
      <c r="AL250">
        <v>72.900000000000006</v>
      </c>
      <c r="AM250">
        <v>112.6</v>
      </c>
      <c r="AN250">
        <v>16.5</v>
      </c>
      <c r="AO250">
        <v>11.8</v>
      </c>
      <c r="AP250">
        <v>1.397</v>
      </c>
      <c r="AQ250">
        <f t="shared" si="9"/>
        <v>-0.52</v>
      </c>
      <c r="AR250">
        <f t="shared" si="10"/>
        <v>7</v>
      </c>
      <c r="AS250">
        <f t="shared" si="11"/>
        <v>-6.1999999999999993</v>
      </c>
      <c r="AT250">
        <f>_xlfn.XLOOKUP(_xlfn.XLOOKUP($A250,TEAMS!$E$3:$E$361,TEAMS!$D$3:$D$361,"",0),KP!$C$1:$C$370,KP!B$1:B$370,"",0)</f>
        <v>314</v>
      </c>
      <c r="AU250">
        <f>_xlfn.XLOOKUP(_xlfn.XLOOKUP($A250,TEAMS!$E$3:$E$361,TEAMS!$D$3:$D$361,"",0),KP!$C$1:$C$370,KP!F$1:F$370,"",0)</f>
        <v>0</v>
      </c>
      <c r="AV250">
        <f>_xlfn.XLOOKUP(_xlfn.XLOOKUP($A250,TEAMS!$E$3:$E$361,TEAMS!$D$3:$D$361,"",0),KP!$C$1:$C$370,KP!G$1:G$370,"",0)</f>
        <v>0</v>
      </c>
      <c r="AW250">
        <f>_xlfn.XLOOKUP(_xlfn.XLOOKUP($A250,TEAMS!$E$3:$E$361,TEAMS!$D$3:$D$361,"",0),KP!$C$1:$C$370,KP!H$1:H$370,"",0)</f>
        <v>0</v>
      </c>
      <c r="AX250">
        <f>_xlfn.XLOOKUP(_xlfn.XLOOKUP($A250,TEAMS!$E$3:$E$361,TEAMS!$D$3:$D$361,"",0),KP!$C$1:$C$370,KP!I$1:I$370,"",0)</f>
        <v>-12.37</v>
      </c>
      <c r="AY250">
        <f>_xlfn.XLOOKUP(_xlfn.XLOOKUP($A250,TEAMS!$E$3:$E$361,TEAMS!$D$3:$D$361,"",0),KP!$C$1:$C$370,KP!J$1:J$370,"",0)</f>
        <v>99</v>
      </c>
      <c r="AZ250">
        <f>_xlfn.XLOOKUP(_xlfn.XLOOKUP($A250,TEAMS!$E$3:$E$361,TEAMS!$D$3:$D$361,"",0),KP!$C$1:$C$370,KP!L$1:L$370,"",0)</f>
        <v>111.4</v>
      </c>
      <c r="BA250">
        <f>_xlfn.XLOOKUP(_xlfn.XLOOKUP($A250,TEAMS!$E$3:$E$361,TEAMS!$D$3:$D$361,"",0),KP!$C$1:$C$370,KP!N$1:N$370,"",0)</f>
        <v>68</v>
      </c>
      <c r="BB250">
        <f>_xlfn.XLOOKUP(_xlfn.XLOOKUP($A250,TEAMS!$E$3:$E$361,TEAMS!$D$3:$D$361,"",0),KP!$C$1:$C$370,KP!P$1:P$370,"",0)</f>
        <v>-4.5999999999999999E-2</v>
      </c>
      <c r="BC250">
        <f>_xlfn.XLOOKUP(_xlfn.XLOOKUP($A250,TEAMS!$E$3:$E$361,TEAMS!$D$3:$D$361,"",0),KP!$C$1:$C$370,KP!R$1:R$370,"",0)</f>
        <v>3.84</v>
      </c>
      <c r="BD250">
        <f>_xlfn.XLOOKUP(_xlfn.XLOOKUP($A250,TEAMS!$E$3:$E$361,TEAMS!$D$3:$D$361,"",0),KP!$C$1:$C$370,KP!T$1:T$370,"",0)</f>
        <v>106.7</v>
      </c>
      <c r="BE250">
        <f>_xlfn.XLOOKUP(_xlfn.XLOOKUP($A250,TEAMS!$E$3:$E$361,TEAMS!$D$3:$D$361,"",0),KP!$C$1:$C$370,KP!V$1:V$370,"",0)</f>
        <v>102.9</v>
      </c>
      <c r="BF250">
        <f>_xlfn.XLOOKUP(_xlfn.XLOOKUP($A250,TEAMS!$E$3:$E$361,TEAMS!$D$3:$D$361,"",0),KP!$C$1:$C$370,KP!X$1:X$370,"",0)</f>
        <v>-3.28</v>
      </c>
    </row>
    <row r="251" spans="1:58" x14ac:dyDescent="0.2">
      <c r="A251" s="1" t="s">
        <v>288</v>
      </c>
      <c r="B251" s="11" t="str">
        <f>_xlfn.XLOOKUP($A251,KP!$D$1:$D$364,KP!$C$1:$C$364,"",0)</f>
        <v>Rider</v>
      </c>
      <c r="C251" s="11" t="str">
        <f>_xlfn.XLOOKUP($A251,KP!$D$1:$D$364,KP!$E$1:$E$364,"",0)</f>
        <v>MAAC</v>
      </c>
      <c r="D251">
        <v>69.599999999999994</v>
      </c>
      <c r="E251">
        <v>1.4</v>
      </c>
      <c r="F251">
        <v>26.1</v>
      </c>
      <c r="G251">
        <v>57.8</v>
      </c>
      <c r="H251">
        <v>1.036</v>
      </c>
      <c r="I251">
        <v>1.0149999999999999</v>
      </c>
      <c r="J251">
        <v>49.5</v>
      </c>
      <c r="K251">
        <v>105.8</v>
      </c>
      <c r="L251">
        <v>33.299999999999997</v>
      </c>
      <c r="M251">
        <v>49.3</v>
      </c>
      <c r="N251">
        <v>73.5</v>
      </c>
      <c r="O251">
        <v>5</v>
      </c>
      <c r="P251">
        <v>14.9</v>
      </c>
      <c r="Q251">
        <v>9.6</v>
      </c>
      <c r="R251">
        <v>22.9</v>
      </c>
      <c r="S251">
        <v>35.799999999999997</v>
      </c>
      <c r="T251">
        <v>32</v>
      </c>
      <c r="U251">
        <v>72.5</v>
      </c>
      <c r="V251">
        <v>53.1</v>
      </c>
      <c r="W251">
        <v>2.1</v>
      </c>
      <c r="X251">
        <v>5.0999999999999996</v>
      </c>
      <c r="Y251">
        <v>11.3</v>
      </c>
      <c r="Z251">
        <v>11.8</v>
      </c>
      <c r="AA251">
        <v>0.96199999999999997</v>
      </c>
      <c r="AB251">
        <v>0.51700000000000002</v>
      </c>
      <c r="AC251">
        <v>0.438</v>
      </c>
      <c r="AD251">
        <v>67.2</v>
      </c>
      <c r="AE251">
        <v>18.3</v>
      </c>
      <c r="AF251">
        <v>68.2</v>
      </c>
      <c r="AG251">
        <v>-1.4</v>
      </c>
      <c r="AH251">
        <v>42.6</v>
      </c>
      <c r="AI251">
        <v>50.3</v>
      </c>
      <c r="AJ251">
        <v>36.200000000000003</v>
      </c>
      <c r="AK251">
        <v>47.5</v>
      </c>
      <c r="AL251">
        <v>64.5</v>
      </c>
      <c r="AM251">
        <v>106.1</v>
      </c>
      <c r="AN251">
        <v>12.1</v>
      </c>
      <c r="AO251">
        <v>10.9</v>
      </c>
      <c r="AP251">
        <v>1.1080000000000001</v>
      </c>
      <c r="AQ251">
        <f t="shared" si="9"/>
        <v>-0.14600000000000013</v>
      </c>
      <c r="AR251">
        <f t="shared" si="10"/>
        <v>7.1999999999999993</v>
      </c>
      <c r="AS251">
        <f t="shared" si="11"/>
        <v>-4.6000000000000014</v>
      </c>
      <c r="AT251">
        <f>_xlfn.XLOOKUP(_xlfn.XLOOKUP($A251,TEAMS!$E$3:$E$361,TEAMS!$D$3:$D$361,"",0),KP!$C$1:$C$370,KP!B$1:B$370,"",0)</f>
        <v>203</v>
      </c>
      <c r="AU251">
        <f>_xlfn.XLOOKUP(_xlfn.XLOOKUP($A251,TEAMS!$E$3:$E$361,TEAMS!$D$3:$D$361,"",0),KP!$C$1:$C$370,KP!F$1:F$370,"",0)</f>
        <v>16</v>
      </c>
      <c r="AV251">
        <f>_xlfn.XLOOKUP(_xlfn.XLOOKUP($A251,TEAMS!$E$3:$E$361,TEAMS!$D$3:$D$361,"",0),KP!$C$1:$C$370,KP!G$1:G$370,"",0)</f>
        <v>14</v>
      </c>
      <c r="AW251">
        <f>_xlfn.XLOOKUP(_xlfn.XLOOKUP($A251,TEAMS!$E$3:$E$361,TEAMS!$D$3:$D$361,"",0),KP!$C$1:$C$370,KP!H$1:H$370,"",0)</f>
        <v>0</v>
      </c>
      <c r="AX251">
        <f>_xlfn.XLOOKUP(_xlfn.XLOOKUP($A251,TEAMS!$E$3:$E$361,TEAMS!$D$3:$D$361,"",0),KP!$C$1:$C$370,KP!I$1:I$370,"",0)</f>
        <v>-2.59</v>
      </c>
      <c r="AY251">
        <f>_xlfn.XLOOKUP(_xlfn.XLOOKUP($A251,TEAMS!$E$3:$E$361,TEAMS!$D$3:$D$361,"",0),KP!$C$1:$C$370,KP!J$1:J$370,"",0)</f>
        <v>106.3</v>
      </c>
      <c r="AZ251">
        <f>_xlfn.XLOOKUP(_xlfn.XLOOKUP($A251,TEAMS!$E$3:$E$361,TEAMS!$D$3:$D$361,"",0),KP!$C$1:$C$370,KP!L$1:L$370,"",0)</f>
        <v>108.9</v>
      </c>
      <c r="BA251">
        <f>_xlfn.XLOOKUP(_xlfn.XLOOKUP($A251,TEAMS!$E$3:$E$361,TEAMS!$D$3:$D$361,"",0),KP!$C$1:$C$370,KP!N$1:N$370,"",0)</f>
        <v>65.099999999999994</v>
      </c>
      <c r="BB251">
        <f>_xlfn.XLOOKUP(_xlfn.XLOOKUP($A251,TEAMS!$E$3:$E$361,TEAMS!$D$3:$D$361,"",0),KP!$C$1:$C$370,KP!P$1:P$370,"",0)</f>
        <v>-3.9E-2</v>
      </c>
      <c r="BC251">
        <f>_xlfn.XLOOKUP(_xlfn.XLOOKUP($A251,TEAMS!$E$3:$E$361,TEAMS!$D$3:$D$361,"",0),KP!$C$1:$C$370,KP!R$1:R$370,"",0)</f>
        <v>-5.62</v>
      </c>
      <c r="BD251">
        <f>_xlfn.XLOOKUP(_xlfn.XLOOKUP($A251,TEAMS!$E$3:$E$361,TEAMS!$D$3:$D$361,"",0),KP!$C$1:$C$370,KP!T$1:T$370,"",0)</f>
        <v>101.2</v>
      </c>
      <c r="BE251">
        <f>_xlfn.XLOOKUP(_xlfn.XLOOKUP($A251,TEAMS!$E$3:$E$361,TEAMS!$D$3:$D$361,"",0),KP!$C$1:$C$370,KP!V$1:V$370,"",0)</f>
        <v>106.8</v>
      </c>
      <c r="BF251">
        <f>_xlfn.XLOOKUP(_xlfn.XLOOKUP($A251,TEAMS!$E$3:$E$361,TEAMS!$D$3:$D$361,"",0),KP!$C$1:$C$370,KP!X$1:X$370,"",0)</f>
        <v>-2.58</v>
      </c>
    </row>
    <row r="252" spans="1:58" x14ac:dyDescent="0.2">
      <c r="A252" s="1" t="s">
        <v>289</v>
      </c>
      <c r="B252" s="11" t="str">
        <f>_xlfn.XLOOKUP($A252,KP!$D$1:$D$364,KP!$C$1:$C$364,"",0)</f>
        <v>Pepperdine</v>
      </c>
      <c r="C252" s="11" t="str">
        <f>_xlfn.XLOOKUP($A252,KP!$D$1:$D$364,KP!$E$1:$E$364,"",0)</f>
        <v>WCC</v>
      </c>
      <c r="D252">
        <v>76.900000000000006</v>
      </c>
      <c r="E252">
        <v>-4.8</v>
      </c>
      <c r="F252">
        <v>28.6</v>
      </c>
      <c r="G252">
        <v>62.4</v>
      </c>
      <c r="H252">
        <v>1.006</v>
      </c>
      <c r="I252">
        <v>1.069</v>
      </c>
      <c r="J252">
        <v>52</v>
      </c>
      <c r="K252">
        <v>109.3</v>
      </c>
      <c r="L252">
        <v>35.200000000000003</v>
      </c>
      <c r="M252">
        <v>51.6</v>
      </c>
      <c r="N252">
        <v>71.5</v>
      </c>
      <c r="O252">
        <v>7.9</v>
      </c>
      <c r="P252">
        <v>22.4</v>
      </c>
      <c r="Q252">
        <v>8</v>
      </c>
      <c r="R252">
        <v>24.5</v>
      </c>
      <c r="S252">
        <v>35.1</v>
      </c>
      <c r="T252">
        <v>24.7</v>
      </c>
      <c r="U252">
        <v>72.3</v>
      </c>
      <c r="V252">
        <v>48.1</v>
      </c>
      <c r="W252">
        <v>3.8</v>
      </c>
      <c r="X252">
        <v>5.5</v>
      </c>
      <c r="Y252">
        <v>14.3</v>
      </c>
      <c r="Z252">
        <v>13.8</v>
      </c>
      <c r="AA252">
        <v>1.04</v>
      </c>
      <c r="AB252">
        <v>0.24099999999999999</v>
      </c>
      <c r="AC252">
        <v>0.2</v>
      </c>
      <c r="AD252">
        <v>76.5</v>
      </c>
      <c r="AE252">
        <v>17.8</v>
      </c>
      <c r="AF252">
        <v>81.8</v>
      </c>
      <c r="AG252">
        <v>4.8</v>
      </c>
      <c r="AH252">
        <v>46.5</v>
      </c>
      <c r="AI252">
        <v>52.5</v>
      </c>
      <c r="AJ252">
        <v>36.299999999999997</v>
      </c>
      <c r="AK252">
        <v>51.6</v>
      </c>
      <c r="AL252">
        <v>70.099999999999994</v>
      </c>
      <c r="AM252">
        <v>110.8</v>
      </c>
      <c r="AN252">
        <v>13.9</v>
      </c>
      <c r="AO252">
        <v>12.4</v>
      </c>
      <c r="AP252">
        <v>1.119</v>
      </c>
      <c r="AQ252">
        <f t="shared" si="9"/>
        <v>-7.8999999999999959E-2</v>
      </c>
      <c r="AR252">
        <f t="shared" si="10"/>
        <v>9.3000000000000007</v>
      </c>
      <c r="AS252">
        <f t="shared" si="11"/>
        <v>-4.5</v>
      </c>
      <c r="AT252">
        <f>_xlfn.XLOOKUP(_xlfn.XLOOKUP($A252,TEAMS!$E$3:$E$361,TEAMS!$D$3:$D$361,"",0),KP!$C$1:$C$370,KP!B$1:B$370,"",0)</f>
        <v>178</v>
      </c>
      <c r="AU252">
        <f>_xlfn.XLOOKUP(_xlfn.XLOOKUP($A252,TEAMS!$E$3:$E$361,TEAMS!$D$3:$D$361,"",0),KP!$C$1:$C$370,KP!F$1:F$370,"",0)</f>
        <v>0</v>
      </c>
      <c r="AV252">
        <f>_xlfn.XLOOKUP(_xlfn.XLOOKUP($A252,TEAMS!$E$3:$E$361,TEAMS!$D$3:$D$361,"",0),KP!$C$1:$C$370,KP!G$1:G$370,"",0)</f>
        <v>0</v>
      </c>
      <c r="AW252">
        <f>_xlfn.XLOOKUP(_xlfn.XLOOKUP($A252,TEAMS!$E$3:$E$361,TEAMS!$D$3:$D$361,"",0),KP!$C$1:$C$370,KP!H$1:H$370,"",0)</f>
        <v>0</v>
      </c>
      <c r="AX252">
        <f>_xlfn.XLOOKUP(_xlfn.XLOOKUP($A252,TEAMS!$E$3:$E$361,TEAMS!$D$3:$D$361,"",0),KP!$C$1:$C$370,KP!I$1:I$370,"",0)</f>
        <v>-0.75</v>
      </c>
      <c r="AY252">
        <f>_xlfn.XLOOKUP(_xlfn.XLOOKUP($A252,TEAMS!$E$3:$E$361,TEAMS!$D$3:$D$361,"",0),KP!$C$1:$C$370,KP!J$1:J$370,"",0)</f>
        <v>105.4</v>
      </c>
      <c r="AZ252">
        <f>_xlfn.XLOOKUP(_xlfn.XLOOKUP($A252,TEAMS!$E$3:$E$361,TEAMS!$D$3:$D$361,"",0),KP!$C$1:$C$370,KP!L$1:L$370,"",0)</f>
        <v>106.2</v>
      </c>
      <c r="BA252">
        <f>_xlfn.XLOOKUP(_xlfn.XLOOKUP($A252,TEAMS!$E$3:$E$361,TEAMS!$D$3:$D$361,"",0),KP!$C$1:$C$370,KP!N$1:N$370,"",0)</f>
        <v>72.2</v>
      </c>
      <c r="BB252">
        <f>_xlfn.XLOOKUP(_xlfn.XLOOKUP($A252,TEAMS!$E$3:$E$361,TEAMS!$D$3:$D$361,"",0),KP!$C$1:$C$370,KP!P$1:P$370,"",0)</f>
        <v>-0.14000000000000001</v>
      </c>
      <c r="BC252">
        <f>_xlfn.XLOOKUP(_xlfn.XLOOKUP($A252,TEAMS!$E$3:$E$361,TEAMS!$D$3:$D$361,"",0),KP!$C$1:$C$370,KP!R$1:R$370,"",0)</f>
        <v>5.44</v>
      </c>
      <c r="BD252">
        <f>_xlfn.XLOOKUP(_xlfn.XLOOKUP($A252,TEAMS!$E$3:$E$361,TEAMS!$D$3:$D$361,"",0),KP!$C$1:$C$370,KP!T$1:T$370,"",0)</f>
        <v>109.8</v>
      </c>
      <c r="BE252">
        <f>_xlfn.XLOOKUP(_xlfn.XLOOKUP($A252,TEAMS!$E$3:$E$361,TEAMS!$D$3:$D$361,"",0),KP!$C$1:$C$370,KP!V$1:V$370,"",0)</f>
        <v>104.3</v>
      </c>
      <c r="BF252">
        <f>_xlfn.XLOOKUP(_xlfn.XLOOKUP($A252,TEAMS!$E$3:$E$361,TEAMS!$D$3:$D$361,"",0),KP!$C$1:$C$370,KP!X$1:X$370,"",0)</f>
        <v>3.39</v>
      </c>
    </row>
    <row r="253" spans="1:58" x14ac:dyDescent="0.2">
      <c r="A253" s="1" t="s">
        <v>290</v>
      </c>
      <c r="B253" s="11" t="str">
        <f>_xlfn.XLOOKUP($A253,KP!$D$1:$D$364,KP!$C$1:$C$364,"",0)</f>
        <v>Gardner Webb</v>
      </c>
      <c r="C253" s="11" t="str">
        <f>_xlfn.XLOOKUP($A253,KP!$D$1:$D$364,KP!$E$1:$E$364,"",0)</f>
        <v>BSth</v>
      </c>
      <c r="D253">
        <v>67.400000000000006</v>
      </c>
      <c r="E253">
        <v>0.8</v>
      </c>
      <c r="F253">
        <v>24.8</v>
      </c>
      <c r="G253">
        <v>54.8</v>
      </c>
      <c r="H253">
        <v>0.97199999999999998</v>
      </c>
      <c r="I253">
        <v>0.96099999999999997</v>
      </c>
      <c r="J253">
        <v>50.7</v>
      </c>
      <c r="K253">
        <v>105.7</v>
      </c>
      <c r="L253">
        <v>32.799999999999997</v>
      </c>
      <c r="M253">
        <v>51.5</v>
      </c>
      <c r="N253">
        <v>62.5</v>
      </c>
      <c r="O253">
        <v>6</v>
      </c>
      <c r="P253">
        <v>18.399999999999999</v>
      </c>
      <c r="Q253">
        <v>7.9</v>
      </c>
      <c r="R253">
        <v>23.2</v>
      </c>
      <c r="S253">
        <v>33.9</v>
      </c>
      <c r="T253">
        <v>25.9</v>
      </c>
      <c r="U253">
        <v>78</v>
      </c>
      <c r="V253">
        <v>51.4</v>
      </c>
      <c r="W253">
        <v>4.5</v>
      </c>
      <c r="X253">
        <v>6.9</v>
      </c>
      <c r="Y253">
        <v>11.7</v>
      </c>
      <c r="Z253">
        <v>13.2</v>
      </c>
      <c r="AA253">
        <v>0.88500000000000001</v>
      </c>
      <c r="AB253">
        <v>0.44800000000000001</v>
      </c>
      <c r="AC253">
        <v>0.35699999999999998</v>
      </c>
      <c r="AD253">
        <v>69.400000000000006</v>
      </c>
      <c r="AE253">
        <v>19.3</v>
      </c>
      <c r="AF253">
        <v>66.7</v>
      </c>
      <c r="AG253">
        <v>-0.8</v>
      </c>
      <c r="AH253">
        <v>42.6</v>
      </c>
      <c r="AI253">
        <v>49.1</v>
      </c>
      <c r="AJ253">
        <v>34.700000000000003</v>
      </c>
      <c r="AK253">
        <v>47.4</v>
      </c>
      <c r="AL253">
        <v>71.599999999999994</v>
      </c>
      <c r="AM253">
        <v>106.6</v>
      </c>
      <c r="AN253">
        <v>10.9</v>
      </c>
      <c r="AO253">
        <v>13.7</v>
      </c>
      <c r="AP253">
        <v>0.79600000000000004</v>
      </c>
      <c r="AQ253">
        <f t="shared" si="9"/>
        <v>8.8999999999999968E-2</v>
      </c>
      <c r="AR253">
        <f t="shared" si="10"/>
        <v>11.4</v>
      </c>
      <c r="AS253">
        <f t="shared" si="11"/>
        <v>-1.7999999999999989</v>
      </c>
      <c r="AT253">
        <f>_xlfn.XLOOKUP(_xlfn.XLOOKUP($A253,TEAMS!$E$3:$E$361,TEAMS!$D$3:$D$361,"",0),KP!$C$1:$C$370,KP!B$1:B$370,"",0)</f>
        <v>202</v>
      </c>
      <c r="AU253">
        <f>_xlfn.XLOOKUP(_xlfn.XLOOKUP($A253,TEAMS!$E$3:$E$361,TEAMS!$D$3:$D$361,"",0),KP!$C$1:$C$370,KP!F$1:F$370,"",0)</f>
        <v>15</v>
      </c>
      <c r="AV253">
        <f>_xlfn.XLOOKUP(_xlfn.XLOOKUP($A253,TEAMS!$E$3:$E$361,TEAMS!$D$3:$D$361,"",0),KP!$C$1:$C$370,KP!G$1:G$370,"",0)</f>
        <v>16</v>
      </c>
      <c r="AW253">
        <f>_xlfn.XLOOKUP(_xlfn.XLOOKUP($A253,TEAMS!$E$3:$E$361,TEAMS!$D$3:$D$361,"",0),KP!$C$1:$C$370,KP!H$1:H$370,"",0)</f>
        <v>0</v>
      </c>
      <c r="AX253">
        <f>_xlfn.XLOOKUP(_xlfn.XLOOKUP($A253,TEAMS!$E$3:$E$361,TEAMS!$D$3:$D$361,"",0),KP!$C$1:$C$370,KP!I$1:I$370,"",0)</f>
        <v>-2.57</v>
      </c>
      <c r="AY253">
        <f>_xlfn.XLOOKUP(_xlfn.XLOOKUP($A253,TEAMS!$E$3:$E$361,TEAMS!$D$3:$D$361,"",0),KP!$C$1:$C$370,KP!J$1:J$370,"",0)</f>
        <v>99</v>
      </c>
      <c r="AZ253">
        <f>_xlfn.XLOOKUP(_xlfn.XLOOKUP($A253,TEAMS!$E$3:$E$361,TEAMS!$D$3:$D$361,"",0),KP!$C$1:$C$370,KP!L$1:L$370,"",0)</f>
        <v>101.6</v>
      </c>
      <c r="BA253">
        <f>_xlfn.XLOOKUP(_xlfn.XLOOKUP($A253,TEAMS!$E$3:$E$361,TEAMS!$D$3:$D$361,"",0),KP!$C$1:$C$370,KP!N$1:N$370,"",0)</f>
        <v>66.2</v>
      </c>
      <c r="BB253">
        <f>_xlfn.XLOOKUP(_xlfn.XLOOKUP($A253,TEAMS!$E$3:$E$361,TEAMS!$D$3:$D$361,"",0),KP!$C$1:$C$370,KP!P$1:P$370,"",0)</f>
        <v>-9.0999999999999998E-2</v>
      </c>
      <c r="BC253">
        <f>_xlfn.XLOOKUP(_xlfn.XLOOKUP($A253,TEAMS!$E$3:$E$361,TEAMS!$D$3:$D$361,"",0),KP!$C$1:$C$370,KP!R$1:R$370,"",0)</f>
        <v>-4.01</v>
      </c>
      <c r="BD253">
        <f>_xlfn.XLOOKUP(_xlfn.XLOOKUP($A253,TEAMS!$E$3:$E$361,TEAMS!$D$3:$D$361,"",0),KP!$C$1:$C$370,KP!T$1:T$370,"",0)</f>
        <v>103.7</v>
      </c>
      <c r="BE253">
        <f>_xlfn.XLOOKUP(_xlfn.XLOOKUP($A253,TEAMS!$E$3:$E$361,TEAMS!$D$3:$D$361,"",0),KP!$C$1:$C$370,KP!V$1:V$370,"",0)</f>
        <v>107.7</v>
      </c>
      <c r="BF253">
        <f>_xlfn.XLOOKUP(_xlfn.XLOOKUP($A253,TEAMS!$E$3:$E$361,TEAMS!$D$3:$D$361,"",0),KP!$C$1:$C$370,KP!X$1:X$370,"",0)</f>
        <v>1.65</v>
      </c>
    </row>
    <row r="254" spans="1:58" x14ac:dyDescent="0.2">
      <c r="A254" s="1" t="s">
        <v>291</v>
      </c>
      <c r="B254" s="11" t="str">
        <f>_xlfn.XLOOKUP($A254,KP!$D$1:$D$364,KP!$C$1:$C$364,"",0)</f>
        <v>Louisville</v>
      </c>
      <c r="C254" s="11" t="str">
        <f>_xlfn.XLOOKUP($A254,KP!$D$1:$D$364,KP!$E$1:$E$364,"",0)</f>
        <v>ACC</v>
      </c>
      <c r="D254">
        <v>63.9</v>
      </c>
      <c r="E254">
        <v>-11.8</v>
      </c>
      <c r="F254">
        <v>22.4</v>
      </c>
      <c r="G254">
        <v>53.1</v>
      </c>
      <c r="H254">
        <v>0.93600000000000005</v>
      </c>
      <c r="I254">
        <v>1.109</v>
      </c>
      <c r="J254">
        <v>48</v>
      </c>
      <c r="K254">
        <v>104.1</v>
      </c>
      <c r="L254">
        <v>32.9</v>
      </c>
      <c r="M254">
        <v>47.3</v>
      </c>
      <c r="N254">
        <v>74.099999999999994</v>
      </c>
      <c r="O254">
        <v>6.3</v>
      </c>
      <c r="P254">
        <v>19</v>
      </c>
      <c r="Q254">
        <v>7.7</v>
      </c>
      <c r="R254">
        <v>22.1</v>
      </c>
      <c r="S254">
        <v>32.200000000000003</v>
      </c>
      <c r="T254">
        <v>25.8</v>
      </c>
      <c r="U254">
        <v>71.5</v>
      </c>
      <c r="V254">
        <v>49.2</v>
      </c>
      <c r="W254">
        <v>2.8</v>
      </c>
      <c r="X254">
        <v>4.5</v>
      </c>
      <c r="Y254">
        <v>9.3000000000000007</v>
      </c>
      <c r="Z254">
        <v>14.9</v>
      </c>
      <c r="AA254">
        <v>0.626</v>
      </c>
      <c r="AB254">
        <v>0.125</v>
      </c>
      <c r="AC254">
        <v>0</v>
      </c>
      <c r="AD254">
        <v>68.3</v>
      </c>
      <c r="AE254">
        <v>16.5</v>
      </c>
      <c r="AF254">
        <v>75.8</v>
      </c>
      <c r="AG254">
        <v>11.8</v>
      </c>
      <c r="AH254">
        <v>47.1</v>
      </c>
      <c r="AI254">
        <v>54.1</v>
      </c>
      <c r="AJ254">
        <v>35.200000000000003</v>
      </c>
      <c r="AK254">
        <v>54.9</v>
      </c>
      <c r="AL254">
        <v>72.2</v>
      </c>
      <c r="AM254">
        <v>113.7</v>
      </c>
      <c r="AN254">
        <v>15.4</v>
      </c>
      <c r="AO254">
        <v>10.199999999999999</v>
      </c>
      <c r="AP254">
        <v>1.514</v>
      </c>
      <c r="AQ254">
        <f t="shared" si="9"/>
        <v>-0.88800000000000001</v>
      </c>
      <c r="AR254">
        <f t="shared" si="10"/>
        <v>7.3</v>
      </c>
      <c r="AS254">
        <f t="shared" si="11"/>
        <v>-7.6000000000000005</v>
      </c>
      <c r="AT254">
        <f>_xlfn.XLOOKUP(_xlfn.XLOOKUP($A254,TEAMS!$E$3:$E$361,TEAMS!$D$3:$D$361,"",0),KP!$C$1:$C$370,KP!B$1:B$370,"",0)</f>
        <v>295</v>
      </c>
      <c r="AU254">
        <f>_xlfn.XLOOKUP(_xlfn.XLOOKUP($A254,TEAMS!$E$3:$E$361,TEAMS!$D$3:$D$361,"",0),KP!$C$1:$C$370,KP!F$1:F$370,"",0)</f>
        <v>0</v>
      </c>
      <c r="AV254">
        <f>_xlfn.XLOOKUP(_xlfn.XLOOKUP($A254,TEAMS!$E$3:$E$361,TEAMS!$D$3:$D$361,"",0),KP!$C$1:$C$370,KP!G$1:G$370,"",0)</f>
        <v>0</v>
      </c>
      <c r="AW254">
        <f>_xlfn.XLOOKUP(_xlfn.XLOOKUP($A254,TEAMS!$E$3:$E$361,TEAMS!$D$3:$D$361,"",0),KP!$C$1:$C$370,KP!H$1:H$370,"",0)</f>
        <v>0</v>
      </c>
      <c r="AX254">
        <f>_xlfn.XLOOKUP(_xlfn.XLOOKUP($A254,TEAMS!$E$3:$E$361,TEAMS!$D$3:$D$361,"",0),KP!$C$1:$C$370,KP!I$1:I$370,"",0)</f>
        <v>-10.27</v>
      </c>
      <c r="AY254">
        <f>_xlfn.XLOOKUP(_xlfn.XLOOKUP($A254,TEAMS!$E$3:$E$361,TEAMS!$D$3:$D$361,"",0),KP!$C$1:$C$370,KP!J$1:J$370,"",0)</f>
        <v>101.4</v>
      </c>
      <c r="AZ254">
        <f>_xlfn.XLOOKUP(_xlfn.XLOOKUP($A254,TEAMS!$E$3:$E$361,TEAMS!$D$3:$D$361,"",0),KP!$C$1:$C$370,KP!L$1:L$370,"",0)</f>
        <v>111.6</v>
      </c>
      <c r="BA254">
        <f>_xlfn.XLOOKUP(_xlfn.XLOOKUP($A254,TEAMS!$E$3:$E$361,TEAMS!$D$3:$D$361,"",0),KP!$C$1:$C$370,KP!N$1:N$370,"",0)</f>
        <v>66.5</v>
      </c>
      <c r="BB254">
        <f>_xlfn.XLOOKUP(_xlfn.XLOOKUP($A254,TEAMS!$E$3:$E$361,TEAMS!$D$3:$D$361,"",0),KP!$C$1:$C$370,KP!P$1:P$370,"",0)</f>
        <v>-3.5000000000000003E-2</v>
      </c>
      <c r="BC254">
        <f>_xlfn.XLOOKUP(_xlfn.XLOOKUP($A254,TEAMS!$E$3:$E$361,TEAMS!$D$3:$D$361,"",0),KP!$C$1:$C$370,KP!R$1:R$370,"",0)</f>
        <v>6.02</v>
      </c>
      <c r="BD254">
        <f>_xlfn.XLOOKUP(_xlfn.XLOOKUP($A254,TEAMS!$E$3:$E$361,TEAMS!$D$3:$D$361,"",0),KP!$C$1:$C$370,KP!T$1:T$370,"",0)</f>
        <v>108.7</v>
      </c>
      <c r="BE254">
        <f>_xlfn.XLOOKUP(_xlfn.XLOOKUP($A254,TEAMS!$E$3:$E$361,TEAMS!$D$3:$D$361,"",0),KP!$C$1:$C$370,KP!V$1:V$370,"",0)</f>
        <v>102.7</v>
      </c>
      <c r="BF254">
        <f>_xlfn.XLOOKUP(_xlfn.XLOOKUP($A254,TEAMS!$E$3:$E$361,TEAMS!$D$3:$D$361,"",0),KP!$C$1:$C$370,KP!X$1:X$370,"",0)</f>
        <v>1.83</v>
      </c>
    </row>
    <row r="255" spans="1:58" x14ac:dyDescent="0.2">
      <c r="A255" s="1" t="s">
        <v>292</v>
      </c>
      <c r="B255" s="11" t="str">
        <f>_xlfn.XLOOKUP($A255,KP!$D$1:$D$364,KP!$C$1:$C$364,"",0)</f>
        <v>Canisius</v>
      </c>
      <c r="C255" s="11" t="str">
        <f>_xlfn.XLOOKUP($A255,KP!$D$1:$D$364,KP!$E$1:$E$364,"",0)</f>
        <v>MAAC</v>
      </c>
      <c r="D255">
        <v>69.400000000000006</v>
      </c>
      <c r="E255">
        <v>-3.6</v>
      </c>
      <c r="F255">
        <v>25.1</v>
      </c>
      <c r="G255">
        <v>60</v>
      </c>
      <c r="H255">
        <v>0.98399999999999999</v>
      </c>
      <c r="I255">
        <v>1.0349999999999999</v>
      </c>
      <c r="J255">
        <v>48.6</v>
      </c>
      <c r="K255">
        <v>103.4</v>
      </c>
      <c r="L255">
        <v>33.6</v>
      </c>
      <c r="M255">
        <v>47.4</v>
      </c>
      <c r="N255">
        <v>73.400000000000006</v>
      </c>
      <c r="O255">
        <v>8.1</v>
      </c>
      <c r="P255">
        <v>24.1</v>
      </c>
      <c r="Q255">
        <v>8.6999999999999993</v>
      </c>
      <c r="R255">
        <v>21.5</v>
      </c>
      <c r="S255">
        <v>33.299999999999997</v>
      </c>
      <c r="T255">
        <v>26.7</v>
      </c>
      <c r="U255">
        <v>72.099999999999994</v>
      </c>
      <c r="V255">
        <v>48.2</v>
      </c>
      <c r="W255">
        <v>2.6</v>
      </c>
      <c r="X255">
        <v>5.4</v>
      </c>
      <c r="Y255">
        <v>14</v>
      </c>
      <c r="Z255">
        <v>12</v>
      </c>
      <c r="AA255">
        <v>1.1599999999999999</v>
      </c>
      <c r="AB255">
        <v>0.31</v>
      </c>
      <c r="AC255">
        <v>0.23100000000000001</v>
      </c>
      <c r="AD255">
        <v>70.5</v>
      </c>
      <c r="AE255">
        <v>15.6</v>
      </c>
      <c r="AF255">
        <v>73</v>
      </c>
      <c r="AG255">
        <v>3.6</v>
      </c>
      <c r="AH255">
        <v>47</v>
      </c>
      <c r="AI255">
        <v>52.8</v>
      </c>
      <c r="AJ255">
        <v>36.4</v>
      </c>
      <c r="AK255">
        <v>52</v>
      </c>
      <c r="AL255">
        <v>70.099999999999994</v>
      </c>
      <c r="AM255">
        <v>110.6</v>
      </c>
      <c r="AN255">
        <v>13.5</v>
      </c>
      <c r="AO255">
        <v>12.9</v>
      </c>
      <c r="AP255">
        <v>1.0449999999999999</v>
      </c>
      <c r="AQ255">
        <f t="shared" si="9"/>
        <v>0.11499999999999999</v>
      </c>
      <c r="AR255">
        <f t="shared" si="10"/>
        <v>8</v>
      </c>
      <c r="AS255">
        <f t="shared" si="11"/>
        <v>-4</v>
      </c>
      <c r="AT255">
        <f>_xlfn.XLOOKUP(_xlfn.XLOOKUP($A255,TEAMS!$E$3:$E$361,TEAMS!$D$3:$D$361,"",0),KP!$C$1:$C$370,KP!B$1:B$370,"",0)</f>
        <v>249</v>
      </c>
      <c r="AU255">
        <f>_xlfn.XLOOKUP(_xlfn.XLOOKUP($A255,TEAMS!$E$3:$E$361,TEAMS!$D$3:$D$361,"",0),KP!$C$1:$C$370,KP!F$1:F$370,"",0)</f>
        <v>0</v>
      </c>
      <c r="AV255">
        <f>_xlfn.XLOOKUP(_xlfn.XLOOKUP($A255,TEAMS!$E$3:$E$361,TEAMS!$D$3:$D$361,"",0),KP!$C$1:$C$370,KP!G$1:G$370,"",0)</f>
        <v>0</v>
      </c>
      <c r="AW255">
        <f>_xlfn.XLOOKUP(_xlfn.XLOOKUP($A255,TEAMS!$E$3:$E$361,TEAMS!$D$3:$D$361,"",0),KP!$C$1:$C$370,KP!H$1:H$370,"",0)</f>
        <v>0</v>
      </c>
      <c r="AX255">
        <f>_xlfn.XLOOKUP(_xlfn.XLOOKUP($A255,TEAMS!$E$3:$E$361,TEAMS!$D$3:$D$361,"",0),KP!$C$1:$C$370,KP!I$1:I$370,"",0)</f>
        <v>-6.68</v>
      </c>
      <c r="AY255">
        <f>_xlfn.XLOOKUP(_xlfn.XLOOKUP($A255,TEAMS!$E$3:$E$361,TEAMS!$D$3:$D$361,"",0),KP!$C$1:$C$370,KP!J$1:J$370,"",0)</f>
        <v>101.8</v>
      </c>
      <c r="AZ255">
        <f>_xlfn.XLOOKUP(_xlfn.XLOOKUP($A255,TEAMS!$E$3:$E$361,TEAMS!$D$3:$D$361,"",0),KP!$C$1:$C$370,KP!L$1:L$370,"",0)</f>
        <v>108.5</v>
      </c>
      <c r="BA255">
        <f>_xlfn.XLOOKUP(_xlfn.XLOOKUP($A255,TEAMS!$E$3:$E$361,TEAMS!$D$3:$D$361,"",0),KP!$C$1:$C$370,KP!N$1:N$370,"",0)</f>
        <v>67.7</v>
      </c>
      <c r="BB255">
        <f>_xlfn.XLOOKUP(_xlfn.XLOOKUP($A255,TEAMS!$E$3:$E$361,TEAMS!$D$3:$D$361,"",0),KP!$C$1:$C$370,KP!P$1:P$370,"",0)</f>
        <v>-8.1000000000000003E-2</v>
      </c>
      <c r="BC255">
        <f>_xlfn.XLOOKUP(_xlfn.XLOOKUP($A255,TEAMS!$E$3:$E$361,TEAMS!$D$3:$D$361,"",0),KP!$C$1:$C$370,KP!R$1:R$370,"",0)</f>
        <v>-3.18</v>
      </c>
      <c r="BD255">
        <f>_xlfn.XLOOKUP(_xlfn.XLOOKUP($A255,TEAMS!$E$3:$E$361,TEAMS!$D$3:$D$361,"",0),KP!$C$1:$C$370,KP!T$1:T$370,"",0)</f>
        <v>103.4</v>
      </c>
      <c r="BE255">
        <f>_xlfn.XLOOKUP(_xlfn.XLOOKUP($A255,TEAMS!$E$3:$E$361,TEAMS!$D$3:$D$361,"",0),KP!$C$1:$C$370,KP!V$1:V$370,"",0)</f>
        <v>106.6</v>
      </c>
      <c r="BF255">
        <f>_xlfn.XLOOKUP(_xlfn.XLOOKUP($A255,TEAMS!$E$3:$E$361,TEAMS!$D$3:$D$361,"",0),KP!$C$1:$C$370,KP!X$1:X$370,"",0)</f>
        <v>3.42</v>
      </c>
    </row>
    <row r="256" spans="1:58" x14ac:dyDescent="0.2">
      <c r="A256" s="1" t="s">
        <v>293</v>
      </c>
      <c r="B256" s="11" t="str">
        <f>_xlfn.XLOOKUP($A256,KP!$D$1:$D$364,KP!$C$1:$C$364,"",0)</f>
        <v>Fairleigh Dickinson</v>
      </c>
      <c r="C256" s="11" t="str">
        <f>_xlfn.XLOOKUP($A256,KP!$D$1:$D$364,KP!$E$1:$E$364,"",0)</f>
        <v>NEC</v>
      </c>
      <c r="D256">
        <v>76.3</v>
      </c>
      <c r="E256">
        <v>0.3</v>
      </c>
      <c r="F256">
        <v>27.8</v>
      </c>
      <c r="G256">
        <v>61.6</v>
      </c>
      <c r="H256">
        <v>1.0669999999999999</v>
      </c>
      <c r="I256">
        <v>1.0620000000000001</v>
      </c>
      <c r="J256">
        <v>51.5</v>
      </c>
      <c r="K256">
        <v>109.4</v>
      </c>
      <c r="L256">
        <v>34.4</v>
      </c>
      <c r="M256">
        <v>51.4</v>
      </c>
      <c r="N256">
        <v>75</v>
      </c>
      <c r="O256">
        <v>7.8</v>
      </c>
      <c r="P256">
        <v>22.8</v>
      </c>
      <c r="Q256">
        <v>9.6999999999999993</v>
      </c>
      <c r="R256">
        <v>20.5</v>
      </c>
      <c r="S256">
        <v>33.200000000000003</v>
      </c>
      <c r="T256">
        <v>29.8</v>
      </c>
      <c r="U256">
        <v>72.900000000000006</v>
      </c>
      <c r="V256">
        <v>49.8</v>
      </c>
      <c r="W256">
        <v>1.9</v>
      </c>
      <c r="X256">
        <v>7.4</v>
      </c>
      <c r="Y256">
        <v>14.3</v>
      </c>
      <c r="Z256">
        <v>11.4</v>
      </c>
      <c r="AA256">
        <v>1.2509999999999999</v>
      </c>
      <c r="AB256">
        <v>0.53100000000000003</v>
      </c>
      <c r="AC256">
        <v>0.6</v>
      </c>
      <c r="AD256">
        <v>71.5</v>
      </c>
      <c r="AE256">
        <v>19.100000000000001</v>
      </c>
      <c r="AF256">
        <v>76</v>
      </c>
      <c r="AG256">
        <v>-0.3</v>
      </c>
      <c r="AH256">
        <v>48.4</v>
      </c>
      <c r="AI256">
        <v>55.8</v>
      </c>
      <c r="AJ256">
        <v>36.9</v>
      </c>
      <c r="AK256">
        <v>56.1</v>
      </c>
      <c r="AL256">
        <v>75.599999999999994</v>
      </c>
      <c r="AM256">
        <v>118.4</v>
      </c>
      <c r="AN256">
        <v>15.1</v>
      </c>
      <c r="AO256">
        <v>15</v>
      </c>
      <c r="AP256">
        <v>1.006</v>
      </c>
      <c r="AQ256">
        <f t="shared" si="9"/>
        <v>0.24499999999999988</v>
      </c>
      <c r="AR256">
        <f t="shared" si="10"/>
        <v>9.3000000000000007</v>
      </c>
      <c r="AS256">
        <f t="shared" si="11"/>
        <v>-2.0999999999999996</v>
      </c>
      <c r="AT256">
        <f>_xlfn.XLOOKUP(_xlfn.XLOOKUP($A256,TEAMS!$E$3:$E$361,TEAMS!$D$3:$D$361,"",0),KP!$C$1:$C$370,KP!B$1:B$370,"",0)</f>
        <v>312</v>
      </c>
      <c r="AU256">
        <f>_xlfn.XLOOKUP(_xlfn.XLOOKUP($A256,TEAMS!$E$3:$E$361,TEAMS!$D$3:$D$361,"",0),KP!$C$1:$C$370,KP!F$1:F$370,"",0)</f>
        <v>19</v>
      </c>
      <c r="AV256">
        <f>_xlfn.XLOOKUP(_xlfn.XLOOKUP($A256,TEAMS!$E$3:$E$361,TEAMS!$D$3:$D$361,"",0),KP!$C$1:$C$370,KP!G$1:G$370,"",0)</f>
        <v>15</v>
      </c>
      <c r="AW256">
        <f>_xlfn.XLOOKUP(_xlfn.XLOOKUP($A256,TEAMS!$E$3:$E$361,TEAMS!$D$3:$D$361,"",0),KP!$C$1:$C$370,KP!H$1:H$370,"",0)</f>
        <v>16</v>
      </c>
      <c r="AX256">
        <f>_xlfn.XLOOKUP(_xlfn.XLOOKUP($A256,TEAMS!$E$3:$E$361,TEAMS!$D$3:$D$361,"",0),KP!$C$1:$C$370,KP!I$1:I$370,"",0)</f>
        <v>-12.25</v>
      </c>
      <c r="AY256">
        <f>_xlfn.XLOOKUP(_xlfn.XLOOKUP($A256,TEAMS!$E$3:$E$361,TEAMS!$D$3:$D$361,"",0),KP!$C$1:$C$370,KP!J$1:J$370,"",0)</f>
        <v>106.2</v>
      </c>
      <c r="AZ256">
        <f>_xlfn.XLOOKUP(_xlfn.XLOOKUP($A256,TEAMS!$E$3:$E$361,TEAMS!$D$3:$D$361,"",0),KP!$C$1:$C$370,KP!L$1:L$370,"",0)</f>
        <v>118.4</v>
      </c>
      <c r="BA256">
        <f>_xlfn.XLOOKUP(_xlfn.XLOOKUP($A256,TEAMS!$E$3:$E$361,TEAMS!$D$3:$D$361,"",0),KP!$C$1:$C$370,KP!N$1:N$370,"",0)</f>
        <v>68.8</v>
      </c>
      <c r="BB256">
        <f>_xlfn.XLOOKUP(_xlfn.XLOOKUP($A256,TEAMS!$E$3:$E$361,TEAMS!$D$3:$D$361,"",0),KP!$C$1:$C$370,KP!P$1:P$370,"",0)</f>
        <v>1.7000000000000001E-2</v>
      </c>
      <c r="BC256">
        <f>_xlfn.XLOOKUP(_xlfn.XLOOKUP($A256,TEAMS!$E$3:$E$361,TEAMS!$D$3:$D$361,"",0),KP!$C$1:$C$370,KP!R$1:R$370,"",0)</f>
        <v>-14</v>
      </c>
      <c r="BD256">
        <f>_xlfn.XLOOKUP(_xlfn.XLOOKUP($A256,TEAMS!$E$3:$E$361,TEAMS!$D$3:$D$361,"",0),KP!$C$1:$C$370,KP!T$1:T$370,"",0)</f>
        <v>96.3</v>
      </c>
      <c r="BE256">
        <f>_xlfn.XLOOKUP(_xlfn.XLOOKUP($A256,TEAMS!$E$3:$E$361,TEAMS!$D$3:$D$361,"",0),KP!$C$1:$C$370,KP!V$1:V$370,"",0)</f>
        <v>110.3</v>
      </c>
      <c r="BF256">
        <f>_xlfn.XLOOKUP(_xlfn.XLOOKUP($A256,TEAMS!$E$3:$E$361,TEAMS!$D$3:$D$361,"",0),KP!$C$1:$C$370,KP!X$1:X$370,"",0)</f>
        <v>-7.11</v>
      </c>
    </row>
    <row r="257" spans="1:58" x14ac:dyDescent="0.2">
      <c r="A257" s="1" t="s">
        <v>294</v>
      </c>
      <c r="B257" s="11" t="str">
        <f>_xlfn.XLOOKUP($A257,KP!$D$1:$D$364,KP!$C$1:$C$364,"",0)</f>
        <v>Mississippi Valley St.</v>
      </c>
      <c r="C257" s="11" t="str">
        <f>_xlfn.XLOOKUP($A257,KP!$D$1:$D$364,KP!$E$1:$E$364,"",0)</f>
        <v>SWAC</v>
      </c>
      <c r="D257">
        <v>61</v>
      </c>
      <c r="E257">
        <v>-13.7</v>
      </c>
      <c r="F257">
        <v>21.3</v>
      </c>
      <c r="G257">
        <v>52.5</v>
      </c>
      <c r="H257">
        <v>0.86799999999999999</v>
      </c>
      <c r="I257">
        <v>1.0629999999999999</v>
      </c>
      <c r="J257">
        <v>45.4</v>
      </c>
      <c r="K257">
        <v>98.4</v>
      </c>
      <c r="L257">
        <v>34.9</v>
      </c>
      <c r="M257">
        <v>42.8</v>
      </c>
      <c r="N257">
        <v>66.5</v>
      </c>
      <c r="O257">
        <v>5.0999999999999996</v>
      </c>
      <c r="P257">
        <v>14.5</v>
      </c>
      <c r="Q257">
        <v>7.9</v>
      </c>
      <c r="R257">
        <v>20.6</v>
      </c>
      <c r="S257">
        <v>32</v>
      </c>
      <c r="T257">
        <v>25.8</v>
      </c>
      <c r="U257">
        <v>68.7</v>
      </c>
      <c r="V257">
        <v>47.7</v>
      </c>
      <c r="W257">
        <v>2</v>
      </c>
      <c r="X257">
        <v>7.6</v>
      </c>
      <c r="Y257">
        <v>10</v>
      </c>
      <c r="Z257">
        <v>16.100000000000001</v>
      </c>
      <c r="AA257">
        <v>0.625</v>
      </c>
      <c r="AB257">
        <v>0.156</v>
      </c>
      <c r="AC257">
        <v>0.42899999999999999</v>
      </c>
      <c r="AD257">
        <v>70.3</v>
      </c>
      <c r="AE257">
        <v>17.899999999999999</v>
      </c>
      <c r="AF257">
        <v>74.8</v>
      </c>
      <c r="AG257">
        <v>13.7</v>
      </c>
      <c r="AH257">
        <v>46.2</v>
      </c>
      <c r="AI257">
        <v>53.3</v>
      </c>
      <c r="AJ257">
        <v>35.799999999999997</v>
      </c>
      <c r="AK257">
        <v>53</v>
      </c>
      <c r="AL257">
        <v>68.5</v>
      </c>
      <c r="AM257">
        <v>112.5</v>
      </c>
      <c r="AN257">
        <v>13.8</v>
      </c>
      <c r="AO257">
        <v>13.4</v>
      </c>
      <c r="AP257">
        <v>1.028</v>
      </c>
      <c r="AQ257">
        <f t="shared" si="9"/>
        <v>-0.40300000000000002</v>
      </c>
      <c r="AR257">
        <f t="shared" si="10"/>
        <v>9.6</v>
      </c>
      <c r="AS257">
        <f t="shared" si="11"/>
        <v>-6.5000000000000018</v>
      </c>
      <c r="AT257">
        <f>_xlfn.XLOOKUP(_xlfn.XLOOKUP($A257,TEAMS!$E$3:$E$361,TEAMS!$D$3:$D$361,"",0),KP!$C$1:$C$370,KP!B$1:B$370,"",0)</f>
        <v>355</v>
      </c>
      <c r="AU257">
        <f>_xlfn.XLOOKUP(_xlfn.XLOOKUP($A257,TEAMS!$E$3:$E$361,TEAMS!$D$3:$D$361,"",0),KP!$C$1:$C$370,KP!F$1:F$370,"",0)</f>
        <v>0</v>
      </c>
      <c r="AV257">
        <f>_xlfn.XLOOKUP(_xlfn.XLOOKUP($A257,TEAMS!$E$3:$E$361,TEAMS!$D$3:$D$361,"",0),KP!$C$1:$C$370,KP!G$1:G$370,"",0)</f>
        <v>0</v>
      </c>
      <c r="AW257">
        <f>_xlfn.XLOOKUP(_xlfn.XLOOKUP($A257,TEAMS!$E$3:$E$361,TEAMS!$D$3:$D$361,"",0),KP!$C$1:$C$370,KP!H$1:H$370,"",0)</f>
        <v>0</v>
      </c>
      <c r="AX257">
        <f>_xlfn.XLOOKUP(_xlfn.XLOOKUP($A257,TEAMS!$E$3:$E$361,TEAMS!$D$3:$D$361,"",0),KP!$C$1:$C$370,KP!I$1:I$370,"",0)</f>
        <v>-19.79</v>
      </c>
      <c r="AY257">
        <f>_xlfn.XLOOKUP(_xlfn.XLOOKUP($A257,TEAMS!$E$3:$E$361,TEAMS!$D$3:$D$361,"",0),KP!$C$1:$C$370,KP!J$1:J$370,"",0)</f>
        <v>92.7</v>
      </c>
      <c r="AZ257">
        <f>_xlfn.XLOOKUP(_xlfn.XLOOKUP($A257,TEAMS!$E$3:$E$361,TEAMS!$D$3:$D$361,"",0),KP!$C$1:$C$370,KP!L$1:L$370,"",0)</f>
        <v>112.5</v>
      </c>
      <c r="BA257">
        <f>_xlfn.XLOOKUP(_xlfn.XLOOKUP($A257,TEAMS!$E$3:$E$361,TEAMS!$D$3:$D$361,"",0),KP!$C$1:$C$370,KP!N$1:N$370,"",0)</f>
        <v>67.2</v>
      </c>
      <c r="BB257">
        <f>_xlfn.XLOOKUP(_xlfn.XLOOKUP($A257,TEAMS!$E$3:$E$361,TEAMS!$D$3:$D$361,"",0),KP!$C$1:$C$370,KP!P$1:P$370,"",0)</f>
        <v>-2.5999999999999999E-2</v>
      </c>
      <c r="BC257">
        <f>_xlfn.XLOOKUP(_xlfn.XLOOKUP($A257,TEAMS!$E$3:$E$361,TEAMS!$D$3:$D$361,"",0),KP!$C$1:$C$370,KP!R$1:R$370,"",0)</f>
        <v>-3.44</v>
      </c>
      <c r="BD257">
        <f>_xlfn.XLOOKUP(_xlfn.XLOOKUP($A257,TEAMS!$E$3:$E$361,TEAMS!$D$3:$D$361,"",0),KP!$C$1:$C$370,KP!T$1:T$370,"",0)</f>
        <v>102.1</v>
      </c>
      <c r="BE257">
        <f>_xlfn.XLOOKUP(_xlfn.XLOOKUP($A257,TEAMS!$E$3:$E$361,TEAMS!$D$3:$D$361,"",0),KP!$C$1:$C$370,KP!V$1:V$370,"",0)</f>
        <v>105.5</v>
      </c>
      <c r="BF257">
        <f>_xlfn.XLOOKUP(_xlfn.XLOOKUP($A257,TEAMS!$E$3:$E$361,TEAMS!$D$3:$D$361,"",0),KP!$C$1:$C$370,KP!X$1:X$370,"",0)</f>
        <v>9.11</v>
      </c>
    </row>
    <row r="258" spans="1:58" x14ac:dyDescent="0.2">
      <c r="A258" s="1" t="s">
        <v>295</v>
      </c>
      <c r="B258" s="11" t="str">
        <f>_xlfn.XLOOKUP($A258,KP!$D$1:$D$364,KP!$C$1:$C$364,"",0)</f>
        <v>Louisiana</v>
      </c>
      <c r="C258" s="11" t="str">
        <f>_xlfn.XLOOKUP($A258,KP!$D$1:$D$364,KP!$E$1:$E$364,"",0)</f>
        <v>SB</v>
      </c>
      <c r="D258">
        <v>62.4</v>
      </c>
      <c r="E258">
        <v>-3.3</v>
      </c>
      <c r="F258">
        <v>22.6</v>
      </c>
      <c r="G258">
        <v>55.3</v>
      </c>
      <c r="H258">
        <v>0.94199999999999995</v>
      </c>
      <c r="I258">
        <v>0.99199999999999999</v>
      </c>
      <c r="J258">
        <v>48.7</v>
      </c>
      <c r="K258">
        <v>101</v>
      </c>
      <c r="L258">
        <v>32.700000000000003</v>
      </c>
      <c r="M258">
        <v>48.4</v>
      </c>
      <c r="N258">
        <v>62.6</v>
      </c>
      <c r="O258">
        <v>8.8000000000000007</v>
      </c>
      <c r="P258">
        <v>26.8</v>
      </c>
      <c r="Q258">
        <v>7.2</v>
      </c>
      <c r="R258">
        <v>22.4</v>
      </c>
      <c r="S258">
        <v>32.5</v>
      </c>
      <c r="T258">
        <v>22</v>
      </c>
      <c r="U258">
        <v>76.7</v>
      </c>
      <c r="V258">
        <v>48.2</v>
      </c>
      <c r="W258">
        <v>3</v>
      </c>
      <c r="X258">
        <v>5.8</v>
      </c>
      <c r="Y258">
        <v>15.5</v>
      </c>
      <c r="Z258">
        <v>11.6</v>
      </c>
      <c r="AA258">
        <v>1.333</v>
      </c>
      <c r="AB258">
        <v>0.32400000000000001</v>
      </c>
      <c r="AC258">
        <v>0.25</v>
      </c>
      <c r="AD258">
        <v>66.2</v>
      </c>
      <c r="AE258">
        <v>15.4</v>
      </c>
      <c r="AF258">
        <v>65.599999999999994</v>
      </c>
      <c r="AG258">
        <v>3.3</v>
      </c>
      <c r="AH258">
        <v>43.8</v>
      </c>
      <c r="AI258">
        <v>50.8</v>
      </c>
      <c r="AJ258">
        <v>34.1</v>
      </c>
      <c r="AK258">
        <v>50.6</v>
      </c>
      <c r="AL258">
        <v>69.8</v>
      </c>
      <c r="AM258">
        <v>107.3</v>
      </c>
      <c r="AN258">
        <v>13</v>
      </c>
      <c r="AO258">
        <v>11.8</v>
      </c>
      <c r="AP258">
        <v>1.1000000000000001</v>
      </c>
      <c r="AQ258">
        <f t="shared" si="9"/>
        <v>0.23299999999999987</v>
      </c>
      <c r="AR258">
        <f t="shared" si="10"/>
        <v>8.8000000000000007</v>
      </c>
      <c r="AS258">
        <f t="shared" si="11"/>
        <v>-2.7999999999999989</v>
      </c>
      <c r="AT258">
        <f>_xlfn.XLOOKUP(_xlfn.XLOOKUP($A258,TEAMS!$E$3:$E$361,TEAMS!$D$3:$D$361,"",0),KP!$C$1:$C$370,KP!B$1:B$370,"",0)</f>
        <v>92</v>
      </c>
      <c r="AU258">
        <f>_xlfn.XLOOKUP(_xlfn.XLOOKUP($A258,TEAMS!$E$3:$E$361,TEAMS!$D$3:$D$361,"",0),KP!$C$1:$C$370,KP!F$1:F$370,"",0)</f>
        <v>26</v>
      </c>
      <c r="AV258">
        <f>_xlfn.XLOOKUP(_xlfn.XLOOKUP($A258,TEAMS!$E$3:$E$361,TEAMS!$D$3:$D$361,"",0),KP!$C$1:$C$370,KP!G$1:G$370,"",0)</f>
        <v>7</v>
      </c>
      <c r="AW258">
        <f>_xlfn.XLOOKUP(_xlfn.XLOOKUP($A258,TEAMS!$E$3:$E$361,TEAMS!$D$3:$D$361,"",0),KP!$C$1:$C$370,KP!H$1:H$370,"",0)</f>
        <v>13</v>
      </c>
      <c r="AX258">
        <f>_xlfn.XLOOKUP(_xlfn.XLOOKUP($A258,TEAMS!$E$3:$E$361,TEAMS!$D$3:$D$361,"",0),KP!$C$1:$C$370,KP!I$1:I$370,"",0)</f>
        <v>8.1999999999999993</v>
      </c>
      <c r="AY258">
        <f>_xlfn.XLOOKUP(_xlfn.XLOOKUP($A258,TEAMS!$E$3:$E$361,TEAMS!$D$3:$D$361,"",0),KP!$C$1:$C$370,KP!J$1:J$370,"",0)</f>
        <v>112.2</v>
      </c>
      <c r="AZ258">
        <f>_xlfn.XLOOKUP(_xlfn.XLOOKUP($A258,TEAMS!$E$3:$E$361,TEAMS!$D$3:$D$361,"",0),KP!$C$1:$C$370,KP!L$1:L$370,"",0)</f>
        <v>104</v>
      </c>
      <c r="BA258">
        <f>_xlfn.XLOOKUP(_xlfn.XLOOKUP($A258,TEAMS!$E$3:$E$361,TEAMS!$D$3:$D$361,"",0),KP!$C$1:$C$370,KP!N$1:N$370,"",0)</f>
        <v>68.400000000000006</v>
      </c>
      <c r="BB258">
        <f>_xlfn.XLOOKUP(_xlfn.XLOOKUP($A258,TEAMS!$E$3:$E$361,TEAMS!$D$3:$D$361,"",0),KP!$C$1:$C$370,KP!P$1:P$370,"",0)</f>
        <v>7.6999999999999999E-2</v>
      </c>
      <c r="BC258">
        <f>_xlfn.XLOOKUP(_xlfn.XLOOKUP($A258,TEAMS!$E$3:$E$361,TEAMS!$D$3:$D$361,"",0),KP!$C$1:$C$370,KP!R$1:R$370,"",0)</f>
        <v>-0.27</v>
      </c>
      <c r="BD258">
        <f>_xlfn.XLOOKUP(_xlfn.XLOOKUP($A258,TEAMS!$E$3:$E$361,TEAMS!$D$3:$D$361,"",0),KP!$C$1:$C$370,KP!T$1:T$370,"",0)</f>
        <v>104.2</v>
      </c>
      <c r="BE258">
        <f>_xlfn.XLOOKUP(_xlfn.XLOOKUP($A258,TEAMS!$E$3:$E$361,TEAMS!$D$3:$D$361,"",0),KP!$C$1:$C$370,KP!V$1:V$370,"",0)</f>
        <v>104.5</v>
      </c>
      <c r="BF258">
        <f>_xlfn.XLOOKUP(_xlfn.XLOOKUP($A258,TEAMS!$E$3:$E$361,TEAMS!$D$3:$D$361,"",0),KP!$C$1:$C$370,KP!X$1:X$370,"",0)</f>
        <v>0.26</v>
      </c>
    </row>
    <row r="259" spans="1:58" x14ac:dyDescent="0.2">
      <c r="A259" s="1" t="s">
        <v>296</v>
      </c>
      <c r="B259" s="11" t="str">
        <f>_xlfn.XLOOKUP($A259,KP!$D$1:$D$364,KP!$C$1:$C$364,"",0)</f>
        <v>Hawaii</v>
      </c>
      <c r="C259" s="11" t="str">
        <f>_xlfn.XLOOKUP($A259,KP!$D$1:$D$364,KP!$E$1:$E$364,"",0)</f>
        <v>BW</v>
      </c>
      <c r="D259">
        <v>66.5</v>
      </c>
      <c r="E259">
        <v>4.5</v>
      </c>
      <c r="F259">
        <v>23.1</v>
      </c>
      <c r="G259">
        <v>54.4</v>
      </c>
      <c r="H259">
        <v>0.98899999999999999</v>
      </c>
      <c r="I259">
        <v>0.92100000000000004</v>
      </c>
      <c r="J259">
        <v>48.6</v>
      </c>
      <c r="K259">
        <v>105.4</v>
      </c>
      <c r="L259">
        <v>32.799999999999997</v>
      </c>
      <c r="M259">
        <v>48.2</v>
      </c>
      <c r="N259">
        <v>74.599999999999994</v>
      </c>
      <c r="O259">
        <v>6.6</v>
      </c>
      <c r="P259">
        <v>20.2</v>
      </c>
      <c r="Q259">
        <v>8.1</v>
      </c>
      <c r="R259">
        <v>23.9</v>
      </c>
      <c r="S259">
        <v>35.299999999999997</v>
      </c>
      <c r="T259">
        <v>26.9</v>
      </c>
      <c r="U259">
        <v>76</v>
      </c>
      <c r="V259">
        <v>52.1</v>
      </c>
      <c r="W259">
        <v>3.8</v>
      </c>
      <c r="X259">
        <v>4.5999999999999996</v>
      </c>
      <c r="Y259">
        <v>10.8</v>
      </c>
      <c r="Z259">
        <v>12.2</v>
      </c>
      <c r="AA259">
        <v>0.89</v>
      </c>
      <c r="AB259">
        <v>0.65600000000000003</v>
      </c>
      <c r="AC259">
        <v>0.45500000000000002</v>
      </c>
      <c r="AD259">
        <v>67.3</v>
      </c>
      <c r="AE259">
        <v>16.2</v>
      </c>
      <c r="AF259">
        <v>62</v>
      </c>
      <c r="AG259">
        <v>-4.5</v>
      </c>
      <c r="AH259">
        <v>40.6</v>
      </c>
      <c r="AI259">
        <v>44.5</v>
      </c>
      <c r="AJ259">
        <v>29.5</v>
      </c>
      <c r="AK259">
        <v>44.5</v>
      </c>
      <c r="AL259">
        <v>74.3</v>
      </c>
      <c r="AM259">
        <v>96.7</v>
      </c>
      <c r="AN259">
        <v>7.6</v>
      </c>
      <c r="AO259">
        <v>10.8</v>
      </c>
      <c r="AP259">
        <v>0.70399999999999996</v>
      </c>
      <c r="AQ259">
        <f t="shared" ref="AQ259:AQ322" si="12">AA259-AP259</f>
        <v>0.18600000000000005</v>
      </c>
      <c r="AR259">
        <f t="shared" ref="AR259:AR322" si="13">(W259+X259)</f>
        <v>8.3999999999999986</v>
      </c>
      <c r="AS259">
        <f t="shared" ref="AS259:AS322" si="14">AR259-Z259</f>
        <v>-3.8000000000000007</v>
      </c>
      <c r="AT259">
        <f>_xlfn.XLOOKUP(_xlfn.XLOOKUP($A259,TEAMS!$E$3:$E$361,TEAMS!$D$3:$D$361,"",0),KP!$C$1:$C$370,KP!B$1:B$370,"",0)</f>
        <v>126</v>
      </c>
      <c r="AU259">
        <f>_xlfn.XLOOKUP(_xlfn.XLOOKUP($A259,TEAMS!$E$3:$E$361,TEAMS!$D$3:$D$361,"",0),KP!$C$1:$C$370,KP!F$1:F$370,"",0)</f>
        <v>22</v>
      </c>
      <c r="AV259">
        <f>_xlfn.XLOOKUP(_xlfn.XLOOKUP($A259,TEAMS!$E$3:$E$361,TEAMS!$D$3:$D$361,"",0),KP!$C$1:$C$370,KP!G$1:G$370,"",0)</f>
        <v>11</v>
      </c>
      <c r="AW259">
        <f>_xlfn.XLOOKUP(_xlfn.XLOOKUP($A259,TEAMS!$E$3:$E$361,TEAMS!$D$3:$D$361,"",0),KP!$C$1:$C$370,KP!H$1:H$370,"",0)</f>
        <v>0</v>
      </c>
      <c r="AX259">
        <f>_xlfn.XLOOKUP(_xlfn.XLOOKUP($A259,TEAMS!$E$3:$E$361,TEAMS!$D$3:$D$361,"",0),KP!$C$1:$C$370,KP!I$1:I$370,"",0)</f>
        <v>3.86</v>
      </c>
      <c r="AY259">
        <f>_xlfn.XLOOKUP(_xlfn.XLOOKUP($A259,TEAMS!$E$3:$E$361,TEAMS!$D$3:$D$361,"",0),KP!$C$1:$C$370,KP!J$1:J$370,"",0)</f>
        <v>102.1</v>
      </c>
      <c r="AZ259">
        <f>_xlfn.XLOOKUP(_xlfn.XLOOKUP($A259,TEAMS!$E$3:$E$361,TEAMS!$D$3:$D$361,"",0),KP!$C$1:$C$370,KP!L$1:L$370,"",0)</f>
        <v>98.2</v>
      </c>
      <c r="BA259">
        <f>_xlfn.XLOOKUP(_xlfn.XLOOKUP($A259,TEAMS!$E$3:$E$361,TEAMS!$D$3:$D$361,"",0),KP!$C$1:$C$370,KP!N$1:N$370,"",0)</f>
        <v>64.8</v>
      </c>
      <c r="BB259">
        <f>_xlfn.XLOOKUP(_xlfn.XLOOKUP($A259,TEAMS!$E$3:$E$361,TEAMS!$D$3:$D$361,"",0),KP!$C$1:$C$370,KP!P$1:P$370,"",0)</f>
        <v>-1.4E-2</v>
      </c>
      <c r="BC259">
        <f>_xlfn.XLOOKUP(_xlfn.XLOOKUP($A259,TEAMS!$E$3:$E$361,TEAMS!$D$3:$D$361,"",0),KP!$C$1:$C$370,KP!R$1:R$370,"",0)</f>
        <v>-3.09</v>
      </c>
      <c r="BD259">
        <f>_xlfn.XLOOKUP(_xlfn.XLOOKUP($A259,TEAMS!$E$3:$E$361,TEAMS!$D$3:$D$361,"",0),KP!$C$1:$C$370,KP!T$1:T$370,"",0)</f>
        <v>102.9</v>
      </c>
      <c r="BE259">
        <f>_xlfn.XLOOKUP(_xlfn.XLOOKUP($A259,TEAMS!$E$3:$E$361,TEAMS!$D$3:$D$361,"",0),KP!$C$1:$C$370,KP!V$1:V$370,"",0)</f>
        <v>106</v>
      </c>
      <c r="BF259">
        <f>_xlfn.XLOOKUP(_xlfn.XLOOKUP($A259,TEAMS!$E$3:$E$361,TEAMS!$D$3:$D$361,"",0),KP!$C$1:$C$370,KP!X$1:X$370,"",0)</f>
        <v>-5.67</v>
      </c>
    </row>
    <row r="260" spans="1:58" x14ac:dyDescent="0.2">
      <c r="A260" s="1" t="s">
        <v>297</v>
      </c>
      <c r="B260" s="11" t="str">
        <f>_xlfn.XLOOKUP($A260,KP!$D$1:$D$364,KP!$C$1:$C$364,"",0)</f>
        <v>Rhode Island</v>
      </c>
      <c r="C260" s="11" t="str">
        <f>_xlfn.XLOOKUP($A260,KP!$D$1:$D$364,KP!$E$1:$E$364,"",0)</f>
        <v>A10</v>
      </c>
      <c r="D260">
        <v>66</v>
      </c>
      <c r="E260">
        <v>-4.5999999999999996</v>
      </c>
      <c r="F260">
        <v>22.5</v>
      </c>
      <c r="G260">
        <v>56.9</v>
      </c>
      <c r="H260">
        <v>0.92800000000000005</v>
      </c>
      <c r="I260">
        <v>0.99399999999999999</v>
      </c>
      <c r="J260">
        <v>44.2</v>
      </c>
      <c r="K260">
        <v>98.6</v>
      </c>
      <c r="L260">
        <v>30.4</v>
      </c>
      <c r="M260">
        <v>43.6</v>
      </c>
      <c r="N260">
        <v>74.400000000000006</v>
      </c>
      <c r="O260">
        <v>5.4</v>
      </c>
      <c r="P260">
        <v>17.8</v>
      </c>
      <c r="Q260">
        <v>9.1</v>
      </c>
      <c r="R260">
        <v>23.5</v>
      </c>
      <c r="S260">
        <v>37</v>
      </c>
      <c r="T260">
        <v>27.6</v>
      </c>
      <c r="U260">
        <v>71.8</v>
      </c>
      <c r="V260">
        <v>50.7</v>
      </c>
      <c r="W260">
        <v>3.8</v>
      </c>
      <c r="X260">
        <v>6.4</v>
      </c>
      <c r="Y260">
        <v>11.2</v>
      </c>
      <c r="Z260">
        <v>14.1</v>
      </c>
      <c r="AA260">
        <v>0.79400000000000004</v>
      </c>
      <c r="AB260">
        <v>0.28999999999999998</v>
      </c>
      <c r="AC260">
        <v>0.4</v>
      </c>
      <c r="AD260">
        <v>71.099999999999994</v>
      </c>
      <c r="AE260">
        <v>18</v>
      </c>
      <c r="AF260">
        <v>70.599999999999994</v>
      </c>
      <c r="AG260">
        <v>4.5999999999999996</v>
      </c>
      <c r="AH260">
        <v>43.5</v>
      </c>
      <c r="AI260">
        <v>49.1</v>
      </c>
      <c r="AJ260">
        <v>32.1</v>
      </c>
      <c r="AK260">
        <v>49.6</v>
      </c>
      <c r="AL260">
        <v>69.5</v>
      </c>
      <c r="AM260">
        <v>104.5</v>
      </c>
      <c r="AN260">
        <v>13.1</v>
      </c>
      <c r="AO260">
        <v>11.9</v>
      </c>
      <c r="AP260">
        <v>1.1000000000000001</v>
      </c>
      <c r="AQ260">
        <f t="shared" si="12"/>
        <v>-0.30600000000000005</v>
      </c>
      <c r="AR260">
        <f t="shared" si="13"/>
        <v>10.199999999999999</v>
      </c>
      <c r="AS260">
        <f t="shared" si="14"/>
        <v>-3.9000000000000004</v>
      </c>
      <c r="AT260">
        <f>_xlfn.XLOOKUP(_xlfn.XLOOKUP($A260,TEAMS!$E$3:$E$361,TEAMS!$D$3:$D$361,"",0),KP!$C$1:$C$370,KP!B$1:B$370,"",0)</f>
        <v>256</v>
      </c>
      <c r="AU260">
        <f>_xlfn.XLOOKUP(_xlfn.XLOOKUP($A260,TEAMS!$E$3:$E$361,TEAMS!$D$3:$D$361,"",0),KP!$C$1:$C$370,KP!F$1:F$370,"",0)</f>
        <v>0</v>
      </c>
      <c r="AV260">
        <f>_xlfn.XLOOKUP(_xlfn.XLOOKUP($A260,TEAMS!$E$3:$E$361,TEAMS!$D$3:$D$361,"",0),KP!$C$1:$C$370,KP!G$1:G$370,"",0)</f>
        <v>0</v>
      </c>
      <c r="AW260">
        <f>_xlfn.XLOOKUP(_xlfn.XLOOKUP($A260,TEAMS!$E$3:$E$361,TEAMS!$D$3:$D$361,"",0),KP!$C$1:$C$370,KP!H$1:H$370,"",0)</f>
        <v>0</v>
      </c>
      <c r="AX260">
        <f>_xlfn.XLOOKUP(_xlfn.XLOOKUP($A260,TEAMS!$E$3:$E$361,TEAMS!$D$3:$D$361,"",0),KP!$C$1:$C$370,KP!I$1:I$370,"",0)</f>
        <v>-7.13</v>
      </c>
      <c r="AY260">
        <f>_xlfn.XLOOKUP(_xlfn.XLOOKUP($A260,TEAMS!$E$3:$E$361,TEAMS!$D$3:$D$361,"",0),KP!$C$1:$C$370,KP!J$1:J$370,"",0)</f>
        <v>97.7</v>
      </c>
      <c r="AZ260">
        <f>_xlfn.XLOOKUP(_xlfn.XLOOKUP($A260,TEAMS!$E$3:$E$361,TEAMS!$D$3:$D$361,"",0),KP!$C$1:$C$370,KP!L$1:L$370,"",0)</f>
        <v>104.8</v>
      </c>
      <c r="BA260">
        <f>_xlfn.XLOOKUP(_xlfn.XLOOKUP($A260,TEAMS!$E$3:$E$361,TEAMS!$D$3:$D$361,"",0),KP!$C$1:$C$370,KP!N$1:N$370,"",0)</f>
        <v>67.3</v>
      </c>
      <c r="BB260">
        <f>_xlfn.XLOOKUP(_xlfn.XLOOKUP($A260,TEAMS!$E$3:$E$361,TEAMS!$D$3:$D$361,"",0),KP!$C$1:$C$370,KP!P$1:P$370,"",0)</f>
        <v>-1.6E-2</v>
      </c>
      <c r="BC260">
        <f>_xlfn.XLOOKUP(_xlfn.XLOOKUP($A260,TEAMS!$E$3:$E$361,TEAMS!$D$3:$D$361,"",0),KP!$C$1:$C$370,KP!R$1:R$370,"",0)</f>
        <v>-0.78</v>
      </c>
      <c r="BD260">
        <f>_xlfn.XLOOKUP(_xlfn.XLOOKUP($A260,TEAMS!$E$3:$E$361,TEAMS!$D$3:$D$361,"",0),KP!$C$1:$C$370,KP!T$1:T$370,"",0)</f>
        <v>104.1</v>
      </c>
      <c r="BE260">
        <f>_xlfn.XLOOKUP(_xlfn.XLOOKUP($A260,TEAMS!$E$3:$E$361,TEAMS!$D$3:$D$361,"",0),KP!$C$1:$C$370,KP!V$1:V$370,"",0)</f>
        <v>104.9</v>
      </c>
      <c r="BF260">
        <f>_xlfn.XLOOKUP(_xlfn.XLOOKUP($A260,TEAMS!$E$3:$E$361,TEAMS!$D$3:$D$361,"",0),KP!$C$1:$C$370,KP!X$1:X$370,"",0)</f>
        <v>-2.66</v>
      </c>
    </row>
    <row r="261" spans="1:58" x14ac:dyDescent="0.2">
      <c r="A261" s="1" t="s">
        <v>298</v>
      </c>
      <c r="B261" s="11" t="str">
        <f>_xlfn.XLOOKUP($A261,KP!$D$1:$D$364,KP!$C$1:$C$364,"",0)</f>
        <v>Minnesota</v>
      </c>
      <c r="C261" s="11" t="str">
        <f>_xlfn.XLOOKUP($A261,KP!$D$1:$D$364,KP!$E$1:$E$364,"",0)</f>
        <v>B10</v>
      </c>
      <c r="D261">
        <v>62.9</v>
      </c>
      <c r="E261">
        <v>-8.1999999999999993</v>
      </c>
      <c r="F261">
        <v>23.2</v>
      </c>
      <c r="G261">
        <v>53.7</v>
      </c>
      <c r="H261">
        <v>0.92800000000000005</v>
      </c>
      <c r="I261">
        <v>1.0489999999999999</v>
      </c>
      <c r="J261">
        <v>49</v>
      </c>
      <c r="K261">
        <v>102.2</v>
      </c>
      <c r="L261">
        <v>32.5</v>
      </c>
      <c r="M261">
        <v>49.2</v>
      </c>
      <c r="N261">
        <v>61.9</v>
      </c>
      <c r="O261">
        <v>6.2</v>
      </c>
      <c r="P261">
        <v>19.100000000000001</v>
      </c>
      <c r="Q261">
        <v>6.8</v>
      </c>
      <c r="R261">
        <v>23.1</v>
      </c>
      <c r="S261">
        <v>32.799999999999997</v>
      </c>
      <c r="T261">
        <v>21.9</v>
      </c>
      <c r="U261">
        <v>72.2</v>
      </c>
      <c r="V261">
        <v>47.5</v>
      </c>
      <c r="W261">
        <v>4</v>
      </c>
      <c r="X261">
        <v>4.5999999999999996</v>
      </c>
      <c r="Y261">
        <v>14.6</v>
      </c>
      <c r="Z261">
        <v>12.9</v>
      </c>
      <c r="AA261">
        <v>1.1319999999999999</v>
      </c>
      <c r="AB261">
        <v>0.28999999999999998</v>
      </c>
      <c r="AC261">
        <v>0.54600000000000004</v>
      </c>
      <c r="AD261">
        <v>67.7</v>
      </c>
      <c r="AE261">
        <v>15.5</v>
      </c>
      <c r="AF261">
        <v>71</v>
      </c>
      <c r="AG261">
        <v>8.1999999999999993</v>
      </c>
      <c r="AH261">
        <v>44.9</v>
      </c>
      <c r="AI261">
        <v>50.5</v>
      </c>
      <c r="AJ261">
        <v>35.9</v>
      </c>
      <c r="AK261">
        <v>49.1</v>
      </c>
      <c r="AL261">
        <v>70.7</v>
      </c>
      <c r="AM261">
        <v>106.1</v>
      </c>
      <c r="AN261">
        <v>14</v>
      </c>
      <c r="AO261">
        <v>9.6999999999999993</v>
      </c>
      <c r="AP261">
        <v>1.4339999999999999</v>
      </c>
      <c r="AQ261">
        <f t="shared" si="12"/>
        <v>-0.30200000000000005</v>
      </c>
      <c r="AR261">
        <f t="shared" si="13"/>
        <v>8.6</v>
      </c>
      <c r="AS261">
        <f t="shared" si="14"/>
        <v>-4.3000000000000007</v>
      </c>
      <c r="AT261">
        <f>_xlfn.XLOOKUP(_xlfn.XLOOKUP($A261,TEAMS!$E$3:$E$361,TEAMS!$D$3:$D$361,"",0),KP!$C$1:$C$370,KP!B$1:B$370,"",0)</f>
        <v>217</v>
      </c>
      <c r="AU261">
        <f>_xlfn.XLOOKUP(_xlfn.XLOOKUP($A261,TEAMS!$E$3:$E$361,TEAMS!$D$3:$D$361,"",0),KP!$C$1:$C$370,KP!F$1:F$370,"",0)</f>
        <v>0</v>
      </c>
      <c r="AV261">
        <f>_xlfn.XLOOKUP(_xlfn.XLOOKUP($A261,TEAMS!$E$3:$E$361,TEAMS!$D$3:$D$361,"",0),KP!$C$1:$C$370,KP!G$1:G$370,"",0)</f>
        <v>0</v>
      </c>
      <c r="AW261">
        <f>_xlfn.XLOOKUP(_xlfn.XLOOKUP($A261,TEAMS!$E$3:$E$361,TEAMS!$D$3:$D$361,"",0),KP!$C$1:$C$370,KP!H$1:H$370,"",0)</f>
        <v>0</v>
      </c>
      <c r="AX261">
        <f>_xlfn.XLOOKUP(_xlfn.XLOOKUP($A261,TEAMS!$E$3:$E$361,TEAMS!$D$3:$D$361,"",0),KP!$C$1:$C$370,KP!I$1:I$370,"",0)</f>
        <v>-3.29</v>
      </c>
      <c r="AY261">
        <f>_xlfn.XLOOKUP(_xlfn.XLOOKUP($A261,TEAMS!$E$3:$E$361,TEAMS!$D$3:$D$361,"",0),KP!$C$1:$C$370,KP!J$1:J$370,"",0)</f>
        <v>102.6</v>
      </c>
      <c r="AZ261">
        <f>_xlfn.XLOOKUP(_xlfn.XLOOKUP($A261,TEAMS!$E$3:$E$361,TEAMS!$D$3:$D$361,"",0),KP!$C$1:$C$370,KP!L$1:L$370,"",0)</f>
        <v>105.9</v>
      </c>
      <c r="BA261">
        <f>_xlfn.XLOOKUP(_xlfn.XLOOKUP($A261,TEAMS!$E$3:$E$361,TEAMS!$D$3:$D$361,"",0),KP!$C$1:$C$370,KP!N$1:N$370,"",0)</f>
        <v>65.900000000000006</v>
      </c>
      <c r="BB261">
        <f>_xlfn.XLOOKUP(_xlfn.XLOOKUP($A261,TEAMS!$E$3:$E$361,TEAMS!$D$3:$D$361,"",0),KP!$C$1:$C$370,KP!P$1:P$370,"",0)</f>
        <v>0.03</v>
      </c>
      <c r="BC261">
        <f>_xlfn.XLOOKUP(_xlfn.XLOOKUP($A261,TEAMS!$E$3:$E$361,TEAMS!$D$3:$D$361,"",0),KP!$C$1:$C$370,KP!R$1:R$370,"",0)</f>
        <v>8.84</v>
      </c>
      <c r="BD261">
        <f>_xlfn.XLOOKUP(_xlfn.XLOOKUP($A261,TEAMS!$E$3:$E$361,TEAMS!$D$3:$D$361,"",0),KP!$C$1:$C$370,KP!T$1:T$370,"",0)</f>
        <v>108.7</v>
      </c>
      <c r="BE261">
        <f>_xlfn.XLOOKUP(_xlfn.XLOOKUP($A261,TEAMS!$E$3:$E$361,TEAMS!$D$3:$D$361,"",0),KP!$C$1:$C$370,KP!V$1:V$370,"",0)</f>
        <v>99.9</v>
      </c>
      <c r="BF261">
        <f>_xlfn.XLOOKUP(_xlfn.XLOOKUP($A261,TEAMS!$E$3:$E$361,TEAMS!$D$3:$D$361,"",0),KP!$C$1:$C$370,KP!X$1:X$370,"",0)</f>
        <v>-7.47</v>
      </c>
    </row>
    <row r="262" spans="1:58" x14ac:dyDescent="0.2">
      <c r="A262" s="1" t="s">
        <v>299</v>
      </c>
      <c r="B262" s="11" t="str">
        <f>_xlfn.XLOOKUP($A262,KP!$D$1:$D$364,KP!$C$1:$C$364,"",0)</f>
        <v>Troy</v>
      </c>
      <c r="C262" s="11" t="str">
        <f>_xlfn.XLOOKUP($A262,KP!$D$1:$D$364,KP!$E$1:$E$364,"",0)</f>
        <v>SB</v>
      </c>
      <c r="D262">
        <v>70.400000000000006</v>
      </c>
      <c r="E262">
        <v>2.6</v>
      </c>
      <c r="F262">
        <v>24.9</v>
      </c>
      <c r="G262">
        <v>57.8</v>
      </c>
      <c r="H262">
        <v>1.002</v>
      </c>
      <c r="I262">
        <v>0.96499999999999997</v>
      </c>
      <c r="J262">
        <v>49.4</v>
      </c>
      <c r="K262">
        <v>105.6</v>
      </c>
      <c r="L262">
        <v>31.2</v>
      </c>
      <c r="M262">
        <v>51.2</v>
      </c>
      <c r="N262">
        <v>71</v>
      </c>
      <c r="O262">
        <v>7.4</v>
      </c>
      <c r="P262">
        <v>23.6</v>
      </c>
      <c r="Q262">
        <v>8.6999999999999993</v>
      </c>
      <c r="R262">
        <v>22</v>
      </c>
      <c r="S262">
        <v>34.1</v>
      </c>
      <c r="T262">
        <v>27.9</v>
      </c>
      <c r="U262">
        <v>71.900000000000006</v>
      </c>
      <c r="V262">
        <v>49.6</v>
      </c>
      <c r="W262">
        <v>2.2999999999999998</v>
      </c>
      <c r="X262">
        <v>8</v>
      </c>
      <c r="Y262">
        <v>13</v>
      </c>
      <c r="Z262">
        <v>12.8</v>
      </c>
      <c r="AA262">
        <v>1.0129999999999999</v>
      </c>
      <c r="AB262">
        <v>0.56699999999999995</v>
      </c>
      <c r="AC262">
        <v>0.5</v>
      </c>
      <c r="AD262">
        <v>70.3</v>
      </c>
      <c r="AE262">
        <v>17.3</v>
      </c>
      <c r="AF262">
        <v>67.8</v>
      </c>
      <c r="AG262">
        <v>-2.6</v>
      </c>
      <c r="AH262">
        <v>42.8</v>
      </c>
      <c r="AI262">
        <v>48.6</v>
      </c>
      <c r="AJ262">
        <v>32.700000000000003</v>
      </c>
      <c r="AK262">
        <v>48.4</v>
      </c>
      <c r="AL262">
        <v>75.599999999999994</v>
      </c>
      <c r="AM262">
        <v>106</v>
      </c>
      <c r="AN262">
        <v>10.8</v>
      </c>
      <c r="AO262">
        <v>14.4</v>
      </c>
      <c r="AP262">
        <v>0.751</v>
      </c>
      <c r="AQ262">
        <f t="shared" si="12"/>
        <v>0.2619999999999999</v>
      </c>
      <c r="AR262">
        <f t="shared" si="13"/>
        <v>10.3</v>
      </c>
      <c r="AS262">
        <f t="shared" si="14"/>
        <v>-2.5</v>
      </c>
      <c r="AT262">
        <f>_xlfn.XLOOKUP(_xlfn.XLOOKUP($A262,TEAMS!$E$3:$E$361,TEAMS!$D$3:$D$361,"",0),KP!$C$1:$C$370,KP!B$1:B$370,"",0)</f>
        <v>128</v>
      </c>
      <c r="AU262">
        <f>_xlfn.XLOOKUP(_xlfn.XLOOKUP($A262,TEAMS!$E$3:$E$361,TEAMS!$D$3:$D$361,"",0),KP!$C$1:$C$370,KP!F$1:F$370,"",0)</f>
        <v>20</v>
      </c>
      <c r="AV262">
        <f>_xlfn.XLOOKUP(_xlfn.XLOOKUP($A262,TEAMS!$E$3:$E$361,TEAMS!$D$3:$D$361,"",0),KP!$C$1:$C$370,KP!G$1:G$370,"",0)</f>
        <v>13</v>
      </c>
      <c r="AW262">
        <f>_xlfn.XLOOKUP(_xlfn.XLOOKUP($A262,TEAMS!$E$3:$E$361,TEAMS!$D$3:$D$361,"",0),KP!$C$1:$C$370,KP!H$1:H$370,"",0)</f>
        <v>0</v>
      </c>
      <c r="AX262">
        <f>_xlfn.XLOOKUP(_xlfn.XLOOKUP($A262,TEAMS!$E$3:$E$361,TEAMS!$D$3:$D$361,"",0),KP!$C$1:$C$370,KP!I$1:I$370,"",0)</f>
        <v>3.56</v>
      </c>
      <c r="AY262">
        <f>_xlfn.XLOOKUP(_xlfn.XLOOKUP($A262,TEAMS!$E$3:$E$361,TEAMS!$D$3:$D$361,"",0),KP!$C$1:$C$370,KP!J$1:J$370,"",0)</f>
        <v>104.8</v>
      </c>
      <c r="AZ262">
        <f>_xlfn.XLOOKUP(_xlfn.XLOOKUP($A262,TEAMS!$E$3:$E$361,TEAMS!$D$3:$D$361,"",0),KP!$C$1:$C$370,KP!L$1:L$370,"",0)</f>
        <v>101.3</v>
      </c>
      <c r="BA262">
        <f>_xlfn.XLOOKUP(_xlfn.XLOOKUP($A262,TEAMS!$E$3:$E$361,TEAMS!$D$3:$D$361,"",0),KP!$C$1:$C$370,KP!N$1:N$370,"",0)</f>
        <v>67.900000000000006</v>
      </c>
      <c r="BB262">
        <f>_xlfn.XLOOKUP(_xlfn.XLOOKUP($A262,TEAMS!$E$3:$E$361,TEAMS!$D$3:$D$361,"",0),KP!$C$1:$C$370,KP!P$1:P$370,"",0)</f>
        <v>-0.02</v>
      </c>
      <c r="BC262">
        <f>_xlfn.XLOOKUP(_xlfn.XLOOKUP($A262,TEAMS!$E$3:$E$361,TEAMS!$D$3:$D$361,"",0),KP!$C$1:$C$370,KP!R$1:R$370,"",0)</f>
        <v>-0.11</v>
      </c>
      <c r="BD262">
        <f>_xlfn.XLOOKUP(_xlfn.XLOOKUP($A262,TEAMS!$E$3:$E$361,TEAMS!$D$3:$D$361,"",0),KP!$C$1:$C$370,KP!T$1:T$370,"",0)</f>
        <v>104.6</v>
      </c>
      <c r="BE262">
        <f>_xlfn.XLOOKUP(_xlfn.XLOOKUP($A262,TEAMS!$E$3:$E$361,TEAMS!$D$3:$D$361,"",0),KP!$C$1:$C$370,KP!V$1:V$370,"",0)</f>
        <v>104.7</v>
      </c>
      <c r="BF262">
        <f>_xlfn.XLOOKUP(_xlfn.XLOOKUP($A262,TEAMS!$E$3:$E$361,TEAMS!$D$3:$D$361,"",0),KP!$C$1:$C$370,KP!X$1:X$370,"",0)</f>
        <v>0.11</v>
      </c>
    </row>
    <row r="263" spans="1:58" x14ac:dyDescent="0.2">
      <c r="A263" s="1" t="s">
        <v>300</v>
      </c>
      <c r="B263" s="11" t="str">
        <f>_xlfn.XLOOKUP($A263,KP!$D$1:$D$364,KP!$C$1:$C$364,"",0)</f>
        <v>Boston College</v>
      </c>
      <c r="C263" s="11" t="str">
        <f>_xlfn.XLOOKUP($A263,KP!$D$1:$D$364,KP!$E$1:$E$364,"",0)</f>
        <v>ACC</v>
      </c>
      <c r="D263">
        <v>66.599999999999994</v>
      </c>
      <c r="E263">
        <v>-3.6</v>
      </c>
      <c r="F263">
        <v>24.8</v>
      </c>
      <c r="G263">
        <v>56.8</v>
      </c>
      <c r="H263">
        <v>0.97299999999999998</v>
      </c>
      <c r="I263">
        <v>1.026</v>
      </c>
      <c r="J263">
        <v>48.7</v>
      </c>
      <c r="K263">
        <v>103.8</v>
      </c>
      <c r="L263">
        <v>31.9</v>
      </c>
      <c r="M263">
        <v>49.1</v>
      </c>
      <c r="N263">
        <v>72.5</v>
      </c>
      <c r="O263">
        <v>5.7</v>
      </c>
      <c r="P263">
        <v>17.899999999999999</v>
      </c>
      <c r="Q263">
        <v>8.4</v>
      </c>
      <c r="R263">
        <v>22.4</v>
      </c>
      <c r="S263">
        <v>33.200000000000003</v>
      </c>
      <c r="T263">
        <v>26.4</v>
      </c>
      <c r="U263">
        <v>73.900000000000006</v>
      </c>
      <c r="V263">
        <v>49.4</v>
      </c>
      <c r="W263">
        <v>3.5</v>
      </c>
      <c r="X263">
        <v>6.3</v>
      </c>
      <c r="Y263">
        <v>12.5</v>
      </c>
      <c r="Z263">
        <v>12.2</v>
      </c>
      <c r="AA263">
        <v>1.022</v>
      </c>
      <c r="AB263">
        <v>0.48499999999999999</v>
      </c>
      <c r="AC263">
        <v>0.625</v>
      </c>
      <c r="AD263">
        <v>68.5</v>
      </c>
      <c r="AE263">
        <v>15.8</v>
      </c>
      <c r="AF263">
        <v>70.2</v>
      </c>
      <c r="AG263">
        <v>3.6</v>
      </c>
      <c r="AH263">
        <v>44.3</v>
      </c>
      <c r="AI263">
        <v>51.5</v>
      </c>
      <c r="AJ263">
        <v>36.799999999999997</v>
      </c>
      <c r="AK263">
        <v>49.1</v>
      </c>
      <c r="AL263">
        <v>72.599999999999994</v>
      </c>
      <c r="AM263">
        <v>108.9</v>
      </c>
      <c r="AN263">
        <v>12.4</v>
      </c>
      <c r="AO263">
        <v>12.3</v>
      </c>
      <c r="AP263">
        <v>1.0049999999999999</v>
      </c>
      <c r="AQ263">
        <f t="shared" si="12"/>
        <v>1.7000000000000126E-2</v>
      </c>
      <c r="AR263">
        <f t="shared" si="13"/>
        <v>9.8000000000000007</v>
      </c>
      <c r="AS263">
        <f t="shared" si="14"/>
        <v>-2.3999999999999986</v>
      </c>
      <c r="AT263">
        <f>_xlfn.XLOOKUP(_xlfn.XLOOKUP($A263,TEAMS!$E$3:$E$361,TEAMS!$D$3:$D$361,"",0),KP!$C$1:$C$370,KP!B$1:B$370,"",0)</f>
        <v>172</v>
      </c>
      <c r="AU263">
        <f>_xlfn.XLOOKUP(_xlfn.XLOOKUP($A263,TEAMS!$E$3:$E$361,TEAMS!$D$3:$D$361,"",0),KP!$C$1:$C$370,KP!F$1:F$370,"",0)</f>
        <v>16</v>
      </c>
      <c r="AV263">
        <f>_xlfn.XLOOKUP(_xlfn.XLOOKUP($A263,TEAMS!$E$3:$E$361,TEAMS!$D$3:$D$361,"",0),KP!$C$1:$C$370,KP!G$1:G$370,"",0)</f>
        <v>17</v>
      </c>
      <c r="AW263">
        <f>_xlfn.XLOOKUP(_xlfn.XLOOKUP($A263,TEAMS!$E$3:$E$361,TEAMS!$D$3:$D$361,"",0),KP!$C$1:$C$370,KP!H$1:H$370,"",0)</f>
        <v>0</v>
      </c>
      <c r="AX263">
        <f>_xlfn.XLOOKUP(_xlfn.XLOOKUP($A263,TEAMS!$E$3:$E$361,TEAMS!$D$3:$D$361,"",0),KP!$C$1:$C$370,KP!I$1:I$370,"",0)</f>
        <v>-0.45</v>
      </c>
      <c r="AY263">
        <f>_xlfn.XLOOKUP(_xlfn.XLOOKUP($A263,TEAMS!$E$3:$E$361,TEAMS!$D$3:$D$361,"",0),KP!$C$1:$C$370,KP!J$1:J$370,"",0)</f>
        <v>102.6</v>
      </c>
      <c r="AZ263">
        <f>_xlfn.XLOOKUP(_xlfn.XLOOKUP($A263,TEAMS!$E$3:$E$361,TEAMS!$D$3:$D$361,"",0),KP!$C$1:$C$370,KP!L$1:L$370,"",0)</f>
        <v>103</v>
      </c>
      <c r="BA263">
        <f>_xlfn.XLOOKUP(_xlfn.XLOOKUP($A263,TEAMS!$E$3:$E$361,TEAMS!$D$3:$D$361,"",0),KP!$C$1:$C$370,KP!N$1:N$370,"",0)</f>
        <v>66.599999999999994</v>
      </c>
      <c r="BB263">
        <f>_xlfn.XLOOKUP(_xlfn.XLOOKUP($A263,TEAMS!$E$3:$E$361,TEAMS!$D$3:$D$361,"",0),KP!$C$1:$C$370,KP!P$1:P$370,"",0)</f>
        <v>0.09</v>
      </c>
      <c r="BC263">
        <f>_xlfn.XLOOKUP(_xlfn.XLOOKUP($A263,TEAMS!$E$3:$E$361,TEAMS!$D$3:$D$361,"",0),KP!$C$1:$C$370,KP!R$1:R$370,"",0)</f>
        <v>3.85</v>
      </c>
      <c r="BD263">
        <f>_xlfn.XLOOKUP(_xlfn.XLOOKUP($A263,TEAMS!$E$3:$E$361,TEAMS!$D$3:$D$361,"",0),KP!$C$1:$C$370,KP!T$1:T$370,"",0)</f>
        <v>108.1</v>
      </c>
      <c r="BE263">
        <f>_xlfn.XLOOKUP(_xlfn.XLOOKUP($A263,TEAMS!$E$3:$E$361,TEAMS!$D$3:$D$361,"",0),KP!$C$1:$C$370,KP!V$1:V$370,"",0)</f>
        <v>104.2</v>
      </c>
      <c r="BF263">
        <f>_xlfn.XLOOKUP(_xlfn.XLOOKUP($A263,TEAMS!$E$3:$E$361,TEAMS!$D$3:$D$361,"",0),KP!$C$1:$C$370,KP!X$1:X$370,"",0)</f>
        <v>-4.37</v>
      </c>
    </row>
    <row r="264" spans="1:58" x14ac:dyDescent="0.2">
      <c r="A264" s="1" t="s">
        <v>301</v>
      </c>
      <c r="B264" s="11" t="str">
        <f>_xlfn.XLOOKUP($A264,KP!$D$1:$D$364,KP!$C$1:$C$364,"",0)</f>
        <v>Coppin St.</v>
      </c>
      <c r="C264" s="11" t="str">
        <f>_xlfn.XLOOKUP($A264,KP!$D$1:$D$364,KP!$E$1:$E$364,"",0)</f>
        <v>MEAC</v>
      </c>
      <c r="D264">
        <v>72</v>
      </c>
      <c r="E264">
        <v>-11.2</v>
      </c>
      <c r="F264">
        <v>24.3</v>
      </c>
      <c r="G264">
        <v>55.9</v>
      </c>
      <c r="H264">
        <v>0.95099999999999996</v>
      </c>
      <c r="I264">
        <v>1.0980000000000001</v>
      </c>
      <c r="J264">
        <v>51</v>
      </c>
      <c r="K264">
        <v>109.4</v>
      </c>
      <c r="L264">
        <v>33.799999999999997</v>
      </c>
      <c r="M264">
        <v>51.3</v>
      </c>
      <c r="N264">
        <v>71.900000000000006</v>
      </c>
      <c r="O264">
        <v>8.4</v>
      </c>
      <c r="P264">
        <v>24.8</v>
      </c>
      <c r="Q264">
        <v>5.3</v>
      </c>
      <c r="R264">
        <v>22.3</v>
      </c>
      <c r="S264">
        <v>30.4</v>
      </c>
      <c r="T264">
        <v>16.2</v>
      </c>
      <c r="U264">
        <v>66.099999999999994</v>
      </c>
      <c r="V264">
        <v>42.3</v>
      </c>
      <c r="W264">
        <v>2.5</v>
      </c>
      <c r="X264">
        <v>7.7</v>
      </c>
      <c r="Y264">
        <v>11.3</v>
      </c>
      <c r="Z264">
        <v>14.9</v>
      </c>
      <c r="AA264">
        <v>0.75700000000000001</v>
      </c>
      <c r="AB264">
        <v>0.28100000000000003</v>
      </c>
      <c r="AC264">
        <v>0.6</v>
      </c>
      <c r="AD264">
        <v>75.7</v>
      </c>
      <c r="AE264">
        <v>19.7</v>
      </c>
      <c r="AF264">
        <v>83.2</v>
      </c>
      <c r="AG264">
        <v>11.2</v>
      </c>
      <c r="AH264">
        <v>46.2</v>
      </c>
      <c r="AI264">
        <v>53.2</v>
      </c>
      <c r="AJ264">
        <v>34</v>
      </c>
      <c r="AK264">
        <v>54.8</v>
      </c>
      <c r="AL264">
        <v>72.3</v>
      </c>
      <c r="AM264">
        <v>112.8</v>
      </c>
      <c r="AN264">
        <v>17.100000000000001</v>
      </c>
      <c r="AO264">
        <v>13.7</v>
      </c>
      <c r="AP264">
        <v>1.248</v>
      </c>
      <c r="AQ264">
        <f t="shared" si="12"/>
        <v>-0.49099999999999999</v>
      </c>
      <c r="AR264">
        <f t="shared" si="13"/>
        <v>10.199999999999999</v>
      </c>
      <c r="AS264">
        <f t="shared" si="14"/>
        <v>-4.7000000000000011</v>
      </c>
      <c r="AT264">
        <f>_xlfn.XLOOKUP(_xlfn.XLOOKUP($A264,TEAMS!$E$3:$E$361,TEAMS!$D$3:$D$361,"",0),KP!$C$1:$C$370,KP!B$1:B$370,"",0)</f>
        <v>338</v>
      </c>
      <c r="AU264">
        <f>_xlfn.XLOOKUP(_xlfn.XLOOKUP($A264,TEAMS!$E$3:$E$361,TEAMS!$D$3:$D$361,"",0),KP!$C$1:$C$370,KP!F$1:F$370,"",0)</f>
        <v>0</v>
      </c>
      <c r="AV264">
        <f>_xlfn.XLOOKUP(_xlfn.XLOOKUP($A264,TEAMS!$E$3:$E$361,TEAMS!$D$3:$D$361,"",0),KP!$C$1:$C$370,KP!G$1:G$370,"",0)</f>
        <v>0</v>
      </c>
      <c r="AW264">
        <f>_xlfn.XLOOKUP(_xlfn.XLOOKUP($A264,TEAMS!$E$3:$E$361,TEAMS!$D$3:$D$361,"",0),KP!$C$1:$C$370,KP!H$1:H$370,"",0)</f>
        <v>0</v>
      </c>
      <c r="AX264">
        <f>_xlfn.XLOOKUP(_xlfn.XLOOKUP($A264,TEAMS!$E$3:$E$361,TEAMS!$D$3:$D$361,"",0),KP!$C$1:$C$370,KP!I$1:I$370,"",0)</f>
        <v>-16.04</v>
      </c>
      <c r="AY264">
        <f>_xlfn.XLOOKUP(_xlfn.XLOOKUP($A264,TEAMS!$E$3:$E$361,TEAMS!$D$3:$D$361,"",0),KP!$C$1:$C$370,KP!J$1:J$370,"",0)</f>
        <v>99.2</v>
      </c>
      <c r="AZ264">
        <f>_xlfn.XLOOKUP(_xlfn.XLOOKUP($A264,TEAMS!$E$3:$E$361,TEAMS!$D$3:$D$361,"",0),KP!$C$1:$C$370,KP!L$1:L$370,"",0)</f>
        <v>115.2</v>
      </c>
      <c r="BA264">
        <f>_xlfn.XLOOKUP(_xlfn.XLOOKUP($A264,TEAMS!$E$3:$E$361,TEAMS!$D$3:$D$361,"",0),KP!$C$1:$C$370,KP!N$1:N$370,"",0)</f>
        <v>71.5</v>
      </c>
      <c r="BB264">
        <f>_xlfn.XLOOKUP(_xlfn.XLOOKUP($A264,TEAMS!$E$3:$E$361,TEAMS!$D$3:$D$361,"",0),KP!$C$1:$C$370,KP!P$1:P$370,"",0)</f>
        <v>6.7000000000000004E-2</v>
      </c>
      <c r="BC264">
        <f>_xlfn.XLOOKUP(_xlfn.XLOOKUP($A264,TEAMS!$E$3:$E$361,TEAMS!$D$3:$D$361,"",0),KP!$C$1:$C$370,KP!R$1:R$370,"",0)</f>
        <v>-2.21</v>
      </c>
      <c r="BD264">
        <f>_xlfn.XLOOKUP(_xlfn.XLOOKUP($A264,TEAMS!$E$3:$E$361,TEAMS!$D$3:$D$361,"",0),KP!$C$1:$C$370,KP!T$1:T$370,"",0)</f>
        <v>103.2</v>
      </c>
      <c r="BE264">
        <f>_xlfn.XLOOKUP(_xlfn.XLOOKUP($A264,TEAMS!$E$3:$E$361,TEAMS!$D$3:$D$361,"",0),KP!$C$1:$C$370,KP!V$1:V$370,"",0)</f>
        <v>105.4</v>
      </c>
      <c r="BF264">
        <f>_xlfn.XLOOKUP(_xlfn.XLOOKUP($A264,TEAMS!$E$3:$E$361,TEAMS!$D$3:$D$361,"",0),KP!$C$1:$C$370,KP!X$1:X$370,"",0)</f>
        <v>3.96</v>
      </c>
    </row>
    <row r="265" spans="1:58" x14ac:dyDescent="0.2">
      <c r="A265" s="1" t="s">
        <v>302</v>
      </c>
      <c r="B265" s="11" t="str">
        <f>_xlfn.XLOOKUP($A265,KP!$D$1:$D$364,KP!$C$1:$C$364,"",0)</f>
        <v>Stetson</v>
      </c>
      <c r="C265" s="11" t="str">
        <f>_xlfn.XLOOKUP($A265,KP!$D$1:$D$364,KP!$E$1:$E$364,"",0)</f>
        <v>ASun</v>
      </c>
      <c r="D265">
        <v>74.599999999999994</v>
      </c>
      <c r="E265">
        <v>0</v>
      </c>
      <c r="F265">
        <v>26.6</v>
      </c>
      <c r="G265">
        <v>58.4</v>
      </c>
      <c r="H265">
        <v>1.099</v>
      </c>
      <c r="I265">
        <v>1.099</v>
      </c>
      <c r="J265">
        <v>54.1</v>
      </c>
      <c r="K265">
        <v>114</v>
      </c>
      <c r="L265">
        <v>38.6</v>
      </c>
      <c r="M265">
        <v>51.1</v>
      </c>
      <c r="N265">
        <v>77</v>
      </c>
      <c r="O265">
        <v>9.9</v>
      </c>
      <c r="P265">
        <v>25.6</v>
      </c>
      <c r="Q265">
        <v>8</v>
      </c>
      <c r="R265">
        <v>21.6</v>
      </c>
      <c r="S265">
        <v>33.4</v>
      </c>
      <c r="T265">
        <v>26.2</v>
      </c>
      <c r="U265">
        <v>73.2</v>
      </c>
      <c r="V265">
        <v>50</v>
      </c>
      <c r="W265">
        <v>3</v>
      </c>
      <c r="X265">
        <v>4.5999999999999996</v>
      </c>
      <c r="Y265">
        <v>13.1</v>
      </c>
      <c r="Z265">
        <v>10.4</v>
      </c>
      <c r="AA265">
        <v>1.26</v>
      </c>
      <c r="AB265">
        <v>0.53600000000000003</v>
      </c>
      <c r="AC265">
        <v>0.5</v>
      </c>
      <c r="AD265">
        <v>67.900000000000006</v>
      </c>
      <c r="AE265">
        <v>15.6</v>
      </c>
      <c r="AF265">
        <v>74.599999999999994</v>
      </c>
      <c r="AG265">
        <v>0</v>
      </c>
      <c r="AH265">
        <v>46.6</v>
      </c>
      <c r="AI265">
        <v>53.3</v>
      </c>
      <c r="AJ265">
        <v>36.200000000000003</v>
      </c>
      <c r="AK265">
        <v>52.7</v>
      </c>
      <c r="AL265">
        <v>73.8</v>
      </c>
      <c r="AM265">
        <v>112.6</v>
      </c>
      <c r="AN265">
        <v>14</v>
      </c>
      <c r="AO265">
        <v>9.6</v>
      </c>
      <c r="AP265">
        <v>1.4570000000000001</v>
      </c>
      <c r="AQ265">
        <f t="shared" si="12"/>
        <v>-0.19700000000000006</v>
      </c>
      <c r="AR265">
        <f t="shared" si="13"/>
        <v>7.6</v>
      </c>
      <c r="AS265">
        <f t="shared" si="14"/>
        <v>-2.8000000000000007</v>
      </c>
      <c r="AT265">
        <f>_xlfn.XLOOKUP(_xlfn.XLOOKUP($A265,TEAMS!$E$3:$E$361,TEAMS!$D$3:$D$361,"",0),KP!$C$1:$C$370,KP!B$1:B$370,"",0)</f>
        <v>165</v>
      </c>
      <c r="AU265">
        <f>_xlfn.XLOOKUP(_xlfn.XLOOKUP($A265,TEAMS!$E$3:$E$361,TEAMS!$D$3:$D$361,"",0),KP!$C$1:$C$370,KP!F$1:F$370,"",0)</f>
        <v>17</v>
      </c>
      <c r="AV265">
        <f>_xlfn.XLOOKUP(_xlfn.XLOOKUP($A265,TEAMS!$E$3:$E$361,TEAMS!$D$3:$D$361,"",0),KP!$C$1:$C$370,KP!G$1:G$370,"",0)</f>
        <v>13</v>
      </c>
      <c r="AW265">
        <f>_xlfn.XLOOKUP(_xlfn.XLOOKUP($A265,TEAMS!$E$3:$E$361,TEAMS!$D$3:$D$361,"",0),KP!$C$1:$C$370,KP!H$1:H$370,"",0)</f>
        <v>0</v>
      </c>
      <c r="AX265">
        <f>_xlfn.XLOOKUP(_xlfn.XLOOKUP($A265,TEAMS!$E$3:$E$361,TEAMS!$D$3:$D$361,"",0),KP!$C$1:$C$370,KP!I$1:I$370,"",0)</f>
        <v>0.2</v>
      </c>
      <c r="AY265">
        <f>_xlfn.XLOOKUP(_xlfn.XLOOKUP($A265,TEAMS!$E$3:$E$361,TEAMS!$D$3:$D$361,"",0),KP!$C$1:$C$370,KP!J$1:J$370,"",0)</f>
        <v>113.7</v>
      </c>
      <c r="AZ265">
        <f>_xlfn.XLOOKUP(_xlfn.XLOOKUP($A265,TEAMS!$E$3:$E$361,TEAMS!$D$3:$D$361,"",0),KP!$C$1:$C$370,KP!L$1:L$370,"",0)</f>
        <v>113.5</v>
      </c>
      <c r="BA265">
        <f>_xlfn.XLOOKUP(_xlfn.XLOOKUP($A265,TEAMS!$E$3:$E$361,TEAMS!$D$3:$D$361,"",0),KP!$C$1:$C$370,KP!N$1:N$370,"",0)</f>
        <v>64.7</v>
      </c>
      <c r="BB265">
        <f>_xlfn.XLOOKUP(_xlfn.XLOOKUP($A265,TEAMS!$E$3:$E$361,TEAMS!$D$3:$D$361,"",0),KP!$C$1:$C$370,KP!P$1:P$370,"",0)</f>
        <v>3.4000000000000002E-2</v>
      </c>
      <c r="BC265">
        <f>_xlfn.XLOOKUP(_xlfn.XLOOKUP($A265,TEAMS!$E$3:$E$361,TEAMS!$D$3:$D$361,"",0),KP!$C$1:$C$370,KP!R$1:R$370,"",0)</f>
        <v>-0.63</v>
      </c>
      <c r="BD265">
        <f>_xlfn.XLOOKUP(_xlfn.XLOOKUP($A265,TEAMS!$E$3:$E$361,TEAMS!$D$3:$D$361,"",0),KP!$C$1:$C$370,KP!T$1:T$370,"",0)</f>
        <v>105.7</v>
      </c>
      <c r="BE265">
        <f>_xlfn.XLOOKUP(_xlfn.XLOOKUP($A265,TEAMS!$E$3:$E$361,TEAMS!$D$3:$D$361,"",0),KP!$C$1:$C$370,KP!V$1:V$370,"",0)</f>
        <v>106.3</v>
      </c>
      <c r="BF265">
        <f>_xlfn.XLOOKUP(_xlfn.XLOOKUP($A265,TEAMS!$E$3:$E$361,TEAMS!$D$3:$D$361,"",0),KP!$C$1:$C$370,KP!X$1:X$370,"",0)</f>
        <v>6.39</v>
      </c>
    </row>
    <row r="266" spans="1:58" x14ac:dyDescent="0.2">
      <c r="A266" s="1" t="s">
        <v>303</v>
      </c>
      <c r="B266" s="11" t="str">
        <f>_xlfn.XLOOKUP($A266,KP!$D$1:$D$364,KP!$C$1:$C$364,"",0)</f>
        <v>Tennessee Martin</v>
      </c>
      <c r="C266" s="11" t="str">
        <f>_xlfn.XLOOKUP($A266,KP!$D$1:$D$364,KP!$E$1:$E$364,"",0)</f>
        <v>OVC</v>
      </c>
      <c r="D266">
        <v>76.400000000000006</v>
      </c>
      <c r="E266">
        <v>-0.8</v>
      </c>
      <c r="F266">
        <v>26.9</v>
      </c>
      <c r="G266">
        <v>60.3</v>
      </c>
      <c r="H266">
        <v>1.016</v>
      </c>
      <c r="I266">
        <v>1.026</v>
      </c>
      <c r="J266">
        <v>50.4</v>
      </c>
      <c r="K266">
        <v>108.2</v>
      </c>
      <c r="L266">
        <v>31.9</v>
      </c>
      <c r="M266">
        <v>51.9</v>
      </c>
      <c r="N266">
        <v>71.599999999999994</v>
      </c>
      <c r="O266">
        <v>7</v>
      </c>
      <c r="P266">
        <v>22</v>
      </c>
      <c r="Q266">
        <v>8.3000000000000007</v>
      </c>
      <c r="R266">
        <v>25.8</v>
      </c>
      <c r="S266">
        <v>37.6</v>
      </c>
      <c r="T266">
        <v>24.8</v>
      </c>
      <c r="U266">
        <v>73</v>
      </c>
      <c r="V266">
        <v>49.7</v>
      </c>
      <c r="W266">
        <v>3.3</v>
      </c>
      <c r="X266">
        <v>7</v>
      </c>
      <c r="Y266">
        <v>12</v>
      </c>
      <c r="Z266">
        <v>12.3</v>
      </c>
      <c r="AA266">
        <v>0.97499999999999998</v>
      </c>
      <c r="AB266">
        <v>0.51700000000000002</v>
      </c>
      <c r="AC266">
        <v>0.55600000000000005</v>
      </c>
      <c r="AD266">
        <v>75.2</v>
      </c>
      <c r="AE266">
        <v>18.899999999999999</v>
      </c>
      <c r="AF266">
        <v>77.099999999999994</v>
      </c>
      <c r="AG266">
        <v>0.8</v>
      </c>
      <c r="AH266">
        <v>43</v>
      </c>
      <c r="AI266">
        <v>49.6</v>
      </c>
      <c r="AJ266">
        <v>32.299999999999997</v>
      </c>
      <c r="AK266">
        <v>50.5</v>
      </c>
      <c r="AL266">
        <v>69.599999999999994</v>
      </c>
      <c r="AM266">
        <v>105.8</v>
      </c>
      <c r="AN266">
        <v>14.7</v>
      </c>
      <c r="AO266">
        <v>12.3</v>
      </c>
      <c r="AP266">
        <v>1.196</v>
      </c>
      <c r="AQ266">
        <f t="shared" si="12"/>
        <v>-0.22099999999999997</v>
      </c>
      <c r="AR266">
        <f t="shared" si="13"/>
        <v>10.3</v>
      </c>
      <c r="AS266">
        <f t="shared" si="14"/>
        <v>-2</v>
      </c>
      <c r="AT266">
        <f>_xlfn.XLOOKUP(_xlfn.XLOOKUP($A266,TEAMS!$E$3:$E$361,TEAMS!$D$3:$D$361,"",0),KP!$C$1:$C$370,KP!B$1:B$370,"",0)</f>
        <v>275</v>
      </c>
      <c r="AU266">
        <f>_xlfn.XLOOKUP(_xlfn.XLOOKUP($A266,TEAMS!$E$3:$E$361,TEAMS!$D$3:$D$361,"",0),KP!$C$1:$C$370,KP!F$1:F$370,"",0)</f>
        <v>19</v>
      </c>
      <c r="AV266">
        <f>_xlfn.XLOOKUP(_xlfn.XLOOKUP($A266,TEAMS!$E$3:$E$361,TEAMS!$D$3:$D$361,"",0),KP!$C$1:$C$370,KP!G$1:G$370,"",0)</f>
        <v>14</v>
      </c>
      <c r="AW266">
        <f>_xlfn.XLOOKUP(_xlfn.XLOOKUP($A266,TEAMS!$E$3:$E$361,TEAMS!$D$3:$D$361,"",0),KP!$C$1:$C$370,KP!H$1:H$370,"",0)</f>
        <v>0</v>
      </c>
      <c r="AX266">
        <f>_xlfn.XLOOKUP(_xlfn.XLOOKUP($A266,TEAMS!$E$3:$E$361,TEAMS!$D$3:$D$361,"",0),KP!$C$1:$C$370,KP!I$1:I$370,"",0)</f>
        <v>-8.9</v>
      </c>
      <c r="AY266">
        <f>_xlfn.XLOOKUP(_xlfn.XLOOKUP($A266,TEAMS!$E$3:$E$361,TEAMS!$D$3:$D$361,"",0),KP!$C$1:$C$370,KP!J$1:J$370,"",0)</f>
        <v>101.9</v>
      </c>
      <c r="AZ266">
        <f>_xlfn.XLOOKUP(_xlfn.XLOOKUP($A266,TEAMS!$E$3:$E$361,TEAMS!$D$3:$D$361,"",0),KP!$C$1:$C$370,KP!L$1:L$370,"",0)</f>
        <v>110.8</v>
      </c>
      <c r="BA266">
        <f>_xlfn.XLOOKUP(_xlfn.XLOOKUP($A266,TEAMS!$E$3:$E$361,TEAMS!$D$3:$D$361,"",0),KP!$C$1:$C$370,KP!N$1:N$370,"",0)</f>
        <v>71.2</v>
      </c>
      <c r="BB266">
        <f>_xlfn.XLOOKUP(_xlfn.XLOOKUP($A266,TEAMS!$E$3:$E$361,TEAMS!$D$3:$D$361,"",0),KP!$C$1:$C$370,KP!P$1:P$370,"",0)</f>
        <v>4.5999999999999999E-2</v>
      </c>
      <c r="BC266">
        <f>_xlfn.XLOOKUP(_xlfn.XLOOKUP($A266,TEAMS!$E$3:$E$361,TEAMS!$D$3:$D$361,"",0),KP!$C$1:$C$370,KP!R$1:R$370,"",0)</f>
        <v>-8.4700000000000006</v>
      </c>
      <c r="BD266">
        <f>_xlfn.XLOOKUP(_xlfn.XLOOKUP($A266,TEAMS!$E$3:$E$361,TEAMS!$D$3:$D$361,"",0),KP!$C$1:$C$370,KP!T$1:T$370,"",0)</f>
        <v>101.3</v>
      </c>
      <c r="BE266">
        <f>_xlfn.XLOOKUP(_xlfn.XLOOKUP($A266,TEAMS!$E$3:$E$361,TEAMS!$D$3:$D$361,"",0),KP!$C$1:$C$370,KP!V$1:V$370,"",0)</f>
        <v>109.7</v>
      </c>
      <c r="BF266">
        <f>_xlfn.XLOOKUP(_xlfn.XLOOKUP($A266,TEAMS!$E$3:$E$361,TEAMS!$D$3:$D$361,"",0),KP!$C$1:$C$370,KP!X$1:X$370,"",0)</f>
        <v>-2.25</v>
      </c>
    </row>
    <row r="267" spans="1:58" x14ac:dyDescent="0.2">
      <c r="A267" s="1" t="s">
        <v>304</v>
      </c>
      <c r="B267" s="11" t="str">
        <f>_xlfn.XLOOKUP($A267,KP!$D$1:$D$364,KP!$C$1:$C$364,"",0)</f>
        <v>Temple</v>
      </c>
      <c r="C267" s="11" t="str">
        <f>_xlfn.XLOOKUP($A267,KP!$D$1:$D$364,KP!$E$1:$E$364,"",0)</f>
        <v>Amer</v>
      </c>
      <c r="D267">
        <v>69.599999999999994</v>
      </c>
      <c r="E267">
        <v>-0.6</v>
      </c>
      <c r="F267">
        <v>23.6</v>
      </c>
      <c r="G267">
        <v>55.4</v>
      </c>
      <c r="H267">
        <v>0.99199999999999999</v>
      </c>
      <c r="I267">
        <v>1.0009999999999999</v>
      </c>
      <c r="J267">
        <v>49.7</v>
      </c>
      <c r="K267">
        <v>107.8</v>
      </c>
      <c r="L267">
        <v>33</v>
      </c>
      <c r="M267">
        <v>49.9</v>
      </c>
      <c r="N267">
        <v>75.7</v>
      </c>
      <c r="O267">
        <v>8</v>
      </c>
      <c r="P267">
        <v>24.2</v>
      </c>
      <c r="Q267">
        <v>7.9</v>
      </c>
      <c r="R267">
        <v>24.2</v>
      </c>
      <c r="S267">
        <v>35.200000000000003</v>
      </c>
      <c r="T267">
        <v>25.9</v>
      </c>
      <c r="U267">
        <v>73.5</v>
      </c>
      <c r="V267">
        <v>50.4</v>
      </c>
      <c r="W267">
        <v>4</v>
      </c>
      <c r="X267">
        <v>5</v>
      </c>
      <c r="Y267">
        <v>13.8</v>
      </c>
      <c r="Z267">
        <v>13.6</v>
      </c>
      <c r="AA267">
        <v>1.014</v>
      </c>
      <c r="AB267">
        <v>0.5</v>
      </c>
      <c r="AC267">
        <v>0.53900000000000003</v>
      </c>
      <c r="AD267">
        <v>70.2</v>
      </c>
      <c r="AE267">
        <v>16.8</v>
      </c>
      <c r="AF267">
        <v>70.2</v>
      </c>
      <c r="AG267">
        <v>0.6</v>
      </c>
      <c r="AH267">
        <v>43.1</v>
      </c>
      <c r="AI267">
        <v>48.7</v>
      </c>
      <c r="AJ267">
        <v>33.6</v>
      </c>
      <c r="AK267">
        <v>47.9</v>
      </c>
      <c r="AL267">
        <v>69.900000000000006</v>
      </c>
      <c r="AM267">
        <v>103.9</v>
      </c>
      <c r="AN267">
        <v>13.1</v>
      </c>
      <c r="AO267">
        <v>11.3</v>
      </c>
      <c r="AP267">
        <v>1.1639999999999999</v>
      </c>
      <c r="AQ267">
        <f t="shared" si="12"/>
        <v>-0.14999999999999991</v>
      </c>
      <c r="AR267">
        <f t="shared" si="13"/>
        <v>9</v>
      </c>
      <c r="AS267">
        <f t="shared" si="14"/>
        <v>-4.5999999999999996</v>
      </c>
      <c r="AT267">
        <f>_xlfn.XLOOKUP(_xlfn.XLOOKUP($A267,TEAMS!$E$3:$E$361,TEAMS!$D$3:$D$361,"",0),KP!$C$1:$C$370,KP!B$1:B$370,"",0)</f>
        <v>118</v>
      </c>
      <c r="AU267">
        <f>_xlfn.XLOOKUP(_xlfn.XLOOKUP($A267,TEAMS!$E$3:$E$361,TEAMS!$D$3:$D$361,"",0),KP!$C$1:$C$370,KP!F$1:F$370,"",0)</f>
        <v>16</v>
      </c>
      <c r="AV267">
        <f>_xlfn.XLOOKUP(_xlfn.XLOOKUP($A267,TEAMS!$E$3:$E$361,TEAMS!$D$3:$D$361,"",0),KP!$C$1:$C$370,KP!G$1:G$370,"",0)</f>
        <v>16</v>
      </c>
      <c r="AW267">
        <f>_xlfn.XLOOKUP(_xlfn.XLOOKUP($A267,TEAMS!$E$3:$E$361,TEAMS!$D$3:$D$361,"",0),KP!$C$1:$C$370,KP!H$1:H$370,"",0)</f>
        <v>0</v>
      </c>
      <c r="AX267">
        <f>_xlfn.XLOOKUP(_xlfn.XLOOKUP($A267,TEAMS!$E$3:$E$361,TEAMS!$D$3:$D$361,"",0),KP!$C$1:$C$370,KP!I$1:I$370,"",0)</f>
        <v>4.57</v>
      </c>
      <c r="AY267">
        <f>_xlfn.XLOOKUP(_xlfn.XLOOKUP($A267,TEAMS!$E$3:$E$361,TEAMS!$D$3:$D$361,"",0),KP!$C$1:$C$370,KP!J$1:J$370,"",0)</f>
        <v>107.3</v>
      </c>
      <c r="AZ267">
        <f>_xlfn.XLOOKUP(_xlfn.XLOOKUP($A267,TEAMS!$E$3:$E$361,TEAMS!$D$3:$D$361,"",0),KP!$C$1:$C$370,KP!L$1:L$370,"",0)</f>
        <v>102.7</v>
      </c>
      <c r="BA267">
        <f>_xlfn.XLOOKUP(_xlfn.XLOOKUP($A267,TEAMS!$E$3:$E$361,TEAMS!$D$3:$D$361,"",0),KP!$C$1:$C$370,KP!N$1:N$370,"",0)</f>
        <v>66</v>
      </c>
      <c r="BB267">
        <f>_xlfn.XLOOKUP(_xlfn.XLOOKUP($A267,TEAMS!$E$3:$E$361,TEAMS!$D$3:$D$361,"",0),KP!$C$1:$C$370,KP!P$1:P$370,"",0)</f>
        <v>2.1000000000000001E-2</v>
      </c>
      <c r="BC267">
        <f>_xlfn.XLOOKUP(_xlfn.XLOOKUP($A267,TEAMS!$E$3:$E$361,TEAMS!$D$3:$D$361,"",0),KP!$C$1:$C$370,KP!R$1:R$370,"",0)</f>
        <v>5.04</v>
      </c>
      <c r="BD267">
        <f>_xlfn.XLOOKUP(_xlfn.XLOOKUP($A267,TEAMS!$E$3:$E$361,TEAMS!$D$3:$D$361,"",0),KP!$C$1:$C$370,KP!T$1:T$370,"",0)</f>
        <v>106.9</v>
      </c>
      <c r="BE267">
        <f>_xlfn.XLOOKUP(_xlfn.XLOOKUP($A267,TEAMS!$E$3:$E$361,TEAMS!$D$3:$D$361,"",0),KP!$C$1:$C$370,KP!V$1:V$370,"",0)</f>
        <v>101.8</v>
      </c>
      <c r="BF267">
        <f>_xlfn.XLOOKUP(_xlfn.XLOOKUP($A267,TEAMS!$E$3:$E$361,TEAMS!$D$3:$D$361,"",0),KP!$C$1:$C$370,KP!X$1:X$370,"",0)</f>
        <v>1.38</v>
      </c>
    </row>
    <row r="268" spans="1:58" x14ac:dyDescent="0.2">
      <c r="A268" s="1" t="s">
        <v>305</v>
      </c>
      <c r="B268" s="11" t="str">
        <f>_xlfn.XLOOKUP($A268,KP!$D$1:$D$364,KP!$C$1:$C$364,"",0)</f>
        <v>SIU Edwardsville</v>
      </c>
      <c r="C268" s="11" t="str">
        <f>_xlfn.XLOOKUP($A268,KP!$D$1:$D$364,KP!$E$1:$E$364,"",0)</f>
        <v>OVC</v>
      </c>
      <c r="D268">
        <v>73.2</v>
      </c>
      <c r="E268">
        <v>1.1000000000000001</v>
      </c>
      <c r="F268">
        <v>24.5</v>
      </c>
      <c r="G268">
        <v>57.8</v>
      </c>
      <c r="H268">
        <v>1.0089999999999999</v>
      </c>
      <c r="I268">
        <v>0.99399999999999999</v>
      </c>
      <c r="J268">
        <v>48.5</v>
      </c>
      <c r="K268">
        <v>106.3</v>
      </c>
      <c r="L268">
        <v>32.299999999999997</v>
      </c>
      <c r="M268">
        <v>48.5</v>
      </c>
      <c r="N268">
        <v>73.599999999999994</v>
      </c>
      <c r="O268">
        <v>7</v>
      </c>
      <c r="P268">
        <v>21.7</v>
      </c>
      <c r="Q268">
        <v>9.6999999999999993</v>
      </c>
      <c r="R268">
        <v>24.4</v>
      </c>
      <c r="S268">
        <v>36.799999999999997</v>
      </c>
      <c r="T268">
        <v>29.2</v>
      </c>
      <c r="U268">
        <v>73.2</v>
      </c>
      <c r="V268">
        <v>50.6</v>
      </c>
      <c r="W268">
        <v>4</v>
      </c>
      <c r="X268">
        <v>6.7</v>
      </c>
      <c r="Y268">
        <v>11.8</v>
      </c>
      <c r="Z268">
        <v>13.1</v>
      </c>
      <c r="AA268">
        <v>0.89600000000000002</v>
      </c>
      <c r="AB268">
        <v>0.53300000000000003</v>
      </c>
      <c r="AC268">
        <v>0.55600000000000005</v>
      </c>
      <c r="AD268">
        <v>72.599999999999994</v>
      </c>
      <c r="AE268">
        <v>17.899999999999999</v>
      </c>
      <c r="AF268">
        <v>72.099999999999994</v>
      </c>
      <c r="AG268">
        <v>-1.1000000000000001</v>
      </c>
      <c r="AH268">
        <v>42.9</v>
      </c>
      <c r="AI268">
        <v>49</v>
      </c>
      <c r="AJ268">
        <v>33.6</v>
      </c>
      <c r="AK268">
        <v>48.1</v>
      </c>
      <c r="AL268">
        <v>72.599999999999994</v>
      </c>
      <c r="AM268">
        <v>105.7</v>
      </c>
      <c r="AN268">
        <v>11.8</v>
      </c>
      <c r="AO268">
        <v>13.6</v>
      </c>
      <c r="AP268">
        <v>0.87</v>
      </c>
      <c r="AQ268">
        <f t="shared" si="12"/>
        <v>2.6000000000000023E-2</v>
      </c>
      <c r="AR268">
        <f t="shared" si="13"/>
        <v>10.7</v>
      </c>
      <c r="AS268">
        <f t="shared" si="14"/>
        <v>-2.4000000000000004</v>
      </c>
      <c r="AT268">
        <f>_xlfn.XLOOKUP(_xlfn.XLOOKUP($A268,TEAMS!$E$3:$E$361,TEAMS!$D$3:$D$361,"",0),KP!$C$1:$C$370,KP!B$1:B$370,"",0)</f>
        <v>242</v>
      </c>
      <c r="AU268">
        <f>_xlfn.XLOOKUP(_xlfn.XLOOKUP($A268,TEAMS!$E$3:$E$361,TEAMS!$D$3:$D$361,"",0),KP!$C$1:$C$370,KP!F$1:F$370,"",0)</f>
        <v>19</v>
      </c>
      <c r="AV268">
        <f>_xlfn.XLOOKUP(_xlfn.XLOOKUP($A268,TEAMS!$E$3:$E$361,TEAMS!$D$3:$D$361,"",0),KP!$C$1:$C$370,KP!G$1:G$370,"",0)</f>
        <v>14</v>
      </c>
      <c r="AW268">
        <f>_xlfn.XLOOKUP(_xlfn.XLOOKUP($A268,TEAMS!$E$3:$E$361,TEAMS!$D$3:$D$361,"",0),KP!$C$1:$C$370,KP!H$1:H$370,"",0)</f>
        <v>0</v>
      </c>
      <c r="AX268">
        <f>_xlfn.XLOOKUP(_xlfn.XLOOKUP($A268,TEAMS!$E$3:$E$361,TEAMS!$D$3:$D$361,"",0),KP!$C$1:$C$370,KP!I$1:I$370,"",0)</f>
        <v>-6.21</v>
      </c>
      <c r="AY268">
        <f>_xlfn.XLOOKUP(_xlfn.XLOOKUP($A268,TEAMS!$E$3:$E$361,TEAMS!$D$3:$D$361,"",0),KP!$C$1:$C$370,KP!J$1:J$370,"",0)</f>
        <v>100.1</v>
      </c>
      <c r="AZ268">
        <f>_xlfn.XLOOKUP(_xlfn.XLOOKUP($A268,TEAMS!$E$3:$E$361,TEAMS!$D$3:$D$361,"",0),KP!$C$1:$C$370,KP!L$1:L$370,"",0)</f>
        <v>106.3</v>
      </c>
      <c r="BA268">
        <f>_xlfn.XLOOKUP(_xlfn.XLOOKUP($A268,TEAMS!$E$3:$E$361,TEAMS!$D$3:$D$361,"",0),KP!$C$1:$C$370,KP!N$1:N$370,"",0)</f>
        <v>69.2</v>
      </c>
      <c r="BB268">
        <f>_xlfn.XLOOKUP(_xlfn.XLOOKUP($A268,TEAMS!$E$3:$E$361,TEAMS!$D$3:$D$361,"",0),KP!$C$1:$C$370,KP!P$1:P$370,"",0)</f>
        <v>-1.2E-2</v>
      </c>
      <c r="BC268">
        <f>_xlfn.XLOOKUP(_xlfn.XLOOKUP($A268,TEAMS!$E$3:$E$361,TEAMS!$D$3:$D$361,"",0),KP!$C$1:$C$370,KP!R$1:R$370,"",0)</f>
        <v>-8.07</v>
      </c>
      <c r="BD268">
        <f>_xlfn.XLOOKUP(_xlfn.XLOOKUP($A268,TEAMS!$E$3:$E$361,TEAMS!$D$3:$D$361,"",0),KP!$C$1:$C$370,KP!T$1:T$370,"",0)</f>
        <v>101.9</v>
      </c>
      <c r="BE268">
        <f>_xlfn.XLOOKUP(_xlfn.XLOOKUP($A268,TEAMS!$E$3:$E$361,TEAMS!$D$3:$D$361,"",0),KP!$C$1:$C$370,KP!V$1:V$370,"",0)</f>
        <v>109.9</v>
      </c>
      <c r="BF268">
        <f>_xlfn.XLOOKUP(_xlfn.XLOOKUP($A268,TEAMS!$E$3:$E$361,TEAMS!$D$3:$D$361,"",0),KP!$C$1:$C$370,KP!X$1:X$370,"",0)</f>
        <v>-0.96</v>
      </c>
    </row>
    <row r="269" spans="1:58" x14ac:dyDescent="0.2">
      <c r="A269" s="1" t="s">
        <v>306</v>
      </c>
      <c r="B269" s="11" t="str">
        <f>_xlfn.XLOOKUP($A269,KP!$D$1:$D$364,KP!$C$1:$C$364,"",0)</f>
        <v>New Hampshire</v>
      </c>
      <c r="C269" s="11" t="str">
        <f>_xlfn.XLOOKUP($A269,KP!$D$1:$D$364,KP!$E$1:$E$364,"",0)</f>
        <v>AE</v>
      </c>
      <c r="D269">
        <v>64.599999999999994</v>
      </c>
      <c r="E269">
        <v>-3.4</v>
      </c>
      <c r="F269">
        <v>22.5</v>
      </c>
      <c r="G269">
        <v>57.7</v>
      </c>
      <c r="H269">
        <v>0.96</v>
      </c>
      <c r="I269">
        <v>1.0089999999999999</v>
      </c>
      <c r="J269">
        <v>45.8</v>
      </c>
      <c r="K269">
        <v>98.2</v>
      </c>
      <c r="L269">
        <v>33.4</v>
      </c>
      <c r="M269">
        <v>42.8</v>
      </c>
      <c r="N269">
        <v>69</v>
      </c>
      <c r="O269">
        <v>7.9</v>
      </c>
      <c r="P269">
        <v>23.6</v>
      </c>
      <c r="Q269">
        <v>8.6</v>
      </c>
      <c r="R269">
        <v>23.7</v>
      </c>
      <c r="S269">
        <v>34.799999999999997</v>
      </c>
      <c r="T269">
        <v>25.2</v>
      </c>
      <c r="U269">
        <v>74.2</v>
      </c>
      <c r="V269">
        <v>48.2</v>
      </c>
      <c r="W269">
        <v>2.6</v>
      </c>
      <c r="X269">
        <v>5.2</v>
      </c>
      <c r="Y269">
        <v>11.3</v>
      </c>
      <c r="Z269">
        <v>9.9</v>
      </c>
      <c r="AA269">
        <v>1.133</v>
      </c>
      <c r="AB269">
        <v>0.46400000000000002</v>
      </c>
      <c r="AC269">
        <v>0.5</v>
      </c>
      <c r="AD269">
        <v>67.3</v>
      </c>
      <c r="AE269">
        <v>15.3</v>
      </c>
      <c r="AF269">
        <v>68</v>
      </c>
      <c r="AG269">
        <v>3.4</v>
      </c>
      <c r="AH269">
        <v>44</v>
      </c>
      <c r="AI269">
        <v>49.1</v>
      </c>
      <c r="AJ269">
        <v>31.5</v>
      </c>
      <c r="AK269">
        <v>50</v>
      </c>
      <c r="AL269">
        <v>70.099999999999994</v>
      </c>
      <c r="AM269">
        <v>104.4</v>
      </c>
      <c r="AN269">
        <v>9.9</v>
      </c>
      <c r="AO269">
        <v>10.7</v>
      </c>
      <c r="AP269">
        <v>0.92300000000000004</v>
      </c>
      <c r="AQ269">
        <f t="shared" si="12"/>
        <v>0.20999999999999996</v>
      </c>
      <c r="AR269">
        <f t="shared" si="13"/>
        <v>7.8000000000000007</v>
      </c>
      <c r="AS269">
        <f t="shared" si="14"/>
        <v>-2.0999999999999996</v>
      </c>
      <c r="AT269">
        <f>_xlfn.XLOOKUP(_xlfn.XLOOKUP($A269,TEAMS!$E$3:$E$361,TEAMS!$D$3:$D$361,"",0),KP!$C$1:$C$370,KP!B$1:B$370,"",0)</f>
        <v>286</v>
      </c>
      <c r="AU269">
        <f>_xlfn.XLOOKUP(_xlfn.XLOOKUP($A269,TEAMS!$E$3:$E$361,TEAMS!$D$3:$D$361,"",0),KP!$C$1:$C$370,KP!F$1:F$370,"",0)</f>
        <v>15</v>
      </c>
      <c r="AV269">
        <f>_xlfn.XLOOKUP(_xlfn.XLOOKUP($A269,TEAMS!$E$3:$E$361,TEAMS!$D$3:$D$361,"",0),KP!$C$1:$C$370,KP!G$1:G$370,"",0)</f>
        <v>15</v>
      </c>
      <c r="AW269">
        <f>_xlfn.XLOOKUP(_xlfn.XLOOKUP($A269,TEAMS!$E$3:$E$361,TEAMS!$D$3:$D$361,"",0),KP!$C$1:$C$370,KP!H$1:H$370,"",0)</f>
        <v>0</v>
      </c>
      <c r="AX269">
        <f>_xlfn.XLOOKUP(_xlfn.XLOOKUP($A269,TEAMS!$E$3:$E$361,TEAMS!$D$3:$D$361,"",0),KP!$C$1:$C$370,KP!I$1:I$370,"",0)</f>
        <v>-9.7200000000000006</v>
      </c>
      <c r="AY269">
        <f>_xlfn.XLOOKUP(_xlfn.XLOOKUP($A269,TEAMS!$E$3:$E$361,TEAMS!$D$3:$D$361,"",0),KP!$C$1:$C$370,KP!J$1:J$370,"",0)</f>
        <v>97.4</v>
      </c>
      <c r="AZ269">
        <f>_xlfn.XLOOKUP(_xlfn.XLOOKUP($A269,TEAMS!$E$3:$E$361,TEAMS!$D$3:$D$361,"",0),KP!$C$1:$C$370,KP!L$1:L$370,"",0)</f>
        <v>107.2</v>
      </c>
      <c r="BA269">
        <f>_xlfn.XLOOKUP(_xlfn.XLOOKUP($A269,TEAMS!$E$3:$E$361,TEAMS!$D$3:$D$361,"",0),KP!$C$1:$C$370,KP!N$1:N$370,"",0)</f>
        <v>64.2</v>
      </c>
      <c r="BB269">
        <f>_xlfn.XLOOKUP(_xlfn.XLOOKUP($A269,TEAMS!$E$3:$E$361,TEAMS!$D$3:$D$361,"",0),KP!$C$1:$C$370,KP!P$1:P$370,"",0)</f>
        <v>0.05</v>
      </c>
      <c r="BC269">
        <f>_xlfn.XLOOKUP(_xlfn.XLOOKUP($A269,TEAMS!$E$3:$E$361,TEAMS!$D$3:$D$361,"",0),KP!$C$1:$C$370,KP!R$1:R$370,"",0)</f>
        <v>-6.09</v>
      </c>
      <c r="BD269">
        <f>_xlfn.XLOOKUP(_xlfn.XLOOKUP($A269,TEAMS!$E$3:$E$361,TEAMS!$D$3:$D$361,"",0),KP!$C$1:$C$370,KP!T$1:T$370,"",0)</f>
        <v>102.2</v>
      </c>
      <c r="BE269">
        <f>_xlfn.XLOOKUP(_xlfn.XLOOKUP($A269,TEAMS!$E$3:$E$361,TEAMS!$D$3:$D$361,"",0),KP!$C$1:$C$370,KP!V$1:V$370,"",0)</f>
        <v>108.3</v>
      </c>
      <c r="BF269">
        <f>_xlfn.XLOOKUP(_xlfn.XLOOKUP($A269,TEAMS!$E$3:$E$361,TEAMS!$D$3:$D$361,"",0),KP!$C$1:$C$370,KP!X$1:X$370,"",0)</f>
        <v>-5.18</v>
      </c>
    </row>
    <row r="270" spans="1:58" x14ac:dyDescent="0.2">
      <c r="A270" s="1" t="s">
        <v>307</v>
      </c>
      <c r="B270" s="11" t="str">
        <f>_xlfn.XLOOKUP($A270,KP!$D$1:$D$364,KP!$C$1:$C$364,"",0)</f>
        <v>Alcorn St.</v>
      </c>
      <c r="C270" s="11" t="str">
        <f>_xlfn.XLOOKUP($A270,KP!$D$1:$D$364,KP!$E$1:$E$364,"",0)</f>
        <v>SWAC</v>
      </c>
      <c r="D270">
        <v>68.099999999999994</v>
      </c>
      <c r="E270">
        <v>-2.5</v>
      </c>
      <c r="F270">
        <v>24.1</v>
      </c>
      <c r="G270">
        <v>58.5</v>
      </c>
      <c r="H270">
        <v>0.96899999999999997</v>
      </c>
      <c r="I270">
        <v>1.004</v>
      </c>
      <c r="J270">
        <v>45.5</v>
      </c>
      <c r="K270">
        <v>99.8</v>
      </c>
      <c r="L270">
        <v>29.6</v>
      </c>
      <c r="M270">
        <v>46</v>
      </c>
      <c r="N270">
        <v>72.400000000000006</v>
      </c>
      <c r="O270">
        <v>5.0999999999999996</v>
      </c>
      <c r="P270">
        <v>17.399999999999999</v>
      </c>
      <c r="Q270">
        <v>10.3</v>
      </c>
      <c r="R270">
        <v>20.8</v>
      </c>
      <c r="S270">
        <v>33.9</v>
      </c>
      <c r="T270">
        <v>32.1</v>
      </c>
      <c r="U270">
        <v>69.5</v>
      </c>
      <c r="V270">
        <v>50.2</v>
      </c>
      <c r="W270">
        <v>2.5</v>
      </c>
      <c r="X270">
        <v>8</v>
      </c>
      <c r="Y270">
        <v>10</v>
      </c>
      <c r="Z270">
        <v>12.7</v>
      </c>
      <c r="AA270">
        <v>0.78900000000000003</v>
      </c>
      <c r="AB270">
        <v>0.58099999999999996</v>
      </c>
      <c r="AC270">
        <v>0.66700000000000004</v>
      </c>
      <c r="AD270">
        <v>70.3</v>
      </c>
      <c r="AE270">
        <v>19</v>
      </c>
      <c r="AF270">
        <v>70.599999999999994</v>
      </c>
      <c r="AG270">
        <v>2.5</v>
      </c>
      <c r="AH270">
        <v>44.7</v>
      </c>
      <c r="AI270">
        <v>51.4</v>
      </c>
      <c r="AJ270">
        <v>33</v>
      </c>
      <c r="AK270">
        <v>52.6</v>
      </c>
      <c r="AL270">
        <v>68.599999999999994</v>
      </c>
      <c r="AM270">
        <v>109.3</v>
      </c>
      <c r="AN270">
        <v>14.2</v>
      </c>
      <c r="AO270">
        <v>14.5</v>
      </c>
      <c r="AP270">
        <v>0.97799999999999998</v>
      </c>
      <c r="AQ270">
        <f t="shared" si="12"/>
        <v>-0.18899999999999995</v>
      </c>
      <c r="AR270">
        <f t="shared" si="13"/>
        <v>10.5</v>
      </c>
      <c r="AS270">
        <f t="shared" si="14"/>
        <v>-2.1999999999999993</v>
      </c>
      <c r="AT270">
        <f>_xlfn.XLOOKUP(_xlfn.XLOOKUP($A270,TEAMS!$E$3:$E$361,TEAMS!$D$3:$D$361,"",0),KP!$C$1:$C$370,KP!B$1:B$370,"",0)</f>
        <v>241</v>
      </c>
      <c r="AU270">
        <f>_xlfn.XLOOKUP(_xlfn.XLOOKUP($A270,TEAMS!$E$3:$E$361,TEAMS!$D$3:$D$361,"",0),KP!$C$1:$C$370,KP!F$1:F$370,"",0)</f>
        <v>18</v>
      </c>
      <c r="AV270">
        <f>_xlfn.XLOOKUP(_xlfn.XLOOKUP($A270,TEAMS!$E$3:$E$361,TEAMS!$D$3:$D$361,"",0),KP!$C$1:$C$370,KP!G$1:G$370,"",0)</f>
        <v>13</v>
      </c>
      <c r="AW270">
        <f>_xlfn.XLOOKUP(_xlfn.XLOOKUP($A270,TEAMS!$E$3:$E$361,TEAMS!$D$3:$D$361,"",0),KP!$C$1:$C$370,KP!H$1:H$370,"",0)</f>
        <v>0</v>
      </c>
      <c r="AX270">
        <f>_xlfn.XLOOKUP(_xlfn.XLOOKUP($A270,TEAMS!$E$3:$E$361,TEAMS!$D$3:$D$361,"",0),KP!$C$1:$C$370,KP!I$1:I$370,"",0)</f>
        <v>-6.17</v>
      </c>
      <c r="AY270">
        <f>_xlfn.XLOOKUP(_xlfn.XLOOKUP($A270,TEAMS!$E$3:$E$361,TEAMS!$D$3:$D$361,"",0),KP!$C$1:$C$370,KP!J$1:J$370,"",0)</f>
        <v>102.1</v>
      </c>
      <c r="AZ270">
        <f>_xlfn.XLOOKUP(_xlfn.XLOOKUP($A270,TEAMS!$E$3:$E$361,TEAMS!$D$3:$D$361,"",0),KP!$C$1:$C$370,KP!L$1:L$370,"",0)</f>
        <v>108.3</v>
      </c>
      <c r="BA270">
        <f>_xlfn.XLOOKUP(_xlfn.XLOOKUP($A270,TEAMS!$E$3:$E$361,TEAMS!$D$3:$D$361,"",0),KP!$C$1:$C$370,KP!N$1:N$370,"",0)</f>
        <v>67.3</v>
      </c>
      <c r="BB270">
        <f>_xlfn.XLOOKUP(_xlfn.XLOOKUP($A270,TEAMS!$E$3:$E$361,TEAMS!$D$3:$D$361,"",0),KP!$C$1:$C$370,KP!P$1:P$370,"",0)</f>
        <v>0.13900000000000001</v>
      </c>
      <c r="BC270">
        <f>_xlfn.XLOOKUP(_xlfn.XLOOKUP($A270,TEAMS!$E$3:$E$361,TEAMS!$D$3:$D$361,"",0),KP!$C$1:$C$370,KP!R$1:R$370,"",0)</f>
        <v>-5.37</v>
      </c>
      <c r="BD270">
        <f>_xlfn.XLOOKUP(_xlfn.XLOOKUP($A270,TEAMS!$E$3:$E$361,TEAMS!$D$3:$D$361,"",0),KP!$C$1:$C$370,KP!T$1:T$370,"",0)</f>
        <v>99.6</v>
      </c>
      <c r="BE270">
        <f>_xlfn.XLOOKUP(_xlfn.XLOOKUP($A270,TEAMS!$E$3:$E$361,TEAMS!$D$3:$D$361,"",0),KP!$C$1:$C$370,KP!V$1:V$370,"",0)</f>
        <v>105</v>
      </c>
      <c r="BF270">
        <f>_xlfn.XLOOKUP(_xlfn.XLOOKUP($A270,TEAMS!$E$3:$E$361,TEAMS!$D$3:$D$361,"",0),KP!$C$1:$C$370,KP!X$1:X$370,"",0)</f>
        <v>8.84</v>
      </c>
    </row>
    <row r="271" spans="1:58" x14ac:dyDescent="0.2">
      <c r="A271" s="1" t="s">
        <v>308</v>
      </c>
      <c r="B271" s="11" t="str">
        <f>_xlfn.XLOOKUP($A271,KP!$D$1:$D$364,KP!$C$1:$C$364,"",0)</f>
        <v>Columbia</v>
      </c>
      <c r="C271" s="11" t="str">
        <f>_xlfn.XLOOKUP($A271,KP!$D$1:$D$364,KP!$E$1:$E$364,"",0)</f>
        <v>Ivy</v>
      </c>
      <c r="D271">
        <v>65.3</v>
      </c>
      <c r="E271">
        <v>-12</v>
      </c>
      <c r="F271">
        <v>23.1</v>
      </c>
      <c r="G271">
        <v>58.9</v>
      </c>
      <c r="H271">
        <v>0.89600000000000002</v>
      </c>
      <c r="I271">
        <v>1.0609999999999999</v>
      </c>
      <c r="J271">
        <v>45.5</v>
      </c>
      <c r="K271">
        <v>97.9</v>
      </c>
      <c r="L271">
        <v>30.4</v>
      </c>
      <c r="M271">
        <v>45.4</v>
      </c>
      <c r="N271">
        <v>71.099999999999994</v>
      </c>
      <c r="O271">
        <v>7.3</v>
      </c>
      <c r="P271">
        <v>24</v>
      </c>
      <c r="Q271">
        <v>8</v>
      </c>
      <c r="R271">
        <v>22</v>
      </c>
      <c r="S271">
        <v>33.6</v>
      </c>
      <c r="T271">
        <v>23.2</v>
      </c>
      <c r="U271">
        <v>67.900000000000006</v>
      </c>
      <c r="V271">
        <v>45.4</v>
      </c>
      <c r="W271">
        <v>1.9</v>
      </c>
      <c r="X271">
        <v>6.3</v>
      </c>
      <c r="Y271">
        <v>10.8</v>
      </c>
      <c r="Z271">
        <v>14.2</v>
      </c>
      <c r="AA271">
        <v>0.76200000000000001</v>
      </c>
      <c r="AB271">
        <v>0.185</v>
      </c>
      <c r="AC271">
        <v>0.5</v>
      </c>
      <c r="AD271">
        <v>72.900000000000006</v>
      </c>
      <c r="AE271">
        <v>17.100000000000001</v>
      </c>
      <c r="AF271">
        <v>77.3</v>
      </c>
      <c r="AG271">
        <v>12</v>
      </c>
      <c r="AH271">
        <v>46.3</v>
      </c>
      <c r="AI271">
        <v>52</v>
      </c>
      <c r="AJ271">
        <v>33.1</v>
      </c>
      <c r="AK271">
        <v>53.2</v>
      </c>
      <c r="AL271">
        <v>70.2</v>
      </c>
      <c r="AM271">
        <v>109.2</v>
      </c>
      <c r="AN271">
        <v>15.4</v>
      </c>
      <c r="AO271">
        <v>12.5</v>
      </c>
      <c r="AP271">
        <v>1.2310000000000001</v>
      </c>
      <c r="AQ271">
        <f t="shared" si="12"/>
        <v>-0.46900000000000008</v>
      </c>
      <c r="AR271">
        <f t="shared" si="13"/>
        <v>8.1999999999999993</v>
      </c>
      <c r="AS271">
        <f t="shared" si="14"/>
        <v>-6</v>
      </c>
      <c r="AT271">
        <f>_xlfn.XLOOKUP(_xlfn.XLOOKUP($A271,TEAMS!$E$3:$E$361,TEAMS!$D$3:$D$361,"",0),KP!$C$1:$C$370,KP!B$1:B$370,"",0)</f>
        <v>340</v>
      </c>
      <c r="AU271">
        <f>_xlfn.XLOOKUP(_xlfn.XLOOKUP($A271,TEAMS!$E$3:$E$361,TEAMS!$D$3:$D$361,"",0),KP!$C$1:$C$370,KP!F$1:F$370,"",0)</f>
        <v>0</v>
      </c>
      <c r="AV271">
        <f>_xlfn.XLOOKUP(_xlfn.XLOOKUP($A271,TEAMS!$E$3:$E$361,TEAMS!$D$3:$D$361,"",0),KP!$C$1:$C$370,KP!G$1:G$370,"",0)</f>
        <v>0</v>
      </c>
      <c r="AW271">
        <f>_xlfn.XLOOKUP(_xlfn.XLOOKUP($A271,TEAMS!$E$3:$E$361,TEAMS!$D$3:$D$361,"",0),KP!$C$1:$C$370,KP!H$1:H$370,"",0)</f>
        <v>0</v>
      </c>
      <c r="AX271">
        <f>_xlfn.XLOOKUP(_xlfn.XLOOKUP($A271,TEAMS!$E$3:$E$361,TEAMS!$D$3:$D$361,"",0),KP!$C$1:$C$370,KP!I$1:I$370,"",0)</f>
        <v>-16.850000000000001</v>
      </c>
      <c r="AY271">
        <f>_xlfn.XLOOKUP(_xlfn.XLOOKUP($A271,TEAMS!$E$3:$E$361,TEAMS!$D$3:$D$361,"",0),KP!$C$1:$C$370,KP!J$1:J$370,"",0)</f>
        <v>94.5</v>
      </c>
      <c r="AZ271">
        <f>_xlfn.XLOOKUP(_xlfn.XLOOKUP($A271,TEAMS!$E$3:$E$361,TEAMS!$D$3:$D$361,"",0),KP!$C$1:$C$370,KP!L$1:L$370,"",0)</f>
        <v>111.3</v>
      </c>
      <c r="BA271">
        <f>_xlfn.XLOOKUP(_xlfn.XLOOKUP($A271,TEAMS!$E$3:$E$361,TEAMS!$D$3:$D$361,"",0),KP!$C$1:$C$370,KP!N$1:N$370,"",0)</f>
        <v>69.5</v>
      </c>
      <c r="BB271">
        <f>_xlfn.XLOOKUP(_xlfn.XLOOKUP($A271,TEAMS!$E$3:$E$361,TEAMS!$D$3:$D$361,"",0),KP!$C$1:$C$370,KP!P$1:P$370,"",0)</f>
        <v>1.2999999999999999E-2</v>
      </c>
      <c r="BC271">
        <f>_xlfn.XLOOKUP(_xlfn.XLOOKUP($A271,TEAMS!$E$3:$E$361,TEAMS!$D$3:$D$361,"",0),KP!$C$1:$C$370,KP!R$1:R$370,"",0)</f>
        <v>-2.23</v>
      </c>
      <c r="BD271">
        <f>_xlfn.XLOOKUP(_xlfn.XLOOKUP($A271,TEAMS!$E$3:$E$361,TEAMS!$D$3:$D$361,"",0),KP!$C$1:$C$370,KP!T$1:T$370,"",0)</f>
        <v>103.5</v>
      </c>
      <c r="BE271">
        <f>_xlfn.XLOOKUP(_xlfn.XLOOKUP($A271,TEAMS!$E$3:$E$361,TEAMS!$D$3:$D$361,"",0),KP!$C$1:$C$370,KP!V$1:V$370,"",0)</f>
        <v>105.8</v>
      </c>
      <c r="BF271">
        <f>_xlfn.XLOOKUP(_xlfn.XLOOKUP($A271,TEAMS!$E$3:$E$361,TEAMS!$D$3:$D$361,"",0),KP!$C$1:$C$370,KP!X$1:X$370,"",0)</f>
        <v>-6.91</v>
      </c>
    </row>
    <row r="272" spans="1:58" x14ac:dyDescent="0.2">
      <c r="A272" s="1" t="s">
        <v>309</v>
      </c>
      <c r="B272" s="11" t="str">
        <f>_xlfn.XLOOKUP($A272,KP!$D$1:$D$364,KP!$C$1:$C$364,"",0)</f>
        <v>Fairfield</v>
      </c>
      <c r="C272" s="11" t="str">
        <f>_xlfn.XLOOKUP($A272,KP!$D$1:$D$364,KP!$E$1:$E$364,"",0)</f>
        <v>MAAC</v>
      </c>
      <c r="D272">
        <v>64.2</v>
      </c>
      <c r="E272">
        <v>-2.5</v>
      </c>
      <c r="F272">
        <v>21.9</v>
      </c>
      <c r="G272">
        <v>53.8</v>
      </c>
      <c r="H272">
        <v>0.95899999999999996</v>
      </c>
      <c r="I272">
        <v>0.996</v>
      </c>
      <c r="J272">
        <v>46</v>
      </c>
      <c r="K272">
        <v>101.1</v>
      </c>
      <c r="L272">
        <v>28.6</v>
      </c>
      <c r="M272">
        <v>47.8</v>
      </c>
      <c r="N272">
        <v>72.2</v>
      </c>
      <c r="O272">
        <v>5.6</v>
      </c>
      <c r="P272">
        <v>19.7</v>
      </c>
      <c r="Q272">
        <v>8.6</v>
      </c>
      <c r="R272">
        <v>21.6</v>
      </c>
      <c r="S272">
        <v>33.1</v>
      </c>
      <c r="T272">
        <v>27.3</v>
      </c>
      <c r="U272">
        <v>72.7</v>
      </c>
      <c r="V272">
        <v>49.2</v>
      </c>
      <c r="W272">
        <v>3.5</v>
      </c>
      <c r="X272">
        <v>5.4</v>
      </c>
      <c r="Y272">
        <v>9.1999999999999993</v>
      </c>
      <c r="Z272">
        <v>11.9</v>
      </c>
      <c r="AA272">
        <v>0.77100000000000002</v>
      </c>
      <c r="AB272">
        <v>0.4</v>
      </c>
      <c r="AC272">
        <v>0.55600000000000005</v>
      </c>
      <c r="AD272">
        <v>66.900000000000006</v>
      </c>
      <c r="AE272">
        <v>15.4</v>
      </c>
      <c r="AF272">
        <v>66.7</v>
      </c>
      <c r="AG272">
        <v>2.5</v>
      </c>
      <c r="AH272">
        <v>44.6</v>
      </c>
      <c r="AI272">
        <v>49.3</v>
      </c>
      <c r="AJ272">
        <v>29.3</v>
      </c>
      <c r="AK272">
        <v>51.7</v>
      </c>
      <c r="AL272">
        <v>72.5</v>
      </c>
      <c r="AM272">
        <v>104.9</v>
      </c>
      <c r="AN272">
        <v>10.9</v>
      </c>
      <c r="AO272">
        <v>11.7</v>
      </c>
      <c r="AP272">
        <v>0.93400000000000005</v>
      </c>
      <c r="AQ272">
        <f t="shared" si="12"/>
        <v>-0.16300000000000003</v>
      </c>
      <c r="AR272">
        <f t="shared" si="13"/>
        <v>8.9</v>
      </c>
      <c r="AS272">
        <f t="shared" si="14"/>
        <v>-3</v>
      </c>
      <c r="AT272">
        <f>_xlfn.XLOOKUP(_xlfn.XLOOKUP($A272,TEAMS!$E$3:$E$361,TEAMS!$D$3:$D$361,"",0),KP!$C$1:$C$370,KP!B$1:B$370,"",0)</f>
        <v>264</v>
      </c>
      <c r="AU272">
        <f>_xlfn.XLOOKUP(_xlfn.XLOOKUP($A272,TEAMS!$E$3:$E$361,TEAMS!$D$3:$D$361,"",0),KP!$C$1:$C$370,KP!F$1:F$370,"",0)</f>
        <v>13</v>
      </c>
      <c r="AV272">
        <f>_xlfn.XLOOKUP(_xlfn.XLOOKUP($A272,TEAMS!$E$3:$E$361,TEAMS!$D$3:$D$361,"",0),KP!$C$1:$C$370,KP!G$1:G$370,"",0)</f>
        <v>18</v>
      </c>
      <c r="AW272">
        <f>_xlfn.XLOOKUP(_xlfn.XLOOKUP($A272,TEAMS!$E$3:$E$361,TEAMS!$D$3:$D$361,"",0),KP!$C$1:$C$370,KP!H$1:H$370,"",0)</f>
        <v>0</v>
      </c>
      <c r="AX272">
        <f>_xlfn.XLOOKUP(_xlfn.XLOOKUP($A272,TEAMS!$E$3:$E$361,TEAMS!$D$3:$D$361,"",0),KP!$C$1:$C$370,KP!I$1:I$370,"",0)</f>
        <v>-8.08</v>
      </c>
      <c r="AY272">
        <f>_xlfn.XLOOKUP(_xlfn.XLOOKUP($A272,TEAMS!$E$3:$E$361,TEAMS!$D$3:$D$361,"",0),KP!$C$1:$C$370,KP!J$1:J$370,"",0)</f>
        <v>98.9</v>
      </c>
      <c r="AZ272">
        <f>_xlfn.XLOOKUP(_xlfn.XLOOKUP($A272,TEAMS!$E$3:$E$361,TEAMS!$D$3:$D$361,"",0),KP!$C$1:$C$370,KP!L$1:L$370,"",0)</f>
        <v>107</v>
      </c>
      <c r="BA272">
        <f>_xlfn.XLOOKUP(_xlfn.XLOOKUP($A272,TEAMS!$E$3:$E$361,TEAMS!$D$3:$D$361,"",0),KP!$C$1:$C$370,KP!N$1:N$370,"",0)</f>
        <v>65.099999999999994</v>
      </c>
      <c r="BB272">
        <f>_xlfn.XLOOKUP(_xlfn.XLOOKUP($A272,TEAMS!$E$3:$E$361,TEAMS!$D$3:$D$361,"",0),KP!$C$1:$C$370,KP!P$1:P$370,"",0)</f>
        <v>0</v>
      </c>
      <c r="BC272">
        <f>_xlfn.XLOOKUP(_xlfn.XLOOKUP($A272,TEAMS!$E$3:$E$361,TEAMS!$D$3:$D$361,"",0),KP!$C$1:$C$370,KP!R$1:R$370,"",0)</f>
        <v>-4.68</v>
      </c>
      <c r="BD272">
        <f>_xlfn.XLOOKUP(_xlfn.XLOOKUP($A272,TEAMS!$E$3:$E$361,TEAMS!$D$3:$D$361,"",0),KP!$C$1:$C$370,KP!T$1:T$370,"",0)</f>
        <v>101.7</v>
      </c>
      <c r="BE272">
        <f>_xlfn.XLOOKUP(_xlfn.XLOOKUP($A272,TEAMS!$E$3:$E$361,TEAMS!$D$3:$D$361,"",0),KP!$C$1:$C$370,KP!V$1:V$370,"",0)</f>
        <v>106.4</v>
      </c>
      <c r="BF272">
        <f>_xlfn.XLOOKUP(_xlfn.XLOOKUP($A272,TEAMS!$E$3:$E$361,TEAMS!$D$3:$D$361,"",0),KP!$C$1:$C$370,KP!X$1:X$370,"",0)</f>
        <v>-1.34</v>
      </c>
    </row>
    <row r="273" spans="1:58" x14ac:dyDescent="0.2">
      <c r="A273" s="1" t="s">
        <v>310</v>
      </c>
      <c r="B273" s="11" t="str">
        <f>_xlfn.XLOOKUP($A273,KP!$D$1:$D$364,KP!$C$1:$C$364,"",0)</f>
        <v>Iowa St.</v>
      </c>
      <c r="C273" s="11" t="str">
        <f>_xlfn.XLOOKUP($A273,KP!$D$1:$D$364,KP!$E$1:$E$364,"",0)</f>
        <v>B12</v>
      </c>
      <c r="D273">
        <v>68.400000000000006</v>
      </c>
      <c r="E273">
        <v>5.7</v>
      </c>
      <c r="F273">
        <v>25.6</v>
      </c>
      <c r="G273">
        <v>56.9</v>
      </c>
      <c r="H273">
        <v>1.01</v>
      </c>
      <c r="I273">
        <v>0.92600000000000005</v>
      </c>
      <c r="J273">
        <v>50.7</v>
      </c>
      <c r="K273">
        <v>106.2</v>
      </c>
      <c r="L273">
        <v>33.9</v>
      </c>
      <c r="M273">
        <v>50.7</v>
      </c>
      <c r="N273">
        <v>67.400000000000006</v>
      </c>
      <c r="O273">
        <v>6.5</v>
      </c>
      <c r="P273">
        <v>19.3</v>
      </c>
      <c r="Q273">
        <v>9.8000000000000007</v>
      </c>
      <c r="R273">
        <v>20.9</v>
      </c>
      <c r="S273">
        <v>33.5</v>
      </c>
      <c r="T273">
        <v>31.9</v>
      </c>
      <c r="U273">
        <v>75.900000000000006</v>
      </c>
      <c r="V273">
        <v>52.6</v>
      </c>
      <c r="W273">
        <v>2.9</v>
      </c>
      <c r="X273">
        <v>8.8000000000000007</v>
      </c>
      <c r="Y273">
        <v>14.1</v>
      </c>
      <c r="Z273">
        <v>13.1</v>
      </c>
      <c r="AA273">
        <v>1.0740000000000001</v>
      </c>
      <c r="AB273">
        <v>0.59399999999999997</v>
      </c>
      <c r="AC273">
        <v>0.5</v>
      </c>
      <c r="AD273">
        <v>67.8</v>
      </c>
      <c r="AE273">
        <v>19.100000000000001</v>
      </c>
      <c r="AF273">
        <v>62.8</v>
      </c>
      <c r="AG273">
        <v>-5.7</v>
      </c>
      <c r="AH273">
        <v>42.2</v>
      </c>
      <c r="AI273">
        <v>50.1</v>
      </c>
      <c r="AJ273">
        <v>33.799999999999997</v>
      </c>
      <c r="AK273">
        <v>49.6</v>
      </c>
      <c r="AL273">
        <v>71.900000000000006</v>
      </c>
      <c r="AM273">
        <v>108.4</v>
      </c>
      <c r="AN273">
        <v>11.8</v>
      </c>
      <c r="AO273">
        <v>16.600000000000001</v>
      </c>
      <c r="AP273">
        <v>0.71299999999999997</v>
      </c>
      <c r="AQ273">
        <f t="shared" si="12"/>
        <v>0.3610000000000001</v>
      </c>
      <c r="AR273">
        <f t="shared" si="13"/>
        <v>11.700000000000001</v>
      </c>
      <c r="AS273">
        <f t="shared" si="14"/>
        <v>-1.3999999999999986</v>
      </c>
      <c r="AT273">
        <f>_xlfn.XLOOKUP(_xlfn.XLOOKUP($A273,TEAMS!$E$3:$E$361,TEAMS!$D$3:$D$361,"",0),KP!$C$1:$C$370,KP!B$1:B$370,"",0)</f>
        <v>23</v>
      </c>
      <c r="AU273">
        <f>_xlfn.XLOOKUP(_xlfn.XLOOKUP($A273,TEAMS!$E$3:$E$361,TEAMS!$D$3:$D$361,"",0),KP!$C$1:$C$370,KP!F$1:F$370,"",0)</f>
        <v>19</v>
      </c>
      <c r="AV273">
        <f>_xlfn.XLOOKUP(_xlfn.XLOOKUP($A273,TEAMS!$E$3:$E$361,TEAMS!$D$3:$D$361,"",0),KP!$C$1:$C$370,KP!G$1:G$370,"",0)</f>
        <v>13</v>
      </c>
      <c r="AW273">
        <f>_xlfn.XLOOKUP(_xlfn.XLOOKUP($A273,TEAMS!$E$3:$E$361,TEAMS!$D$3:$D$361,"",0),KP!$C$1:$C$370,KP!H$1:H$370,"",0)</f>
        <v>6</v>
      </c>
      <c r="AX273">
        <f>_xlfn.XLOOKUP(_xlfn.XLOOKUP($A273,TEAMS!$E$3:$E$361,TEAMS!$D$3:$D$361,"",0),KP!$C$1:$C$370,KP!I$1:I$370,"",0)</f>
        <v>18.329999999999998</v>
      </c>
      <c r="AY273">
        <f>_xlfn.XLOOKUP(_xlfn.XLOOKUP($A273,TEAMS!$E$3:$E$361,TEAMS!$D$3:$D$361,"",0),KP!$C$1:$C$370,KP!J$1:J$370,"",0)</f>
        <v>109.9</v>
      </c>
      <c r="AZ273">
        <f>_xlfn.XLOOKUP(_xlfn.XLOOKUP($A273,TEAMS!$E$3:$E$361,TEAMS!$D$3:$D$361,"",0),KP!$C$1:$C$370,KP!L$1:L$370,"",0)</f>
        <v>91.6</v>
      </c>
      <c r="BA273">
        <f>_xlfn.XLOOKUP(_xlfn.XLOOKUP($A273,TEAMS!$E$3:$E$361,TEAMS!$D$3:$D$361,"",0),KP!$C$1:$C$370,KP!N$1:N$370,"",0)</f>
        <v>64.3</v>
      </c>
      <c r="BB273">
        <f>_xlfn.XLOOKUP(_xlfn.XLOOKUP($A273,TEAMS!$E$3:$E$361,TEAMS!$D$3:$D$361,"",0),KP!$C$1:$C$370,KP!P$1:P$370,"",0)</f>
        <v>-3.4000000000000002E-2</v>
      </c>
      <c r="BC273">
        <f>_xlfn.XLOOKUP(_xlfn.XLOOKUP($A273,TEAMS!$E$3:$E$361,TEAMS!$D$3:$D$361,"",0),KP!$C$1:$C$370,KP!R$1:R$370,"",0)</f>
        <v>12.88</v>
      </c>
      <c r="BD273">
        <f>_xlfn.XLOOKUP(_xlfn.XLOOKUP($A273,TEAMS!$E$3:$E$361,TEAMS!$D$3:$D$361,"",0),KP!$C$1:$C$370,KP!T$1:T$370,"",0)</f>
        <v>112.4</v>
      </c>
      <c r="BE273">
        <f>_xlfn.XLOOKUP(_xlfn.XLOOKUP($A273,TEAMS!$E$3:$E$361,TEAMS!$D$3:$D$361,"",0),KP!$C$1:$C$370,KP!V$1:V$370,"",0)</f>
        <v>99.5</v>
      </c>
      <c r="BF273">
        <f>_xlfn.XLOOKUP(_xlfn.XLOOKUP($A273,TEAMS!$E$3:$E$361,TEAMS!$D$3:$D$361,"",0),KP!$C$1:$C$370,KP!X$1:X$370,"",0)</f>
        <v>-1.29</v>
      </c>
    </row>
    <row r="274" spans="1:58" x14ac:dyDescent="0.2">
      <c r="A274" s="1" t="s">
        <v>311</v>
      </c>
      <c r="B274" s="11" t="str">
        <f>_xlfn.XLOOKUP($A274,KP!$D$1:$D$364,KP!$C$1:$C$364,"",0)</f>
        <v>Dartmouth</v>
      </c>
      <c r="C274" s="11" t="str">
        <f>_xlfn.XLOOKUP($A274,KP!$D$1:$D$364,KP!$E$1:$E$364,"",0)</f>
        <v>Ivy</v>
      </c>
      <c r="D274">
        <v>68.900000000000006</v>
      </c>
      <c r="E274">
        <v>-5.5</v>
      </c>
      <c r="F274">
        <v>24.8</v>
      </c>
      <c r="G274">
        <v>57.3</v>
      </c>
      <c r="H274">
        <v>0.95099999999999996</v>
      </c>
      <c r="I274">
        <v>1.0269999999999999</v>
      </c>
      <c r="J274">
        <v>50</v>
      </c>
      <c r="K274">
        <v>105.7</v>
      </c>
      <c r="L274">
        <v>32.6</v>
      </c>
      <c r="M274">
        <v>50.8</v>
      </c>
      <c r="N274">
        <v>69.599999999999994</v>
      </c>
      <c r="O274">
        <v>7.8</v>
      </c>
      <c r="P274">
        <v>23.8</v>
      </c>
      <c r="Q274">
        <v>6.8</v>
      </c>
      <c r="R274">
        <v>23.5</v>
      </c>
      <c r="S274">
        <v>33.700000000000003</v>
      </c>
      <c r="T274">
        <v>21.5</v>
      </c>
      <c r="U274">
        <v>75.599999999999994</v>
      </c>
      <c r="V274">
        <v>48.5</v>
      </c>
      <c r="W274">
        <v>3.9</v>
      </c>
      <c r="X274">
        <v>5</v>
      </c>
      <c r="Y274">
        <v>12.2</v>
      </c>
      <c r="Z274">
        <v>14.3</v>
      </c>
      <c r="AA274">
        <v>0.85299999999999998</v>
      </c>
      <c r="AB274">
        <v>0.308</v>
      </c>
      <c r="AC274">
        <v>0.625</v>
      </c>
      <c r="AD274">
        <v>72.5</v>
      </c>
      <c r="AE274">
        <v>17.7</v>
      </c>
      <c r="AF274">
        <v>74.400000000000006</v>
      </c>
      <c r="AG274">
        <v>5.5</v>
      </c>
      <c r="AH274">
        <v>45.4</v>
      </c>
      <c r="AI274">
        <v>51.3</v>
      </c>
      <c r="AJ274">
        <v>34</v>
      </c>
      <c r="AK274">
        <v>51.6</v>
      </c>
      <c r="AL274">
        <v>72.900000000000006</v>
      </c>
      <c r="AM274">
        <v>109.3</v>
      </c>
      <c r="AN274">
        <v>12</v>
      </c>
      <c r="AO274">
        <v>11.7</v>
      </c>
      <c r="AP274">
        <v>1.026</v>
      </c>
      <c r="AQ274">
        <f t="shared" si="12"/>
        <v>-0.17300000000000004</v>
      </c>
      <c r="AR274">
        <f t="shared" si="13"/>
        <v>8.9</v>
      </c>
      <c r="AS274">
        <f t="shared" si="14"/>
        <v>-5.4</v>
      </c>
      <c r="AT274">
        <f>_xlfn.XLOOKUP(_xlfn.XLOOKUP($A274,TEAMS!$E$3:$E$361,TEAMS!$D$3:$D$361,"",0),KP!$C$1:$C$370,KP!B$1:B$370,"",0)</f>
        <v>267</v>
      </c>
      <c r="AU274">
        <f>_xlfn.XLOOKUP(_xlfn.XLOOKUP($A274,TEAMS!$E$3:$E$361,TEAMS!$D$3:$D$361,"",0),KP!$C$1:$C$370,KP!F$1:F$370,"",0)</f>
        <v>0</v>
      </c>
      <c r="AV274">
        <f>_xlfn.XLOOKUP(_xlfn.XLOOKUP($A274,TEAMS!$E$3:$E$361,TEAMS!$D$3:$D$361,"",0),KP!$C$1:$C$370,KP!G$1:G$370,"",0)</f>
        <v>0</v>
      </c>
      <c r="AW274">
        <f>_xlfn.XLOOKUP(_xlfn.XLOOKUP($A274,TEAMS!$E$3:$E$361,TEAMS!$D$3:$D$361,"",0),KP!$C$1:$C$370,KP!H$1:H$370,"",0)</f>
        <v>0</v>
      </c>
      <c r="AX274">
        <f>_xlfn.XLOOKUP(_xlfn.XLOOKUP($A274,TEAMS!$E$3:$E$361,TEAMS!$D$3:$D$361,"",0),KP!$C$1:$C$370,KP!I$1:I$370,"",0)</f>
        <v>-8.35</v>
      </c>
      <c r="AY274">
        <f>_xlfn.XLOOKUP(_xlfn.XLOOKUP($A274,TEAMS!$E$3:$E$361,TEAMS!$D$3:$D$361,"",0),KP!$C$1:$C$370,KP!J$1:J$370,"",0)</f>
        <v>99.4</v>
      </c>
      <c r="AZ274">
        <f>_xlfn.XLOOKUP(_xlfn.XLOOKUP($A274,TEAMS!$E$3:$E$361,TEAMS!$D$3:$D$361,"",0),KP!$C$1:$C$370,KP!L$1:L$370,"",0)</f>
        <v>107.7</v>
      </c>
      <c r="BA274">
        <f>_xlfn.XLOOKUP(_xlfn.XLOOKUP($A274,TEAMS!$E$3:$E$361,TEAMS!$D$3:$D$361,"",0),KP!$C$1:$C$370,KP!N$1:N$370,"",0)</f>
        <v>68.8</v>
      </c>
      <c r="BB274">
        <f>_xlfn.XLOOKUP(_xlfn.XLOOKUP($A274,TEAMS!$E$3:$E$361,TEAMS!$D$3:$D$361,"",0),KP!$C$1:$C$370,KP!P$1:P$370,"",0)</f>
        <v>2E-3</v>
      </c>
      <c r="BC274">
        <f>_xlfn.XLOOKUP(_xlfn.XLOOKUP($A274,TEAMS!$E$3:$E$361,TEAMS!$D$3:$D$361,"",0),KP!$C$1:$C$370,KP!R$1:R$370,"",0)</f>
        <v>-1.35</v>
      </c>
      <c r="BD274">
        <f>_xlfn.XLOOKUP(_xlfn.XLOOKUP($A274,TEAMS!$E$3:$E$361,TEAMS!$D$3:$D$361,"",0),KP!$C$1:$C$370,KP!T$1:T$370,"",0)</f>
        <v>104</v>
      </c>
      <c r="BE274">
        <f>_xlfn.XLOOKUP(_xlfn.XLOOKUP($A274,TEAMS!$E$3:$E$361,TEAMS!$D$3:$D$361,"",0),KP!$C$1:$C$370,KP!V$1:V$370,"",0)</f>
        <v>105.3</v>
      </c>
      <c r="BF274">
        <f>_xlfn.XLOOKUP(_xlfn.XLOOKUP($A274,TEAMS!$E$3:$E$361,TEAMS!$D$3:$D$361,"",0),KP!$C$1:$C$370,KP!X$1:X$370,"",0)</f>
        <v>-3.51</v>
      </c>
    </row>
    <row r="275" spans="1:58" x14ac:dyDescent="0.2">
      <c r="A275" s="1" t="s">
        <v>312</v>
      </c>
      <c r="B275" s="11" t="str">
        <f>_xlfn.XLOOKUP($A275,KP!$D$1:$D$364,KP!$C$1:$C$364,"",0)</f>
        <v>Stanford</v>
      </c>
      <c r="C275" s="11" t="str">
        <f>_xlfn.XLOOKUP($A275,KP!$D$1:$D$364,KP!$E$1:$E$364,"",0)</f>
        <v>P12</v>
      </c>
      <c r="D275">
        <v>70.3</v>
      </c>
      <c r="E275">
        <v>2</v>
      </c>
      <c r="F275">
        <v>25.4</v>
      </c>
      <c r="G275">
        <v>56.2</v>
      </c>
      <c r="H275">
        <v>1.044</v>
      </c>
      <c r="I275">
        <v>1.0149999999999999</v>
      </c>
      <c r="J275">
        <v>52.4</v>
      </c>
      <c r="K275">
        <v>109.9</v>
      </c>
      <c r="L275">
        <v>36.299999999999997</v>
      </c>
      <c r="M275">
        <v>51.1</v>
      </c>
      <c r="N275">
        <v>69.400000000000006</v>
      </c>
      <c r="O275">
        <v>8.1</v>
      </c>
      <c r="P275">
        <v>22.3</v>
      </c>
      <c r="Q275">
        <v>9.1999999999999993</v>
      </c>
      <c r="R275">
        <v>22.8</v>
      </c>
      <c r="S275">
        <v>34.799999999999997</v>
      </c>
      <c r="T275">
        <v>30.3</v>
      </c>
      <c r="U275">
        <v>75.599999999999994</v>
      </c>
      <c r="V275">
        <v>52.4</v>
      </c>
      <c r="W275">
        <v>3.2</v>
      </c>
      <c r="X275">
        <v>5.7</v>
      </c>
      <c r="Y275">
        <v>14.8</v>
      </c>
      <c r="Z275">
        <v>12.5</v>
      </c>
      <c r="AA275">
        <v>1.1859999999999999</v>
      </c>
      <c r="AB275">
        <v>0.42399999999999999</v>
      </c>
      <c r="AC275">
        <v>0</v>
      </c>
      <c r="AD275">
        <v>67.400000000000006</v>
      </c>
      <c r="AE275">
        <v>16.899999999999999</v>
      </c>
      <c r="AF275">
        <v>68.400000000000006</v>
      </c>
      <c r="AG275">
        <v>-2</v>
      </c>
      <c r="AH275">
        <v>44.3</v>
      </c>
      <c r="AI275">
        <v>51.5</v>
      </c>
      <c r="AJ275">
        <v>35.4</v>
      </c>
      <c r="AK275">
        <v>50.4</v>
      </c>
      <c r="AL275">
        <v>73.099999999999994</v>
      </c>
      <c r="AM275">
        <v>109.2</v>
      </c>
      <c r="AN275">
        <v>12.6</v>
      </c>
      <c r="AO275">
        <v>12.1</v>
      </c>
      <c r="AP275">
        <v>1.038</v>
      </c>
      <c r="AQ275">
        <f t="shared" si="12"/>
        <v>0.14799999999999991</v>
      </c>
      <c r="AR275">
        <f t="shared" si="13"/>
        <v>8.9</v>
      </c>
      <c r="AS275">
        <f t="shared" si="14"/>
        <v>-3.5999999999999996</v>
      </c>
      <c r="AT275">
        <f>_xlfn.XLOOKUP(_xlfn.XLOOKUP($A275,TEAMS!$E$3:$E$361,TEAMS!$D$3:$D$361,"",0),KP!$C$1:$C$370,KP!B$1:B$370,"",0)</f>
        <v>83</v>
      </c>
      <c r="AU275">
        <f>_xlfn.XLOOKUP(_xlfn.XLOOKUP($A275,TEAMS!$E$3:$E$361,TEAMS!$D$3:$D$361,"",0),KP!$C$1:$C$370,KP!F$1:F$370,"",0)</f>
        <v>14</v>
      </c>
      <c r="AV275">
        <f>_xlfn.XLOOKUP(_xlfn.XLOOKUP($A275,TEAMS!$E$3:$E$361,TEAMS!$D$3:$D$361,"",0),KP!$C$1:$C$370,KP!G$1:G$370,"",0)</f>
        <v>19</v>
      </c>
      <c r="AW275">
        <f>_xlfn.XLOOKUP(_xlfn.XLOOKUP($A275,TEAMS!$E$3:$E$361,TEAMS!$D$3:$D$361,"",0),KP!$C$1:$C$370,KP!H$1:H$370,"",0)</f>
        <v>0</v>
      </c>
      <c r="AX275">
        <f>_xlfn.XLOOKUP(_xlfn.XLOOKUP($A275,TEAMS!$E$3:$E$361,TEAMS!$D$3:$D$361,"",0),KP!$C$1:$C$370,KP!I$1:I$370,"",0)</f>
        <v>9.76</v>
      </c>
      <c r="AY275">
        <f>_xlfn.XLOOKUP(_xlfn.XLOOKUP($A275,TEAMS!$E$3:$E$361,TEAMS!$D$3:$D$361,"",0),KP!$C$1:$C$370,KP!J$1:J$370,"",0)</f>
        <v>114.1</v>
      </c>
      <c r="AZ275">
        <f>_xlfn.XLOOKUP(_xlfn.XLOOKUP($A275,TEAMS!$E$3:$E$361,TEAMS!$D$3:$D$361,"",0),KP!$C$1:$C$370,KP!L$1:L$370,"",0)</f>
        <v>104.4</v>
      </c>
      <c r="BA275">
        <f>_xlfn.XLOOKUP(_xlfn.XLOOKUP($A275,TEAMS!$E$3:$E$361,TEAMS!$D$3:$D$361,"",0),KP!$C$1:$C$370,KP!N$1:N$370,"",0)</f>
        <v>65.8</v>
      </c>
      <c r="BB275">
        <f>_xlfn.XLOOKUP(_xlfn.XLOOKUP($A275,TEAMS!$E$3:$E$361,TEAMS!$D$3:$D$361,"",0),KP!$C$1:$C$370,KP!P$1:P$370,"",0)</f>
        <v>-0.125</v>
      </c>
      <c r="BC275">
        <f>_xlfn.XLOOKUP(_xlfn.XLOOKUP($A275,TEAMS!$E$3:$E$361,TEAMS!$D$3:$D$361,"",0),KP!$C$1:$C$370,KP!R$1:R$370,"",0)</f>
        <v>8.15</v>
      </c>
      <c r="BD275">
        <f>_xlfn.XLOOKUP(_xlfn.XLOOKUP($A275,TEAMS!$E$3:$E$361,TEAMS!$D$3:$D$361,"",0),KP!$C$1:$C$370,KP!T$1:T$370,"",0)</f>
        <v>107.7</v>
      </c>
      <c r="BE275">
        <f>_xlfn.XLOOKUP(_xlfn.XLOOKUP($A275,TEAMS!$E$3:$E$361,TEAMS!$D$3:$D$361,"",0),KP!$C$1:$C$370,KP!V$1:V$370,"",0)</f>
        <v>99.6</v>
      </c>
      <c r="BF275">
        <f>_xlfn.XLOOKUP(_xlfn.XLOOKUP($A275,TEAMS!$E$3:$E$361,TEAMS!$D$3:$D$361,"",0),KP!$C$1:$C$370,KP!X$1:X$370,"",0)</f>
        <v>-0.1</v>
      </c>
    </row>
    <row r="276" spans="1:58" x14ac:dyDescent="0.2">
      <c r="A276" s="1" t="s">
        <v>313</v>
      </c>
      <c r="B276" s="11" t="str">
        <f>_xlfn.XLOOKUP($A276,KP!$D$1:$D$364,KP!$C$1:$C$364,"",0)</f>
        <v>Siena</v>
      </c>
      <c r="C276" s="11" t="str">
        <f>_xlfn.XLOOKUP($A276,KP!$D$1:$D$364,KP!$E$1:$E$364,"",0)</f>
        <v>MAAC</v>
      </c>
      <c r="D276">
        <v>68.599999999999994</v>
      </c>
      <c r="E276">
        <v>1.4</v>
      </c>
      <c r="F276">
        <v>23.9</v>
      </c>
      <c r="G276">
        <v>55.3</v>
      </c>
      <c r="H276">
        <v>0.999</v>
      </c>
      <c r="I276">
        <v>0.97899999999999998</v>
      </c>
      <c r="J276">
        <v>49.3</v>
      </c>
      <c r="K276">
        <v>106.6</v>
      </c>
      <c r="L276">
        <v>34.9</v>
      </c>
      <c r="M276">
        <v>47.8</v>
      </c>
      <c r="N276">
        <v>73.599999999999994</v>
      </c>
      <c r="O276">
        <v>6.7</v>
      </c>
      <c r="P276">
        <v>19.100000000000001</v>
      </c>
      <c r="Q276">
        <v>8.8000000000000007</v>
      </c>
      <c r="R276">
        <v>22.8</v>
      </c>
      <c r="S276">
        <v>34.299999999999997</v>
      </c>
      <c r="T276">
        <v>29</v>
      </c>
      <c r="U276">
        <v>75.099999999999994</v>
      </c>
      <c r="V276">
        <v>51.9</v>
      </c>
      <c r="W276">
        <v>4.2</v>
      </c>
      <c r="X276">
        <v>5.7</v>
      </c>
      <c r="Y276">
        <v>12.8</v>
      </c>
      <c r="Z276">
        <v>13.1</v>
      </c>
      <c r="AA276">
        <v>0.97399999999999998</v>
      </c>
      <c r="AB276">
        <v>0.53100000000000003</v>
      </c>
      <c r="AC276">
        <v>0.33300000000000002</v>
      </c>
      <c r="AD276">
        <v>68.7</v>
      </c>
      <c r="AE276">
        <v>17.100000000000001</v>
      </c>
      <c r="AF276">
        <v>67.2</v>
      </c>
      <c r="AG276">
        <v>-1.4</v>
      </c>
      <c r="AH276">
        <v>44.9</v>
      </c>
      <c r="AI276">
        <v>49.6</v>
      </c>
      <c r="AJ276">
        <v>33.5</v>
      </c>
      <c r="AK276">
        <v>49.4</v>
      </c>
      <c r="AL276">
        <v>68.599999999999994</v>
      </c>
      <c r="AM276">
        <v>105.4</v>
      </c>
      <c r="AN276">
        <v>10.7</v>
      </c>
      <c r="AO276">
        <v>12.4</v>
      </c>
      <c r="AP276">
        <v>0.85699999999999998</v>
      </c>
      <c r="AQ276">
        <f t="shared" si="12"/>
        <v>0.11699999999999999</v>
      </c>
      <c r="AR276">
        <f t="shared" si="13"/>
        <v>9.9</v>
      </c>
      <c r="AS276">
        <f t="shared" si="14"/>
        <v>-3.1999999999999993</v>
      </c>
      <c r="AT276">
        <f>_xlfn.XLOOKUP(_xlfn.XLOOKUP($A276,TEAMS!$E$3:$E$361,TEAMS!$D$3:$D$361,"",0),KP!$C$1:$C$370,KP!B$1:B$370,"",0)</f>
        <v>207</v>
      </c>
      <c r="AU276">
        <f>_xlfn.XLOOKUP(_xlfn.XLOOKUP($A276,TEAMS!$E$3:$E$361,TEAMS!$D$3:$D$361,"",0),KP!$C$1:$C$370,KP!F$1:F$370,"",0)</f>
        <v>17</v>
      </c>
      <c r="AV276">
        <f>_xlfn.XLOOKUP(_xlfn.XLOOKUP($A276,TEAMS!$E$3:$E$361,TEAMS!$D$3:$D$361,"",0),KP!$C$1:$C$370,KP!G$1:G$370,"",0)</f>
        <v>15</v>
      </c>
      <c r="AW276">
        <f>_xlfn.XLOOKUP(_xlfn.XLOOKUP($A276,TEAMS!$E$3:$E$361,TEAMS!$D$3:$D$361,"",0),KP!$C$1:$C$370,KP!H$1:H$370,"",0)</f>
        <v>0</v>
      </c>
      <c r="AX276">
        <f>_xlfn.XLOOKUP(_xlfn.XLOOKUP($A276,TEAMS!$E$3:$E$361,TEAMS!$D$3:$D$361,"",0),KP!$C$1:$C$370,KP!I$1:I$370,"",0)</f>
        <v>-2.67</v>
      </c>
      <c r="AY276">
        <f>_xlfn.XLOOKUP(_xlfn.XLOOKUP($A276,TEAMS!$E$3:$E$361,TEAMS!$D$3:$D$361,"",0),KP!$C$1:$C$370,KP!J$1:J$370,"",0)</f>
        <v>102.3</v>
      </c>
      <c r="AZ276">
        <f>_xlfn.XLOOKUP(_xlfn.XLOOKUP($A276,TEAMS!$E$3:$E$361,TEAMS!$D$3:$D$361,"",0),KP!$C$1:$C$370,KP!L$1:L$370,"",0)</f>
        <v>105</v>
      </c>
      <c r="BA276">
        <f>_xlfn.XLOOKUP(_xlfn.XLOOKUP($A276,TEAMS!$E$3:$E$361,TEAMS!$D$3:$D$361,"",0),KP!$C$1:$C$370,KP!N$1:N$370,"",0)</f>
        <v>66.900000000000006</v>
      </c>
      <c r="BB276">
        <f>_xlfn.XLOOKUP(_xlfn.XLOOKUP($A276,TEAMS!$E$3:$E$361,TEAMS!$D$3:$D$361,"",0),KP!$C$1:$C$370,KP!P$1:P$370,"",0)</f>
        <v>-0.03</v>
      </c>
      <c r="BC276">
        <f>_xlfn.XLOOKUP(_xlfn.XLOOKUP($A276,TEAMS!$E$3:$E$361,TEAMS!$D$3:$D$361,"",0),KP!$C$1:$C$370,KP!R$1:R$370,"",0)</f>
        <v>-5.38</v>
      </c>
      <c r="BD276">
        <f>_xlfn.XLOOKUP(_xlfn.XLOOKUP($A276,TEAMS!$E$3:$E$361,TEAMS!$D$3:$D$361,"",0),KP!$C$1:$C$370,KP!T$1:T$370,"",0)</f>
        <v>101.5</v>
      </c>
      <c r="BE276">
        <f>_xlfn.XLOOKUP(_xlfn.XLOOKUP($A276,TEAMS!$E$3:$E$361,TEAMS!$D$3:$D$361,"",0),KP!$C$1:$C$370,KP!V$1:V$370,"",0)</f>
        <v>106.9</v>
      </c>
      <c r="BF276">
        <f>_xlfn.XLOOKUP(_xlfn.XLOOKUP($A276,TEAMS!$E$3:$E$361,TEAMS!$D$3:$D$361,"",0),KP!$C$1:$C$370,KP!X$1:X$370,"",0)</f>
        <v>-3.73</v>
      </c>
    </row>
    <row r="277" spans="1:58" x14ac:dyDescent="0.2">
      <c r="A277" s="1" t="s">
        <v>314</v>
      </c>
      <c r="B277" s="11" t="str">
        <f>_xlfn.XLOOKUP($A277,KP!$D$1:$D$364,KP!$C$1:$C$364,"",0)</f>
        <v>Saint Peter's</v>
      </c>
      <c r="C277" s="11" t="str">
        <f>_xlfn.XLOOKUP($A277,KP!$D$1:$D$364,KP!$E$1:$E$364,"",0)</f>
        <v>MAAC</v>
      </c>
      <c r="D277">
        <v>60.9</v>
      </c>
      <c r="E277">
        <v>-4.5999999999999996</v>
      </c>
      <c r="F277">
        <v>22</v>
      </c>
      <c r="G277">
        <v>56.7</v>
      </c>
      <c r="H277">
        <v>0.93400000000000005</v>
      </c>
      <c r="I277">
        <v>1.0049999999999999</v>
      </c>
      <c r="J277">
        <v>43.9</v>
      </c>
      <c r="K277">
        <v>94.6</v>
      </c>
      <c r="L277">
        <v>29</v>
      </c>
      <c r="M277">
        <v>44.1</v>
      </c>
      <c r="N277">
        <v>68.8</v>
      </c>
      <c r="O277">
        <v>5.8</v>
      </c>
      <c r="P277">
        <v>20</v>
      </c>
      <c r="Q277">
        <v>11.1</v>
      </c>
      <c r="R277">
        <v>19.5</v>
      </c>
      <c r="S277">
        <v>34.1</v>
      </c>
      <c r="T277">
        <v>34.4</v>
      </c>
      <c r="U277">
        <v>71.900000000000006</v>
      </c>
      <c r="V277">
        <v>51.3</v>
      </c>
      <c r="W277">
        <v>3.1</v>
      </c>
      <c r="X277">
        <v>6.3</v>
      </c>
      <c r="Y277">
        <v>10.3</v>
      </c>
      <c r="Z277">
        <v>12.4</v>
      </c>
      <c r="AA277">
        <v>0.83</v>
      </c>
      <c r="AB277">
        <v>0.41899999999999998</v>
      </c>
      <c r="AC277">
        <v>0.57099999999999995</v>
      </c>
      <c r="AD277">
        <v>65.2</v>
      </c>
      <c r="AE277">
        <v>21.4</v>
      </c>
      <c r="AF277">
        <v>65.5</v>
      </c>
      <c r="AG277">
        <v>4.5999999999999996</v>
      </c>
      <c r="AH277">
        <v>43.4</v>
      </c>
      <c r="AI277">
        <v>49.5</v>
      </c>
      <c r="AJ277">
        <v>34.299999999999997</v>
      </c>
      <c r="AK277">
        <v>48.4</v>
      </c>
      <c r="AL277">
        <v>72</v>
      </c>
      <c r="AM277">
        <v>109.3</v>
      </c>
      <c r="AN277">
        <v>10.4</v>
      </c>
      <c r="AO277">
        <v>12.5</v>
      </c>
      <c r="AP277">
        <v>0.83</v>
      </c>
      <c r="AQ277">
        <f t="shared" si="12"/>
        <v>0</v>
      </c>
      <c r="AR277">
        <f t="shared" si="13"/>
        <v>9.4</v>
      </c>
      <c r="AS277">
        <f t="shared" si="14"/>
        <v>-3</v>
      </c>
      <c r="AT277">
        <f>_xlfn.XLOOKUP(_xlfn.XLOOKUP($A277,TEAMS!$E$3:$E$361,TEAMS!$D$3:$D$361,"",0),KP!$C$1:$C$370,KP!B$1:B$370,"",0)</f>
        <v>308</v>
      </c>
      <c r="AU277">
        <f>_xlfn.XLOOKUP(_xlfn.XLOOKUP($A277,TEAMS!$E$3:$E$361,TEAMS!$D$3:$D$361,"",0),KP!$C$1:$C$370,KP!F$1:F$370,"",0)</f>
        <v>14</v>
      </c>
      <c r="AV277">
        <f>_xlfn.XLOOKUP(_xlfn.XLOOKUP($A277,TEAMS!$E$3:$E$361,TEAMS!$D$3:$D$361,"",0),KP!$C$1:$C$370,KP!G$1:G$370,"",0)</f>
        <v>18</v>
      </c>
      <c r="AW277">
        <f>_xlfn.XLOOKUP(_xlfn.XLOOKUP($A277,TEAMS!$E$3:$E$361,TEAMS!$D$3:$D$361,"",0),KP!$C$1:$C$370,KP!H$1:H$370,"",0)</f>
        <v>0</v>
      </c>
      <c r="AX277">
        <f>_xlfn.XLOOKUP(_xlfn.XLOOKUP($A277,TEAMS!$E$3:$E$361,TEAMS!$D$3:$D$361,"",0),KP!$C$1:$C$370,KP!I$1:I$370,"",0)</f>
        <v>-11.66</v>
      </c>
      <c r="AY277">
        <f>_xlfn.XLOOKUP(_xlfn.XLOOKUP($A277,TEAMS!$E$3:$E$361,TEAMS!$D$3:$D$361,"",0),KP!$C$1:$C$370,KP!J$1:J$370,"",0)</f>
        <v>96.9</v>
      </c>
      <c r="AZ277">
        <f>_xlfn.XLOOKUP(_xlfn.XLOOKUP($A277,TEAMS!$E$3:$E$361,TEAMS!$D$3:$D$361,"",0),KP!$C$1:$C$370,KP!L$1:L$370,"",0)</f>
        <v>108.6</v>
      </c>
      <c r="BA277">
        <f>_xlfn.XLOOKUP(_xlfn.XLOOKUP($A277,TEAMS!$E$3:$E$361,TEAMS!$D$3:$D$361,"",0),KP!$C$1:$C$370,KP!N$1:N$370,"",0)</f>
        <v>63</v>
      </c>
      <c r="BB277">
        <f>_xlfn.XLOOKUP(_xlfn.XLOOKUP($A277,TEAMS!$E$3:$E$361,TEAMS!$D$3:$D$361,"",0),KP!$C$1:$C$370,KP!P$1:P$370,"",0)</f>
        <v>5.5E-2</v>
      </c>
      <c r="BC277">
        <f>_xlfn.XLOOKUP(_xlfn.XLOOKUP($A277,TEAMS!$E$3:$E$361,TEAMS!$D$3:$D$361,"",0),KP!$C$1:$C$370,KP!R$1:R$370,"",0)</f>
        <v>-6.07</v>
      </c>
      <c r="BD277">
        <f>_xlfn.XLOOKUP(_xlfn.XLOOKUP($A277,TEAMS!$E$3:$E$361,TEAMS!$D$3:$D$361,"",0),KP!$C$1:$C$370,KP!T$1:T$370,"",0)</f>
        <v>101.3</v>
      </c>
      <c r="BE277">
        <f>_xlfn.XLOOKUP(_xlfn.XLOOKUP($A277,TEAMS!$E$3:$E$361,TEAMS!$D$3:$D$361,"",0),KP!$C$1:$C$370,KP!V$1:V$370,"",0)</f>
        <v>107.3</v>
      </c>
      <c r="BF277">
        <f>_xlfn.XLOOKUP(_xlfn.XLOOKUP($A277,TEAMS!$E$3:$E$361,TEAMS!$D$3:$D$361,"",0),KP!$C$1:$C$370,KP!X$1:X$370,"",0)</f>
        <v>-8.39</v>
      </c>
    </row>
    <row r="278" spans="1:58" x14ac:dyDescent="0.2">
      <c r="A278" s="1" t="s">
        <v>315</v>
      </c>
      <c r="B278" s="11" t="str">
        <f>_xlfn.XLOOKUP($A278,KP!$D$1:$D$364,KP!$C$1:$C$364,"",0)</f>
        <v>Fordham</v>
      </c>
      <c r="C278" s="11" t="str">
        <f>_xlfn.XLOOKUP($A278,KP!$D$1:$D$364,KP!$E$1:$E$364,"",0)</f>
        <v>A10</v>
      </c>
      <c r="D278">
        <v>72</v>
      </c>
      <c r="E278">
        <v>4.4000000000000004</v>
      </c>
      <c r="F278">
        <v>24.2</v>
      </c>
      <c r="G278">
        <v>57.6</v>
      </c>
      <c r="H278">
        <v>0.996</v>
      </c>
      <c r="I278">
        <v>0.93600000000000005</v>
      </c>
      <c r="J278">
        <v>48.6</v>
      </c>
      <c r="K278">
        <v>106</v>
      </c>
      <c r="L278">
        <v>31.8</v>
      </c>
      <c r="M278">
        <v>49.1</v>
      </c>
      <c r="N278">
        <v>74.099999999999994</v>
      </c>
      <c r="O278">
        <v>7.6</v>
      </c>
      <c r="P278">
        <v>24</v>
      </c>
      <c r="Q278">
        <v>9.3000000000000007</v>
      </c>
      <c r="R278">
        <v>24.9</v>
      </c>
      <c r="S278">
        <v>36.799999999999997</v>
      </c>
      <c r="T278">
        <v>28.6</v>
      </c>
      <c r="U278">
        <v>78</v>
      </c>
      <c r="V278">
        <v>52.1</v>
      </c>
      <c r="W278">
        <v>4.8</v>
      </c>
      <c r="X278">
        <v>7.2</v>
      </c>
      <c r="Y278">
        <v>12.7</v>
      </c>
      <c r="Z278">
        <v>13.5</v>
      </c>
      <c r="AA278">
        <v>0.93899999999999995</v>
      </c>
      <c r="AB278">
        <v>0.75800000000000001</v>
      </c>
      <c r="AC278">
        <v>0.875</v>
      </c>
      <c r="AD278">
        <v>72.3</v>
      </c>
      <c r="AE278">
        <v>19.600000000000001</v>
      </c>
      <c r="AF278">
        <v>67.599999999999994</v>
      </c>
      <c r="AG278">
        <v>-4.4000000000000004</v>
      </c>
      <c r="AH278">
        <v>42</v>
      </c>
      <c r="AI278">
        <v>46.9</v>
      </c>
      <c r="AJ278">
        <v>32</v>
      </c>
      <c r="AK278">
        <v>46.4</v>
      </c>
      <c r="AL278">
        <v>73.2</v>
      </c>
      <c r="AM278">
        <v>102.9</v>
      </c>
      <c r="AN278">
        <v>11.4</v>
      </c>
      <c r="AO278">
        <v>13.8</v>
      </c>
      <c r="AP278">
        <v>0.82699999999999996</v>
      </c>
      <c r="AQ278">
        <f t="shared" si="12"/>
        <v>0.11199999999999999</v>
      </c>
      <c r="AR278">
        <f t="shared" si="13"/>
        <v>12</v>
      </c>
      <c r="AS278">
        <f t="shared" si="14"/>
        <v>-1.5</v>
      </c>
      <c r="AT278">
        <f>_xlfn.XLOOKUP(_xlfn.XLOOKUP($A278,TEAMS!$E$3:$E$361,TEAMS!$D$3:$D$361,"",0),KP!$C$1:$C$370,KP!B$1:B$370,"",0)</f>
        <v>139</v>
      </c>
      <c r="AU278">
        <f>_xlfn.XLOOKUP(_xlfn.XLOOKUP($A278,TEAMS!$E$3:$E$361,TEAMS!$D$3:$D$361,"",0),KP!$C$1:$C$370,KP!F$1:F$370,"",0)</f>
        <v>25</v>
      </c>
      <c r="AV278">
        <f>_xlfn.XLOOKUP(_xlfn.XLOOKUP($A278,TEAMS!$E$3:$E$361,TEAMS!$D$3:$D$361,"",0),KP!$C$1:$C$370,KP!G$1:G$370,"",0)</f>
        <v>8</v>
      </c>
      <c r="AW278">
        <f>_xlfn.XLOOKUP(_xlfn.XLOOKUP($A278,TEAMS!$E$3:$E$361,TEAMS!$D$3:$D$361,"",0),KP!$C$1:$C$370,KP!H$1:H$370,"",0)</f>
        <v>0</v>
      </c>
      <c r="AX278">
        <f>_xlfn.XLOOKUP(_xlfn.XLOOKUP($A278,TEAMS!$E$3:$E$361,TEAMS!$D$3:$D$361,"",0),KP!$C$1:$C$370,KP!I$1:I$370,"",0)</f>
        <v>2.5099999999999998</v>
      </c>
      <c r="AY278">
        <f>_xlfn.XLOOKUP(_xlfn.XLOOKUP($A278,TEAMS!$E$3:$E$361,TEAMS!$D$3:$D$361,"",0),KP!$C$1:$C$370,KP!J$1:J$370,"",0)</f>
        <v>103.2</v>
      </c>
      <c r="AZ278">
        <f>_xlfn.XLOOKUP(_xlfn.XLOOKUP($A278,TEAMS!$E$3:$E$361,TEAMS!$D$3:$D$361,"",0),KP!$C$1:$C$370,KP!L$1:L$370,"",0)</f>
        <v>100.7</v>
      </c>
      <c r="BA278">
        <f>_xlfn.XLOOKUP(_xlfn.XLOOKUP($A278,TEAMS!$E$3:$E$361,TEAMS!$D$3:$D$361,"",0),KP!$C$1:$C$370,KP!N$1:N$370,"",0)</f>
        <v>69.7</v>
      </c>
      <c r="BB278">
        <f>_xlfn.XLOOKUP(_xlfn.XLOOKUP($A278,TEAMS!$E$3:$E$361,TEAMS!$D$3:$D$361,"",0),KP!$C$1:$C$370,KP!P$1:P$370,"",0)</f>
        <v>0.121</v>
      </c>
      <c r="BC278">
        <f>_xlfn.XLOOKUP(_xlfn.XLOOKUP($A278,TEAMS!$E$3:$E$361,TEAMS!$D$3:$D$361,"",0),KP!$C$1:$C$370,KP!R$1:R$370,"",0)</f>
        <v>-4.55</v>
      </c>
      <c r="BD278">
        <f>_xlfn.XLOOKUP(_xlfn.XLOOKUP($A278,TEAMS!$E$3:$E$361,TEAMS!$D$3:$D$361,"",0),KP!$C$1:$C$370,KP!T$1:T$370,"",0)</f>
        <v>101.9</v>
      </c>
      <c r="BE278">
        <f>_xlfn.XLOOKUP(_xlfn.XLOOKUP($A278,TEAMS!$E$3:$E$361,TEAMS!$D$3:$D$361,"",0),KP!$C$1:$C$370,KP!V$1:V$370,"",0)</f>
        <v>106.5</v>
      </c>
      <c r="BF278">
        <f>_xlfn.XLOOKUP(_xlfn.XLOOKUP($A278,TEAMS!$E$3:$E$361,TEAMS!$D$3:$D$361,"",0),KP!$C$1:$C$370,KP!X$1:X$370,"",0)</f>
        <v>-13.52</v>
      </c>
    </row>
    <row r="279" spans="1:58" x14ac:dyDescent="0.2">
      <c r="A279" s="1" t="s">
        <v>316</v>
      </c>
      <c r="B279" s="11" t="str">
        <f>_xlfn.XLOOKUP($A279,KP!$D$1:$D$364,KP!$C$1:$C$364,"",0)</f>
        <v>VCU</v>
      </c>
      <c r="C279" s="11" t="str">
        <f>_xlfn.XLOOKUP($A279,KP!$D$1:$D$364,KP!$E$1:$E$364,"",0)</f>
        <v>A10</v>
      </c>
      <c r="D279">
        <v>71.5</v>
      </c>
      <c r="E279">
        <v>8.4</v>
      </c>
      <c r="F279">
        <v>24.9</v>
      </c>
      <c r="G279">
        <v>53.5</v>
      </c>
      <c r="H279">
        <v>1.016</v>
      </c>
      <c r="I279">
        <v>0.89600000000000002</v>
      </c>
      <c r="J279">
        <v>52.2</v>
      </c>
      <c r="K279">
        <v>111.5</v>
      </c>
      <c r="L279">
        <v>34.4</v>
      </c>
      <c r="M279">
        <v>52.5</v>
      </c>
      <c r="N279">
        <v>70</v>
      </c>
      <c r="O279">
        <v>6</v>
      </c>
      <c r="P279">
        <v>17.5</v>
      </c>
      <c r="Q279">
        <v>7.9</v>
      </c>
      <c r="R279">
        <v>22.6</v>
      </c>
      <c r="S279">
        <v>33.299999999999997</v>
      </c>
      <c r="T279">
        <v>26.5</v>
      </c>
      <c r="U279">
        <v>73.7</v>
      </c>
      <c r="V279">
        <v>50.4</v>
      </c>
      <c r="W279">
        <v>4.5999999999999996</v>
      </c>
      <c r="X279">
        <v>9.1</v>
      </c>
      <c r="Y279">
        <v>13.1</v>
      </c>
      <c r="Z279">
        <v>13.6</v>
      </c>
      <c r="AA279">
        <v>0.96399999999999997</v>
      </c>
      <c r="AB279">
        <v>0.78800000000000003</v>
      </c>
      <c r="AC279">
        <v>0.66700000000000004</v>
      </c>
      <c r="AD279">
        <v>70.400000000000006</v>
      </c>
      <c r="AE279">
        <v>16.2</v>
      </c>
      <c r="AF279">
        <v>63.1</v>
      </c>
      <c r="AG279">
        <v>-8.4</v>
      </c>
      <c r="AH279">
        <v>41.8</v>
      </c>
      <c r="AI279">
        <v>47.4</v>
      </c>
      <c r="AJ279">
        <v>33</v>
      </c>
      <c r="AK279">
        <v>46.3</v>
      </c>
      <c r="AL279">
        <v>69.7</v>
      </c>
      <c r="AM279">
        <v>101.3</v>
      </c>
      <c r="AN279">
        <v>11.5</v>
      </c>
      <c r="AO279">
        <v>16.7</v>
      </c>
      <c r="AP279">
        <v>0.69</v>
      </c>
      <c r="AQ279">
        <f t="shared" si="12"/>
        <v>0.27400000000000002</v>
      </c>
      <c r="AR279">
        <f t="shared" si="13"/>
        <v>13.7</v>
      </c>
      <c r="AS279">
        <f t="shared" si="14"/>
        <v>9.9999999999999645E-2</v>
      </c>
      <c r="AT279">
        <f>_xlfn.XLOOKUP(_xlfn.XLOOKUP($A279,TEAMS!$E$3:$E$361,TEAMS!$D$3:$D$361,"",0),KP!$C$1:$C$370,KP!B$1:B$370,"",0)</f>
        <v>58</v>
      </c>
      <c r="AU279">
        <f>_xlfn.XLOOKUP(_xlfn.XLOOKUP($A279,TEAMS!$E$3:$E$361,TEAMS!$D$3:$D$361,"",0),KP!$C$1:$C$370,KP!F$1:F$370,"",0)</f>
        <v>27</v>
      </c>
      <c r="AV279">
        <f>_xlfn.XLOOKUP(_xlfn.XLOOKUP($A279,TEAMS!$E$3:$E$361,TEAMS!$D$3:$D$361,"",0),KP!$C$1:$C$370,KP!G$1:G$370,"",0)</f>
        <v>7</v>
      </c>
      <c r="AW279">
        <f>_xlfn.XLOOKUP(_xlfn.XLOOKUP($A279,TEAMS!$E$3:$E$361,TEAMS!$D$3:$D$361,"",0),KP!$C$1:$C$370,KP!H$1:H$370,"",0)</f>
        <v>12</v>
      </c>
      <c r="AX279">
        <f>_xlfn.XLOOKUP(_xlfn.XLOOKUP($A279,TEAMS!$E$3:$E$361,TEAMS!$D$3:$D$361,"",0),KP!$C$1:$C$370,KP!I$1:I$370,"",0)</f>
        <v>13.15</v>
      </c>
      <c r="AY279">
        <f>_xlfn.XLOOKUP(_xlfn.XLOOKUP($A279,TEAMS!$E$3:$E$361,TEAMS!$D$3:$D$361,"",0),KP!$C$1:$C$370,KP!J$1:J$370,"",0)</f>
        <v>107.2</v>
      </c>
      <c r="AZ279">
        <f>_xlfn.XLOOKUP(_xlfn.XLOOKUP($A279,TEAMS!$E$3:$E$361,TEAMS!$D$3:$D$361,"",0),KP!$C$1:$C$370,KP!L$1:L$370,"",0)</f>
        <v>94</v>
      </c>
      <c r="BA279">
        <f>_xlfn.XLOOKUP(_xlfn.XLOOKUP($A279,TEAMS!$E$3:$E$361,TEAMS!$D$3:$D$361,"",0),KP!$C$1:$C$370,KP!N$1:N$370,"",0)</f>
        <v>68</v>
      </c>
      <c r="BB279">
        <f>_xlfn.XLOOKUP(_xlfn.XLOOKUP($A279,TEAMS!$E$3:$E$361,TEAMS!$D$3:$D$361,"",0),KP!$C$1:$C$370,KP!P$1:P$370,"",0)</f>
        <v>1.7000000000000001E-2</v>
      </c>
      <c r="BC279">
        <f>_xlfn.XLOOKUP(_xlfn.XLOOKUP($A279,TEAMS!$E$3:$E$361,TEAMS!$D$3:$D$361,"",0),KP!$C$1:$C$370,KP!R$1:R$370,"",0)</f>
        <v>0.47</v>
      </c>
      <c r="BD279">
        <f>_xlfn.XLOOKUP(_xlfn.XLOOKUP($A279,TEAMS!$E$3:$E$361,TEAMS!$D$3:$D$361,"",0),KP!$C$1:$C$370,KP!T$1:T$370,"",0)</f>
        <v>105.1</v>
      </c>
      <c r="BE279">
        <f>_xlfn.XLOOKUP(_xlfn.XLOOKUP($A279,TEAMS!$E$3:$E$361,TEAMS!$D$3:$D$361,"",0),KP!$C$1:$C$370,KP!V$1:V$370,"",0)</f>
        <v>104.7</v>
      </c>
      <c r="BF279">
        <f>_xlfn.XLOOKUP(_xlfn.XLOOKUP($A279,TEAMS!$E$3:$E$361,TEAMS!$D$3:$D$361,"",0),KP!$C$1:$C$370,KP!X$1:X$370,"",0)</f>
        <v>-1.78</v>
      </c>
    </row>
    <row r="280" spans="1:58" x14ac:dyDescent="0.2">
      <c r="A280" s="1" t="s">
        <v>317</v>
      </c>
      <c r="B280" s="11" t="str">
        <f>_xlfn.XLOOKUP($A280,KP!$D$1:$D$364,KP!$C$1:$C$364,"",0)</f>
        <v>Loyola MD</v>
      </c>
      <c r="C280" s="11" t="str">
        <f>_xlfn.XLOOKUP($A280,KP!$D$1:$D$364,KP!$E$1:$E$364,"",0)</f>
        <v>Pat</v>
      </c>
      <c r="D280">
        <v>65.900000000000006</v>
      </c>
      <c r="E280">
        <v>-5.9</v>
      </c>
      <c r="F280">
        <v>24.2</v>
      </c>
      <c r="G280">
        <v>54.5</v>
      </c>
      <c r="H280">
        <v>0.97199999999999998</v>
      </c>
      <c r="I280">
        <v>1.0589999999999999</v>
      </c>
      <c r="J280">
        <v>51.3</v>
      </c>
      <c r="K280">
        <v>106.6</v>
      </c>
      <c r="L280">
        <v>35.6</v>
      </c>
      <c r="M280">
        <v>50</v>
      </c>
      <c r="N280">
        <v>64.599999999999994</v>
      </c>
      <c r="O280">
        <v>7.5</v>
      </c>
      <c r="P280">
        <v>21.2</v>
      </c>
      <c r="Q280">
        <v>7.6</v>
      </c>
      <c r="R280">
        <v>20.7</v>
      </c>
      <c r="S280">
        <v>30.5</v>
      </c>
      <c r="T280">
        <v>24.9</v>
      </c>
      <c r="U280">
        <v>73.2</v>
      </c>
      <c r="V280">
        <v>48</v>
      </c>
      <c r="W280">
        <v>2.4</v>
      </c>
      <c r="X280">
        <v>7.2</v>
      </c>
      <c r="Y280">
        <v>13.1</v>
      </c>
      <c r="Z280">
        <v>13.6</v>
      </c>
      <c r="AA280">
        <v>0.96399999999999997</v>
      </c>
      <c r="AB280">
        <v>0.35499999999999998</v>
      </c>
      <c r="AC280">
        <v>0.5</v>
      </c>
      <c r="AD280">
        <v>67.8</v>
      </c>
      <c r="AE280">
        <v>16</v>
      </c>
      <c r="AF280">
        <v>71.8</v>
      </c>
      <c r="AG280">
        <v>5.9</v>
      </c>
      <c r="AH280">
        <v>48.7</v>
      </c>
      <c r="AI280">
        <v>55.5</v>
      </c>
      <c r="AJ280">
        <v>37.200000000000003</v>
      </c>
      <c r="AK280">
        <v>55.3</v>
      </c>
      <c r="AL280">
        <v>70.599999999999994</v>
      </c>
      <c r="AM280">
        <v>115.6</v>
      </c>
      <c r="AN280">
        <v>14.4</v>
      </c>
      <c r="AO280">
        <v>13.4</v>
      </c>
      <c r="AP280">
        <v>1.0720000000000001</v>
      </c>
      <c r="AQ280">
        <f t="shared" si="12"/>
        <v>-0.1080000000000001</v>
      </c>
      <c r="AR280">
        <f t="shared" si="13"/>
        <v>9.6</v>
      </c>
      <c r="AS280">
        <f t="shared" si="14"/>
        <v>-4</v>
      </c>
      <c r="AT280">
        <f>_xlfn.XLOOKUP(_xlfn.XLOOKUP($A280,TEAMS!$E$3:$E$361,TEAMS!$D$3:$D$361,"",0),KP!$C$1:$C$370,KP!B$1:B$370,"",0)</f>
        <v>327</v>
      </c>
      <c r="AU280">
        <f>_xlfn.XLOOKUP(_xlfn.XLOOKUP($A280,TEAMS!$E$3:$E$361,TEAMS!$D$3:$D$361,"",0),KP!$C$1:$C$370,KP!F$1:F$370,"",0)</f>
        <v>13</v>
      </c>
      <c r="AV280">
        <f>_xlfn.XLOOKUP(_xlfn.XLOOKUP($A280,TEAMS!$E$3:$E$361,TEAMS!$D$3:$D$361,"",0),KP!$C$1:$C$370,KP!G$1:G$370,"",0)</f>
        <v>20</v>
      </c>
      <c r="AW280">
        <f>_xlfn.XLOOKUP(_xlfn.XLOOKUP($A280,TEAMS!$E$3:$E$361,TEAMS!$D$3:$D$361,"",0),KP!$C$1:$C$370,KP!H$1:H$370,"",0)</f>
        <v>0</v>
      </c>
      <c r="AX280">
        <f>_xlfn.XLOOKUP(_xlfn.XLOOKUP($A280,TEAMS!$E$3:$E$361,TEAMS!$D$3:$D$361,"",0),KP!$C$1:$C$370,KP!I$1:I$370,"",0)</f>
        <v>-14.12</v>
      </c>
      <c r="AY280">
        <f>_xlfn.XLOOKUP(_xlfn.XLOOKUP($A280,TEAMS!$E$3:$E$361,TEAMS!$D$3:$D$361,"",0),KP!$C$1:$C$370,KP!J$1:J$370,"",0)</f>
        <v>98.8</v>
      </c>
      <c r="AZ280">
        <f>_xlfn.XLOOKUP(_xlfn.XLOOKUP($A280,TEAMS!$E$3:$E$361,TEAMS!$D$3:$D$361,"",0),KP!$C$1:$C$370,KP!L$1:L$370,"",0)</f>
        <v>113</v>
      </c>
      <c r="BA280">
        <f>_xlfn.XLOOKUP(_xlfn.XLOOKUP($A280,TEAMS!$E$3:$E$361,TEAMS!$D$3:$D$361,"",0),KP!$C$1:$C$370,KP!N$1:N$370,"",0)</f>
        <v>66.099999999999994</v>
      </c>
      <c r="BB280">
        <f>_xlfn.XLOOKUP(_xlfn.XLOOKUP($A280,TEAMS!$E$3:$E$361,TEAMS!$D$3:$D$361,"",0),KP!$C$1:$C$370,KP!P$1:P$370,"",0)</f>
        <v>3.2000000000000001E-2</v>
      </c>
      <c r="BC280">
        <f>_xlfn.XLOOKUP(_xlfn.XLOOKUP($A280,TEAMS!$E$3:$E$361,TEAMS!$D$3:$D$361,"",0),KP!$C$1:$C$370,KP!R$1:R$370,"",0)</f>
        <v>-6.74</v>
      </c>
      <c r="BD280">
        <f>_xlfn.XLOOKUP(_xlfn.XLOOKUP($A280,TEAMS!$E$3:$E$361,TEAMS!$D$3:$D$361,"",0),KP!$C$1:$C$370,KP!T$1:T$370,"",0)</f>
        <v>101.3</v>
      </c>
      <c r="BE280">
        <f>_xlfn.XLOOKUP(_xlfn.XLOOKUP($A280,TEAMS!$E$3:$E$361,TEAMS!$D$3:$D$361,"",0),KP!$C$1:$C$370,KP!V$1:V$370,"",0)</f>
        <v>108.1</v>
      </c>
      <c r="BF280">
        <f>_xlfn.XLOOKUP(_xlfn.XLOOKUP($A280,TEAMS!$E$3:$E$361,TEAMS!$D$3:$D$361,"",0),KP!$C$1:$C$370,KP!X$1:X$370,"",0)</f>
        <v>-4.58</v>
      </c>
    </row>
    <row r="281" spans="1:58" x14ac:dyDescent="0.2">
      <c r="A281" s="1" t="s">
        <v>318</v>
      </c>
      <c r="B281" s="11" t="str">
        <f>_xlfn.XLOOKUP($A281,KP!$D$1:$D$364,KP!$C$1:$C$364,"",0)</f>
        <v>Old Dominion</v>
      </c>
      <c r="C281" s="11" t="str">
        <f>_xlfn.XLOOKUP($A281,KP!$D$1:$D$364,KP!$E$1:$E$364,"",0)</f>
        <v>SB</v>
      </c>
      <c r="D281">
        <v>66.7</v>
      </c>
      <c r="E281">
        <v>0.2</v>
      </c>
      <c r="F281">
        <v>23.7</v>
      </c>
      <c r="G281">
        <v>56.8</v>
      </c>
      <c r="H281">
        <v>0.98499999999999999</v>
      </c>
      <c r="I281">
        <v>0.98099999999999998</v>
      </c>
      <c r="J281">
        <v>46.4</v>
      </c>
      <c r="K281">
        <v>100.3</v>
      </c>
      <c r="L281">
        <v>31.5</v>
      </c>
      <c r="M281">
        <v>46.1</v>
      </c>
      <c r="N281">
        <v>68</v>
      </c>
      <c r="O281">
        <v>5.3</v>
      </c>
      <c r="P281">
        <v>16.899999999999999</v>
      </c>
      <c r="Q281">
        <v>10.4</v>
      </c>
      <c r="R281">
        <v>23.6</v>
      </c>
      <c r="S281">
        <v>37.5</v>
      </c>
      <c r="T281">
        <v>31.7</v>
      </c>
      <c r="U281">
        <v>74.3</v>
      </c>
      <c r="V281">
        <v>51.7</v>
      </c>
      <c r="W281">
        <v>3.7</v>
      </c>
      <c r="X281">
        <v>6.5</v>
      </c>
      <c r="Y281">
        <v>10.5</v>
      </c>
      <c r="Z281">
        <v>11.3</v>
      </c>
      <c r="AA281">
        <v>0.93200000000000005</v>
      </c>
      <c r="AB281">
        <v>0.6</v>
      </c>
      <c r="AC281">
        <v>0.66700000000000004</v>
      </c>
      <c r="AD281">
        <v>67.7</v>
      </c>
      <c r="AE281">
        <v>16.899999999999999</v>
      </c>
      <c r="AF281">
        <v>66.5</v>
      </c>
      <c r="AG281">
        <v>-0.2</v>
      </c>
      <c r="AH281">
        <v>41.6</v>
      </c>
      <c r="AI281">
        <v>48.3</v>
      </c>
      <c r="AJ281">
        <v>31.7</v>
      </c>
      <c r="AK281">
        <v>48.8</v>
      </c>
      <c r="AL281">
        <v>66.900000000000006</v>
      </c>
      <c r="AM281">
        <v>102.8</v>
      </c>
      <c r="AN281">
        <v>13.1</v>
      </c>
      <c r="AO281">
        <v>11.7</v>
      </c>
      <c r="AP281">
        <v>1.1200000000000001</v>
      </c>
      <c r="AQ281">
        <f t="shared" si="12"/>
        <v>-0.18800000000000006</v>
      </c>
      <c r="AR281">
        <f t="shared" si="13"/>
        <v>10.199999999999999</v>
      </c>
      <c r="AS281">
        <f t="shared" si="14"/>
        <v>-1.1000000000000014</v>
      </c>
      <c r="AT281">
        <f>_xlfn.XLOOKUP(_xlfn.XLOOKUP($A281,TEAMS!$E$3:$E$361,TEAMS!$D$3:$D$361,"",0),KP!$C$1:$C$370,KP!B$1:B$370,"",0)</f>
        <v>174</v>
      </c>
      <c r="AU281">
        <f>_xlfn.XLOOKUP(_xlfn.XLOOKUP($A281,TEAMS!$E$3:$E$361,TEAMS!$D$3:$D$361,"",0),KP!$C$1:$C$370,KP!F$1:F$370,"",0)</f>
        <v>19</v>
      </c>
      <c r="AV281">
        <f>_xlfn.XLOOKUP(_xlfn.XLOOKUP($A281,TEAMS!$E$3:$E$361,TEAMS!$D$3:$D$361,"",0),KP!$C$1:$C$370,KP!G$1:G$370,"",0)</f>
        <v>12</v>
      </c>
      <c r="AW281">
        <f>_xlfn.XLOOKUP(_xlfn.XLOOKUP($A281,TEAMS!$E$3:$E$361,TEAMS!$D$3:$D$361,"",0),KP!$C$1:$C$370,KP!H$1:H$370,"",0)</f>
        <v>0</v>
      </c>
      <c r="AX281">
        <f>_xlfn.XLOOKUP(_xlfn.XLOOKUP($A281,TEAMS!$E$3:$E$361,TEAMS!$D$3:$D$361,"",0),KP!$C$1:$C$370,KP!I$1:I$370,"",0)</f>
        <v>-0.61</v>
      </c>
      <c r="AY281">
        <f>_xlfn.XLOOKUP(_xlfn.XLOOKUP($A281,TEAMS!$E$3:$E$361,TEAMS!$D$3:$D$361,"",0),KP!$C$1:$C$370,KP!J$1:J$370,"",0)</f>
        <v>103.2</v>
      </c>
      <c r="AZ281">
        <f>_xlfn.XLOOKUP(_xlfn.XLOOKUP($A281,TEAMS!$E$3:$E$361,TEAMS!$D$3:$D$361,"",0),KP!$C$1:$C$370,KP!L$1:L$370,"",0)</f>
        <v>103.8</v>
      </c>
      <c r="BA281">
        <f>_xlfn.XLOOKUP(_xlfn.XLOOKUP($A281,TEAMS!$E$3:$E$361,TEAMS!$D$3:$D$361,"",0),KP!$C$1:$C$370,KP!N$1:N$370,"",0)</f>
        <v>65</v>
      </c>
      <c r="BB281">
        <f>_xlfn.XLOOKUP(_xlfn.XLOOKUP($A281,TEAMS!$E$3:$E$361,TEAMS!$D$3:$D$361,"",0),KP!$C$1:$C$370,KP!P$1:P$370,"",0)</f>
        <v>9.9000000000000005E-2</v>
      </c>
      <c r="BC281">
        <f>_xlfn.XLOOKUP(_xlfn.XLOOKUP($A281,TEAMS!$E$3:$E$361,TEAMS!$D$3:$D$361,"",0),KP!$C$1:$C$370,KP!R$1:R$370,"",0)</f>
        <v>-0.59</v>
      </c>
      <c r="BD281">
        <f>_xlfn.XLOOKUP(_xlfn.XLOOKUP($A281,TEAMS!$E$3:$E$361,TEAMS!$D$3:$D$361,"",0),KP!$C$1:$C$370,KP!T$1:T$370,"",0)</f>
        <v>104.3</v>
      </c>
      <c r="BE281">
        <f>_xlfn.XLOOKUP(_xlfn.XLOOKUP($A281,TEAMS!$E$3:$E$361,TEAMS!$D$3:$D$361,"",0),KP!$C$1:$C$370,KP!V$1:V$370,"",0)</f>
        <v>104.9</v>
      </c>
      <c r="BF281">
        <f>_xlfn.XLOOKUP(_xlfn.XLOOKUP($A281,TEAMS!$E$3:$E$361,TEAMS!$D$3:$D$361,"",0),KP!$C$1:$C$370,KP!X$1:X$370,"",0)</f>
        <v>-1.54</v>
      </c>
    </row>
    <row r="282" spans="1:58" x14ac:dyDescent="0.2">
      <c r="A282" s="1" t="s">
        <v>319</v>
      </c>
      <c r="B282" s="11" t="str">
        <f>_xlfn.XLOOKUP($A282,KP!$D$1:$D$364,KP!$C$1:$C$364,"",0)</f>
        <v>Central Michigan</v>
      </c>
      <c r="C282" s="11" t="str">
        <f>_xlfn.XLOOKUP($A282,KP!$D$1:$D$364,KP!$E$1:$E$364,"",0)</f>
        <v>MAC</v>
      </c>
      <c r="D282">
        <v>64.7</v>
      </c>
      <c r="E282">
        <v>-9.3000000000000007</v>
      </c>
      <c r="F282">
        <v>22.2</v>
      </c>
      <c r="G282">
        <v>54.3</v>
      </c>
      <c r="H282">
        <v>0.91100000000000003</v>
      </c>
      <c r="I282">
        <v>1.0429999999999999</v>
      </c>
      <c r="J282">
        <v>46.5</v>
      </c>
      <c r="K282">
        <v>101.2</v>
      </c>
      <c r="L282">
        <v>30</v>
      </c>
      <c r="M282">
        <v>47.4</v>
      </c>
      <c r="N282">
        <v>70.400000000000006</v>
      </c>
      <c r="O282">
        <v>6.2</v>
      </c>
      <c r="P282">
        <v>20.7</v>
      </c>
      <c r="Q282">
        <v>8.9</v>
      </c>
      <c r="R282">
        <v>21.8</v>
      </c>
      <c r="S282">
        <v>34.299999999999997</v>
      </c>
      <c r="T282">
        <v>28.1</v>
      </c>
      <c r="U282">
        <v>70.2</v>
      </c>
      <c r="V282">
        <v>48.8</v>
      </c>
      <c r="W282">
        <v>3.6</v>
      </c>
      <c r="X282">
        <v>5.8</v>
      </c>
      <c r="Y282">
        <v>10.6</v>
      </c>
      <c r="Z282">
        <v>15.8</v>
      </c>
      <c r="AA282">
        <v>0.67</v>
      </c>
      <c r="AB282">
        <v>0.27600000000000002</v>
      </c>
      <c r="AC282">
        <v>0.5</v>
      </c>
      <c r="AD282">
        <v>71</v>
      </c>
      <c r="AE282">
        <v>20.2</v>
      </c>
      <c r="AF282">
        <v>74</v>
      </c>
      <c r="AG282">
        <v>9.3000000000000007</v>
      </c>
      <c r="AH282">
        <v>44.7</v>
      </c>
      <c r="AI282">
        <v>51.9</v>
      </c>
      <c r="AJ282">
        <v>35.6</v>
      </c>
      <c r="AK282">
        <v>50.8</v>
      </c>
      <c r="AL282">
        <v>67.7</v>
      </c>
      <c r="AM282">
        <v>110.1</v>
      </c>
      <c r="AN282">
        <v>13</v>
      </c>
      <c r="AO282">
        <v>13.2</v>
      </c>
      <c r="AP282">
        <v>0.98199999999999998</v>
      </c>
      <c r="AQ282">
        <f t="shared" si="12"/>
        <v>-0.31199999999999994</v>
      </c>
      <c r="AR282">
        <f t="shared" si="13"/>
        <v>9.4</v>
      </c>
      <c r="AS282">
        <f t="shared" si="14"/>
        <v>-6.4</v>
      </c>
      <c r="AT282">
        <f>_xlfn.XLOOKUP(_xlfn.XLOOKUP($A282,TEAMS!$E$3:$E$361,TEAMS!$D$3:$D$361,"",0),KP!$C$1:$C$370,KP!B$1:B$370,"",0)</f>
        <v>333</v>
      </c>
      <c r="AU282">
        <f>_xlfn.XLOOKUP(_xlfn.XLOOKUP($A282,TEAMS!$E$3:$E$361,TEAMS!$D$3:$D$361,"",0),KP!$C$1:$C$370,KP!F$1:F$370,"",0)</f>
        <v>0</v>
      </c>
      <c r="AV282">
        <f>_xlfn.XLOOKUP(_xlfn.XLOOKUP($A282,TEAMS!$E$3:$E$361,TEAMS!$D$3:$D$361,"",0),KP!$C$1:$C$370,KP!G$1:G$370,"",0)</f>
        <v>0</v>
      </c>
      <c r="AW282">
        <f>_xlfn.XLOOKUP(_xlfn.XLOOKUP($A282,TEAMS!$E$3:$E$361,TEAMS!$D$3:$D$361,"",0),KP!$C$1:$C$370,KP!H$1:H$370,"",0)</f>
        <v>0</v>
      </c>
      <c r="AX282">
        <f>_xlfn.XLOOKUP(_xlfn.XLOOKUP($A282,TEAMS!$E$3:$E$361,TEAMS!$D$3:$D$361,"",0),KP!$C$1:$C$370,KP!I$1:I$370,"",0)</f>
        <v>-15.3</v>
      </c>
      <c r="AY282">
        <f>_xlfn.XLOOKUP(_xlfn.XLOOKUP($A282,TEAMS!$E$3:$E$361,TEAMS!$D$3:$D$361,"",0),KP!$C$1:$C$370,KP!J$1:J$370,"",0)</f>
        <v>93</v>
      </c>
      <c r="AZ282">
        <f>_xlfn.XLOOKUP(_xlfn.XLOOKUP($A282,TEAMS!$E$3:$E$361,TEAMS!$D$3:$D$361,"",0),KP!$C$1:$C$370,KP!L$1:L$370,"",0)</f>
        <v>108.3</v>
      </c>
      <c r="BA282">
        <f>_xlfn.XLOOKUP(_xlfn.XLOOKUP($A282,TEAMS!$E$3:$E$361,TEAMS!$D$3:$D$361,"",0),KP!$C$1:$C$370,KP!N$1:N$370,"",0)</f>
        <v>67.2</v>
      </c>
      <c r="BB282">
        <f>_xlfn.XLOOKUP(_xlfn.XLOOKUP($A282,TEAMS!$E$3:$E$361,TEAMS!$D$3:$D$361,"",0),KP!$C$1:$C$370,KP!P$1:P$370,"",0)</f>
        <v>3.5999999999999997E-2</v>
      </c>
      <c r="BC282">
        <f>_xlfn.XLOOKUP(_xlfn.XLOOKUP($A282,TEAMS!$E$3:$E$361,TEAMS!$D$3:$D$361,"",0),KP!$C$1:$C$370,KP!R$1:R$370,"",0)</f>
        <v>-2.75</v>
      </c>
      <c r="BD282">
        <f>_xlfn.XLOOKUP(_xlfn.XLOOKUP($A282,TEAMS!$E$3:$E$361,TEAMS!$D$3:$D$361,"",0),KP!$C$1:$C$370,KP!T$1:T$370,"",0)</f>
        <v>105.5</v>
      </c>
      <c r="BE282">
        <f>_xlfn.XLOOKUP(_xlfn.XLOOKUP($A282,TEAMS!$E$3:$E$361,TEAMS!$D$3:$D$361,"",0),KP!$C$1:$C$370,KP!V$1:V$370,"",0)</f>
        <v>108.2</v>
      </c>
      <c r="BF282">
        <f>_xlfn.XLOOKUP(_xlfn.XLOOKUP($A282,TEAMS!$E$3:$E$361,TEAMS!$D$3:$D$361,"",0),KP!$C$1:$C$370,KP!X$1:X$370,"",0)</f>
        <v>-1.68</v>
      </c>
    </row>
    <row r="283" spans="1:58" x14ac:dyDescent="0.2">
      <c r="A283" s="1" t="s">
        <v>320</v>
      </c>
      <c r="B283" s="11" t="str">
        <f>_xlfn.XLOOKUP($A283,KP!$D$1:$D$364,KP!$C$1:$C$364,"",0)</f>
        <v>Niagara</v>
      </c>
      <c r="C283" s="11" t="str">
        <f>_xlfn.XLOOKUP($A283,KP!$D$1:$D$364,KP!$E$1:$E$364,"",0)</f>
        <v>MAAC</v>
      </c>
      <c r="D283">
        <v>64.2</v>
      </c>
      <c r="E283">
        <v>-2.2000000000000002</v>
      </c>
      <c r="F283">
        <v>23.4</v>
      </c>
      <c r="G283">
        <v>52.5</v>
      </c>
      <c r="H283">
        <v>0.98799999999999999</v>
      </c>
      <c r="I283">
        <v>1.0209999999999999</v>
      </c>
      <c r="J283">
        <v>50.3</v>
      </c>
      <c r="K283">
        <v>107</v>
      </c>
      <c r="L283">
        <v>33.799999999999997</v>
      </c>
      <c r="M283">
        <v>50.1</v>
      </c>
      <c r="N283">
        <v>72</v>
      </c>
      <c r="O283">
        <v>6.1</v>
      </c>
      <c r="P283">
        <v>18.100000000000001</v>
      </c>
      <c r="Q283">
        <v>6.9</v>
      </c>
      <c r="R283">
        <v>21</v>
      </c>
      <c r="S283">
        <v>29.9</v>
      </c>
      <c r="T283">
        <v>24.7</v>
      </c>
      <c r="U283">
        <v>73.099999999999994</v>
      </c>
      <c r="V283">
        <v>49.2</v>
      </c>
      <c r="W283">
        <v>2.2999999999999998</v>
      </c>
      <c r="X283">
        <v>5.4</v>
      </c>
      <c r="Y283">
        <v>10.5</v>
      </c>
      <c r="Z283">
        <v>11.8</v>
      </c>
      <c r="AA283">
        <v>0.89</v>
      </c>
      <c r="AB283">
        <v>0.5</v>
      </c>
      <c r="AC283">
        <v>0.54600000000000004</v>
      </c>
      <c r="AD283">
        <v>65</v>
      </c>
      <c r="AE283">
        <v>16.100000000000001</v>
      </c>
      <c r="AF283">
        <v>66.400000000000006</v>
      </c>
      <c r="AG283">
        <v>2.2000000000000002</v>
      </c>
      <c r="AH283">
        <v>44.4</v>
      </c>
      <c r="AI283">
        <v>49.8</v>
      </c>
      <c r="AJ283">
        <v>36</v>
      </c>
      <c r="AK283">
        <v>48</v>
      </c>
      <c r="AL283">
        <v>73</v>
      </c>
      <c r="AM283">
        <v>107.1</v>
      </c>
      <c r="AN283">
        <v>10.5</v>
      </c>
      <c r="AO283">
        <v>10.8</v>
      </c>
      <c r="AP283">
        <v>0.96599999999999997</v>
      </c>
      <c r="AQ283">
        <f t="shared" si="12"/>
        <v>-7.5999999999999956E-2</v>
      </c>
      <c r="AR283">
        <f t="shared" si="13"/>
        <v>7.7</v>
      </c>
      <c r="AS283">
        <f t="shared" si="14"/>
        <v>-4.1000000000000005</v>
      </c>
      <c r="AT283">
        <f>_xlfn.XLOOKUP(_xlfn.XLOOKUP($A283,TEAMS!$E$3:$E$361,TEAMS!$D$3:$D$361,"",0),KP!$C$1:$C$370,KP!B$1:B$370,"",0)</f>
        <v>259</v>
      </c>
      <c r="AU283">
        <f>_xlfn.XLOOKUP(_xlfn.XLOOKUP($A283,TEAMS!$E$3:$E$361,TEAMS!$D$3:$D$361,"",0),KP!$C$1:$C$370,KP!F$1:F$370,"",0)</f>
        <v>16</v>
      </c>
      <c r="AV283">
        <f>_xlfn.XLOOKUP(_xlfn.XLOOKUP($A283,TEAMS!$E$3:$E$361,TEAMS!$D$3:$D$361,"",0),KP!$C$1:$C$370,KP!G$1:G$370,"",0)</f>
        <v>15</v>
      </c>
      <c r="AW283">
        <f>_xlfn.XLOOKUP(_xlfn.XLOOKUP($A283,TEAMS!$E$3:$E$361,TEAMS!$D$3:$D$361,"",0),KP!$C$1:$C$370,KP!H$1:H$370,"",0)</f>
        <v>0</v>
      </c>
      <c r="AX283">
        <f>_xlfn.XLOOKUP(_xlfn.XLOOKUP($A283,TEAMS!$E$3:$E$361,TEAMS!$D$3:$D$361,"",0),KP!$C$1:$C$370,KP!I$1:I$370,"",0)</f>
        <v>-7.43</v>
      </c>
      <c r="AY283">
        <f>_xlfn.XLOOKUP(_xlfn.XLOOKUP($A283,TEAMS!$E$3:$E$361,TEAMS!$D$3:$D$361,"",0),KP!$C$1:$C$370,KP!J$1:J$370,"",0)</f>
        <v>100.9</v>
      </c>
      <c r="AZ283">
        <f>_xlfn.XLOOKUP(_xlfn.XLOOKUP($A283,TEAMS!$E$3:$E$361,TEAMS!$D$3:$D$361,"",0),KP!$C$1:$C$370,KP!L$1:L$370,"",0)</f>
        <v>108.4</v>
      </c>
      <c r="BA283">
        <f>_xlfn.XLOOKUP(_xlfn.XLOOKUP($A283,TEAMS!$E$3:$E$361,TEAMS!$D$3:$D$361,"",0),KP!$C$1:$C$370,KP!N$1:N$370,"",0)</f>
        <v>63.2</v>
      </c>
      <c r="BB283">
        <f>_xlfn.XLOOKUP(_xlfn.XLOOKUP($A283,TEAMS!$E$3:$E$361,TEAMS!$D$3:$D$361,"",0),KP!$C$1:$C$370,KP!P$1:P$370,"",0)</f>
        <v>9.1999999999999998E-2</v>
      </c>
      <c r="BC283">
        <f>_xlfn.XLOOKUP(_xlfn.XLOOKUP($A283,TEAMS!$E$3:$E$361,TEAMS!$D$3:$D$361,"",0),KP!$C$1:$C$370,KP!R$1:R$370,"",0)</f>
        <v>-4.8</v>
      </c>
      <c r="BD283">
        <f>_xlfn.XLOOKUP(_xlfn.XLOOKUP($A283,TEAMS!$E$3:$E$361,TEAMS!$D$3:$D$361,"",0),KP!$C$1:$C$370,KP!T$1:T$370,"",0)</f>
        <v>102.2</v>
      </c>
      <c r="BE283">
        <f>_xlfn.XLOOKUP(_xlfn.XLOOKUP($A283,TEAMS!$E$3:$E$361,TEAMS!$D$3:$D$361,"",0),KP!$C$1:$C$370,KP!V$1:V$370,"",0)</f>
        <v>107</v>
      </c>
      <c r="BF283">
        <f>_xlfn.XLOOKUP(_xlfn.XLOOKUP($A283,TEAMS!$E$3:$E$361,TEAMS!$D$3:$D$361,"",0),KP!$C$1:$C$370,KP!X$1:X$370,"",0)</f>
        <v>-5.04</v>
      </c>
    </row>
    <row r="284" spans="1:58" x14ac:dyDescent="0.2">
      <c r="A284" s="1" t="s">
        <v>321</v>
      </c>
      <c r="B284" s="11" t="str">
        <f>_xlfn.XLOOKUP($A284,KP!$D$1:$D$364,KP!$C$1:$C$364,"",0)</f>
        <v>North Carolina A&amp;T</v>
      </c>
      <c r="C284" s="11" t="str">
        <f>_xlfn.XLOOKUP($A284,KP!$D$1:$D$364,KP!$E$1:$E$364,"",0)</f>
        <v>CAA</v>
      </c>
      <c r="D284">
        <v>68.2</v>
      </c>
      <c r="E284">
        <v>-7.4</v>
      </c>
      <c r="F284">
        <v>24.1</v>
      </c>
      <c r="G284">
        <v>59.1</v>
      </c>
      <c r="H284">
        <v>0.94799999999999995</v>
      </c>
      <c r="I284">
        <v>1.052</v>
      </c>
      <c r="J284">
        <v>47.4</v>
      </c>
      <c r="K284">
        <v>100.9</v>
      </c>
      <c r="L284">
        <v>32.5</v>
      </c>
      <c r="M284">
        <v>46.5</v>
      </c>
      <c r="N284">
        <v>68.3</v>
      </c>
      <c r="O284">
        <v>7.8</v>
      </c>
      <c r="P284">
        <v>23.9</v>
      </c>
      <c r="Q284">
        <v>7.9</v>
      </c>
      <c r="R284">
        <v>23.4</v>
      </c>
      <c r="S284">
        <v>35</v>
      </c>
      <c r="T284">
        <v>23.1</v>
      </c>
      <c r="U284">
        <v>71.7</v>
      </c>
      <c r="V284">
        <v>47.1</v>
      </c>
      <c r="W284">
        <v>3</v>
      </c>
      <c r="X284">
        <v>6.7</v>
      </c>
      <c r="Y284">
        <v>10.9</v>
      </c>
      <c r="Z284">
        <v>12.3</v>
      </c>
      <c r="AA284">
        <v>0.88500000000000001</v>
      </c>
      <c r="AB284">
        <v>0.34499999999999997</v>
      </c>
      <c r="AC284">
        <v>0.6</v>
      </c>
      <c r="AD284">
        <v>71.900000000000006</v>
      </c>
      <c r="AE284">
        <v>16.899999999999999</v>
      </c>
      <c r="AF284">
        <v>75.599999999999994</v>
      </c>
      <c r="AG284">
        <v>7.4</v>
      </c>
      <c r="AH284">
        <v>44.1</v>
      </c>
      <c r="AI284">
        <v>50.6</v>
      </c>
      <c r="AJ284">
        <v>33.6</v>
      </c>
      <c r="AK284">
        <v>50.7</v>
      </c>
      <c r="AL284">
        <v>74.599999999999994</v>
      </c>
      <c r="AM284">
        <v>107.8</v>
      </c>
      <c r="AN284">
        <v>13.7</v>
      </c>
      <c r="AO284">
        <v>11</v>
      </c>
      <c r="AP284">
        <v>1.2410000000000001</v>
      </c>
      <c r="AQ284">
        <f t="shared" si="12"/>
        <v>-0.35600000000000009</v>
      </c>
      <c r="AR284">
        <f t="shared" si="13"/>
        <v>9.6999999999999993</v>
      </c>
      <c r="AS284">
        <f t="shared" si="14"/>
        <v>-2.6000000000000014</v>
      </c>
      <c r="AT284">
        <f>_xlfn.XLOOKUP(_xlfn.XLOOKUP($A284,TEAMS!$E$3:$E$361,TEAMS!$D$3:$D$361,"",0),KP!$C$1:$C$370,KP!B$1:B$370,"",0)</f>
        <v>319</v>
      </c>
      <c r="AU284">
        <f>_xlfn.XLOOKUP(_xlfn.XLOOKUP($A284,TEAMS!$E$3:$E$361,TEAMS!$D$3:$D$361,"",0),KP!$C$1:$C$370,KP!F$1:F$370,"",0)</f>
        <v>13</v>
      </c>
      <c r="AV284">
        <f>_xlfn.XLOOKUP(_xlfn.XLOOKUP($A284,TEAMS!$E$3:$E$361,TEAMS!$D$3:$D$361,"",0),KP!$C$1:$C$370,KP!G$1:G$370,"",0)</f>
        <v>19</v>
      </c>
      <c r="AW284">
        <f>_xlfn.XLOOKUP(_xlfn.XLOOKUP($A284,TEAMS!$E$3:$E$361,TEAMS!$D$3:$D$361,"",0),KP!$C$1:$C$370,KP!H$1:H$370,"",0)</f>
        <v>0</v>
      </c>
      <c r="AX284">
        <f>_xlfn.XLOOKUP(_xlfn.XLOOKUP($A284,TEAMS!$E$3:$E$361,TEAMS!$D$3:$D$361,"",0),KP!$C$1:$C$370,KP!I$1:I$370,"",0)</f>
        <v>-13.09</v>
      </c>
      <c r="AY284">
        <f>_xlfn.XLOOKUP(_xlfn.XLOOKUP($A284,TEAMS!$E$3:$E$361,TEAMS!$D$3:$D$361,"",0),KP!$C$1:$C$370,KP!J$1:J$370,"",0)</f>
        <v>98.3</v>
      </c>
      <c r="AZ284">
        <f>_xlfn.XLOOKUP(_xlfn.XLOOKUP($A284,TEAMS!$E$3:$E$361,TEAMS!$D$3:$D$361,"",0),KP!$C$1:$C$370,KP!L$1:L$370,"",0)</f>
        <v>111.4</v>
      </c>
      <c r="BA284">
        <f>_xlfn.XLOOKUP(_xlfn.XLOOKUP($A284,TEAMS!$E$3:$E$361,TEAMS!$D$3:$D$361,"",0),KP!$C$1:$C$370,KP!N$1:N$370,"",0)</f>
        <v>70</v>
      </c>
      <c r="BB284">
        <f>_xlfn.XLOOKUP(_xlfn.XLOOKUP($A284,TEAMS!$E$3:$E$361,TEAMS!$D$3:$D$361,"",0),KP!$C$1:$C$370,KP!P$1:P$370,"",0)</f>
        <v>5.3999999999999999E-2</v>
      </c>
      <c r="BC284">
        <f>_xlfn.XLOOKUP(_xlfn.XLOOKUP($A284,TEAMS!$E$3:$E$361,TEAMS!$D$3:$D$361,"",0),KP!$C$1:$C$370,KP!R$1:R$370,"",0)</f>
        <v>-4.0599999999999996</v>
      </c>
      <c r="BD284">
        <f>_xlfn.XLOOKUP(_xlfn.XLOOKUP($A284,TEAMS!$E$3:$E$361,TEAMS!$D$3:$D$361,"",0),KP!$C$1:$C$370,KP!T$1:T$370,"",0)</f>
        <v>102.4</v>
      </c>
      <c r="BE284">
        <f>_xlfn.XLOOKUP(_xlfn.XLOOKUP($A284,TEAMS!$E$3:$E$361,TEAMS!$D$3:$D$361,"",0),KP!$C$1:$C$370,KP!V$1:V$370,"",0)</f>
        <v>106.4</v>
      </c>
      <c r="BF284">
        <f>_xlfn.XLOOKUP(_xlfn.XLOOKUP($A284,TEAMS!$E$3:$E$361,TEAMS!$D$3:$D$361,"",0),KP!$C$1:$C$370,KP!X$1:X$370,"",0)</f>
        <v>5.15</v>
      </c>
    </row>
    <row r="285" spans="1:58" x14ac:dyDescent="0.2">
      <c r="A285" s="1" t="s">
        <v>322</v>
      </c>
      <c r="B285" s="11" t="str">
        <f>_xlfn.XLOOKUP($A285,KP!$D$1:$D$364,KP!$C$1:$C$364,"",0)</f>
        <v>Binghamton</v>
      </c>
      <c r="C285" s="11" t="str">
        <f>_xlfn.XLOOKUP($A285,KP!$D$1:$D$364,KP!$E$1:$E$364,"",0)</f>
        <v>AE</v>
      </c>
      <c r="D285">
        <v>67.599999999999994</v>
      </c>
      <c r="E285">
        <v>-4.9000000000000004</v>
      </c>
      <c r="F285">
        <v>25.3</v>
      </c>
      <c r="G285">
        <v>56.7</v>
      </c>
      <c r="H285">
        <v>0.97699999999999998</v>
      </c>
      <c r="I285">
        <v>1.048</v>
      </c>
      <c r="J285">
        <v>49.5</v>
      </c>
      <c r="K285">
        <v>105.2</v>
      </c>
      <c r="L285">
        <v>32.4</v>
      </c>
      <c r="M285">
        <v>50</v>
      </c>
      <c r="N285">
        <v>71.599999999999994</v>
      </c>
      <c r="O285">
        <v>5.5</v>
      </c>
      <c r="P285">
        <v>17</v>
      </c>
      <c r="Q285">
        <v>7.9</v>
      </c>
      <c r="R285">
        <v>23.6</v>
      </c>
      <c r="S285">
        <v>34.4</v>
      </c>
      <c r="T285">
        <v>26.2</v>
      </c>
      <c r="U285">
        <v>74.5</v>
      </c>
      <c r="V285">
        <v>50.9</v>
      </c>
      <c r="W285">
        <v>3</v>
      </c>
      <c r="X285">
        <v>4.3</v>
      </c>
      <c r="Y285">
        <v>11.4</v>
      </c>
      <c r="Z285">
        <v>13.1</v>
      </c>
      <c r="AA285">
        <v>0.873</v>
      </c>
      <c r="AB285">
        <v>0.379</v>
      </c>
      <c r="AC285">
        <v>0.54600000000000004</v>
      </c>
      <c r="AD285">
        <v>69.2</v>
      </c>
      <c r="AE285">
        <v>18</v>
      </c>
      <c r="AF285">
        <v>72.5</v>
      </c>
      <c r="AG285">
        <v>4.9000000000000004</v>
      </c>
      <c r="AH285">
        <v>44.6</v>
      </c>
      <c r="AI285">
        <v>50.5</v>
      </c>
      <c r="AJ285">
        <v>33.200000000000003</v>
      </c>
      <c r="AK285">
        <v>50.8</v>
      </c>
      <c r="AL285">
        <v>73.400000000000006</v>
      </c>
      <c r="AM285">
        <v>108.6</v>
      </c>
      <c r="AN285">
        <v>10.7</v>
      </c>
      <c r="AO285">
        <v>10.199999999999999</v>
      </c>
      <c r="AP285">
        <v>1.0469999999999999</v>
      </c>
      <c r="AQ285">
        <f t="shared" si="12"/>
        <v>-0.17399999999999993</v>
      </c>
      <c r="AR285">
        <f t="shared" si="13"/>
        <v>7.3</v>
      </c>
      <c r="AS285">
        <f t="shared" si="14"/>
        <v>-5.8</v>
      </c>
      <c r="AT285">
        <f>_xlfn.XLOOKUP(_xlfn.XLOOKUP($A285,TEAMS!$E$3:$E$361,TEAMS!$D$3:$D$361,"",0),KP!$C$1:$C$370,KP!B$1:B$370,"",0)</f>
        <v>311</v>
      </c>
      <c r="AU285">
        <f>_xlfn.XLOOKUP(_xlfn.XLOOKUP($A285,TEAMS!$E$3:$E$361,TEAMS!$D$3:$D$361,"",0),KP!$C$1:$C$370,KP!F$1:F$370,"",0)</f>
        <v>13</v>
      </c>
      <c r="AV285">
        <f>_xlfn.XLOOKUP(_xlfn.XLOOKUP($A285,TEAMS!$E$3:$E$361,TEAMS!$D$3:$D$361,"",0),KP!$C$1:$C$370,KP!G$1:G$370,"",0)</f>
        <v>18</v>
      </c>
      <c r="AW285">
        <f>_xlfn.XLOOKUP(_xlfn.XLOOKUP($A285,TEAMS!$E$3:$E$361,TEAMS!$D$3:$D$361,"",0),KP!$C$1:$C$370,KP!H$1:H$370,"",0)</f>
        <v>0</v>
      </c>
      <c r="AX285">
        <f>_xlfn.XLOOKUP(_xlfn.XLOOKUP($A285,TEAMS!$E$3:$E$361,TEAMS!$D$3:$D$361,"",0),KP!$C$1:$C$370,KP!I$1:I$370,"",0)</f>
        <v>-11.93</v>
      </c>
      <c r="AY285">
        <f>_xlfn.XLOOKUP(_xlfn.XLOOKUP($A285,TEAMS!$E$3:$E$361,TEAMS!$D$3:$D$361,"",0),KP!$C$1:$C$370,KP!J$1:J$370,"",0)</f>
        <v>98.7</v>
      </c>
      <c r="AZ285">
        <f>_xlfn.XLOOKUP(_xlfn.XLOOKUP($A285,TEAMS!$E$3:$E$361,TEAMS!$D$3:$D$361,"",0),KP!$C$1:$C$370,KP!L$1:L$370,"",0)</f>
        <v>110.6</v>
      </c>
      <c r="BA285">
        <f>_xlfn.XLOOKUP(_xlfn.XLOOKUP($A285,TEAMS!$E$3:$E$361,TEAMS!$D$3:$D$361,"",0),KP!$C$1:$C$370,KP!N$1:N$370,"",0)</f>
        <v>66.099999999999994</v>
      </c>
      <c r="BB285">
        <f>_xlfn.XLOOKUP(_xlfn.XLOOKUP($A285,TEAMS!$E$3:$E$361,TEAMS!$D$3:$D$361,"",0),KP!$C$1:$C$370,KP!P$1:P$370,"",0)</f>
        <v>2.8000000000000001E-2</v>
      </c>
      <c r="BC285">
        <f>_xlfn.XLOOKUP(_xlfn.XLOOKUP($A285,TEAMS!$E$3:$E$361,TEAMS!$D$3:$D$361,"",0),KP!$C$1:$C$370,KP!R$1:R$370,"",0)</f>
        <v>-5.6</v>
      </c>
      <c r="BD285">
        <f>_xlfn.XLOOKUP(_xlfn.XLOOKUP($A285,TEAMS!$E$3:$E$361,TEAMS!$D$3:$D$361,"",0),KP!$C$1:$C$370,KP!T$1:T$370,"",0)</f>
        <v>102.9</v>
      </c>
      <c r="BE285">
        <f>_xlfn.XLOOKUP(_xlfn.XLOOKUP($A285,TEAMS!$E$3:$E$361,TEAMS!$D$3:$D$361,"",0),KP!$C$1:$C$370,KP!V$1:V$370,"",0)</f>
        <v>108.5</v>
      </c>
      <c r="BF285">
        <f>_xlfn.XLOOKUP(_xlfn.XLOOKUP($A285,TEAMS!$E$3:$E$361,TEAMS!$D$3:$D$361,"",0),KP!$C$1:$C$370,KP!X$1:X$370,"",0)</f>
        <v>-5.14</v>
      </c>
    </row>
    <row r="286" spans="1:58" x14ac:dyDescent="0.2">
      <c r="A286" s="1" t="s">
        <v>323</v>
      </c>
      <c r="B286" s="11" t="str">
        <f>_xlfn.XLOOKUP($A286,KP!$D$1:$D$364,KP!$C$1:$C$364,"",0)</f>
        <v>St. Francis NY</v>
      </c>
      <c r="C286" s="11" t="str">
        <f>_xlfn.XLOOKUP($A286,KP!$D$1:$D$364,KP!$E$1:$E$364,"",0)</f>
        <v>NEC</v>
      </c>
      <c r="D286">
        <v>63</v>
      </c>
      <c r="E286">
        <v>-5.3</v>
      </c>
      <c r="F286">
        <v>22.1</v>
      </c>
      <c r="G286">
        <v>55.4</v>
      </c>
      <c r="H286">
        <v>0.92300000000000004</v>
      </c>
      <c r="I286">
        <v>1.002</v>
      </c>
      <c r="J286">
        <v>45.9</v>
      </c>
      <c r="K286">
        <v>99</v>
      </c>
      <c r="L286">
        <v>36.5</v>
      </c>
      <c r="M286">
        <v>41.6</v>
      </c>
      <c r="N286">
        <v>70</v>
      </c>
      <c r="O286">
        <v>6.7</v>
      </c>
      <c r="P286">
        <v>18.3</v>
      </c>
      <c r="Q286">
        <v>9.8000000000000007</v>
      </c>
      <c r="R286">
        <v>21</v>
      </c>
      <c r="S286">
        <v>33.1</v>
      </c>
      <c r="T286">
        <v>29.8</v>
      </c>
      <c r="U286">
        <v>71.3</v>
      </c>
      <c r="V286">
        <v>48.7</v>
      </c>
      <c r="W286">
        <v>4.5</v>
      </c>
      <c r="X286">
        <v>6.9</v>
      </c>
      <c r="Y286">
        <v>11.3</v>
      </c>
      <c r="Z286">
        <v>14.1</v>
      </c>
      <c r="AA286">
        <v>0.80500000000000005</v>
      </c>
      <c r="AB286">
        <v>0.42899999999999999</v>
      </c>
      <c r="AC286">
        <v>1</v>
      </c>
      <c r="AD286">
        <v>68.2</v>
      </c>
      <c r="AE286">
        <v>15.5</v>
      </c>
      <c r="AF286">
        <v>68.3</v>
      </c>
      <c r="AG286">
        <v>5.3</v>
      </c>
      <c r="AH286">
        <v>45.1</v>
      </c>
      <c r="AI286">
        <v>50.5</v>
      </c>
      <c r="AJ286">
        <v>39.700000000000003</v>
      </c>
      <c r="AK286">
        <v>47.1</v>
      </c>
      <c r="AL286">
        <v>69.3</v>
      </c>
      <c r="AM286">
        <v>106.9</v>
      </c>
      <c r="AN286">
        <v>13.6</v>
      </c>
      <c r="AO286">
        <v>13</v>
      </c>
      <c r="AP286">
        <v>1.044</v>
      </c>
      <c r="AQ286">
        <f t="shared" si="12"/>
        <v>-0.23899999999999999</v>
      </c>
      <c r="AR286">
        <f t="shared" si="13"/>
        <v>11.4</v>
      </c>
      <c r="AS286">
        <f t="shared" si="14"/>
        <v>-2.6999999999999993</v>
      </c>
      <c r="AT286">
        <f>_xlfn.XLOOKUP(_xlfn.XLOOKUP($A286,TEAMS!$E$3:$E$361,TEAMS!$D$3:$D$361,"",0),KP!$C$1:$C$370,KP!B$1:B$370,"",0)</f>
        <v>359</v>
      </c>
      <c r="AU286">
        <f>_xlfn.XLOOKUP(_xlfn.XLOOKUP($A286,TEAMS!$E$3:$E$361,TEAMS!$D$3:$D$361,"",0),KP!$C$1:$C$370,KP!F$1:F$370,"",0)</f>
        <v>14</v>
      </c>
      <c r="AV286">
        <f>_xlfn.XLOOKUP(_xlfn.XLOOKUP($A286,TEAMS!$E$3:$E$361,TEAMS!$D$3:$D$361,"",0),KP!$C$1:$C$370,KP!G$1:G$370,"",0)</f>
        <v>16</v>
      </c>
      <c r="AW286">
        <f>_xlfn.XLOOKUP(_xlfn.XLOOKUP($A286,TEAMS!$E$3:$E$361,TEAMS!$D$3:$D$361,"",0),KP!$C$1:$C$370,KP!H$1:H$370,"",0)</f>
        <v>0</v>
      </c>
      <c r="AX286">
        <f>_xlfn.XLOOKUP(_xlfn.XLOOKUP($A286,TEAMS!$E$3:$E$361,TEAMS!$D$3:$D$361,"",0),KP!$C$1:$C$370,KP!I$1:I$370,"",0)</f>
        <v>-21.03</v>
      </c>
      <c r="AY286">
        <f>_xlfn.XLOOKUP(_xlfn.XLOOKUP($A286,TEAMS!$E$3:$E$361,TEAMS!$D$3:$D$361,"",0),KP!$C$1:$C$370,KP!J$1:J$370,"",0)</f>
        <v>90.2</v>
      </c>
      <c r="AZ286">
        <f>_xlfn.XLOOKUP(_xlfn.XLOOKUP($A286,TEAMS!$E$3:$E$361,TEAMS!$D$3:$D$361,"",0),KP!$C$1:$C$370,KP!L$1:L$370,"",0)</f>
        <v>111.3</v>
      </c>
      <c r="BA286">
        <f>_xlfn.XLOOKUP(_xlfn.XLOOKUP($A286,TEAMS!$E$3:$E$361,TEAMS!$D$3:$D$361,"",0),KP!$C$1:$C$370,KP!N$1:N$370,"",0)</f>
        <v>66.099999999999994</v>
      </c>
      <c r="BB286">
        <f>_xlfn.XLOOKUP(_xlfn.XLOOKUP($A286,TEAMS!$E$3:$E$361,TEAMS!$D$3:$D$361,"",0),KP!$C$1:$C$370,KP!P$1:P$370,"",0)</f>
        <v>8.2000000000000003E-2</v>
      </c>
      <c r="BC286">
        <f>_xlfn.XLOOKUP(_xlfn.XLOOKUP($A286,TEAMS!$E$3:$E$361,TEAMS!$D$3:$D$361,"",0),KP!$C$1:$C$370,KP!R$1:R$370,"",0)</f>
        <v>-14.2</v>
      </c>
      <c r="BD286">
        <f>_xlfn.XLOOKUP(_xlfn.XLOOKUP($A286,TEAMS!$E$3:$E$361,TEAMS!$D$3:$D$361,"",0),KP!$C$1:$C$370,KP!T$1:T$370,"",0)</f>
        <v>97.6</v>
      </c>
      <c r="BE286">
        <f>_xlfn.XLOOKUP(_xlfn.XLOOKUP($A286,TEAMS!$E$3:$E$361,TEAMS!$D$3:$D$361,"",0),KP!$C$1:$C$370,KP!V$1:V$370,"",0)</f>
        <v>111.7</v>
      </c>
      <c r="BF286">
        <f>_xlfn.XLOOKUP(_xlfn.XLOOKUP($A286,TEAMS!$E$3:$E$361,TEAMS!$D$3:$D$361,"",0),KP!$C$1:$C$370,KP!X$1:X$370,"",0)</f>
        <v>-9.2899999999999991</v>
      </c>
    </row>
    <row r="287" spans="1:58" x14ac:dyDescent="0.2">
      <c r="A287" s="1" t="s">
        <v>324</v>
      </c>
      <c r="B287" s="11" t="str">
        <f>_xlfn.XLOOKUP($A287,KP!$D$1:$D$364,KP!$C$1:$C$364,"",0)</f>
        <v>Sam Houston St.</v>
      </c>
      <c r="C287" s="11" t="str">
        <f>_xlfn.XLOOKUP($A287,KP!$D$1:$D$364,KP!$E$1:$E$364,"",0)</f>
        <v>WAC</v>
      </c>
      <c r="D287">
        <v>68.5</v>
      </c>
      <c r="E287">
        <v>7.1</v>
      </c>
      <c r="F287">
        <v>24</v>
      </c>
      <c r="G287">
        <v>54.8</v>
      </c>
      <c r="H287">
        <v>1.014</v>
      </c>
      <c r="I287">
        <v>0.90800000000000003</v>
      </c>
      <c r="J287">
        <v>51</v>
      </c>
      <c r="K287">
        <v>108</v>
      </c>
      <c r="L287">
        <v>38.5</v>
      </c>
      <c r="M287">
        <v>47.1</v>
      </c>
      <c r="N287">
        <v>69.099999999999994</v>
      </c>
      <c r="O287">
        <v>7.8</v>
      </c>
      <c r="P287">
        <v>20.2</v>
      </c>
      <c r="Q287">
        <v>8.9</v>
      </c>
      <c r="R287">
        <v>23</v>
      </c>
      <c r="S287">
        <v>34.799999999999997</v>
      </c>
      <c r="T287">
        <v>29.8</v>
      </c>
      <c r="U287">
        <v>77.3</v>
      </c>
      <c r="V287">
        <v>52.7</v>
      </c>
      <c r="W287">
        <v>2</v>
      </c>
      <c r="X287">
        <v>7.7</v>
      </c>
      <c r="Y287">
        <v>11.9</v>
      </c>
      <c r="Z287">
        <v>13.3</v>
      </c>
      <c r="AA287">
        <v>0.9</v>
      </c>
      <c r="AB287">
        <v>0.75</v>
      </c>
      <c r="AC287">
        <v>0.71399999999999997</v>
      </c>
      <c r="AD287">
        <v>67.599999999999994</v>
      </c>
      <c r="AE287">
        <v>18.7</v>
      </c>
      <c r="AF287">
        <v>61.4</v>
      </c>
      <c r="AG287">
        <v>-7.1</v>
      </c>
      <c r="AH287">
        <v>40.6</v>
      </c>
      <c r="AI287">
        <v>48.4</v>
      </c>
      <c r="AJ287">
        <v>33.299999999999997</v>
      </c>
      <c r="AK287">
        <v>47</v>
      </c>
      <c r="AL287">
        <v>69.5</v>
      </c>
      <c r="AM287">
        <v>104.5</v>
      </c>
      <c r="AN287">
        <v>11.3</v>
      </c>
      <c r="AO287">
        <v>15.4</v>
      </c>
      <c r="AP287">
        <v>0.73299999999999998</v>
      </c>
      <c r="AQ287">
        <f t="shared" si="12"/>
        <v>0.16700000000000004</v>
      </c>
      <c r="AR287">
        <f t="shared" si="13"/>
        <v>9.6999999999999993</v>
      </c>
      <c r="AS287">
        <f t="shared" si="14"/>
        <v>-3.6000000000000014</v>
      </c>
      <c r="AT287">
        <f>_xlfn.XLOOKUP(_xlfn.XLOOKUP($A287,TEAMS!$E$3:$E$361,TEAMS!$D$3:$D$361,"",0),KP!$C$1:$C$370,KP!B$1:B$370,"",0)</f>
        <v>69</v>
      </c>
      <c r="AU287">
        <f>_xlfn.XLOOKUP(_xlfn.XLOOKUP($A287,TEAMS!$E$3:$E$361,TEAMS!$D$3:$D$361,"",0),KP!$C$1:$C$370,KP!F$1:F$370,"",0)</f>
        <v>25</v>
      </c>
      <c r="AV287">
        <f>_xlfn.XLOOKUP(_xlfn.XLOOKUP($A287,TEAMS!$E$3:$E$361,TEAMS!$D$3:$D$361,"",0),KP!$C$1:$C$370,KP!G$1:G$370,"",0)</f>
        <v>7</v>
      </c>
      <c r="AW287">
        <f>_xlfn.XLOOKUP(_xlfn.XLOOKUP($A287,TEAMS!$E$3:$E$361,TEAMS!$D$3:$D$361,"",0),KP!$C$1:$C$370,KP!H$1:H$370,"",0)</f>
        <v>0</v>
      </c>
      <c r="AX287">
        <f>_xlfn.XLOOKUP(_xlfn.XLOOKUP($A287,TEAMS!$E$3:$E$361,TEAMS!$D$3:$D$361,"",0),KP!$C$1:$C$370,KP!I$1:I$370,"",0)</f>
        <v>12.28</v>
      </c>
      <c r="AY287">
        <f>_xlfn.XLOOKUP(_xlfn.XLOOKUP($A287,TEAMS!$E$3:$E$361,TEAMS!$D$3:$D$361,"",0),KP!$C$1:$C$370,KP!J$1:J$370,"",0)</f>
        <v>106.6</v>
      </c>
      <c r="AZ287">
        <f>_xlfn.XLOOKUP(_xlfn.XLOOKUP($A287,TEAMS!$E$3:$E$361,TEAMS!$D$3:$D$361,"",0),KP!$C$1:$C$370,KP!L$1:L$370,"",0)</f>
        <v>94.3</v>
      </c>
      <c r="BA287">
        <f>_xlfn.XLOOKUP(_xlfn.XLOOKUP($A287,TEAMS!$E$3:$E$361,TEAMS!$D$3:$D$361,"",0),KP!$C$1:$C$370,KP!N$1:N$370,"",0)</f>
        <v>64.400000000000006</v>
      </c>
      <c r="BB287">
        <f>_xlfn.XLOOKUP(_xlfn.XLOOKUP($A287,TEAMS!$E$3:$E$361,TEAMS!$D$3:$D$361,"",0),KP!$C$1:$C$370,KP!P$1:P$370,"",0)</f>
        <v>5.1999999999999998E-2</v>
      </c>
      <c r="BC287">
        <f>_xlfn.XLOOKUP(_xlfn.XLOOKUP($A287,TEAMS!$E$3:$E$361,TEAMS!$D$3:$D$361,"",0),KP!$C$1:$C$370,KP!R$1:R$370,"",0)</f>
        <v>2.17</v>
      </c>
      <c r="BD287">
        <f>_xlfn.XLOOKUP(_xlfn.XLOOKUP($A287,TEAMS!$E$3:$E$361,TEAMS!$D$3:$D$361,"",0),KP!$C$1:$C$370,KP!T$1:T$370,"",0)</f>
        <v>105.9</v>
      </c>
      <c r="BE287">
        <f>_xlfn.XLOOKUP(_xlfn.XLOOKUP($A287,TEAMS!$E$3:$E$361,TEAMS!$D$3:$D$361,"",0),KP!$C$1:$C$370,KP!V$1:V$370,"",0)</f>
        <v>103.7</v>
      </c>
      <c r="BF287">
        <f>_xlfn.XLOOKUP(_xlfn.XLOOKUP($A287,TEAMS!$E$3:$E$361,TEAMS!$D$3:$D$361,"",0),KP!$C$1:$C$370,KP!X$1:X$370,"",0)</f>
        <v>7.27</v>
      </c>
    </row>
    <row r="288" spans="1:58" x14ac:dyDescent="0.2">
      <c r="A288" s="1" t="s">
        <v>325</v>
      </c>
      <c r="B288" s="11" t="str">
        <f>_xlfn.XLOOKUP($A288,KP!$D$1:$D$364,KP!$C$1:$C$364,"",0)</f>
        <v>Northern Arizona</v>
      </c>
      <c r="C288" s="11" t="str">
        <f>_xlfn.XLOOKUP($A288,KP!$D$1:$D$364,KP!$E$1:$E$364,"",0)</f>
        <v>BSky</v>
      </c>
      <c r="D288">
        <v>72.5</v>
      </c>
      <c r="E288">
        <v>-3.7</v>
      </c>
      <c r="F288">
        <v>26.1</v>
      </c>
      <c r="G288">
        <v>59.8</v>
      </c>
      <c r="H288">
        <v>1.0329999999999999</v>
      </c>
      <c r="I288">
        <v>1.085</v>
      </c>
      <c r="J288">
        <v>50.4</v>
      </c>
      <c r="K288">
        <v>107.3</v>
      </c>
      <c r="L288">
        <v>35.700000000000003</v>
      </c>
      <c r="M288">
        <v>48.5</v>
      </c>
      <c r="N288">
        <v>74.5</v>
      </c>
      <c r="O288">
        <v>8.1999999999999993</v>
      </c>
      <c r="P288">
        <v>22.8</v>
      </c>
      <c r="Q288">
        <v>7.7</v>
      </c>
      <c r="R288">
        <v>21.4</v>
      </c>
      <c r="S288">
        <v>32.799999999999997</v>
      </c>
      <c r="T288">
        <v>24.2</v>
      </c>
      <c r="U288">
        <v>75.400000000000006</v>
      </c>
      <c r="V288">
        <v>49</v>
      </c>
      <c r="W288">
        <v>1.5</v>
      </c>
      <c r="X288">
        <v>5.0999999999999996</v>
      </c>
      <c r="Y288">
        <v>13.3</v>
      </c>
      <c r="Z288">
        <v>10.9</v>
      </c>
      <c r="AA288">
        <v>1.2170000000000001</v>
      </c>
      <c r="AB288">
        <v>0.30299999999999999</v>
      </c>
      <c r="AC288">
        <v>0.25</v>
      </c>
      <c r="AD288">
        <v>70.2</v>
      </c>
      <c r="AE288">
        <v>18.600000000000001</v>
      </c>
      <c r="AF288">
        <v>76.2</v>
      </c>
      <c r="AG288">
        <v>3.7</v>
      </c>
      <c r="AH288">
        <v>48.3</v>
      </c>
      <c r="AI288">
        <v>55.3</v>
      </c>
      <c r="AJ288">
        <v>36.5</v>
      </c>
      <c r="AK288">
        <v>55.7</v>
      </c>
      <c r="AL288">
        <v>74.2</v>
      </c>
      <c r="AM288">
        <v>117.7</v>
      </c>
      <c r="AN288">
        <v>13.9</v>
      </c>
      <c r="AO288">
        <v>11.8</v>
      </c>
      <c r="AP288">
        <v>1.1759999999999999</v>
      </c>
      <c r="AQ288">
        <f t="shared" si="12"/>
        <v>4.1000000000000147E-2</v>
      </c>
      <c r="AR288">
        <f t="shared" si="13"/>
        <v>6.6</v>
      </c>
      <c r="AS288">
        <f t="shared" si="14"/>
        <v>-4.3000000000000007</v>
      </c>
      <c r="AT288">
        <f>_xlfn.XLOOKUP(_xlfn.XLOOKUP($A288,TEAMS!$E$3:$E$361,TEAMS!$D$3:$D$361,"",0),KP!$C$1:$C$370,KP!B$1:B$370,"",0)</f>
        <v>211</v>
      </c>
      <c r="AU288">
        <f>_xlfn.XLOOKUP(_xlfn.XLOOKUP($A288,TEAMS!$E$3:$E$361,TEAMS!$D$3:$D$361,"",0),KP!$C$1:$C$370,KP!F$1:F$370,"",0)</f>
        <v>0</v>
      </c>
      <c r="AV288">
        <f>_xlfn.XLOOKUP(_xlfn.XLOOKUP($A288,TEAMS!$E$3:$E$361,TEAMS!$D$3:$D$361,"",0),KP!$C$1:$C$370,KP!G$1:G$370,"",0)</f>
        <v>0</v>
      </c>
      <c r="AW288">
        <f>_xlfn.XLOOKUP(_xlfn.XLOOKUP($A288,TEAMS!$E$3:$E$361,TEAMS!$D$3:$D$361,"",0),KP!$C$1:$C$370,KP!H$1:H$370,"",0)</f>
        <v>0</v>
      </c>
      <c r="AX288">
        <f>_xlfn.XLOOKUP(_xlfn.XLOOKUP($A288,TEAMS!$E$3:$E$361,TEAMS!$D$3:$D$361,"",0),KP!$C$1:$C$370,KP!I$1:I$370,"",0)</f>
        <v>-2.94</v>
      </c>
      <c r="AY288">
        <f>_xlfn.XLOOKUP(_xlfn.XLOOKUP($A288,TEAMS!$E$3:$E$361,TEAMS!$D$3:$D$361,"",0),KP!$C$1:$C$370,KP!J$1:J$370,"",0)</f>
        <v>107.9</v>
      </c>
      <c r="AZ288">
        <f>_xlfn.XLOOKUP(_xlfn.XLOOKUP($A288,TEAMS!$E$3:$E$361,TEAMS!$D$3:$D$361,"",0),KP!$C$1:$C$370,KP!L$1:L$370,"",0)</f>
        <v>110.9</v>
      </c>
      <c r="BA288">
        <f>_xlfn.XLOOKUP(_xlfn.XLOOKUP($A288,TEAMS!$E$3:$E$361,TEAMS!$D$3:$D$361,"",0),KP!$C$1:$C$370,KP!N$1:N$370,"",0)</f>
        <v>66.900000000000006</v>
      </c>
      <c r="BB288">
        <f>_xlfn.XLOOKUP(_xlfn.XLOOKUP($A288,TEAMS!$E$3:$E$361,TEAMS!$D$3:$D$361,"",0),KP!$C$1:$C$370,KP!P$1:P$370,"",0)</f>
        <v>-8.4000000000000005E-2</v>
      </c>
      <c r="BC288">
        <f>_xlfn.XLOOKUP(_xlfn.XLOOKUP($A288,TEAMS!$E$3:$E$361,TEAMS!$D$3:$D$361,"",0),KP!$C$1:$C$370,KP!R$1:R$370,"",0)</f>
        <v>1.1000000000000001</v>
      </c>
      <c r="BD288">
        <f>_xlfn.XLOOKUP(_xlfn.XLOOKUP($A288,TEAMS!$E$3:$E$361,TEAMS!$D$3:$D$361,"",0),KP!$C$1:$C$370,KP!T$1:T$370,"",0)</f>
        <v>106.6</v>
      </c>
      <c r="BE288">
        <f>_xlfn.XLOOKUP(_xlfn.XLOOKUP($A288,TEAMS!$E$3:$E$361,TEAMS!$D$3:$D$361,"",0),KP!$C$1:$C$370,KP!V$1:V$370,"",0)</f>
        <v>105.5</v>
      </c>
      <c r="BF288">
        <f>_xlfn.XLOOKUP(_xlfn.XLOOKUP($A288,TEAMS!$E$3:$E$361,TEAMS!$D$3:$D$361,"",0),KP!$C$1:$C$370,KP!X$1:X$370,"",0)</f>
        <v>8.34</v>
      </c>
    </row>
    <row r="289" spans="1:58" x14ac:dyDescent="0.2">
      <c r="A289" s="1" t="s">
        <v>326</v>
      </c>
      <c r="B289" s="11" t="str">
        <f>_xlfn.XLOOKUP($A289,KP!$D$1:$D$364,KP!$C$1:$C$364,"",0)</f>
        <v>Arizona St.</v>
      </c>
      <c r="C289" s="11" t="str">
        <f>_xlfn.XLOOKUP($A289,KP!$D$1:$D$364,KP!$E$1:$E$364,"",0)</f>
        <v>P12</v>
      </c>
      <c r="D289">
        <v>70.3</v>
      </c>
      <c r="E289">
        <v>2.6</v>
      </c>
      <c r="F289">
        <v>25</v>
      </c>
      <c r="G289">
        <v>60.5</v>
      </c>
      <c r="H289">
        <v>0.97799999999999998</v>
      </c>
      <c r="I289">
        <v>0.94099999999999995</v>
      </c>
      <c r="J289">
        <v>47.5</v>
      </c>
      <c r="K289">
        <v>101.5</v>
      </c>
      <c r="L289">
        <v>31.4</v>
      </c>
      <c r="M289">
        <v>47.9</v>
      </c>
      <c r="N289">
        <v>68.900000000000006</v>
      </c>
      <c r="O289">
        <v>7.5</v>
      </c>
      <c r="P289">
        <v>23.9</v>
      </c>
      <c r="Q289">
        <v>9.4</v>
      </c>
      <c r="R289">
        <v>23.7</v>
      </c>
      <c r="S289">
        <v>36.9</v>
      </c>
      <c r="T289">
        <v>27.3</v>
      </c>
      <c r="U289">
        <v>70.599999999999994</v>
      </c>
      <c r="V289">
        <v>48.7</v>
      </c>
      <c r="W289">
        <v>4.7</v>
      </c>
      <c r="X289">
        <v>7.3</v>
      </c>
      <c r="Y289">
        <v>14.2</v>
      </c>
      <c r="Z289">
        <v>11.8</v>
      </c>
      <c r="AA289">
        <v>1.204</v>
      </c>
      <c r="AB289">
        <v>0.64700000000000002</v>
      </c>
      <c r="AC289">
        <v>0.69199999999999995</v>
      </c>
      <c r="AD289">
        <v>71.900000000000006</v>
      </c>
      <c r="AE289">
        <v>18.5</v>
      </c>
      <c r="AF289">
        <v>67.7</v>
      </c>
      <c r="AG289">
        <v>-2.6</v>
      </c>
      <c r="AH289">
        <v>39.799999999999997</v>
      </c>
      <c r="AI289">
        <v>46.4</v>
      </c>
      <c r="AJ289">
        <v>33.6</v>
      </c>
      <c r="AK289">
        <v>43.8</v>
      </c>
      <c r="AL289">
        <v>70.2</v>
      </c>
      <c r="AM289">
        <v>100.3</v>
      </c>
      <c r="AN289">
        <v>12.5</v>
      </c>
      <c r="AO289">
        <v>14.4</v>
      </c>
      <c r="AP289">
        <v>0.86899999999999999</v>
      </c>
      <c r="AQ289">
        <f t="shared" si="12"/>
        <v>0.33499999999999996</v>
      </c>
      <c r="AR289">
        <f t="shared" si="13"/>
        <v>12</v>
      </c>
      <c r="AS289">
        <f t="shared" si="14"/>
        <v>0.19999999999999929</v>
      </c>
      <c r="AT289">
        <f>_xlfn.XLOOKUP(_xlfn.XLOOKUP($A289,TEAMS!$E$3:$E$361,TEAMS!$D$3:$D$361,"",0),KP!$C$1:$C$370,KP!B$1:B$370,"",0)</f>
        <v>68</v>
      </c>
      <c r="AU289">
        <f>_xlfn.XLOOKUP(_xlfn.XLOOKUP($A289,TEAMS!$E$3:$E$361,TEAMS!$D$3:$D$361,"",0),KP!$C$1:$C$370,KP!F$1:F$370,"",0)</f>
        <v>22</v>
      </c>
      <c r="AV289">
        <f>_xlfn.XLOOKUP(_xlfn.XLOOKUP($A289,TEAMS!$E$3:$E$361,TEAMS!$D$3:$D$361,"",0),KP!$C$1:$C$370,KP!G$1:G$370,"",0)</f>
        <v>12</v>
      </c>
      <c r="AW289">
        <f>_xlfn.XLOOKUP(_xlfn.XLOOKUP($A289,TEAMS!$E$3:$E$361,TEAMS!$D$3:$D$361,"",0),KP!$C$1:$C$370,KP!H$1:H$370,"",0)</f>
        <v>11</v>
      </c>
      <c r="AX289">
        <f>_xlfn.XLOOKUP(_xlfn.XLOOKUP($A289,TEAMS!$E$3:$E$361,TEAMS!$D$3:$D$361,"",0),KP!$C$1:$C$370,KP!I$1:I$370,"",0)</f>
        <v>12.38</v>
      </c>
      <c r="AY289">
        <f>_xlfn.XLOOKUP(_xlfn.XLOOKUP($A289,TEAMS!$E$3:$E$361,TEAMS!$D$3:$D$361,"",0),KP!$C$1:$C$370,KP!J$1:J$370,"",0)</f>
        <v>107.6</v>
      </c>
      <c r="AZ289">
        <f>_xlfn.XLOOKUP(_xlfn.XLOOKUP($A289,TEAMS!$E$3:$E$361,TEAMS!$D$3:$D$361,"",0),KP!$C$1:$C$370,KP!L$1:L$370,"",0)</f>
        <v>95.2</v>
      </c>
      <c r="BA289">
        <f>_xlfn.XLOOKUP(_xlfn.XLOOKUP($A289,TEAMS!$E$3:$E$361,TEAMS!$D$3:$D$361,"",0),KP!$C$1:$C$370,KP!N$1:N$370,"",0)</f>
        <v>68.400000000000006</v>
      </c>
      <c r="BB289">
        <f>_xlfn.XLOOKUP(_xlfn.XLOOKUP($A289,TEAMS!$E$3:$E$361,TEAMS!$D$3:$D$361,"",0),KP!$C$1:$C$370,KP!P$1:P$370,"",0)</f>
        <v>6.9000000000000006E-2</v>
      </c>
      <c r="BC289">
        <f>_xlfn.XLOOKUP(_xlfn.XLOOKUP($A289,TEAMS!$E$3:$E$361,TEAMS!$D$3:$D$361,"",0),KP!$C$1:$C$370,KP!R$1:R$370,"",0)</f>
        <v>8.69</v>
      </c>
      <c r="BD289">
        <f>_xlfn.XLOOKUP(_xlfn.XLOOKUP($A289,TEAMS!$E$3:$E$361,TEAMS!$D$3:$D$361,"",0),KP!$C$1:$C$370,KP!T$1:T$370,"",0)</f>
        <v>108.9</v>
      </c>
      <c r="BE289">
        <f>_xlfn.XLOOKUP(_xlfn.XLOOKUP($A289,TEAMS!$E$3:$E$361,TEAMS!$D$3:$D$361,"",0),KP!$C$1:$C$370,KP!V$1:V$370,"",0)</f>
        <v>100.3</v>
      </c>
      <c r="BF289">
        <f>_xlfn.XLOOKUP(_xlfn.XLOOKUP($A289,TEAMS!$E$3:$E$361,TEAMS!$D$3:$D$361,"",0),KP!$C$1:$C$370,KP!X$1:X$370,"",0)</f>
        <v>1.31</v>
      </c>
    </row>
    <row r="290" spans="1:58" x14ac:dyDescent="0.2">
      <c r="A290" s="1" t="s">
        <v>327</v>
      </c>
      <c r="B290" s="11" t="str">
        <f>_xlfn.XLOOKUP($A290,KP!$D$1:$D$364,KP!$C$1:$C$364,"",0)</f>
        <v>UC Riverside</v>
      </c>
      <c r="C290" s="11" t="str">
        <f>_xlfn.XLOOKUP($A290,KP!$D$1:$D$364,KP!$E$1:$E$364,"",0)</f>
        <v>BW</v>
      </c>
      <c r="D290">
        <v>71.400000000000006</v>
      </c>
      <c r="E290">
        <v>1.1000000000000001</v>
      </c>
      <c r="F290">
        <v>26.2</v>
      </c>
      <c r="G290">
        <v>59.9</v>
      </c>
      <c r="H290">
        <v>1.0169999999999999</v>
      </c>
      <c r="I290">
        <v>1.002</v>
      </c>
      <c r="J290">
        <v>50.5</v>
      </c>
      <c r="K290">
        <v>106.1</v>
      </c>
      <c r="L290">
        <v>35.6</v>
      </c>
      <c r="M290">
        <v>48.8</v>
      </c>
      <c r="N290">
        <v>69.599999999999994</v>
      </c>
      <c r="O290">
        <v>8</v>
      </c>
      <c r="P290">
        <v>22.5</v>
      </c>
      <c r="Q290">
        <v>9</v>
      </c>
      <c r="R290">
        <v>22.9</v>
      </c>
      <c r="S290">
        <v>36.200000000000003</v>
      </c>
      <c r="T290">
        <v>28.4</v>
      </c>
      <c r="U290">
        <v>79.8</v>
      </c>
      <c r="V290">
        <v>53.2</v>
      </c>
      <c r="W290">
        <v>1.8</v>
      </c>
      <c r="X290">
        <v>5</v>
      </c>
      <c r="Y290">
        <v>13</v>
      </c>
      <c r="Z290">
        <v>12.3</v>
      </c>
      <c r="AA290">
        <v>1.0569999999999999</v>
      </c>
      <c r="AB290">
        <v>0.63600000000000001</v>
      </c>
      <c r="AC290">
        <v>0.75</v>
      </c>
      <c r="AD290">
        <v>70.2</v>
      </c>
      <c r="AE290">
        <v>18.8</v>
      </c>
      <c r="AF290">
        <v>70.400000000000006</v>
      </c>
      <c r="AG290">
        <v>-1.1000000000000001</v>
      </c>
      <c r="AH290">
        <v>46.4</v>
      </c>
      <c r="AI290">
        <v>51.3</v>
      </c>
      <c r="AJ290">
        <v>34</v>
      </c>
      <c r="AK290">
        <v>51.5</v>
      </c>
      <c r="AL290">
        <v>72.099999999999994</v>
      </c>
      <c r="AM290">
        <v>110.1</v>
      </c>
      <c r="AN290">
        <v>11.4</v>
      </c>
      <c r="AO290">
        <v>11.8</v>
      </c>
      <c r="AP290">
        <v>0.96599999999999997</v>
      </c>
      <c r="AQ290">
        <f t="shared" si="12"/>
        <v>9.099999999999997E-2</v>
      </c>
      <c r="AR290">
        <f t="shared" si="13"/>
        <v>6.8</v>
      </c>
      <c r="AS290">
        <f t="shared" si="14"/>
        <v>-5.5000000000000009</v>
      </c>
      <c r="AT290">
        <f>_xlfn.XLOOKUP(_xlfn.XLOOKUP($A290,TEAMS!$E$3:$E$361,TEAMS!$D$3:$D$361,"",0),KP!$C$1:$C$370,KP!B$1:B$370,"",0)</f>
        <v>137</v>
      </c>
      <c r="AU290">
        <f>_xlfn.XLOOKUP(_xlfn.XLOOKUP($A290,TEAMS!$E$3:$E$361,TEAMS!$D$3:$D$361,"",0),KP!$C$1:$C$370,KP!F$1:F$370,"",0)</f>
        <v>22</v>
      </c>
      <c r="AV290">
        <f>_xlfn.XLOOKUP(_xlfn.XLOOKUP($A290,TEAMS!$E$3:$E$361,TEAMS!$D$3:$D$361,"",0),KP!$C$1:$C$370,KP!G$1:G$370,"",0)</f>
        <v>12</v>
      </c>
      <c r="AW290">
        <f>_xlfn.XLOOKUP(_xlfn.XLOOKUP($A290,TEAMS!$E$3:$E$361,TEAMS!$D$3:$D$361,"",0),KP!$C$1:$C$370,KP!H$1:H$370,"",0)</f>
        <v>0</v>
      </c>
      <c r="AX290">
        <f>_xlfn.XLOOKUP(_xlfn.XLOOKUP($A290,TEAMS!$E$3:$E$361,TEAMS!$D$3:$D$361,"",0),KP!$C$1:$C$370,KP!I$1:I$370,"",0)</f>
        <v>2.69</v>
      </c>
      <c r="AY290">
        <f>_xlfn.XLOOKUP(_xlfn.XLOOKUP($A290,TEAMS!$E$3:$E$361,TEAMS!$D$3:$D$361,"",0),KP!$C$1:$C$370,KP!J$1:J$370,"",0)</f>
        <v>107.9</v>
      </c>
      <c r="AZ290">
        <f>_xlfn.XLOOKUP(_xlfn.XLOOKUP($A290,TEAMS!$E$3:$E$361,TEAMS!$D$3:$D$361,"",0),KP!$C$1:$C$370,KP!L$1:L$370,"",0)</f>
        <v>105.2</v>
      </c>
      <c r="BA290">
        <f>_xlfn.XLOOKUP(_xlfn.XLOOKUP($A290,TEAMS!$E$3:$E$361,TEAMS!$D$3:$D$361,"",0),KP!$C$1:$C$370,KP!N$1:N$370,"",0)</f>
        <v>66.900000000000006</v>
      </c>
      <c r="BB290">
        <f>_xlfn.XLOOKUP(_xlfn.XLOOKUP($A290,TEAMS!$E$3:$E$361,TEAMS!$D$3:$D$361,"",0),KP!$C$1:$C$370,KP!P$1:P$370,"",0)</f>
        <v>9.7000000000000003E-2</v>
      </c>
      <c r="BC290">
        <f>_xlfn.XLOOKUP(_xlfn.XLOOKUP($A290,TEAMS!$E$3:$E$361,TEAMS!$D$3:$D$361,"",0),KP!$C$1:$C$370,KP!R$1:R$370,"",0)</f>
        <v>0.4</v>
      </c>
      <c r="BD290">
        <f>_xlfn.XLOOKUP(_xlfn.XLOOKUP($A290,TEAMS!$E$3:$E$361,TEAMS!$D$3:$D$361,"",0),KP!$C$1:$C$370,KP!T$1:T$370,"",0)</f>
        <v>104.6</v>
      </c>
      <c r="BE290">
        <f>_xlfn.XLOOKUP(_xlfn.XLOOKUP($A290,TEAMS!$E$3:$E$361,TEAMS!$D$3:$D$361,"",0),KP!$C$1:$C$370,KP!V$1:V$370,"",0)</f>
        <v>104.2</v>
      </c>
      <c r="BF290">
        <f>_xlfn.XLOOKUP(_xlfn.XLOOKUP($A290,TEAMS!$E$3:$E$361,TEAMS!$D$3:$D$361,"",0),KP!$C$1:$C$370,KP!X$1:X$370,"",0)</f>
        <v>4.45</v>
      </c>
    </row>
    <row r="291" spans="1:58" x14ac:dyDescent="0.2">
      <c r="A291" s="1" t="s">
        <v>328</v>
      </c>
      <c r="B291" s="11" t="str">
        <f>_xlfn.XLOOKUP($A291,KP!$D$1:$D$364,KP!$C$1:$C$364,"",0)</f>
        <v>San Diego St.</v>
      </c>
      <c r="C291" s="11" t="str">
        <f>_xlfn.XLOOKUP($A291,KP!$D$1:$D$364,KP!$E$1:$E$364,"",0)</f>
        <v>MWC</v>
      </c>
      <c r="D291">
        <v>71.3</v>
      </c>
      <c r="E291">
        <v>7.5</v>
      </c>
      <c r="F291">
        <v>25.1</v>
      </c>
      <c r="G291">
        <v>56.8</v>
      </c>
      <c r="H291">
        <v>1.0429999999999999</v>
      </c>
      <c r="I291">
        <v>0.93300000000000005</v>
      </c>
      <c r="J291">
        <v>50.1</v>
      </c>
      <c r="K291">
        <v>107.9</v>
      </c>
      <c r="L291">
        <v>34.4</v>
      </c>
      <c r="M291">
        <v>49.4</v>
      </c>
      <c r="N291">
        <v>73.599999999999994</v>
      </c>
      <c r="O291">
        <v>6.8</v>
      </c>
      <c r="P291">
        <v>19.8</v>
      </c>
      <c r="Q291">
        <v>9.1999999999999993</v>
      </c>
      <c r="R291">
        <v>23.4</v>
      </c>
      <c r="S291">
        <v>35.5</v>
      </c>
      <c r="T291">
        <v>30.7</v>
      </c>
      <c r="U291">
        <v>76.2</v>
      </c>
      <c r="V291">
        <v>53.1</v>
      </c>
      <c r="W291">
        <v>3.7</v>
      </c>
      <c r="X291">
        <v>7.1</v>
      </c>
      <c r="Y291">
        <v>13</v>
      </c>
      <c r="Z291">
        <v>11.7</v>
      </c>
      <c r="AA291">
        <v>1.1120000000000001</v>
      </c>
      <c r="AB291">
        <v>0.81299999999999994</v>
      </c>
      <c r="AC291">
        <v>0.88900000000000001</v>
      </c>
      <c r="AD291">
        <v>68.400000000000006</v>
      </c>
      <c r="AE291">
        <v>16.5</v>
      </c>
      <c r="AF291">
        <v>63.8</v>
      </c>
      <c r="AG291">
        <v>-7.5</v>
      </c>
      <c r="AH291">
        <v>41.6</v>
      </c>
      <c r="AI291">
        <v>47.5</v>
      </c>
      <c r="AJ291">
        <v>29.2</v>
      </c>
      <c r="AK291">
        <v>50</v>
      </c>
      <c r="AL291">
        <v>73.599999999999994</v>
      </c>
      <c r="AM291">
        <v>102.3</v>
      </c>
      <c r="AN291">
        <v>10.8</v>
      </c>
      <c r="AO291">
        <v>13.1</v>
      </c>
      <c r="AP291">
        <v>0.82099999999999995</v>
      </c>
      <c r="AQ291">
        <f t="shared" si="12"/>
        <v>0.29100000000000015</v>
      </c>
      <c r="AR291">
        <f t="shared" si="13"/>
        <v>10.8</v>
      </c>
      <c r="AS291">
        <f t="shared" si="14"/>
        <v>-0.89999999999999858</v>
      </c>
      <c r="AT291">
        <f>_xlfn.XLOOKUP(_xlfn.XLOOKUP($A291,TEAMS!$E$3:$E$361,TEAMS!$D$3:$D$361,"",0),KP!$C$1:$C$370,KP!B$1:B$370,"",0)</f>
        <v>14</v>
      </c>
      <c r="AU291">
        <f>_xlfn.XLOOKUP(_xlfn.XLOOKUP($A291,TEAMS!$E$3:$E$361,TEAMS!$D$3:$D$361,"",0),KP!$C$1:$C$370,KP!F$1:F$370,"",0)</f>
        <v>27</v>
      </c>
      <c r="AV291">
        <f>_xlfn.XLOOKUP(_xlfn.XLOOKUP($A291,TEAMS!$E$3:$E$361,TEAMS!$D$3:$D$361,"",0),KP!$C$1:$C$370,KP!G$1:G$370,"",0)</f>
        <v>6</v>
      </c>
      <c r="AW291">
        <f>_xlfn.XLOOKUP(_xlfn.XLOOKUP($A291,TEAMS!$E$3:$E$361,TEAMS!$D$3:$D$361,"",0),KP!$C$1:$C$370,KP!H$1:H$370,"",0)</f>
        <v>5</v>
      </c>
      <c r="AX291">
        <f>_xlfn.XLOOKUP(_xlfn.XLOOKUP($A291,TEAMS!$E$3:$E$361,TEAMS!$D$3:$D$361,"",0),KP!$C$1:$C$370,KP!I$1:I$370,"",0)</f>
        <v>20.25</v>
      </c>
      <c r="AY291">
        <f>_xlfn.XLOOKUP(_xlfn.XLOOKUP($A291,TEAMS!$E$3:$E$361,TEAMS!$D$3:$D$361,"",0),KP!$C$1:$C$370,KP!J$1:J$370,"",0)</f>
        <v>111.9</v>
      </c>
      <c r="AZ291">
        <f>_xlfn.XLOOKUP(_xlfn.XLOOKUP($A291,TEAMS!$E$3:$E$361,TEAMS!$D$3:$D$361,"",0),KP!$C$1:$C$370,KP!L$1:L$370,"",0)</f>
        <v>91.7</v>
      </c>
      <c r="BA291">
        <f>_xlfn.XLOOKUP(_xlfn.XLOOKUP($A291,TEAMS!$E$3:$E$361,TEAMS!$D$3:$D$361,"",0),KP!$C$1:$C$370,KP!N$1:N$370,"",0)</f>
        <v>66</v>
      </c>
      <c r="BB291">
        <f>_xlfn.XLOOKUP(_xlfn.XLOOKUP($A291,TEAMS!$E$3:$E$361,TEAMS!$D$3:$D$361,"",0),KP!$C$1:$C$370,KP!P$1:P$370,"",0)</f>
        <v>4.7E-2</v>
      </c>
      <c r="BC291">
        <f>_xlfn.XLOOKUP(_xlfn.XLOOKUP($A291,TEAMS!$E$3:$E$361,TEAMS!$D$3:$D$361,"",0),KP!$C$1:$C$370,KP!R$1:R$370,"",0)</f>
        <v>8.9600000000000009</v>
      </c>
      <c r="BD291">
        <f>_xlfn.XLOOKUP(_xlfn.XLOOKUP($A291,TEAMS!$E$3:$E$361,TEAMS!$D$3:$D$361,"",0),KP!$C$1:$C$370,KP!T$1:T$370,"",0)</f>
        <v>110.4</v>
      </c>
      <c r="BE291">
        <f>_xlfn.XLOOKUP(_xlfn.XLOOKUP($A291,TEAMS!$E$3:$E$361,TEAMS!$D$3:$D$361,"",0),KP!$C$1:$C$370,KP!V$1:V$370,"",0)</f>
        <v>101.4</v>
      </c>
      <c r="BF291">
        <f>_xlfn.XLOOKUP(_xlfn.XLOOKUP($A291,TEAMS!$E$3:$E$361,TEAMS!$D$3:$D$361,"",0),KP!$C$1:$C$370,KP!X$1:X$370,"",0)</f>
        <v>7.47</v>
      </c>
    </row>
    <row r="292" spans="1:58" x14ac:dyDescent="0.2">
      <c r="A292" s="1" t="s">
        <v>329</v>
      </c>
      <c r="B292" s="11" t="str">
        <f>_xlfn.XLOOKUP($A292,KP!$D$1:$D$364,KP!$C$1:$C$364,"",0)</f>
        <v>Pacific</v>
      </c>
      <c r="C292" s="11" t="str">
        <f>_xlfn.XLOOKUP($A292,KP!$D$1:$D$364,KP!$E$1:$E$364,"",0)</f>
        <v>WCC</v>
      </c>
      <c r="D292">
        <v>75.8</v>
      </c>
      <c r="E292">
        <v>-2.6</v>
      </c>
      <c r="F292">
        <v>26.5</v>
      </c>
      <c r="G292">
        <v>58.5</v>
      </c>
      <c r="H292">
        <v>1.0349999999999999</v>
      </c>
      <c r="I292">
        <v>1.071</v>
      </c>
      <c r="J292">
        <v>52.7</v>
      </c>
      <c r="K292">
        <v>111.9</v>
      </c>
      <c r="L292">
        <v>38.4</v>
      </c>
      <c r="M292">
        <v>49.6</v>
      </c>
      <c r="N292">
        <v>72.7</v>
      </c>
      <c r="O292">
        <v>8.6999999999999993</v>
      </c>
      <c r="P292">
        <v>22.7</v>
      </c>
      <c r="Q292">
        <v>6.2</v>
      </c>
      <c r="R292">
        <v>21.5</v>
      </c>
      <c r="S292">
        <v>31.3</v>
      </c>
      <c r="T292">
        <v>19.899999999999999</v>
      </c>
      <c r="U292">
        <v>70.5</v>
      </c>
      <c r="V292">
        <v>45.7</v>
      </c>
      <c r="W292">
        <v>2.6</v>
      </c>
      <c r="X292">
        <v>5.4</v>
      </c>
      <c r="Y292">
        <v>12.5</v>
      </c>
      <c r="Z292">
        <v>11.6</v>
      </c>
      <c r="AA292">
        <v>1.075</v>
      </c>
      <c r="AB292">
        <v>0.45200000000000001</v>
      </c>
      <c r="AC292">
        <v>0.57099999999999995</v>
      </c>
      <c r="AD292">
        <v>73.2</v>
      </c>
      <c r="AE292">
        <v>19</v>
      </c>
      <c r="AF292">
        <v>78.400000000000006</v>
      </c>
      <c r="AG292">
        <v>2.6</v>
      </c>
      <c r="AH292">
        <v>46.9</v>
      </c>
      <c r="AI292">
        <v>54</v>
      </c>
      <c r="AJ292">
        <v>34.9</v>
      </c>
      <c r="AK292">
        <v>55.1</v>
      </c>
      <c r="AL292">
        <v>67.2</v>
      </c>
      <c r="AM292">
        <v>113</v>
      </c>
      <c r="AN292">
        <v>13.6</v>
      </c>
      <c r="AO292">
        <v>12.8</v>
      </c>
      <c r="AP292">
        <v>1.0580000000000001</v>
      </c>
      <c r="AQ292">
        <f t="shared" si="12"/>
        <v>1.6999999999999904E-2</v>
      </c>
      <c r="AR292">
        <f t="shared" si="13"/>
        <v>8</v>
      </c>
      <c r="AS292">
        <f t="shared" si="14"/>
        <v>-3.5999999999999996</v>
      </c>
      <c r="AT292">
        <f>_xlfn.XLOOKUP(_xlfn.XLOOKUP($A292,TEAMS!$E$3:$E$361,TEAMS!$D$3:$D$361,"",0),KP!$C$1:$C$370,KP!B$1:B$370,"",0)</f>
        <v>181</v>
      </c>
      <c r="AU292">
        <f>_xlfn.XLOOKUP(_xlfn.XLOOKUP($A292,TEAMS!$E$3:$E$361,TEAMS!$D$3:$D$361,"",0),KP!$C$1:$C$370,KP!F$1:F$370,"",0)</f>
        <v>15</v>
      </c>
      <c r="AV292">
        <f>_xlfn.XLOOKUP(_xlfn.XLOOKUP($A292,TEAMS!$E$3:$E$361,TEAMS!$D$3:$D$361,"",0),KP!$C$1:$C$370,KP!G$1:G$370,"",0)</f>
        <v>18</v>
      </c>
      <c r="AW292">
        <f>_xlfn.XLOOKUP(_xlfn.XLOOKUP($A292,TEAMS!$E$3:$E$361,TEAMS!$D$3:$D$361,"",0),KP!$C$1:$C$370,KP!H$1:H$370,"",0)</f>
        <v>0</v>
      </c>
      <c r="AX292">
        <f>_xlfn.XLOOKUP(_xlfn.XLOOKUP($A292,TEAMS!$E$3:$E$361,TEAMS!$D$3:$D$361,"",0),KP!$C$1:$C$370,KP!I$1:I$370,"",0)</f>
        <v>-0.88</v>
      </c>
      <c r="AY292">
        <f>_xlfn.XLOOKUP(_xlfn.XLOOKUP($A292,TEAMS!$E$3:$E$361,TEAMS!$D$3:$D$361,"",0),KP!$C$1:$C$370,KP!J$1:J$370,"",0)</f>
        <v>108.3</v>
      </c>
      <c r="AZ292">
        <f>_xlfn.XLOOKUP(_xlfn.XLOOKUP($A292,TEAMS!$E$3:$E$361,TEAMS!$D$3:$D$361,"",0),KP!$C$1:$C$370,KP!L$1:L$370,"",0)</f>
        <v>109.2</v>
      </c>
      <c r="BA292">
        <f>_xlfn.XLOOKUP(_xlfn.XLOOKUP($A292,TEAMS!$E$3:$E$361,TEAMS!$D$3:$D$361,"",0),KP!$C$1:$C$370,KP!N$1:N$370,"",0)</f>
        <v>69.599999999999994</v>
      </c>
      <c r="BB292">
        <f>_xlfn.XLOOKUP(_xlfn.XLOOKUP($A292,TEAMS!$E$3:$E$361,TEAMS!$D$3:$D$361,"",0),KP!$C$1:$C$370,KP!P$1:P$370,"",0)</f>
        <v>4.2999999999999997E-2</v>
      </c>
      <c r="BC292">
        <f>_xlfn.XLOOKUP(_xlfn.XLOOKUP($A292,TEAMS!$E$3:$E$361,TEAMS!$D$3:$D$361,"",0),KP!$C$1:$C$370,KP!R$1:R$370,"",0)</f>
        <v>2.1800000000000002</v>
      </c>
      <c r="BD292">
        <f>_xlfn.XLOOKUP(_xlfn.XLOOKUP($A292,TEAMS!$E$3:$E$361,TEAMS!$D$3:$D$361,"",0),KP!$C$1:$C$370,KP!T$1:T$370,"",0)</f>
        <v>107.6</v>
      </c>
      <c r="BE292">
        <f>_xlfn.XLOOKUP(_xlfn.XLOOKUP($A292,TEAMS!$E$3:$E$361,TEAMS!$D$3:$D$361,"",0),KP!$C$1:$C$370,KP!V$1:V$370,"",0)</f>
        <v>105.4</v>
      </c>
      <c r="BF292">
        <f>_xlfn.XLOOKUP(_xlfn.XLOOKUP($A292,TEAMS!$E$3:$E$361,TEAMS!$D$3:$D$361,"",0),KP!$C$1:$C$370,KP!X$1:X$370,"",0)</f>
        <v>-3.27</v>
      </c>
    </row>
    <row r="293" spans="1:58" x14ac:dyDescent="0.2">
      <c r="A293" s="1" t="s">
        <v>330</v>
      </c>
      <c r="B293" s="11" t="str">
        <f>_xlfn.XLOOKUP($A293,KP!$D$1:$D$364,KP!$C$1:$C$364,"",0)</f>
        <v>North Florida</v>
      </c>
      <c r="C293" s="11" t="str">
        <f>_xlfn.XLOOKUP($A293,KP!$D$1:$D$364,KP!$E$1:$E$364,"",0)</f>
        <v>ASun</v>
      </c>
      <c r="D293">
        <v>74.8</v>
      </c>
      <c r="E293">
        <v>-4.2</v>
      </c>
      <c r="F293">
        <v>26.2</v>
      </c>
      <c r="G293">
        <v>58.8</v>
      </c>
      <c r="H293">
        <v>1.0489999999999999</v>
      </c>
      <c r="I293">
        <v>1.1080000000000001</v>
      </c>
      <c r="J293">
        <v>53.3</v>
      </c>
      <c r="K293">
        <v>112</v>
      </c>
      <c r="L293">
        <v>36.4</v>
      </c>
      <c r="M293">
        <v>52.1</v>
      </c>
      <c r="N293">
        <v>72</v>
      </c>
      <c r="O293">
        <v>10.199999999999999</v>
      </c>
      <c r="P293">
        <v>28.1</v>
      </c>
      <c r="Q293">
        <v>7.5</v>
      </c>
      <c r="R293">
        <v>22.5</v>
      </c>
      <c r="S293">
        <v>33.6</v>
      </c>
      <c r="T293">
        <v>24</v>
      </c>
      <c r="U293">
        <v>68.5</v>
      </c>
      <c r="V293">
        <v>47.1</v>
      </c>
      <c r="W293">
        <v>3.8</v>
      </c>
      <c r="X293">
        <v>4.7</v>
      </c>
      <c r="Y293">
        <v>12.4</v>
      </c>
      <c r="Z293">
        <v>12.1</v>
      </c>
      <c r="AA293">
        <v>1.026</v>
      </c>
      <c r="AB293">
        <v>0.41399999999999998</v>
      </c>
      <c r="AC293">
        <v>0.45500000000000002</v>
      </c>
      <c r="AD293">
        <v>71.3</v>
      </c>
      <c r="AE293">
        <v>14</v>
      </c>
      <c r="AF293">
        <v>79</v>
      </c>
      <c r="AG293">
        <v>4.2</v>
      </c>
      <c r="AH293">
        <v>47.2</v>
      </c>
      <c r="AI293">
        <v>52.4</v>
      </c>
      <c r="AJ293">
        <v>35.5</v>
      </c>
      <c r="AK293">
        <v>52.1</v>
      </c>
      <c r="AL293">
        <v>73.400000000000006</v>
      </c>
      <c r="AM293">
        <v>109.8</v>
      </c>
      <c r="AN293">
        <v>15.9</v>
      </c>
      <c r="AO293">
        <v>9.6999999999999993</v>
      </c>
      <c r="AP293">
        <v>1.6379999999999999</v>
      </c>
      <c r="AQ293">
        <f t="shared" si="12"/>
        <v>-0.61199999999999988</v>
      </c>
      <c r="AR293">
        <f t="shared" si="13"/>
        <v>8.5</v>
      </c>
      <c r="AS293">
        <f t="shared" si="14"/>
        <v>-3.5999999999999996</v>
      </c>
      <c r="AT293">
        <f>_xlfn.XLOOKUP(_xlfn.XLOOKUP($A293,TEAMS!$E$3:$E$361,TEAMS!$D$3:$D$361,"",0),KP!$C$1:$C$370,KP!B$1:B$370,"",0)</f>
        <v>231</v>
      </c>
      <c r="AU293">
        <f>_xlfn.XLOOKUP(_xlfn.XLOOKUP($A293,TEAMS!$E$3:$E$361,TEAMS!$D$3:$D$361,"",0),KP!$C$1:$C$370,KP!F$1:F$370,"",0)</f>
        <v>14</v>
      </c>
      <c r="AV293">
        <f>_xlfn.XLOOKUP(_xlfn.XLOOKUP($A293,TEAMS!$E$3:$E$361,TEAMS!$D$3:$D$361,"",0),KP!$C$1:$C$370,KP!G$1:G$370,"",0)</f>
        <v>17</v>
      </c>
      <c r="AW293">
        <f>_xlfn.XLOOKUP(_xlfn.XLOOKUP($A293,TEAMS!$E$3:$E$361,TEAMS!$D$3:$D$361,"",0),KP!$C$1:$C$370,KP!H$1:H$370,"",0)</f>
        <v>0</v>
      </c>
      <c r="AX293">
        <f>_xlfn.XLOOKUP(_xlfn.XLOOKUP($A293,TEAMS!$E$3:$E$361,TEAMS!$D$3:$D$361,"",0),KP!$C$1:$C$370,KP!I$1:I$370,"",0)</f>
        <v>-4.91</v>
      </c>
      <c r="AY293">
        <f>_xlfn.XLOOKUP(_xlfn.XLOOKUP($A293,TEAMS!$E$3:$E$361,TEAMS!$D$3:$D$361,"",0),KP!$C$1:$C$370,KP!J$1:J$370,"",0)</f>
        <v>109.9</v>
      </c>
      <c r="AZ293">
        <f>_xlfn.XLOOKUP(_xlfn.XLOOKUP($A293,TEAMS!$E$3:$E$361,TEAMS!$D$3:$D$361,"",0),KP!$C$1:$C$370,KP!L$1:L$370,"",0)</f>
        <v>114.8</v>
      </c>
      <c r="BA293">
        <f>_xlfn.XLOOKUP(_xlfn.XLOOKUP($A293,TEAMS!$E$3:$E$361,TEAMS!$D$3:$D$361,"",0),KP!$C$1:$C$370,KP!N$1:N$370,"",0)</f>
        <v>68</v>
      </c>
      <c r="BB293">
        <f>_xlfn.XLOOKUP(_xlfn.XLOOKUP($A293,TEAMS!$E$3:$E$361,TEAMS!$D$3:$D$361,"",0),KP!$C$1:$C$370,KP!P$1:P$370,"",0)</f>
        <v>1.2E-2</v>
      </c>
      <c r="BC293">
        <f>_xlfn.XLOOKUP(_xlfn.XLOOKUP($A293,TEAMS!$E$3:$E$361,TEAMS!$D$3:$D$361,"",0),KP!$C$1:$C$370,KP!R$1:R$370,"",0)</f>
        <v>-1.33</v>
      </c>
      <c r="BD293">
        <f>_xlfn.XLOOKUP(_xlfn.XLOOKUP($A293,TEAMS!$E$3:$E$361,TEAMS!$D$3:$D$361,"",0),KP!$C$1:$C$370,KP!T$1:T$370,"",0)</f>
        <v>105.7</v>
      </c>
      <c r="BE293">
        <f>_xlfn.XLOOKUP(_xlfn.XLOOKUP($A293,TEAMS!$E$3:$E$361,TEAMS!$D$3:$D$361,"",0),KP!$C$1:$C$370,KP!V$1:V$370,"",0)</f>
        <v>107</v>
      </c>
      <c r="BF293">
        <f>_xlfn.XLOOKUP(_xlfn.XLOOKUP($A293,TEAMS!$E$3:$E$361,TEAMS!$D$3:$D$361,"",0),KP!$C$1:$C$370,KP!X$1:X$370,"",0)</f>
        <v>5.92</v>
      </c>
    </row>
    <row r="294" spans="1:58" x14ac:dyDescent="0.2">
      <c r="A294" s="1" t="s">
        <v>331</v>
      </c>
      <c r="B294" s="11" t="str">
        <f>_xlfn.XLOOKUP($A294,KP!$D$1:$D$364,KP!$C$1:$C$364,"",0)</f>
        <v>Presbyterian</v>
      </c>
      <c r="C294" s="11" t="str">
        <f>_xlfn.XLOOKUP($A294,KP!$D$1:$D$364,KP!$E$1:$E$364,"",0)</f>
        <v>BSth</v>
      </c>
      <c r="D294">
        <v>61.8</v>
      </c>
      <c r="E294">
        <v>-8.5</v>
      </c>
      <c r="F294">
        <v>21.9</v>
      </c>
      <c r="G294">
        <v>52.7</v>
      </c>
      <c r="H294">
        <v>0.92900000000000005</v>
      </c>
      <c r="I294">
        <v>1.0580000000000001</v>
      </c>
      <c r="J294">
        <v>47.3</v>
      </c>
      <c r="K294">
        <v>99.9</v>
      </c>
      <c r="L294">
        <v>31.5</v>
      </c>
      <c r="M294">
        <v>47.3</v>
      </c>
      <c r="N294">
        <v>62</v>
      </c>
      <c r="O294">
        <v>6</v>
      </c>
      <c r="P294">
        <v>19.100000000000001</v>
      </c>
      <c r="Q294">
        <v>9.1</v>
      </c>
      <c r="R294">
        <v>20.100000000000001</v>
      </c>
      <c r="S294">
        <v>32.9</v>
      </c>
      <c r="T294">
        <v>28.8</v>
      </c>
      <c r="U294">
        <v>72.599999999999994</v>
      </c>
      <c r="V294">
        <v>49.1</v>
      </c>
      <c r="W294">
        <v>3.1</v>
      </c>
      <c r="X294">
        <v>5.3</v>
      </c>
      <c r="Y294">
        <v>10.199999999999999</v>
      </c>
      <c r="Z294">
        <v>13.6</v>
      </c>
      <c r="AA294">
        <v>0.754</v>
      </c>
      <c r="AB294">
        <v>0.1</v>
      </c>
      <c r="AC294">
        <v>0</v>
      </c>
      <c r="AD294">
        <v>66.5</v>
      </c>
      <c r="AE294">
        <v>19.3</v>
      </c>
      <c r="AF294">
        <v>70.400000000000006</v>
      </c>
      <c r="AG294">
        <v>8.5</v>
      </c>
      <c r="AH294">
        <v>47.2</v>
      </c>
      <c r="AI294">
        <v>54</v>
      </c>
      <c r="AJ294">
        <v>38.5</v>
      </c>
      <c r="AK294">
        <v>51.9</v>
      </c>
      <c r="AL294">
        <v>66.3</v>
      </c>
      <c r="AM294">
        <v>112.9</v>
      </c>
      <c r="AN294">
        <v>11.9</v>
      </c>
      <c r="AO294">
        <v>12</v>
      </c>
      <c r="AP294">
        <v>0.99199999999999999</v>
      </c>
      <c r="AQ294">
        <f t="shared" si="12"/>
        <v>-0.23799999999999999</v>
      </c>
      <c r="AR294">
        <f t="shared" si="13"/>
        <v>8.4</v>
      </c>
      <c r="AS294">
        <f t="shared" si="14"/>
        <v>-5.1999999999999993</v>
      </c>
      <c r="AT294">
        <f>_xlfn.XLOOKUP(_xlfn.XLOOKUP($A294,TEAMS!$E$3:$E$361,TEAMS!$D$3:$D$361,"",0),KP!$C$1:$C$370,KP!B$1:B$370,"",0)</f>
        <v>346</v>
      </c>
      <c r="AU294">
        <f>_xlfn.XLOOKUP(_xlfn.XLOOKUP($A294,TEAMS!$E$3:$E$361,TEAMS!$D$3:$D$361,"",0),KP!$C$1:$C$370,KP!F$1:F$370,"",0)</f>
        <v>0</v>
      </c>
      <c r="AV294">
        <f>_xlfn.XLOOKUP(_xlfn.XLOOKUP($A294,TEAMS!$E$3:$E$361,TEAMS!$D$3:$D$361,"",0),KP!$C$1:$C$370,KP!G$1:G$370,"",0)</f>
        <v>0</v>
      </c>
      <c r="AW294">
        <f>_xlfn.XLOOKUP(_xlfn.XLOOKUP($A294,TEAMS!$E$3:$E$361,TEAMS!$D$3:$D$361,"",0),KP!$C$1:$C$370,KP!H$1:H$370,"",0)</f>
        <v>0</v>
      </c>
      <c r="AX294">
        <f>_xlfn.XLOOKUP(_xlfn.XLOOKUP($A294,TEAMS!$E$3:$E$361,TEAMS!$D$3:$D$361,"",0),KP!$C$1:$C$370,KP!I$1:I$370,"",0)</f>
        <v>-17.21</v>
      </c>
      <c r="AY294">
        <f>_xlfn.XLOOKUP(_xlfn.XLOOKUP($A294,TEAMS!$E$3:$E$361,TEAMS!$D$3:$D$361,"",0),KP!$C$1:$C$370,KP!J$1:J$370,"",0)</f>
        <v>93.8</v>
      </c>
      <c r="AZ294">
        <f>_xlfn.XLOOKUP(_xlfn.XLOOKUP($A294,TEAMS!$E$3:$E$361,TEAMS!$D$3:$D$361,"",0),KP!$C$1:$C$370,KP!L$1:L$370,"",0)</f>
        <v>111</v>
      </c>
      <c r="BA294">
        <f>_xlfn.XLOOKUP(_xlfn.XLOOKUP($A294,TEAMS!$E$3:$E$361,TEAMS!$D$3:$D$361,"",0),KP!$C$1:$C$370,KP!N$1:N$370,"",0)</f>
        <v>64.7</v>
      </c>
      <c r="BB294">
        <f>_xlfn.XLOOKUP(_xlfn.XLOOKUP($A294,TEAMS!$E$3:$E$361,TEAMS!$D$3:$D$361,"",0),KP!$C$1:$C$370,KP!P$1:P$370,"",0)</f>
        <v>-0.104</v>
      </c>
      <c r="BC294">
        <f>_xlfn.XLOOKUP(_xlfn.XLOOKUP($A294,TEAMS!$E$3:$E$361,TEAMS!$D$3:$D$361,"",0),KP!$C$1:$C$370,KP!R$1:R$370,"",0)</f>
        <v>-4.87</v>
      </c>
      <c r="BD294">
        <f>_xlfn.XLOOKUP(_xlfn.XLOOKUP($A294,TEAMS!$E$3:$E$361,TEAMS!$D$3:$D$361,"",0),KP!$C$1:$C$370,KP!T$1:T$370,"",0)</f>
        <v>103.5</v>
      </c>
      <c r="BE294">
        <f>_xlfn.XLOOKUP(_xlfn.XLOOKUP($A294,TEAMS!$E$3:$E$361,TEAMS!$D$3:$D$361,"",0),KP!$C$1:$C$370,KP!V$1:V$370,"",0)</f>
        <v>108.4</v>
      </c>
      <c r="BF294">
        <f>_xlfn.XLOOKUP(_xlfn.XLOOKUP($A294,TEAMS!$E$3:$E$361,TEAMS!$D$3:$D$361,"",0),KP!$C$1:$C$370,KP!X$1:X$370,"",0)</f>
        <v>-4.09</v>
      </c>
    </row>
    <row r="295" spans="1:58" x14ac:dyDescent="0.2">
      <c r="A295" s="1" t="s">
        <v>332</v>
      </c>
      <c r="B295" s="11" t="str">
        <f>_xlfn.XLOOKUP($A295,KP!$D$1:$D$364,KP!$C$1:$C$364,"",0)</f>
        <v>Duquesne</v>
      </c>
      <c r="C295" s="11" t="str">
        <f>_xlfn.XLOOKUP($A295,KP!$D$1:$D$364,KP!$E$1:$E$364,"",0)</f>
        <v>A10</v>
      </c>
      <c r="D295">
        <v>74.8</v>
      </c>
      <c r="E295">
        <v>3.9</v>
      </c>
      <c r="F295">
        <v>27.2</v>
      </c>
      <c r="G295">
        <v>62.2</v>
      </c>
      <c r="H295">
        <v>1.054</v>
      </c>
      <c r="I295">
        <v>0.999</v>
      </c>
      <c r="J295">
        <v>51</v>
      </c>
      <c r="K295">
        <v>106.8</v>
      </c>
      <c r="L295">
        <v>36.5</v>
      </c>
      <c r="M295">
        <v>48.6</v>
      </c>
      <c r="N295">
        <v>68.8</v>
      </c>
      <c r="O295">
        <v>9</v>
      </c>
      <c r="P295">
        <v>24.7</v>
      </c>
      <c r="Q295">
        <v>10.9</v>
      </c>
      <c r="R295">
        <v>21.9</v>
      </c>
      <c r="S295">
        <v>35.700000000000003</v>
      </c>
      <c r="T295">
        <v>31.5</v>
      </c>
      <c r="U295">
        <v>68.8</v>
      </c>
      <c r="V295">
        <v>49.5</v>
      </c>
      <c r="W295">
        <v>3.9</v>
      </c>
      <c r="X295">
        <v>8.3000000000000007</v>
      </c>
      <c r="Y295">
        <v>15.3</v>
      </c>
      <c r="Z295">
        <v>11.9</v>
      </c>
      <c r="AA295">
        <v>1.2889999999999999</v>
      </c>
      <c r="AB295">
        <v>0.625</v>
      </c>
      <c r="AC295">
        <v>0.57099999999999995</v>
      </c>
      <c r="AD295">
        <v>71</v>
      </c>
      <c r="AE295">
        <v>18.7</v>
      </c>
      <c r="AF295">
        <v>70.900000000000006</v>
      </c>
      <c r="AG295">
        <v>-3.9</v>
      </c>
      <c r="AH295">
        <v>44.2</v>
      </c>
      <c r="AI295">
        <v>50.2</v>
      </c>
      <c r="AJ295">
        <v>35.299999999999997</v>
      </c>
      <c r="AK295">
        <v>48.8</v>
      </c>
      <c r="AL295">
        <v>69.3</v>
      </c>
      <c r="AM295">
        <v>106.9</v>
      </c>
      <c r="AN295">
        <v>13.3</v>
      </c>
      <c r="AO295">
        <v>14.5</v>
      </c>
      <c r="AP295">
        <v>0.91600000000000004</v>
      </c>
      <c r="AQ295">
        <f t="shared" si="12"/>
        <v>0.37299999999999989</v>
      </c>
      <c r="AR295">
        <f t="shared" si="13"/>
        <v>12.200000000000001</v>
      </c>
      <c r="AS295">
        <f t="shared" si="14"/>
        <v>0.30000000000000071</v>
      </c>
      <c r="AT295">
        <f>_xlfn.XLOOKUP(_xlfn.XLOOKUP($A295,TEAMS!$E$3:$E$361,TEAMS!$D$3:$D$361,"",0),KP!$C$1:$C$370,KP!B$1:B$370,"",0)</f>
        <v>125</v>
      </c>
      <c r="AU295">
        <f>_xlfn.XLOOKUP(_xlfn.XLOOKUP($A295,TEAMS!$E$3:$E$361,TEAMS!$D$3:$D$361,"",0),KP!$C$1:$C$370,KP!F$1:F$370,"",0)</f>
        <v>20</v>
      </c>
      <c r="AV295">
        <f>_xlfn.XLOOKUP(_xlfn.XLOOKUP($A295,TEAMS!$E$3:$E$361,TEAMS!$D$3:$D$361,"",0),KP!$C$1:$C$370,KP!G$1:G$370,"",0)</f>
        <v>12</v>
      </c>
      <c r="AW295">
        <f>_xlfn.XLOOKUP(_xlfn.XLOOKUP($A295,TEAMS!$E$3:$E$361,TEAMS!$D$3:$D$361,"",0),KP!$C$1:$C$370,KP!H$1:H$370,"",0)</f>
        <v>0</v>
      </c>
      <c r="AX295">
        <f>_xlfn.XLOOKUP(_xlfn.XLOOKUP($A295,TEAMS!$E$3:$E$361,TEAMS!$D$3:$D$361,"",0),KP!$C$1:$C$370,KP!I$1:I$370,"",0)</f>
        <v>3.98</v>
      </c>
      <c r="AY295">
        <f>_xlfn.XLOOKUP(_xlfn.XLOOKUP($A295,TEAMS!$E$3:$E$361,TEAMS!$D$3:$D$361,"",0),KP!$C$1:$C$370,KP!J$1:J$370,"",0)</f>
        <v>108.6</v>
      </c>
      <c r="AZ295">
        <f>_xlfn.XLOOKUP(_xlfn.XLOOKUP($A295,TEAMS!$E$3:$E$361,TEAMS!$D$3:$D$361,"",0),KP!$C$1:$C$370,KP!L$1:L$370,"",0)</f>
        <v>104.6</v>
      </c>
      <c r="BA295">
        <f>_xlfn.XLOOKUP(_xlfn.XLOOKUP($A295,TEAMS!$E$3:$E$361,TEAMS!$D$3:$D$361,"",0),KP!$C$1:$C$370,KP!N$1:N$370,"",0)</f>
        <v>68.2</v>
      </c>
      <c r="BB295">
        <f>_xlfn.XLOOKUP(_xlfn.XLOOKUP($A295,TEAMS!$E$3:$E$361,TEAMS!$D$3:$D$361,"",0),KP!$C$1:$C$370,KP!P$1:P$370,"",0)</f>
        <v>1.2E-2</v>
      </c>
      <c r="BC295">
        <f>_xlfn.XLOOKUP(_xlfn.XLOOKUP($A295,TEAMS!$E$3:$E$361,TEAMS!$D$3:$D$361,"",0),KP!$C$1:$C$370,KP!R$1:R$370,"",0)</f>
        <v>-1.72</v>
      </c>
      <c r="BD295">
        <f>_xlfn.XLOOKUP(_xlfn.XLOOKUP($A295,TEAMS!$E$3:$E$361,TEAMS!$D$3:$D$361,"",0),KP!$C$1:$C$370,KP!T$1:T$370,"",0)</f>
        <v>104.7</v>
      </c>
      <c r="BE295">
        <f>_xlfn.XLOOKUP(_xlfn.XLOOKUP($A295,TEAMS!$E$3:$E$361,TEAMS!$D$3:$D$361,"",0),KP!$C$1:$C$370,KP!V$1:V$370,"",0)</f>
        <v>106.5</v>
      </c>
      <c r="BF295">
        <f>_xlfn.XLOOKUP(_xlfn.XLOOKUP($A295,TEAMS!$E$3:$E$361,TEAMS!$D$3:$D$361,"",0),KP!$C$1:$C$370,KP!X$1:X$370,"",0)</f>
        <v>-3.95</v>
      </c>
    </row>
    <row r="296" spans="1:58" x14ac:dyDescent="0.2">
      <c r="A296" s="1" t="s">
        <v>333</v>
      </c>
      <c r="B296" s="11" t="str">
        <f>_xlfn.XLOOKUP($A296,KP!$D$1:$D$364,KP!$C$1:$C$364,"",0)</f>
        <v>Western Michigan</v>
      </c>
      <c r="C296" s="11" t="str">
        <f>_xlfn.XLOOKUP($A296,KP!$D$1:$D$364,KP!$E$1:$E$364,"",0)</f>
        <v>MAC</v>
      </c>
      <c r="D296">
        <v>68.3</v>
      </c>
      <c r="E296">
        <v>-8.1999999999999993</v>
      </c>
      <c r="F296">
        <v>24.4</v>
      </c>
      <c r="G296">
        <v>58</v>
      </c>
      <c r="H296">
        <v>1.0029999999999999</v>
      </c>
      <c r="I296">
        <v>1.1240000000000001</v>
      </c>
      <c r="J296">
        <v>48.8</v>
      </c>
      <c r="K296">
        <v>104</v>
      </c>
      <c r="L296">
        <v>32.1</v>
      </c>
      <c r="M296">
        <v>49.3</v>
      </c>
      <c r="N296">
        <v>72.3</v>
      </c>
      <c r="O296">
        <v>7.8</v>
      </c>
      <c r="P296">
        <v>24.4</v>
      </c>
      <c r="Q296">
        <v>10</v>
      </c>
      <c r="R296">
        <v>22.1</v>
      </c>
      <c r="S296">
        <v>35.799999999999997</v>
      </c>
      <c r="T296">
        <v>31</v>
      </c>
      <c r="U296">
        <v>73</v>
      </c>
      <c r="V296">
        <v>51.8</v>
      </c>
      <c r="W296">
        <v>2.1</v>
      </c>
      <c r="X296">
        <v>4.5</v>
      </c>
      <c r="Y296">
        <v>12</v>
      </c>
      <c r="Z296">
        <v>12.8</v>
      </c>
      <c r="AA296">
        <v>0.93899999999999995</v>
      </c>
      <c r="AB296">
        <v>0.17899999999999999</v>
      </c>
      <c r="AC296">
        <v>0</v>
      </c>
      <c r="AD296">
        <v>68.099999999999994</v>
      </c>
      <c r="AE296">
        <v>17.5</v>
      </c>
      <c r="AF296">
        <v>76.5</v>
      </c>
      <c r="AG296">
        <v>8.1999999999999993</v>
      </c>
      <c r="AH296">
        <v>47.5</v>
      </c>
      <c r="AI296">
        <v>54.8</v>
      </c>
      <c r="AJ296">
        <v>37</v>
      </c>
      <c r="AK296">
        <v>54.4</v>
      </c>
      <c r="AL296">
        <v>71.900000000000006</v>
      </c>
      <c r="AM296">
        <v>115.3</v>
      </c>
      <c r="AN296">
        <v>15</v>
      </c>
      <c r="AO296">
        <v>9.6</v>
      </c>
      <c r="AP296">
        <v>1.571</v>
      </c>
      <c r="AQ296">
        <f t="shared" si="12"/>
        <v>-0.63200000000000001</v>
      </c>
      <c r="AR296">
        <f t="shared" si="13"/>
        <v>6.6</v>
      </c>
      <c r="AS296">
        <f t="shared" si="14"/>
        <v>-6.2000000000000011</v>
      </c>
      <c r="AT296">
        <f>_xlfn.XLOOKUP(_xlfn.XLOOKUP($A296,TEAMS!$E$3:$E$361,TEAMS!$D$3:$D$361,"",0),KP!$C$1:$C$370,KP!B$1:B$370,"",0)</f>
        <v>323</v>
      </c>
      <c r="AU296">
        <f>_xlfn.XLOOKUP(_xlfn.XLOOKUP($A296,TEAMS!$E$3:$E$361,TEAMS!$D$3:$D$361,"",0),KP!$C$1:$C$370,KP!F$1:F$370,"",0)</f>
        <v>0</v>
      </c>
      <c r="AV296">
        <f>_xlfn.XLOOKUP(_xlfn.XLOOKUP($A296,TEAMS!$E$3:$E$361,TEAMS!$D$3:$D$361,"",0),KP!$C$1:$C$370,KP!G$1:G$370,"",0)</f>
        <v>0</v>
      </c>
      <c r="AW296">
        <f>_xlfn.XLOOKUP(_xlfn.XLOOKUP($A296,TEAMS!$E$3:$E$361,TEAMS!$D$3:$D$361,"",0),KP!$C$1:$C$370,KP!H$1:H$370,"",0)</f>
        <v>0</v>
      </c>
      <c r="AX296">
        <f>_xlfn.XLOOKUP(_xlfn.XLOOKUP($A296,TEAMS!$E$3:$E$361,TEAMS!$D$3:$D$361,"",0),KP!$C$1:$C$370,KP!I$1:I$370,"",0)</f>
        <v>-13.59</v>
      </c>
      <c r="AY296">
        <f>_xlfn.XLOOKUP(_xlfn.XLOOKUP($A296,TEAMS!$E$3:$E$361,TEAMS!$D$3:$D$361,"",0),KP!$C$1:$C$370,KP!J$1:J$370,"",0)</f>
        <v>102.8</v>
      </c>
      <c r="AZ296">
        <f>_xlfn.XLOOKUP(_xlfn.XLOOKUP($A296,TEAMS!$E$3:$E$361,TEAMS!$D$3:$D$361,"",0),KP!$C$1:$C$370,KP!L$1:L$370,"",0)</f>
        <v>116.4</v>
      </c>
      <c r="BA296">
        <f>_xlfn.XLOOKUP(_xlfn.XLOOKUP($A296,TEAMS!$E$3:$E$361,TEAMS!$D$3:$D$361,"",0),KP!$C$1:$C$370,KP!N$1:N$370,"",0)</f>
        <v>65.7</v>
      </c>
      <c r="BB296">
        <f>_xlfn.XLOOKUP(_xlfn.XLOOKUP($A296,TEAMS!$E$3:$E$361,TEAMS!$D$3:$D$361,"",0),KP!$C$1:$C$370,KP!P$1:P$370,"",0)</f>
        <v>-5.5E-2</v>
      </c>
      <c r="BC296">
        <f>_xlfn.XLOOKUP(_xlfn.XLOOKUP($A296,TEAMS!$E$3:$E$361,TEAMS!$D$3:$D$361,"",0),KP!$C$1:$C$370,KP!R$1:R$370,"",0)</f>
        <v>-1.9</v>
      </c>
      <c r="BD296">
        <f>_xlfn.XLOOKUP(_xlfn.XLOOKUP($A296,TEAMS!$E$3:$E$361,TEAMS!$D$3:$D$361,"",0),KP!$C$1:$C$370,KP!T$1:T$370,"",0)</f>
        <v>104.7</v>
      </c>
      <c r="BE296">
        <f>_xlfn.XLOOKUP(_xlfn.XLOOKUP($A296,TEAMS!$E$3:$E$361,TEAMS!$D$3:$D$361,"",0),KP!$C$1:$C$370,KP!V$1:V$370,"",0)</f>
        <v>106.6</v>
      </c>
      <c r="BF296">
        <f>_xlfn.XLOOKUP(_xlfn.XLOOKUP($A296,TEAMS!$E$3:$E$361,TEAMS!$D$3:$D$361,"",0),KP!$C$1:$C$370,KP!X$1:X$370,"",0)</f>
        <v>0.57999999999999996</v>
      </c>
    </row>
    <row r="297" spans="1:58" x14ac:dyDescent="0.2">
      <c r="A297" s="1" t="s">
        <v>334</v>
      </c>
      <c r="B297" s="11" t="str">
        <f>_xlfn.XLOOKUP($A297,KP!$D$1:$D$364,KP!$C$1:$C$364,"",0)</f>
        <v>Elon</v>
      </c>
      <c r="C297" s="11" t="str">
        <f>_xlfn.XLOOKUP($A297,KP!$D$1:$D$364,KP!$E$1:$E$364,"",0)</f>
        <v>CAA</v>
      </c>
      <c r="D297">
        <v>63.8</v>
      </c>
      <c r="E297">
        <v>-8.5</v>
      </c>
      <c r="F297">
        <v>23.2</v>
      </c>
      <c r="G297">
        <v>55.4</v>
      </c>
      <c r="H297">
        <v>0.93899999999999995</v>
      </c>
      <c r="I297">
        <v>1.0640000000000001</v>
      </c>
      <c r="J297">
        <v>47.8</v>
      </c>
      <c r="K297">
        <v>101.7</v>
      </c>
      <c r="L297">
        <v>29.2</v>
      </c>
      <c r="M297">
        <v>50.5</v>
      </c>
      <c r="N297">
        <v>70.5</v>
      </c>
      <c r="O297">
        <v>6.5</v>
      </c>
      <c r="P297">
        <v>22.4</v>
      </c>
      <c r="Q297">
        <v>7</v>
      </c>
      <c r="R297">
        <v>22.2</v>
      </c>
      <c r="S297">
        <v>32.9</v>
      </c>
      <c r="T297">
        <v>22.8</v>
      </c>
      <c r="U297">
        <v>70.2</v>
      </c>
      <c r="V297">
        <v>47.5</v>
      </c>
      <c r="W297">
        <v>2</v>
      </c>
      <c r="X297">
        <v>6.1</v>
      </c>
      <c r="Y297">
        <v>11.5</v>
      </c>
      <c r="Z297">
        <v>12.2</v>
      </c>
      <c r="AA297">
        <v>0.94499999999999995</v>
      </c>
      <c r="AB297">
        <v>0.2</v>
      </c>
      <c r="AC297">
        <v>0.25</v>
      </c>
      <c r="AD297">
        <v>67.900000000000006</v>
      </c>
      <c r="AE297">
        <v>16.399999999999999</v>
      </c>
      <c r="AF297">
        <v>72.2</v>
      </c>
      <c r="AG297">
        <v>8.5</v>
      </c>
      <c r="AH297">
        <v>44</v>
      </c>
      <c r="AI297">
        <v>52.1</v>
      </c>
      <c r="AJ297">
        <v>35.200000000000003</v>
      </c>
      <c r="AK297">
        <v>51.4</v>
      </c>
      <c r="AL297">
        <v>70.8</v>
      </c>
      <c r="AM297">
        <v>109.6</v>
      </c>
      <c r="AN297">
        <v>14.9</v>
      </c>
      <c r="AO297">
        <v>11.4</v>
      </c>
      <c r="AP297">
        <v>1.304</v>
      </c>
      <c r="AQ297">
        <f t="shared" si="12"/>
        <v>-0.3590000000000001</v>
      </c>
      <c r="AR297">
        <f t="shared" si="13"/>
        <v>8.1</v>
      </c>
      <c r="AS297">
        <f t="shared" si="14"/>
        <v>-4.0999999999999996</v>
      </c>
      <c r="AT297">
        <f>_xlfn.XLOOKUP(_xlfn.XLOOKUP($A297,TEAMS!$E$3:$E$361,TEAMS!$D$3:$D$361,"",0),KP!$C$1:$C$370,KP!B$1:B$370,"",0)</f>
        <v>337</v>
      </c>
      <c r="AU297">
        <f>_xlfn.XLOOKUP(_xlfn.XLOOKUP($A297,TEAMS!$E$3:$E$361,TEAMS!$D$3:$D$361,"",0),KP!$C$1:$C$370,KP!F$1:F$370,"",0)</f>
        <v>0</v>
      </c>
      <c r="AV297">
        <f>_xlfn.XLOOKUP(_xlfn.XLOOKUP($A297,TEAMS!$E$3:$E$361,TEAMS!$D$3:$D$361,"",0),KP!$C$1:$C$370,KP!G$1:G$370,"",0)</f>
        <v>0</v>
      </c>
      <c r="AW297">
        <f>_xlfn.XLOOKUP(_xlfn.XLOOKUP($A297,TEAMS!$E$3:$E$361,TEAMS!$D$3:$D$361,"",0),KP!$C$1:$C$370,KP!H$1:H$370,"",0)</f>
        <v>0</v>
      </c>
      <c r="AX297">
        <f>_xlfn.XLOOKUP(_xlfn.XLOOKUP($A297,TEAMS!$E$3:$E$361,TEAMS!$D$3:$D$361,"",0),KP!$C$1:$C$370,KP!I$1:I$370,"",0)</f>
        <v>-15.98</v>
      </c>
      <c r="AY297">
        <f>_xlfn.XLOOKUP(_xlfn.XLOOKUP($A297,TEAMS!$E$3:$E$361,TEAMS!$D$3:$D$361,"",0),KP!$C$1:$C$370,KP!J$1:J$370,"",0)</f>
        <v>96.8</v>
      </c>
      <c r="AZ297">
        <f>_xlfn.XLOOKUP(_xlfn.XLOOKUP($A297,TEAMS!$E$3:$E$361,TEAMS!$D$3:$D$361,"",0),KP!$C$1:$C$370,KP!L$1:L$370,"",0)</f>
        <v>112.8</v>
      </c>
      <c r="BA297">
        <f>_xlfn.XLOOKUP(_xlfn.XLOOKUP($A297,TEAMS!$E$3:$E$361,TEAMS!$D$3:$D$361,"",0),KP!$C$1:$C$370,KP!N$1:N$370,"",0)</f>
        <v>66</v>
      </c>
      <c r="BB297">
        <f>_xlfn.XLOOKUP(_xlfn.XLOOKUP($A297,TEAMS!$E$3:$E$361,TEAMS!$D$3:$D$361,"",0),KP!$C$1:$C$370,KP!P$1:P$370,"",0)</f>
        <v>-2.4E-2</v>
      </c>
      <c r="BC297">
        <f>_xlfn.XLOOKUP(_xlfn.XLOOKUP($A297,TEAMS!$E$3:$E$361,TEAMS!$D$3:$D$361,"",0),KP!$C$1:$C$370,KP!R$1:R$370,"",0)</f>
        <v>-4.55</v>
      </c>
      <c r="BD297">
        <f>_xlfn.XLOOKUP(_xlfn.XLOOKUP($A297,TEAMS!$E$3:$E$361,TEAMS!$D$3:$D$361,"",0),KP!$C$1:$C$370,KP!T$1:T$370,"",0)</f>
        <v>102.2</v>
      </c>
      <c r="BE297">
        <f>_xlfn.XLOOKUP(_xlfn.XLOOKUP($A297,TEAMS!$E$3:$E$361,TEAMS!$D$3:$D$361,"",0),KP!$C$1:$C$370,KP!V$1:V$370,"",0)</f>
        <v>106.8</v>
      </c>
      <c r="BF297">
        <f>_xlfn.XLOOKUP(_xlfn.XLOOKUP($A297,TEAMS!$E$3:$E$361,TEAMS!$D$3:$D$361,"",0),KP!$C$1:$C$370,KP!X$1:X$370,"",0)</f>
        <v>-1.83</v>
      </c>
    </row>
    <row r="298" spans="1:58" x14ac:dyDescent="0.2">
      <c r="A298" s="1" t="s">
        <v>335</v>
      </c>
      <c r="B298" s="11" t="str">
        <f>_xlfn.XLOOKUP($A298,KP!$D$1:$D$364,KP!$C$1:$C$364,"",0)</f>
        <v>Grambling St.</v>
      </c>
      <c r="C298" s="11" t="str">
        <f>_xlfn.XLOOKUP($A298,KP!$D$1:$D$364,KP!$E$1:$E$364,"",0)</f>
        <v>SWAC</v>
      </c>
      <c r="D298">
        <v>67.5</v>
      </c>
      <c r="E298">
        <v>4.5</v>
      </c>
      <c r="F298">
        <v>24.1</v>
      </c>
      <c r="G298">
        <v>53.5</v>
      </c>
      <c r="H298">
        <v>0.97</v>
      </c>
      <c r="I298">
        <v>0.90600000000000003</v>
      </c>
      <c r="J298">
        <v>49.9</v>
      </c>
      <c r="K298">
        <v>105.5</v>
      </c>
      <c r="L298">
        <v>35.1</v>
      </c>
      <c r="M298">
        <v>48.8</v>
      </c>
      <c r="N298">
        <v>64</v>
      </c>
      <c r="O298">
        <v>5.2</v>
      </c>
      <c r="P298">
        <v>14.8</v>
      </c>
      <c r="Q298">
        <v>8.8000000000000007</v>
      </c>
      <c r="R298">
        <v>23.5</v>
      </c>
      <c r="S298">
        <v>35.5</v>
      </c>
      <c r="T298">
        <v>29</v>
      </c>
      <c r="U298">
        <v>71.3</v>
      </c>
      <c r="V298">
        <v>51.1</v>
      </c>
      <c r="W298">
        <v>4.2</v>
      </c>
      <c r="X298">
        <v>7</v>
      </c>
      <c r="Y298">
        <v>12</v>
      </c>
      <c r="Z298">
        <v>14.4</v>
      </c>
      <c r="AA298">
        <v>0.83399999999999996</v>
      </c>
      <c r="AB298">
        <v>0.71</v>
      </c>
      <c r="AC298">
        <v>0.55600000000000005</v>
      </c>
      <c r="AD298">
        <v>69.599999999999994</v>
      </c>
      <c r="AE298">
        <v>19.2</v>
      </c>
      <c r="AF298">
        <v>63.1</v>
      </c>
      <c r="AG298">
        <v>-4.5</v>
      </c>
      <c r="AH298">
        <v>38.6</v>
      </c>
      <c r="AI298">
        <v>44.5</v>
      </c>
      <c r="AJ298">
        <v>31.3</v>
      </c>
      <c r="AK298">
        <v>43.1</v>
      </c>
      <c r="AL298">
        <v>66.2</v>
      </c>
      <c r="AM298">
        <v>97.3</v>
      </c>
      <c r="AN298">
        <v>11</v>
      </c>
      <c r="AO298">
        <v>14.4</v>
      </c>
      <c r="AP298">
        <v>0.76400000000000001</v>
      </c>
      <c r="AQ298">
        <f t="shared" si="12"/>
        <v>6.9999999999999951E-2</v>
      </c>
      <c r="AR298">
        <f t="shared" si="13"/>
        <v>11.2</v>
      </c>
      <c r="AS298">
        <f t="shared" si="14"/>
        <v>-3.2000000000000011</v>
      </c>
      <c r="AT298">
        <f>_xlfn.XLOOKUP(_xlfn.XLOOKUP($A298,TEAMS!$E$3:$E$361,TEAMS!$D$3:$D$361,"",0),KP!$C$1:$C$370,KP!B$1:B$370,"",0)</f>
        <v>175</v>
      </c>
      <c r="AU298">
        <f>_xlfn.XLOOKUP(_xlfn.XLOOKUP($A298,TEAMS!$E$3:$E$361,TEAMS!$D$3:$D$361,"",0),KP!$C$1:$C$370,KP!F$1:F$370,"",0)</f>
        <v>24</v>
      </c>
      <c r="AV298">
        <f>_xlfn.XLOOKUP(_xlfn.XLOOKUP($A298,TEAMS!$E$3:$E$361,TEAMS!$D$3:$D$361,"",0),KP!$C$1:$C$370,KP!G$1:G$370,"",0)</f>
        <v>9</v>
      </c>
      <c r="AW298">
        <f>_xlfn.XLOOKUP(_xlfn.XLOOKUP($A298,TEAMS!$E$3:$E$361,TEAMS!$D$3:$D$361,"",0),KP!$C$1:$C$370,KP!H$1:H$370,"",0)</f>
        <v>0</v>
      </c>
      <c r="AX298">
        <f>_xlfn.XLOOKUP(_xlfn.XLOOKUP($A298,TEAMS!$E$3:$E$361,TEAMS!$D$3:$D$361,"",0),KP!$C$1:$C$370,KP!I$1:I$370,"",0)</f>
        <v>-0.65</v>
      </c>
      <c r="AY298">
        <f>_xlfn.XLOOKUP(_xlfn.XLOOKUP($A298,TEAMS!$E$3:$E$361,TEAMS!$D$3:$D$361,"",0),KP!$C$1:$C$370,KP!J$1:J$370,"",0)</f>
        <v>100.1</v>
      </c>
      <c r="AZ298">
        <f>_xlfn.XLOOKUP(_xlfn.XLOOKUP($A298,TEAMS!$E$3:$E$361,TEAMS!$D$3:$D$361,"",0),KP!$C$1:$C$370,KP!L$1:L$370,"",0)</f>
        <v>100.8</v>
      </c>
      <c r="BA298">
        <f>_xlfn.XLOOKUP(_xlfn.XLOOKUP($A298,TEAMS!$E$3:$E$361,TEAMS!$D$3:$D$361,"",0),KP!$C$1:$C$370,KP!N$1:N$370,"",0)</f>
        <v>66.3</v>
      </c>
      <c r="BB298">
        <f>_xlfn.XLOOKUP(_xlfn.XLOOKUP($A298,TEAMS!$E$3:$E$361,TEAMS!$D$3:$D$361,"",0),KP!$C$1:$C$370,KP!P$1:P$370,"",0)</f>
        <v>0.09</v>
      </c>
      <c r="BC298">
        <f>_xlfn.XLOOKUP(_xlfn.XLOOKUP($A298,TEAMS!$E$3:$E$361,TEAMS!$D$3:$D$361,"",0),KP!$C$1:$C$370,KP!R$1:R$370,"",0)</f>
        <v>-8.77</v>
      </c>
      <c r="BD298">
        <f>_xlfn.XLOOKUP(_xlfn.XLOOKUP($A298,TEAMS!$E$3:$E$361,TEAMS!$D$3:$D$361,"",0),KP!$C$1:$C$370,KP!T$1:T$370,"",0)</f>
        <v>98.9</v>
      </c>
      <c r="BE298">
        <f>_xlfn.XLOOKUP(_xlfn.XLOOKUP($A298,TEAMS!$E$3:$E$361,TEAMS!$D$3:$D$361,"",0),KP!$C$1:$C$370,KP!V$1:V$370,"",0)</f>
        <v>107.7</v>
      </c>
      <c r="BF298">
        <f>_xlfn.XLOOKUP(_xlfn.XLOOKUP($A298,TEAMS!$E$3:$E$361,TEAMS!$D$3:$D$361,"",0),KP!$C$1:$C$370,KP!X$1:X$370,"",0)</f>
        <v>4.0199999999999996</v>
      </c>
    </row>
    <row r="299" spans="1:58" x14ac:dyDescent="0.2">
      <c r="A299" s="1" t="s">
        <v>336</v>
      </c>
      <c r="B299" s="11" t="str">
        <f>_xlfn.XLOOKUP($A299,KP!$D$1:$D$364,KP!$C$1:$C$364,"",0)</f>
        <v>Appalachian St.</v>
      </c>
      <c r="C299" s="11" t="str">
        <f>_xlfn.XLOOKUP($A299,KP!$D$1:$D$364,KP!$E$1:$E$364,"",0)</f>
        <v>SB</v>
      </c>
      <c r="D299">
        <v>65.599999999999994</v>
      </c>
      <c r="E299">
        <v>-0.5</v>
      </c>
      <c r="F299">
        <v>23.9</v>
      </c>
      <c r="G299">
        <v>56.3</v>
      </c>
      <c r="H299">
        <v>0.97199999999999998</v>
      </c>
      <c r="I299">
        <v>0.98</v>
      </c>
      <c r="J299">
        <v>48.7</v>
      </c>
      <c r="K299">
        <v>102.3</v>
      </c>
      <c r="L299">
        <v>32.9</v>
      </c>
      <c r="M299">
        <v>48.3</v>
      </c>
      <c r="N299">
        <v>65.099999999999994</v>
      </c>
      <c r="O299">
        <v>7.1</v>
      </c>
      <c r="P299">
        <v>21.6</v>
      </c>
      <c r="Q299">
        <v>7.3</v>
      </c>
      <c r="R299">
        <v>23.9</v>
      </c>
      <c r="S299">
        <v>34.1</v>
      </c>
      <c r="T299">
        <v>23.1</v>
      </c>
      <c r="U299">
        <v>72.7</v>
      </c>
      <c r="V299">
        <v>48</v>
      </c>
      <c r="W299">
        <v>4.4000000000000004</v>
      </c>
      <c r="X299">
        <v>5.5</v>
      </c>
      <c r="Y299">
        <v>11.7</v>
      </c>
      <c r="Z299">
        <v>10.8</v>
      </c>
      <c r="AA299">
        <v>1.0860000000000001</v>
      </c>
      <c r="AB299">
        <v>0.44800000000000001</v>
      </c>
      <c r="AC299">
        <v>0.44400000000000001</v>
      </c>
      <c r="AD299">
        <v>67.5</v>
      </c>
      <c r="AE299">
        <v>14</v>
      </c>
      <c r="AF299">
        <v>66.099999999999994</v>
      </c>
      <c r="AG299">
        <v>0.5</v>
      </c>
      <c r="AH299">
        <v>41.5</v>
      </c>
      <c r="AI299">
        <v>47.9</v>
      </c>
      <c r="AJ299">
        <v>33.4</v>
      </c>
      <c r="AK299">
        <v>46.4</v>
      </c>
      <c r="AL299">
        <v>72.7</v>
      </c>
      <c r="AM299">
        <v>101.8</v>
      </c>
      <c r="AN299">
        <v>12.2</v>
      </c>
      <c r="AO299">
        <v>11.3</v>
      </c>
      <c r="AP299">
        <v>1.079</v>
      </c>
      <c r="AQ299">
        <f t="shared" si="12"/>
        <v>7.0000000000001172E-3</v>
      </c>
      <c r="AR299">
        <f t="shared" si="13"/>
        <v>9.9</v>
      </c>
      <c r="AS299">
        <f t="shared" si="14"/>
        <v>-0.90000000000000036</v>
      </c>
      <c r="AT299">
        <f>_xlfn.XLOOKUP(_xlfn.XLOOKUP($A299,TEAMS!$E$3:$E$361,TEAMS!$D$3:$D$361,"",0),KP!$C$1:$C$370,KP!B$1:B$370,"",0)</f>
        <v>177</v>
      </c>
      <c r="AU299">
        <f>_xlfn.XLOOKUP(_xlfn.XLOOKUP($A299,TEAMS!$E$3:$E$361,TEAMS!$D$3:$D$361,"",0),KP!$C$1:$C$370,KP!F$1:F$370,"",0)</f>
        <v>16</v>
      </c>
      <c r="AV299">
        <f>_xlfn.XLOOKUP(_xlfn.XLOOKUP($A299,TEAMS!$E$3:$E$361,TEAMS!$D$3:$D$361,"",0),KP!$C$1:$C$370,KP!G$1:G$370,"",0)</f>
        <v>16</v>
      </c>
      <c r="AW299">
        <f>_xlfn.XLOOKUP(_xlfn.XLOOKUP($A299,TEAMS!$E$3:$E$361,TEAMS!$D$3:$D$361,"",0),KP!$C$1:$C$370,KP!H$1:H$370,"",0)</f>
        <v>0</v>
      </c>
      <c r="AX299">
        <f>_xlfn.XLOOKUP(_xlfn.XLOOKUP($A299,TEAMS!$E$3:$E$361,TEAMS!$D$3:$D$361,"",0),KP!$C$1:$C$370,KP!I$1:I$370,"",0)</f>
        <v>-0.73</v>
      </c>
      <c r="AY299">
        <f>_xlfn.XLOOKUP(_xlfn.XLOOKUP($A299,TEAMS!$E$3:$E$361,TEAMS!$D$3:$D$361,"",0),KP!$C$1:$C$370,KP!J$1:J$370,"",0)</f>
        <v>101.4</v>
      </c>
      <c r="AZ299">
        <f>_xlfn.XLOOKUP(_xlfn.XLOOKUP($A299,TEAMS!$E$3:$E$361,TEAMS!$D$3:$D$361,"",0),KP!$C$1:$C$370,KP!L$1:L$370,"",0)</f>
        <v>102.2</v>
      </c>
      <c r="BA299">
        <f>_xlfn.XLOOKUP(_xlfn.XLOOKUP($A299,TEAMS!$E$3:$E$361,TEAMS!$D$3:$D$361,"",0),KP!$C$1:$C$370,KP!N$1:N$370,"",0)</f>
        <v>65</v>
      </c>
      <c r="BB299">
        <f>_xlfn.XLOOKUP(_xlfn.XLOOKUP($A299,TEAMS!$E$3:$E$361,TEAMS!$D$3:$D$361,"",0),KP!$C$1:$C$370,KP!P$1:P$370,"",0)</f>
        <v>-3.5000000000000003E-2</v>
      </c>
      <c r="BC299">
        <f>_xlfn.XLOOKUP(_xlfn.XLOOKUP($A299,TEAMS!$E$3:$E$361,TEAMS!$D$3:$D$361,"",0),KP!$C$1:$C$370,KP!R$1:R$370,"",0)</f>
        <v>-0.65</v>
      </c>
      <c r="BD299">
        <f>_xlfn.XLOOKUP(_xlfn.XLOOKUP($A299,TEAMS!$E$3:$E$361,TEAMS!$D$3:$D$361,"",0),KP!$C$1:$C$370,KP!T$1:T$370,"",0)</f>
        <v>104.7</v>
      </c>
      <c r="BE299">
        <f>_xlfn.XLOOKUP(_xlfn.XLOOKUP($A299,TEAMS!$E$3:$E$361,TEAMS!$D$3:$D$361,"",0),KP!$C$1:$C$370,KP!V$1:V$370,"",0)</f>
        <v>105.4</v>
      </c>
      <c r="BF299">
        <f>_xlfn.XLOOKUP(_xlfn.XLOOKUP($A299,TEAMS!$E$3:$E$361,TEAMS!$D$3:$D$361,"",0),KP!$C$1:$C$370,KP!X$1:X$370,"",0)</f>
        <v>-0.72</v>
      </c>
    </row>
    <row r="300" spans="1:58" x14ac:dyDescent="0.2">
      <c r="A300" s="1" t="s">
        <v>337</v>
      </c>
      <c r="B300" s="11" t="str">
        <f>_xlfn.XLOOKUP($A300,KP!$D$1:$D$364,KP!$C$1:$C$364,"",0)</f>
        <v>Incarnate Word</v>
      </c>
      <c r="C300" s="11" t="str">
        <f>_xlfn.XLOOKUP($A300,KP!$D$1:$D$364,KP!$E$1:$E$364,"",0)</f>
        <v>Slnd</v>
      </c>
      <c r="D300">
        <v>68.3</v>
      </c>
      <c r="E300">
        <v>-6.8</v>
      </c>
      <c r="F300">
        <v>24.1</v>
      </c>
      <c r="G300">
        <v>56</v>
      </c>
      <c r="H300">
        <v>0.96299999999999997</v>
      </c>
      <c r="I300">
        <v>1.0580000000000001</v>
      </c>
      <c r="J300">
        <v>48.5</v>
      </c>
      <c r="K300">
        <v>105.4</v>
      </c>
      <c r="L300">
        <v>34.1</v>
      </c>
      <c r="M300">
        <v>47.3</v>
      </c>
      <c r="N300">
        <v>75</v>
      </c>
      <c r="O300">
        <v>6.2</v>
      </c>
      <c r="P300">
        <v>18.3</v>
      </c>
      <c r="Q300">
        <v>7.5</v>
      </c>
      <c r="R300">
        <v>19.8</v>
      </c>
      <c r="S300">
        <v>30.4</v>
      </c>
      <c r="T300">
        <v>24</v>
      </c>
      <c r="U300">
        <v>68.3</v>
      </c>
      <c r="V300">
        <v>45.9</v>
      </c>
      <c r="W300">
        <v>3</v>
      </c>
      <c r="X300">
        <v>8.1</v>
      </c>
      <c r="Y300">
        <v>11.8</v>
      </c>
      <c r="Z300">
        <v>13.9</v>
      </c>
      <c r="AA300">
        <v>0.84599999999999997</v>
      </c>
      <c r="AB300">
        <v>0.32100000000000001</v>
      </c>
      <c r="AC300">
        <v>0.5</v>
      </c>
      <c r="AD300">
        <v>71</v>
      </c>
      <c r="AE300">
        <v>17.399999999999999</v>
      </c>
      <c r="AF300">
        <v>75.099999999999994</v>
      </c>
      <c r="AG300">
        <v>6.8</v>
      </c>
      <c r="AH300">
        <v>48.2</v>
      </c>
      <c r="AI300">
        <v>54.4</v>
      </c>
      <c r="AJ300">
        <v>36.799999999999997</v>
      </c>
      <c r="AK300">
        <v>53.9</v>
      </c>
      <c r="AL300">
        <v>71.599999999999994</v>
      </c>
      <c r="AM300">
        <v>114.4</v>
      </c>
      <c r="AN300">
        <v>13.4</v>
      </c>
      <c r="AO300">
        <v>14.3</v>
      </c>
      <c r="AP300">
        <v>0.93799999999999994</v>
      </c>
      <c r="AQ300">
        <f t="shared" si="12"/>
        <v>-9.1999999999999971E-2</v>
      </c>
      <c r="AR300">
        <f t="shared" si="13"/>
        <v>11.1</v>
      </c>
      <c r="AS300">
        <f t="shared" si="14"/>
        <v>-2.8000000000000007</v>
      </c>
      <c r="AT300">
        <f>_xlfn.XLOOKUP(_xlfn.XLOOKUP($A300,TEAMS!$E$3:$E$361,TEAMS!$D$3:$D$361,"",0),KP!$C$1:$C$370,KP!B$1:B$370,"",0)</f>
        <v>336</v>
      </c>
      <c r="AU300">
        <f>_xlfn.XLOOKUP(_xlfn.XLOOKUP($A300,TEAMS!$E$3:$E$361,TEAMS!$D$3:$D$361,"",0),KP!$C$1:$C$370,KP!F$1:F$370,"",0)</f>
        <v>0</v>
      </c>
      <c r="AV300">
        <f>_xlfn.XLOOKUP(_xlfn.XLOOKUP($A300,TEAMS!$E$3:$E$361,TEAMS!$D$3:$D$361,"",0),KP!$C$1:$C$370,KP!G$1:G$370,"",0)</f>
        <v>0</v>
      </c>
      <c r="AW300">
        <f>_xlfn.XLOOKUP(_xlfn.XLOOKUP($A300,TEAMS!$E$3:$E$361,TEAMS!$D$3:$D$361,"",0),KP!$C$1:$C$370,KP!H$1:H$370,"",0)</f>
        <v>0</v>
      </c>
      <c r="AX300">
        <f>_xlfn.XLOOKUP(_xlfn.XLOOKUP($A300,TEAMS!$E$3:$E$361,TEAMS!$D$3:$D$361,"",0),KP!$C$1:$C$370,KP!I$1:I$370,"",0)</f>
        <v>-15.87</v>
      </c>
      <c r="AY300">
        <f>_xlfn.XLOOKUP(_xlfn.XLOOKUP($A300,TEAMS!$E$3:$E$361,TEAMS!$D$3:$D$361,"",0),KP!$C$1:$C$370,KP!J$1:J$370,"",0)</f>
        <v>96.6</v>
      </c>
      <c r="AZ300">
        <f>_xlfn.XLOOKUP(_xlfn.XLOOKUP($A300,TEAMS!$E$3:$E$361,TEAMS!$D$3:$D$361,"",0),KP!$C$1:$C$370,KP!L$1:L$370,"",0)</f>
        <v>112.5</v>
      </c>
      <c r="BA300">
        <f>_xlfn.XLOOKUP(_xlfn.XLOOKUP($A300,TEAMS!$E$3:$E$361,TEAMS!$D$3:$D$361,"",0),KP!$C$1:$C$370,KP!N$1:N$370,"",0)</f>
        <v>67</v>
      </c>
      <c r="BB300">
        <f>_xlfn.XLOOKUP(_xlfn.XLOOKUP($A300,TEAMS!$E$3:$E$361,TEAMS!$D$3:$D$361,"",0),KP!$C$1:$C$370,KP!P$1:P$370,"",0)</f>
        <v>1.2E-2</v>
      </c>
      <c r="BC300">
        <f>_xlfn.XLOOKUP(_xlfn.XLOOKUP($A300,TEAMS!$E$3:$E$361,TEAMS!$D$3:$D$361,"",0),KP!$C$1:$C$370,KP!R$1:R$370,"",0)</f>
        <v>-8.36</v>
      </c>
      <c r="BD300">
        <f>_xlfn.XLOOKUP(_xlfn.XLOOKUP($A300,TEAMS!$E$3:$E$361,TEAMS!$D$3:$D$361,"",0),KP!$C$1:$C$370,KP!T$1:T$370,"",0)</f>
        <v>101.7</v>
      </c>
      <c r="BE300">
        <f>_xlfn.XLOOKUP(_xlfn.XLOOKUP($A300,TEAMS!$E$3:$E$361,TEAMS!$D$3:$D$361,"",0),KP!$C$1:$C$370,KP!V$1:V$370,"",0)</f>
        <v>110</v>
      </c>
      <c r="BF300">
        <f>_xlfn.XLOOKUP(_xlfn.XLOOKUP($A300,TEAMS!$E$3:$E$361,TEAMS!$D$3:$D$361,"",0),KP!$C$1:$C$370,KP!X$1:X$370,"",0)</f>
        <v>-2.2799999999999998</v>
      </c>
    </row>
    <row r="301" spans="1:58" x14ac:dyDescent="0.2">
      <c r="A301" s="1" t="s">
        <v>338</v>
      </c>
      <c r="B301" s="11" t="str">
        <f>_xlfn.XLOOKUP($A301,KP!$D$1:$D$364,KP!$C$1:$C$364,"",0)</f>
        <v>Arkansas Pine Bluff</v>
      </c>
      <c r="C301" s="11" t="str">
        <f>_xlfn.XLOOKUP($A301,KP!$D$1:$D$364,KP!$E$1:$E$364,"",0)</f>
        <v>SWAC</v>
      </c>
      <c r="D301">
        <v>65</v>
      </c>
      <c r="E301">
        <v>-7.6</v>
      </c>
      <c r="F301">
        <v>21.6</v>
      </c>
      <c r="G301">
        <v>56.3</v>
      </c>
      <c r="H301">
        <v>0.89700000000000002</v>
      </c>
      <c r="I301">
        <v>1.002</v>
      </c>
      <c r="J301">
        <v>45.2</v>
      </c>
      <c r="K301">
        <v>99.4</v>
      </c>
      <c r="L301">
        <v>31.1</v>
      </c>
      <c r="M301">
        <v>44</v>
      </c>
      <c r="N301">
        <v>74.099999999999994</v>
      </c>
      <c r="O301">
        <v>7.6</v>
      </c>
      <c r="P301">
        <v>24.4</v>
      </c>
      <c r="Q301">
        <v>8.1</v>
      </c>
      <c r="R301">
        <v>21.3</v>
      </c>
      <c r="S301">
        <v>33</v>
      </c>
      <c r="T301">
        <v>24.4</v>
      </c>
      <c r="U301">
        <v>71.7</v>
      </c>
      <c r="V301">
        <v>47.6</v>
      </c>
      <c r="W301">
        <v>2.5</v>
      </c>
      <c r="X301">
        <v>7.6</v>
      </c>
      <c r="Y301">
        <v>11.7</v>
      </c>
      <c r="Z301">
        <v>15.3</v>
      </c>
      <c r="AA301">
        <v>0.76300000000000001</v>
      </c>
      <c r="AB301">
        <v>0.222</v>
      </c>
      <c r="AC301">
        <v>0.1</v>
      </c>
      <c r="AD301">
        <v>72.400000000000006</v>
      </c>
      <c r="AE301">
        <v>20.6</v>
      </c>
      <c r="AF301">
        <v>72.599999999999994</v>
      </c>
      <c r="AG301">
        <v>7.6</v>
      </c>
      <c r="AH301">
        <v>45.2</v>
      </c>
      <c r="AI301">
        <v>51.4</v>
      </c>
      <c r="AJ301">
        <v>34.5</v>
      </c>
      <c r="AK301">
        <v>51.1</v>
      </c>
      <c r="AL301">
        <v>71.5</v>
      </c>
      <c r="AM301">
        <v>110.9</v>
      </c>
      <c r="AN301">
        <v>14.7</v>
      </c>
      <c r="AO301">
        <v>15.2</v>
      </c>
      <c r="AP301">
        <v>0.97099999999999997</v>
      </c>
      <c r="AQ301">
        <f t="shared" si="12"/>
        <v>-0.20799999999999996</v>
      </c>
      <c r="AR301">
        <f t="shared" si="13"/>
        <v>10.1</v>
      </c>
      <c r="AS301">
        <f t="shared" si="14"/>
        <v>-5.2000000000000011</v>
      </c>
      <c r="AT301">
        <f>_xlfn.XLOOKUP(_xlfn.XLOOKUP($A301,TEAMS!$E$3:$E$361,TEAMS!$D$3:$D$361,"",0),KP!$C$1:$C$370,KP!B$1:B$370,"",0)</f>
        <v>321</v>
      </c>
      <c r="AU301">
        <f>_xlfn.XLOOKUP(_xlfn.XLOOKUP($A301,TEAMS!$E$3:$E$361,TEAMS!$D$3:$D$361,"",0),KP!$C$1:$C$370,KP!F$1:F$370,"",0)</f>
        <v>0</v>
      </c>
      <c r="AV301">
        <f>_xlfn.XLOOKUP(_xlfn.XLOOKUP($A301,TEAMS!$E$3:$E$361,TEAMS!$D$3:$D$361,"",0),KP!$C$1:$C$370,KP!G$1:G$370,"",0)</f>
        <v>0</v>
      </c>
      <c r="AW301">
        <f>_xlfn.XLOOKUP(_xlfn.XLOOKUP($A301,TEAMS!$E$3:$E$361,TEAMS!$D$3:$D$361,"",0),KP!$C$1:$C$370,KP!H$1:H$370,"",0)</f>
        <v>0</v>
      </c>
      <c r="AX301">
        <f>_xlfn.XLOOKUP(_xlfn.XLOOKUP($A301,TEAMS!$E$3:$E$361,TEAMS!$D$3:$D$361,"",0),KP!$C$1:$C$370,KP!I$1:I$370,"",0)</f>
        <v>-13.28</v>
      </c>
      <c r="AY301">
        <f>_xlfn.XLOOKUP(_xlfn.XLOOKUP($A301,TEAMS!$E$3:$E$361,TEAMS!$D$3:$D$361,"",0),KP!$C$1:$C$370,KP!J$1:J$370,"",0)</f>
        <v>94.7</v>
      </c>
      <c r="AZ301">
        <f>_xlfn.XLOOKUP(_xlfn.XLOOKUP($A301,TEAMS!$E$3:$E$361,TEAMS!$D$3:$D$361,"",0),KP!$C$1:$C$370,KP!L$1:L$370,"",0)</f>
        <v>107.9</v>
      </c>
      <c r="BA301">
        <f>_xlfn.XLOOKUP(_xlfn.XLOOKUP($A301,TEAMS!$E$3:$E$361,TEAMS!$D$3:$D$361,"",0),KP!$C$1:$C$370,KP!N$1:N$370,"",0)</f>
        <v>69.599999999999994</v>
      </c>
      <c r="BB301">
        <f>_xlfn.XLOOKUP(_xlfn.XLOOKUP($A301,TEAMS!$E$3:$E$361,TEAMS!$D$3:$D$361,"",0),KP!$C$1:$C$370,KP!P$1:P$370,"",0)</f>
        <v>-7.0000000000000007E-2</v>
      </c>
      <c r="BC301">
        <f>_xlfn.XLOOKUP(_xlfn.XLOOKUP($A301,TEAMS!$E$3:$E$361,TEAMS!$D$3:$D$361,"",0),KP!$C$1:$C$370,KP!R$1:R$370,"",0)</f>
        <v>-4.68</v>
      </c>
      <c r="BD301">
        <f>_xlfn.XLOOKUP(_xlfn.XLOOKUP($A301,TEAMS!$E$3:$E$361,TEAMS!$D$3:$D$361,"",0),KP!$C$1:$C$370,KP!T$1:T$370,"",0)</f>
        <v>100.3</v>
      </c>
      <c r="BE301">
        <f>_xlfn.XLOOKUP(_xlfn.XLOOKUP($A301,TEAMS!$E$3:$E$361,TEAMS!$D$3:$D$361,"",0),KP!$C$1:$C$370,KP!V$1:V$370,"",0)</f>
        <v>104.9</v>
      </c>
      <c r="BF301">
        <f>_xlfn.XLOOKUP(_xlfn.XLOOKUP($A301,TEAMS!$E$3:$E$361,TEAMS!$D$3:$D$361,"",0),KP!$C$1:$C$370,KP!X$1:X$370,"",0)</f>
        <v>14.23</v>
      </c>
    </row>
    <row r="302" spans="1:58" x14ac:dyDescent="0.2">
      <c r="A302" s="1" t="s">
        <v>339</v>
      </c>
      <c r="B302" s="11" t="str">
        <f>_xlfn.XLOOKUP($A302,KP!$D$1:$D$364,KP!$C$1:$C$364,"",0)</f>
        <v>UTSA</v>
      </c>
      <c r="C302" s="11" t="str">
        <f>_xlfn.XLOOKUP($A302,KP!$D$1:$D$364,KP!$E$1:$E$364,"",0)</f>
        <v>CUSA</v>
      </c>
      <c r="D302">
        <v>69.2</v>
      </c>
      <c r="E302">
        <v>-8.9</v>
      </c>
      <c r="F302">
        <v>23.1</v>
      </c>
      <c r="G302">
        <v>56.5</v>
      </c>
      <c r="H302">
        <v>0.96499999999999997</v>
      </c>
      <c r="I302">
        <v>1.089</v>
      </c>
      <c r="J302">
        <v>47.4</v>
      </c>
      <c r="K302">
        <v>104.1</v>
      </c>
      <c r="L302">
        <v>33.9</v>
      </c>
      <c r="M302">
        <v>45.2</v>
      </c>
      <c r="N302">
        <v>74</v>
      </c>
      <c r="O302">
        <v>7.4</v>
      </c>
      <c r="P302">
        <v>21.8</v>
      </c>
      <c r="Q302">
        <v>8.3000000000000007</v>
      </c>
      <c r="R302">
        <v>22.9</v>
      </c>
      <c r="S302">
        <v>34.700000000000003</v>
      </c>
      <c r="T302">
        <v>25.4</v>
      </c>
      <c r="U302">
        <v>70.5</v>
      </c>
      <c r="V302">
        <v>48.5</v>
      </c>
      <c r="W302">
        <v>2.2000000000000002</v>
      </c>
      <c r="X302">
        <v>4.2</v>
      </c>
      <c r="Y302">
        <v>10.3</v>
      </c>
      <c r="Z302">
        <v>13.6</v>
      </c>
      <c r="AA302">
        <v>0.753</v>
      </c>
      <c r="AB302">
        <v>0.26700000000000002</v>
      </c>
      <c r="AC302">
        <v>0.5</v>
      </c>
      <c r="AD302">
        <v>71.7</v>
      </c>
      <c r="AE302">
        <v>17.399999999999999</v>
      </c>
      <c r="AF302">
        <v>78.099999999999994</v>
      </c>
      <c r="AG302">
        <v>8.9</v>
      </c>
      <c r="AH302">
        <v>45.7</v>
      </c>
      <c r="AI302">
        <v>52.5</v>
      </c>
      <c r="AJ302">
        <v>35.6</v>
      </c>
      <c r="AK302">
        <v>51.9</v>
      </c>
      <c r="AL302">
        <v>72.2</v>
      </c>
      <c r="AM302">
        <v>110.9</v>
      </c>
      <c r="AN302">
        <v>14.5</v>
      </c>
      <c r="AO302">
        <v>10.8</v>
      </c>
      <c r="AP302">
        <v>1.3440000000000001</v>
      </c>
      <c r="AQ302">
        <f t="shared" si="12"/>
        <v>-0.59100000000000008</v>
      </c>
      <c r="AR302">
        <f t="shared" si="13"/>
        <v>6.4</v>
      </c>
      <c r="AS302">
        <f t="shared" si="14"/>
        <v>-7.1999999999999993</v>
      </c>
      <c r="AT302">
        <f>_xlfn.XLOOKUP(_xlfn.XLOOKUP($A302,TEAMS!$E$3:$E$361,TEAMS!$D$3:$D$361,"",0),KP!$C$1:$C$370,KP!B$1:B$370,"",0)</f>
        <v>289</v>
      </c>
      <c r="AU302">
        <f>_xlfn.XLOOKUP(_xlfn.XLOOKUP($A302,TEAMS!$E$3:$E$361,TEAMS!$D$3:$D$361,"",0),KP!$C$1:$C$370,KP!F$1:F$370,"",0)</f>
        <v>0</v>
      </c>
      <c r="AV302">
        <f>_xlfn.XLOOKUP(_xlfn.XLOOKUP($A302,TEAMS!$E$3:$E$361,TEAMS!$D$3:$D$361,"",0),KP!$C$1:$C$370,KP!G$1:G$370,"",0)</f>
        <v>0</v>
      </c>
      <c r="AW302">
        <f>_xlfn.XLOOKUP(_xlfn.XLOOKUP($A302,TEAMS!$E$3:$E$361,TEAMS!$D$3:$D$361,"",0),KP!$C$1:$C$370,KP!H$1:H$370,"",0)</f>
        <v>0</v>
      </c>
      <c r="AX302">
        <f>_xlfn.XLOOKUP(_xlfn.XLOOKUP($A302,TEAMS!$E$3:$E$361,TEAMS!$D$3:$D$361,"",0),KP!$C$1:$C$370,KP!I$1:I$370,"",0)</f>
        <v>-9.9700000000000006</v>
      </c>
      <c r="AY302">
        <f>_xlfn.XLOOKUP(_xlfn.XLOOKUP($A302,TEAMS!$E$3:$E$361,TEAMS!$D$3:$D$361,"",0),KP!$C$1:$C$370,KP!J$1:J$370,"",0)</f>
        <v>102.1</v>
      </c>
      <c r="AZ302">
        <f>_xlfn.XLOOKUP(_xlfn.XLOOKUP($A302,TEAMS!$E$3:$E$361,TEAMS!$D$3:$D$361,"",0),KP!$C$1:$C$370,KP!L$1:L$370,"",0)</f>
        <v>112.1</v>
      </c>
      <c r="BA302">
        <f>_xlfn.XLOOKUP(_xlfn.XLOOKUP($A302,TEAMS!$E$3:$E$361,TEAMS!$D$3:$D$361,"",0),KP!$C$1:$C$370,KP!N$1:N$370,"",0)</f>
        <v>69.2</v>
      </c>
      <c r="BB302">
        <f>_xlfn.XLOOKUP(_xlfn.XLOOKUP($A302,TEAMS!$E$3:$E$361,TEAMS!$D$3:$D$361,"",0),KP!$C$1:$C$370,KP!P$1:P$370,"",0)</f>
        <v>2.1999999999999999E-2</v>
      </c>
      <c r="BC302">
        <f>_xlfn.XLOOKUP(_xlfn.XLOOKUP($A302,TEAMS!$E$3:$E$361,TEAMS!$D$3:$D$361,"",0),KP!$C$1:$C$370,KP!R$1:R$370,"",0)</f>
        <v>1.04</v>
      </c>
      <c r="BD302">
        <f>_xlfn.XLOOKUP(_xlfn.XLOOKUP($A302,TEAMS!$E$3:$E$361,TEAMS!$D$3:$D$361,"",0),KP!$C$1:$C$370,KP!T$1:T$370,"",0)</f>
        <v>105.3</v>
      </c>
      <c r="BE302">
        <f>_xlfn.XLOOKUP(_xlfn.XLOOKUP($A302,TEAMS!$E$3:$E$361,TEAMS!$D$3:$D$361,"",0),KP!$C$1:$C$370,KP!V$1:V$370,"",0)</f>
        <v>104.3</v>
      </c>
      <c r="BF302">
        <f>_xlfn.XLOOKUP(_xlfn.XLOOKUP($A302,TEAMS!$E$3:$E$361,TEAMS!$D$3:$D$361,"",0),KP!$C$1:$C$370,KP!X$1:X$370,"",0)</f>
        <v>-5.69</v>
      </c>
    </row>
    <row r="303" spans="1:58" x14ac:dyDescent="0.2">
      <c r="A303" s="1" t="s">
        <v>340</v>
      </c>
      <c r="B303" s="11" t="str">
        <f>_xlfn.XLOOKUP($A303,KP!$D$1:$D$364,KP!$C$1:$C$364,"",0)</f>
        <v>UT Arlington</v>
      </c>
      <c r="C303" s="11" t="str">
        <f>_xlfn.XLOOKUP($A303,KP!$D$1:$D$364,KP!$E$1:$E$364,"",0)</f>
        <v>WAC</v>
      </c>
      <c r="D303">
        <v>62.9</v>
      </c>
      <c r="E303">
        <v>-7.1</v>
      </c>
      <c r="F303">
        <v>22.8</v>
      </c>
      <c r="G303">
        <v>56.4</v>
      </c>
      <c r="H303">
        <v>0.92600000000000005</v>
      </c>
      <c r="I303">
        <v>1.0309999999999999</v>
      </c>
      <c r="J303">
        <v>45.9</v>
      </c>
      <c r="K303">
        <v>97.7</v>
      </c>
      <c r="L303">
        <v>31.9</v>
      </c>
      <c r="M303">
        <v>44.9</v>
      </c>
      <c r="N303">
        <v>66.3</v>
      </c>
      <c r="O303">
        <v>6.2</v>
      </c>
      <c r="P303">
        <v>19.600000000000001</v>
      </c>
      <c r="Q303">
        <v>10.6</v>
      </c>
      <c r="R303">
        <v>21.2</v>
      </c>
      <c r="S303">
        <v>33.9</v>
      </c>
      <c r="T303">
        <v>31.2</v>
      </c>
      <c r="U303">
        <v>71.3</v>
      </c>
      <c r="V303">
        <v>49.8</v>
      </c>
      <c r="W303">
        <v>2.7</v>
      </c>
      <c r="X303">
        <v>5.9</v>
      </c>
      <c r="Y303">
        <v>12.7</v>
      </c>
      <c r="Z303">
        <v>14</v>
      </c>
      <c r="AA303">
        <v>0.90200000000000002</v>
      </c>
      <c r="AB303">
        <v>0.27600000000000002</v>
      </c>
      <c r="AC303">
        <v>0.44400000000000001</v>
      </c>
      <c r="AD303">
        <v>67.900000000000006</v>
      </c>
      <c r="AE303">
        <v>19.7</v>
      </c>
      <c r="AF303">
        <v>70</v>
      </c>
      <c r="AG303">
        <v>7.1</v>
      </c>
      <c r="AH303">
        <v>44.9</v>
      </c>
      <c r="AI303">
        <v>51.9</v>
      </c>
      <c r="AJ303">
        <v>37.1</v>
      </c>
      <c r="AK303">
        <v>49.6</v>
      </c>
      <c r="AL303">
        <v>71.2</v>
      </c>
      <c r="AM303">
        <v>111.1</v>
      </c>
      <c r="AN303">
        <v>13.1</v>
      </c>
      <c r="AO303">
        <v>13.4</v>
      </c>
      <c r="AP303">
        <v>0.97399999999999998</v>
      </c>
      <c r="AQ303">
        <f t="shared" si="12"/>
        <v>-7.1999999999999953E-2</v>
      </c>
      <c r="AR303">
        <f t="shared" si="13"/>
        <v>8.6000000000000014</v>
      </c>
      <c r="AS303">
        <f t="shared" si="14"/>
        <v>-5.3999999999999986</v>
      </c>
      <c r="AT303">
        <f>_xlfn.XLOOKUP(_xlfn.XLOOKUP($A303,TEAMS!$E$3:$E$361,TEAMS!$D$3:$D$361,"",0),KP!$C$1:$C$370,KP!B$1:B$370,"",0)</f>
        <v>240</v>
      </c>
      <c r="AU303">
        <f>_xlfn.XLOOKUP(_xlfn.XLOOKUP($A303,TEAMS!$E$3:$E$361,TEAMS!$D$3:$D$361,"",0),KP!$C$1:$C$370,KP!F$1:F$370,"",0)</f>
        <v>0</v>
      </c>
      <c r="AV303">
        <f>_xlfn.XLOOKUP(_xlfn.XLOOKUP($A303,TEAMS!$E$3:$E$361,TEAMS!$D$3:$D$361,"",0),KP!$C$1:$C$370,KP!G$1:G$370,"",0)</f>
        <v>0</v>
      </c>
      <c r="AW303">
        <f>_xlfn.XLOOKUP(_xlfn.XLOOKUP($A303,TEAMS!$E$3:$E$361,TEAMS!$D$3:$D$361,"",0),KP!$C$1:$C$370,KP!H$1:H$370,"",0)</f>
        <v>0</v>
      </c>
      <c r="AX303">
        <f>_xlfn.XLOOKUP(_xlfn.XLOOKUP($A303,TEAMS!$E$3:$E$361,TEAMS!$D$3:$D$361,"",0),KP!$C$1:$C$370,KP!I$1:I$370,"",0)</f>
        <v>-6.09</v>
      </c>
      <c r="AY303">
        <f>_xlfn.XLOOKUP(_xlfn.XLOOKUP($A303,TEAMS!$E$3:$E$361,TEAMS!$D$3:$D$361,"",0),KP!$C$1:$C$370,KP!J$1:J$370,"",0)</f>
        <v>99.9</v>
      </c>
      <c r="AZ303">
        <f>_xlfn.XLOOKUP(_xlfn.XLOOKUP($A303,TEAMS!$E$3:$E$361,TEAMS!$D$3:$D$361,"",0),KP!$C$1:$C$370,KP!L$1:L$370,"",0)</f>
        <v>106</v>
      </c>
      <c r="BA303">
        <f>_xlfn.XLOOKUP(_xlfn.XLOOKUP($A303,TEAMS!$E$3:$E$361,TEAMS!$D$3:$D$361,"",0),KP!$C$1:$C$370,KP!N$1:N$370,"",0)</f>
        <v>65.900000000000006</v>
      </c>
      <c r="BB303">
        <f>_xlfn.XLOOKUP(_xlfn.XLOOKUP($A303,TEAMS!$E$3:$E$361,TEAMS!$D$3:$D$361,"",0),KP!$C$1:$C$370,KP!P$1:P$370,"",0)</f>
        <v>1.0999999999999999E-2</v>
      </c>
      <c r="BC303">
        <f>_xlfn.XLOOKUP(_xlfn.XLOOKUP($A303,TEAMS!$E$3:$E$361,TEAMS!$D$3:$D$361,"",0),KP!$C$1:$C$370,KP!R$1:R$370,"",0)</f>
        <v>3.45</v>
      </c>
      <c r="BD303">
        <f>_xlfn.XLOOKUP(_xlfn.XLOOKUP($A303,TEAMS!$E$3:$E$361,TEAMS!$D$3:$D$361,"",0),KP!$C$1:$C$370,KP!T$1:T$370,"",0)</f>
        <v>105.9</v>
      </c>
      <c r="BE303">
        <f>_xlfn.XLOOKUP(_xlfn.XLOOKUP($A303,TEAMS!$E$3:$E$361,TEAMS!$D$3:$D$361,"",0),KP!$C$1:$C$370,KP!V$1:V$370,"",0)</f>
        <v>102.4</v>
      </c>
      <c r="BF303">
        <f>_xlfn.XLOOKUP(_xlfn.XLOOKUP($A303,TEAMS!$E$3:$E$361,TEAMS!$D$3:$D$361,"",0),KP!$C$1:$C$370,KP!X$1:X$370,"",0)</f>
        <v>4.6900000000000004</v>
      </c>
    </row>
    <row r="304" spans="1:58" x14ac:dyDescent="0.2">
      <c r="A304" s="1" t="s">
        <v>341</v>
      </c>
      <c r="B304" s="11" t="str">
        <f>_xlfn.XLOOKUP($A304,KP!$D$1:$D$364,KP!$C$1:$C$364,"",0)</f>
        <v>Missouri</v>
      </c>
      <c r="C304" s="11" t="str">
        <f>_xlfn.XLOOKUP($A304,KP!$D$1:$D$364,KP!$E$1:$E$364,"",0)</f>
        <v>SEC</v>
      </c>
      <c r="D304">
        <v>79.5</v>
      </c>
      <c r="E304">
        <v>4.9000000000000004</v>
      </c>
      <c r="F304">
        <v>28.4</v>
      </c>
      <c r="G304">
        <v>59.9</v>
      </c>
      <c r="H304">
        <v>1.1020000000000001</v>
      </c>
      <c r="I304">
        <v>1.034</v>
      </c>
      <c r="J304">
        <v>55.1</v>
      </c>
      <c r="K304">
        <v>116.3</v>
      </c>
      <c r="L304">
        <v>36.1</v>
      </c>
      <c r="M304">
        <v>55.9</v>
      </c>
      <c r="N304">
        <v>75.8</v>
      </c>
      <c r="O304">
        <v>9.4</v>
      </c>
      <c r="P304">
        <v>26</v>
      </c>
      <c r="Q304">
        <v>7.9</v>
      </c>
      <c r="R304">
        <v>19.8</v>
      </c>
      <c r="S304">
        <v>30.3</v>
      </c>
      <c r="T304">
        <v>25.5</v>
      </c>
      <c r="U304">
        <v>64.2</v>
      </c>
      <c r="V304">
        <v>44.8</v>
      </c>
      <c r="W304">
        <v>2.7</v>
      </c>
      <c r="X304">
        <v>10.3</v>
      </c>
      <c r="Y304">
        <v>16.2</v>
      </c>
      <c r="Z304">
        <v>11.3</v>
      </c>
      <c r="AA304">
        <v>1.429</v>
      </c>
      <c r="AB304">
        <v>0.72699999999999998</v>
      </c>
      <c r="AC304">
        <v>1</v>
      </c>
      <c r="AD304">
        <v>72.2</v>
      </c>
      <c r="AE304">
        <v>18.100000000000001</v>
      </c>
      <c r="AF304">
        <v>74.599999999999994</v>
      </c>
      <c r="AG304">
        <v>-4.9000000000000004</v>
      </c>
      <c r="AH304">
        <v>44.5</v>
      </c>
      <c r="AI304">
        <v>52.3</v>
      </c>
      <c r="AJ304">
        <v>35.4</v>
      </c>
      <c r="AK304">
        <v>51.7</v>
      </c>
      <c r="AL304">
        <v>75.2</v>
      </c>
      <c r="AM304">
        <v>112.3</v>
      </c>
      <c r="AN304">
        <v>14.6</v>
      </c>
      <c r="AO304">
        <v>17.2</v>
      </c>
      <c r="AP304">
        <v>0.84899999999999998</v>
      </c>
      <c r="AQ304">
        <f t="shared" si="12"/>
        <v>0.58000000000000007</v>
      </c>
      <c r="AR304">
        <f t="shared" si="13"/>
        <v>13</v>
      </c>
      <c r="AS304">
        <f t="shared" si="14"/>
        <v>1.6999999999999993</v>
      </c>
      <c r="AT304">
        <f>_xlfn.XLOOKUP(_xlfn.XLOOKUP($A304,TEAMS!$E$3:$E$361,TEAMS!$D$3:$D$361,"",0),KP!$C$1:$C$370,KP!B$1:B$370,"",0)</f>
        <v>51</v>
      </c>
      <c r="AU304">
        <f>_xlfn.XLOOKUP(_xlfn.XLOOKUP($A304,TEAMS!$E$3:$E$361,TEAMS!$D$3:$D$361,"",0),KP!$C$1:$C$370,KP!F$1:F$370,"",0)</f>
        <v>24</v>
      </c>
      <c r="AV304">
        <f>_xlfn.XLOOKUP(_xlfn.XLOOKUP($A304,TEAMS!$E$3:$E$361,TEAMS!$D$3:$D$361,"",0),KP!$C$1:$C$370,KP!G$1:G$370,"",0)</f>
        <v>9</v>
      </c>
      <c r="AW304">
        <f>_xlfn.XLOOKUP(_xlfn.XLOOKUP($A304,TEAMS!$E$3:$E$361,TEAMS!$D$3:$D$361,"",0),KP!$C$1:$C$370,KP!H$1:H$370,"",0)</f>
        <v>7</v>
      </c>
      <c r="AX304">
        <f>_xlfn.XLOOKUP(_xlfn.XLOOKUP($A304,TEAMS!$E$3:$E$361,TEAMS!$D$3:$D$361,"",0),KP!$C$1:$C$370,KP!I$1:I$370,"",0)</f>
        <v>13.92</v>
      </c>
      <c r="AY304">
        <f>_xlfn.XLOOKUP(_xlfn.XLOOKUP($A304,TEAMS!$E$3:$E$361,TEAMS!$D$3:$D$361,"",0),KP!$C$1:$C$370,KP!J$1:J$370,"",0)</f>
        <v>119.3</v>
      </c>
      <c r="AZ304">
        <f>_xlfn.XLOOKUP(_xlfn.XLOOKUP($A304,TEAMS!$E$3:$E$361,TEAMS!$D$3:$D$361,"",0),KP!$C$1:$C$370,KP!L$1:L$370,"",0)</f>
        <v>105.4</v>
      </c>
      <c r="BA304">
        <f>_xlfn.XLOOKUP(_xlfn.XLOOKUP($A304,TEAMS!$E$3:$E$361,TEAMS!$D$3:$D$361,"",0),KP!$C$1:$C$370,KP!N$1:N$370,"",0)</f>
        <v>69.099999999999994</v>
      </c>
      <c r="BB304">
        <f>_xlfn.XLOOKUP(_xlfn.XLOOKUP($A304,TEAMS!$E$3:$E$361,TEAMS!$D$3:$D$361,"",0),KP!$C$1:$C$370,KP!P$1:P$370,"",0)</f>
        <v>0.11</v>
      </c>
      <c r="BC304">
        <f>_xlfn.XLOOKUP(_xlfn.XLOOKUP($A304,TEAMS!$E$3:$E$361,TEAMS!$D$3:$D$361,"",0),KP!$C$1:$C$370,KP!R$1:R$370,"",0)</f>
        <v>7.73</v>
      </c>
      <c r="BD304">
        <f>_xlfn.XLOOKUP(_xlfn.XLOOKUP($A304,TEAMS!$E$3:$E$361,TEAMS!$D$3:$D$361,"",0),KP!$C$1:$C$370,KP!T$1:T$370,"",0)</f>
        <v>108.1</v>
      </c>
      <c r="BE304">
        <f>_xlfn.XLOOKUP(_xlfn.XLOOKUP($A304,TEAMS!$E$3:$E$361,TEAMS!$D$3:$D$361,"",0),KP!$C$1:$C$370,KP!V$1:V$370,"",0)</f>
        <v>100.4</v>
      </c>
      <c r="BF304">
        <f>_xlfn.XLOOKUP(_xlfn.XLOOKUP($A304,TEAMS!$E$3:$E$361,TEAMS!$D$3:$D$361,"",0),KP!$C$1:$C$370,KP!X$1:X$370,"",0)</f>
        <v>-4.68</v>
      </c>
    </row>
    <row r="305" spans="1:58" x14ac:dyDescent="0.2">
      <c r="A305" s="1" t="s">
        <v>342</v>
      </c>
      <c r="B305" s="11" t="str">
        <f>_xlfn.XLOOKUP($A305,KP!$D$1:$D$364,KP!$C$1:$C$364,"",0)</f>
        <v>Penn St.</v>
      </c>
      <c r="C305" s="11" t="str">
        <f>_xlfn.XLOOKUP($A305,KP!$D$1:$D$364,KP!$E$1:$E$364,"",0)</f>
        <v>B10</v>
      </c>
      <c r="D305">
        <v>72.5</v>
      </c>
      <c r="E305">
        <v>4.0999999999999996</v>
      </c>
      <c r="F305">
        <v>26.6</v>
      </c>
      <c r="G305">
        <v>57.2</v>
      </c>
      <c r="H305">
        <v>1.089</v>
      </c>
      <c r="I305">
        <v>1.0269999999999999</v>
      </c>
      <c r="J305">
        <v>55.7</v>
      </c>
      <c r="K305">
        <v>115.3</v>
      </c>
      <c r="L305">
        <v>38.700000000000003</v>
      </c>
      <c r="M305">
        <v>53.5</v>
      </c>
      <c r="N305">
        <v>73.099999999999994</v>
      </c>
      <c r="O305">
        <v>10.5</v>
      </c>
      <c r="P305">
        <v>27.1</v>
      </c>
      <c r="Q305">
        <v>5.3</v>
      </c>
      <c r="R305">
        <v>24.9</v>
      </c>
      <c r="S305">
        <v>32.6</v>
      </c>
      <c r="T305">
        <v>17.399999999999999</v>
      </c>
      <c r="U305">
        <v>76.400000000000006</v>
      </c>
      <c r="V305">
        <v>48.4</v>
      </c>
      <c r="W305">
        <v>2.2000000000000002</v>
      </c>
      <c r="X305">
        <v>4.4000000000000004</v>
      </c>
      <c r="Y305">
        <v>13.9</v>
      </c>
      <c r="Z305">
        <v>9</v>
      </c>
      <c r="AA305">
        <v>1.554</v>
      </c>
      <c r="AB305">
        <v>0.64700000000000002</v>
      </c>
      <c r="AC305">
        <v>0.66700000000000004</v>
      </c>
      <c r="AD305">
        <v>66.599999999999994</v>
      </c>
      <c r="AE305">
        <v>15.6</v>
      </c>
      <c r="AF305">
        <v>68.400000000000006</v>
      </c>
      <c r="AG305">
        <v>-4.0999999999999996</v>
      </c>
      <c r="AH305">
        <v>43.2</v>
      </c>
      <c r="AI305">
        <v>49.4</v>
      </c>
      <c r="AJ305">
        <v>33.799999999999997</v>
      </c>
      <c r="AK305">
        <v>48.7</v>
      </c>
      <c r="AL305">
        <v>70.599999999999994</v>
      </c>
      <c r="AM305">
        <v>104.3</v>
      </c>
      <c r="AN305">
        <v>14.1</v>
      </c>
      <c r="AO305">
        <v>8.6999999999999993</v>
      </c>
      <c r="AP305">
        <v>1.62</v>
      </c>
      <c r="AQ305">
        <f t="shared" si="12"/>
        <v>-6.6000000000000059E-2</v>
      </c>
      <c r="AR305">
        <f t="shared" si="13"/>
        <v>6.6000000000000005</v>
      </c>
      <c r="AS305">
        <f t="shared" si="14"/>
        <v>-2.3999999999999995</v>
      </c>
      <c r="AT305">
        <f>_xlfn.XLOOKUP(_xlfn.XLOOKUP($A305,TEAMS!$E$3:$E$361,TEAMS!$D$3:$D$361,"",0),KP!$C$1:$C$370,KP!B$1:B$370,"",0)</f>
        <v>39</v>
      </c>
      <c r="AU305">
        <f>_xlfn.XLOOKUP(_xlfn.XLOOKUP($A305,TEAMS!$E$3:$E$361,TEAMS!$D$3:$D$361,"",0),KP!$C$1:$C$370,KP!F$1:F$370,"",0)</f>
        <v>22</v>
      </c>
      <c r="AV305">
        <f>_xlfn.XLOOKUP(_xlfn.XLOOKUP($A305,TEAMS!$E$3:$E$361,TEAMS!$D$3:$D$361,"",0),KP!$C$1:$C$370,KP!G$1:G$370,"",0)</f>
        <v>13</v>
      </c>
      <c r="AW305">
        <f>_xlfn.XLOOKUP(_xlfn.XLOOKUP($A305,TEAMS!$E$3:$E$361,TEAMS!$D$3:$D$361,"",0),KP!$C$1:$C$370,KP!H$1:H$370,"",0)</f>
        <v>10</v>
      </c>
      <c r="AX305">
        <f>_xlfn.XLOOKUP(_xlfn.XLOOKUP($A305,TEAMS!$E$3:$E$361,TEAMS!$D$3:$D$361,"",0),KP!$C$1:$C$370,KP!I$1:I$370,"",0)</f>
        <v>15.04</v>
      </c>
      <c r="AY305">
        <f>_xlfn.XLOOKUP(_xlfn.XLOOKUP($A305,TEAMS!$E$3:$E$361,TEAMS!$D$3:$D$361,"",0),KP!$C$1:$C$370,KP!J$1:J$370,"",0)</f>
        <v>116.8</v>
      </c>
      <c r="AZ305">
        <f>_xlfn.XLOOKUP(_xlfn.XLOOKUP($A305,TEAMS!$E$3:$E$361,TEAMS!$D$3:$D$361,"",0),KP!$C$1:$C$370,KP!L$1:L$370,"",0)</f>
        <v>101.8</v>
      </c>
      <c r="BA305">
        <f>_xlfn.XLOOKUP(_xlfn.XLOOKUP($A305,TEAMS!$E$3:$E$361,TEAMS!$D$3:$D$361,"",0),KP!$C$1:$C$370,KP!N$1:N$370,"",0)</f>
        <v>64.599999999999994</v>
      </c>
      <c r="BB305">
        <f>_xlfn.XLOOKUP(_xlfn.XLOOKUP($A305,TEAMS!$E$3:$E$361,TEAMS!$D$3:$D$361,"",0),KP!$C$1:$C$370,KP!P$1:P$370,"",0)</f>
        <v>8.9999999999999993E-3</v>
      </c>
      <c r="BC305">
        <f>_xlfn.XLOOKUP(_xlfn.XLOOKUP($A305,TEAMS!$E$3:$E$361,TEAMS!$D$3:$D$361,"",0),KP!$C$1:$C$370,KP!R$1:R$370,"",0)</f>
        <v>9.7200000000000006</v>
      </c>
      <c r="BD305">
        <f>_xlfn.XLOOKUP(_xlfn.XLOOKUP($A305,TEAMS!$E$3:$E$361,TEAMS!$D$3:$D$361,"",0),KP!$C$1:$C$370,KP!T$1:T$370,"",0)</f>
        <v>109.6</v>
      </c>
      <c r="BE305">
        <f>_xlfn.XLOOKUP(_xlfn.XLOOKUP($A305,TEAMS!$E$3:$E$361,TEAMS!$D$3:$D$361,"",0),KP!$C$1:$C$370,KP!V$1:V$370,"",0)</f>
        <v>99.9</v>
      </c>
      <c r="BF305">
        <f>_xlfn.XLOOKUP(_xlfn.XLOOKUP($A305,TEAMS!$E$3:$E$361,TEAMS!$D$3:$D$361,"",0),KP!$C$1:$C$370,KP!X$1:X$370,"",0)</f>
        <v>-4.72</v>
      </c>
    </row>
    <row r="306" spans="1:58" x14ac:dyDescent="0.2">
      <c r="A306" s="1" t="s">
        <v>343</v>
      </c>
      <c r="B306" s="11" t="str">
        <f>_xlfn.XLOOKUP($A306,KP!$D$1:$D$364,KP!$C$1:$C$364,"",0)</f>
        <v>Sacramento St.</v>
      </c>
      <c r="C306" s="11" t="str">
        <f>_xlfn.XLOOKUP($A306,KP!$D$1:$D$364,KP!$E$1:$E$364,"",0)</f>
        <v>BSky</v>
      </c>
      <c r="D306">
        <v>66.099999999999994</v>
      </c>
      <c r="E306">
        <v>-3</v>
      </c>
      <c r="F306">
        <v>24.4</v>
      </c>
      <c r="G306">
        <v>54.6</v>
      </c>
      <c r="H306">
        <v>1.0029999999999999</v>
      </c>
      <c r="I306">
        <v>1.0489999999999999</v>
      </c>
      <c r="J306">
        <v>50.8</v>
      </c>
      <c r="K306">
        <v>107.1</v>
      </c>
      <c r="L306">
        <v>34.9</v>
      </c>
      <c r="M306">
        <v>50</v>
      </c>
      <c r="N306">
        <v>70.7</v>
      </c>
      <c r="O306">
        <v>6.8</v>
      </c>
      <c r="P306">
        <v>19.399999999999999</v>
      </c>
      <c r="Q306">
        <v>9</v>
      </c>
      <c r="R306">
        <v>23</v>
      </c>
      <c r="S306">
        <v>34.799999999999997</v>
      </c>
      <c r="T306">
        <v>31.5</v>
      </c>
      <c r="U306">
        <v>78.099999999999994</v>
      </c>
      <c r="V306">
        <v>54.2</v>
      </c>
      <c r="W306">
        <v>2.7</v>
      </c>
      <c r="X306">
        <v>4.4000000000000004</v>
      </c>
      <c r="Y306">
        <v>13.6</v>
      </c>
      <c r="Z306">
        <v>13.4</v>
      </c>
      <c r="AA306">
        <v>1.0169999999999999</v>
      </c>
      <c r="AB306">
        <v>0.4</v>
      </c>
      <c r="AC306">
        <v>0.5</v>
      </c>
      <c r="AD306">
        <v>65.900000000000006</v>
      </c>
      <c r="AE306">
        <v>15.9</v>
      </c>
      <c r="AF306">
        <v>69.2</v>
      </c>
      <c r="AG306">
        <v>3</v>
      </c>
      <c r="AH306">
        <v>46.7</v>
      </c>
      <c r="AI306">
        <v>52.2</v>
      </c>
      <c r="AJ306">
        <v>35.700000000000003</v>
      </c>
      <c r="AK306">
        <v>51.6</v>
      </c>
      <c r="AL306">
        <v>74</v>
      </c>
      <c r="AM306">
        <v>110</v>
      </c>
      <c r="AN306">
        <v>11.8</v>
      </c>
      <c r="AO306">
        <v>9.3000000000000007</v>
      </c>
      <c r="AP306">
        <v>1.268</v>
      </c>
      <c r="AQ306">
        <f t="shared" si="12"/>
        <v>-0.25100000000000011</v>
      </c>
      <c r="AR306">
        <f t="shared" si="13"/>
        <v>7.1000000000000005</v>
      </c>
      <c r="AS306">
        <f t="shared" si="14"/>
        <v>-6.3</v>
      </c>
      <c r="AT306">
        <f>_xlfn.XLOOKUP(_xlfn.XLOOKUP($A306,TEAMS!$E$3:$E$361,TEAMS!$D$3:$D$361,"",0),KP!$C$1:$C$370,KP!B$1:B$370,"",0)</f>
        <v>227</v>
      </c>
      <c r="AU306">
        <f>_xlfn.XLOOKUP(_xlfn.XLOOKUP($A306,TEAMS!$E$3:$E$361,TEAMS!$D$3:$D$361,"",0),KP!$C$1:$C$370,KP!F$1:F$370,"",0)</f>
        <v>14</v>
      </c>
      <c r="AV306">
        <f>_xlfn.XLOOKUP(_xlfn.XLOOKUP($A306,TEAMS!$E$3:$E$361,TEAMS!$D$3:$D$361,"",0),KP!$C$1:$C$370,KP!G$1:G$370,"",0)</f>
        <v>18</v>
      </c>
      <c r="AW306">
        <f>_xlfn.XLOOKUP(_xlfn.XLOOKUP($A306,TEAMS!$E$3:$E$361,TEAMS!$D$3:$D$361,"",0),KP!$C$1:$C$370,KP!H$1:H$370,"",0)</f>
        <v>0</v>
      </c>
      <c r="AX306">
        <f>_xlfn.XLOOKUP(_xlfn.XLOOKUP($A306,TEAMS!$E$3:$E$361,TEAMS!$D$3:$D$361,"",0),KP!$C$1:$C$370,KP!I$1:I$370,"",0)</f>
        <v>-4.4800000000000004</v>
      </c>
      <c r="AY306">
        <f>_xlfn.XLOOKUP(_xlfn.XLOOKUP($A306,TEAMS!$E$3:$E$361,TEAMS!$D$3:$D$361,"",0),KP!$C$1:$C$370,KP!J$1:J$370,"",0)</f>
        <v>103.9</v>
      </c>
      <c r="AZ306">
        <f>_xlfn.XLOOKUP(_xlfn.XLOOKUP($A306,TEAMS!$E$3:$E$361,TEAMS!$D$3:$D$361,"",0),KP!$C$1:$C$370,KP!L$1:L$370,"",0)</f>
        <v>108.4</v>
      </c>
      <c r="BA306">
        <f>_xlfn.XLOOKUP(_xlfn.XLOOKUP($A306,TEAMS!$E$3:$E$361,TEAMS!$D$3:$D$361,"",0),KP!$C$1:$C$370,KP!N$1:N$370,"",0)</f>
        <v>62.5</v>
      </c>
      <c r="BB306">
        <f>_xlfn.XLOOKUP(_xlfn.XLOOKUP($A306,TEAMS!$E$3:$E$361,TEAMS!$D$3:$D$361,"",0),KP!$C$1:$C$370,KP!P$1:P$370,"",0)</f>
        <v>1.2E-2</v>
      </c>
      <c r="BC306">
        <f>_xlfn.XLOOKUP(_xlfn.XLOOKUP($A306,TEAMS!$E$3:$E$361,TEAMS!$D$3:$D$361,"",0),KP!$C$1:$C$370,KP!R$1:R$370,"",0)</f>
        <v>-0.41</v>
      </c>
      <c r="BD306">
        <f>_xlfn.XLOOKUP(_xlfn.XLOOKUP($A306,TEAMS!$E$3:$E$361,TEAMS!$D$3:$D$361,"",0),KP!$C$1:$C$370,KP!T$1:T$370,"",0)</f>
        <v>105.4</v>
      </c>
      <c r="BE306">
        <f>_xlfn.XLOOKUP(_xlfn.XLOOKUP($A306,TEAMS!$E$3:$E$361,TEAMS!$D$3:$D$361,"",0),KP!$C$1:$C$370,KP!V$1:V$370,"",0)</f>
        <v>105.8</v>
      </c>
      <c r="BF306">
        <f>_xlfn.XLOOKUP(_xlfn.XLOOKUP($A306,TEAMS!$E$3:$E$361,TEAMS!$D$3:$D$361,"",0),KP!$C$1:$C$370,KP!X$1:X$370,"",0)</f>
        <v>3.69</v>
      </c>
    </row>
    <row r="307" spans="1:58" x14ac:dyDescent="0.2">
      <c r="A307" s="1" t="s">
        <v>344</v>
      </c>
      <c r="B307" s="11" t="str">
        <f>_xlfn.XLOOKUP($A307,KP!$D$1:$D$364,KP!$C$1:$C$364,"",0)</f>
        <v>Campbell</v>
      </c>
      <c r="C307" s="11" t="str">
        <f>_xlfn.XLOOKUP($A307,KP!$D$1:$D$364,KP!$E$1:$E$364,"",0)</f>
        <v>BSth</v>
      </c>
      <c r="D307">
        <v>68.7</v>
      </c>
      <c r="E307">
        <v>-0.3</v>
      </c>
      <c r="F307">
        <v>24.1</v>
      </c>
      <c r="G307">
        <v>52.1</v>
      </c>
      <c r="H307">
        <v>1.0249999999999999</v>
      </c>
      <c r="I307">
        <v>1.03</v>
      </c>
      <c r="J307">
        <v>52.7</v>
      </c>
      <c r="K307">
        <v>111.7</v>
      </c>
      <c r="L307">
        <v>32.9</v>
      </c>
      <c r="M307">
        <v>54.7</v>
      </c>
      <c r="N307">
        <v>69.8</v>
      </c>
      <c r="O307">
        <v>6.6</v>
      </c>
      <c r="P307">
        <v>20.100000000000001</v>
      </c>
      <c r="Q307">
        <v>6</v>
      </c>
      <c r="R307">
        <v>21.8</v>
      </c>
      <c r="S307">
        <v>30.8</v>
      </c>
      <c r="T307">
        <v>21.3</v>
      </c>
      <c r="U307">
        <v>73.900000000000006</v>
      </c>
      <c r="V307">
        <v>48.7</v>
      </c>
      <c r="W307">
        <v>2.7</v>
      </c>
      <c r="X307">
        <v>6</v>
      </c>
      <c r="Y307">
        <v>12.1</v>
      </c>
      <c r="Z307">
        <v>11.8</v>
      </c>
      <c r="AA307">
        <v>1.018</v>
      </c>
      <c r="AB307">
        <v>0.438</v>
      </c>
      <c r="AC307">
        <v>0.42899999999999999</v>
      </c>
      <c r="AD307">
        <v>67</v>
      </c>
      <c r="AE307">
        <v>16.7</v>
      </c>
      <c r="AF307">
        <v>69</v>
      </c>
      <c r="AG307">
        <v>0.3</v>
      </c>
      <c r="AH307">
        <v>45.4</v>
      </c>
      <c r="AI307">
        <v>52.5</v>
      </c>
      <c r="AJ307">
        <v>34.4</v>
      </c>
      <c r="AK307">
        <v>53.2</v>
      </c>
      <c r="AL307">
        <v>70</v>
      </c>
      <c r="AM307">
        <v>110.7</v>
      </c>
      <c r="AN307">
        <v>11.8</v>
      </c>
      <c r="AO307">
        <v>12.1</v>
      </c>
      <c r="AP307">
        <v>0.98199999999999998</v>
      </c>
      <c r="AQ307">
        <f t="shared" si="12"/>
        <v>3.6000000000000032E-2</v>
      </c>
      <c r="AR307">
        <f t="shared" si="13"/>
        <v>8.6999999999999993</v>
      </c>
      <c r="AS307">
        <f t="shared" si="14"/>
        <v>-3.1000000000000014</v>
      </c>
      <c r="AT307">
        <f>_xlfn.XLOOKUP(_xlfn.XLOOKUP($A307,TEAMS!$E$3:$E$361,TEAMS!$D$3:$D$361,"",0),KP!$C$1:$C$370,KP!B$1:B$370,"",0)</f>
        <v>229</v>
      </c>
      <c r="AU307">
        <f>_xlfn.XLOOKUP(_xlfn.XLOOKUP($A307,TEAMS!$E$3:$E$361,TEAMS!$D$3:$D$361,"",0),KP!$C$1:$C$370,KP!F$1:F$370,"",0)</f>
        <v>16</v>
      </c>
      <c r="AV307">
        <f>_xlfn.XLOOKUP(_xlfn.XLOOKUP($A307,TEAMS!$E$3:$E$361,TEAMS!$D$3:$D$361,"",0),KP!$C$1:$C$370,KP!G$1:G$370,"",0)</f>
        <v>18</v>
      </c>
      <c r="AW307">
        <f>_xlfn.XLOOKUP(_xlfn.XLOOKUP($A307,TEAMS!$E$3:$E$361,TEAMS!$D$3:$D$361,"",0),KP!$C$1:$C$370,KP!H$1:H$370,"",0)</f>
        <v>0</v>
      </c>
      <c r="AX307">
        <f>_xlfn.XLOOKUP(_xlfn.XLOOKUP($A307,TEAMS!$E$3:$E$361,TEAMS!$D$3:$D$361,"",0),KP!$C$1:$C$370,KP!I$1:I$370,"",0)</f>
        <v>-4.7699999999999996</v>
      </c>
      <c r="AY307">
        <f>_xlfn.XLOOKUP(_xlfn.XLOOKUP($A307,TEAMS!$E$3:$E$361,TEAMS!$D$3:$D$361,"",0),KP!$C$1:$C$370,KP!J$1:J$370,"",0)</f>
        <v>105</v>
      </c>
      <c r="AZ307">
        <f>_xlfn.XLOOKUP(_xlfn.XLOOKUP($A307,TEAMS!$E$3:$E$361,TEAMS!$D$3:$D$361,"",0),KP!$C$1:$C$370,KP!L$1:L$370,"",0)</f>
        <v>109.8</v>
      </c>
      <c r="BA307">
        <f>_xlfn.XLOOKUP(_xlfn.XLOOKUP($A307,TEAMS!$E$3:$E$361,TEAMS!$D$3:$D$361,"",0),KP!$C$1:$C$370,KP!N$1:N$370,"",0)</f>
        <v>64.3</v>
      </c>
      <c r="BB307">
        <f>_xlfn.XLOOKUP(_xlfn.XLOOKUP($A307,TEAMS!$E$3:$E$361,TEAMS!$D$3:$D$361,"",0),KP!$C$1:$C$370,KP!P$1:P$370,"",0)</f>
        <v>-4.9000000000000002E-2</v>
      </c>
      <c r="BC307">
        <f>_xlfn.XLOOKUP(_xlfn.XLOOKUP($A307,TEAMS!$E$3:$E$361,TEAMS!$D$3:$D$361,"",0),KP!$C$1:$C$370,KP!R$1:R$370,"",0)</f>
        <v>-4.6500000000000004</v>
      </c>
      <c r="BD307">
        <f>_xlfn.XLOOKUP(_xlfn.XLOOKUP($A307,TEAMS!$E$3:$E$361,TEAMS!$D$3:$D$361,"",0),KP!$C$1:$C$370,KP!T$1:T$370,"",0)</f>
        <v>102.5</v>
      </c>
      <c r="BE307">
        <f>_xlfn.XLOOKUP(_xlfn.XLOOKUP($A307,TEAMS!$E$3:$E$361,TEAMS!$D$3:$D$361,"",0),KP!$C$1:$C$370,KP!V$1:V$370,"",0)</f>
        <v>107.2</v>
      </c>
      <c r="BF307">
        <f>_xlfn.XLOOKUP(_xlfn.XLOOKUP($A307,TEAMS!$E$3:$E$361,TEAMS!$D$3:$D$361,"",0),KP!$C$1:$C$370,KP!X$1:X$370,"",0)</f>
        <v>-1.25</v>
      </c>
    </row>
    <row r="308" spans="1:58" x14ac:dyDescent="0.2">
      <c r="A308" s="1" t="s">
        <v>345</v>
      </c>
      <c r="B308" s="11" t="str">
        <f>_xlfn.XLOOKUP($A308,KP!$D$1:$D$364,KP!$C$1:$C$364,"",0)</f>
        <v>UNC Greensboro</v>
      </c>
      <c r="C308" s="11" t="str">
        <f>_xlfn.XLOOKUP($A308,KP!$D$1:$D$364,KP!$E$1:$E$364,"",0)</f>
        <v>SC</v>
      </c>
      <c r="D308">
        <v>69.8</v>
      </c>
      <c r="E308">
        <v>4.5999999999999996</v>
      </c>
      <c r="F308">
        <v>24.5</v>
      </c>
      <c r="G308">
        <v>56.1</v>
      </c>
      <c r="H308">
        <v>1.014</v>
      </c>
      <c r="I308">
        <v>0.94799999999999995</v>
      </c>
      <c r="J308">
        <v>50.6</v>
      </c>
      <c r="K308">
        <v>107.8</v>
      </c>
      <c r="L308">
        <v>35.1</v>
      </c>
      <c r="M308">
        <v>49.3</v>
      </c>
      <c r="N308">
        <v>71.400000000000006</v>
      </c>
      <c r="O308">
        <v>7.7</v>
      </c>
      <c r="P308">
        <v>21.9</v>
      </c>
      <c r="Q308">
        <v>8.1999999999999993</v>
      </c>
      <c r="R308">
        <v>24.3</v>
      </c>
      <c r="S308">
        <v>36</v>
      </c>
      <c r="T308">
        <v>26.9</v>
      </c>
      <c r="U308">
        <v>75.400000000000006</v>
      </c>
      <c r="V308">
        <v>51.8</v>
      </c>
      <c r="W308">
        <v>2.4</v>
      </c>
      <c r="X308">
        <v>7</v>
      </c>
      <c r="Y308">
        <v>13.7</v>
      </c>
      <c r="Z308">
        <v>12</v>
      </c>
      <c r="AA308">
        <v>1.145</v>
      </c>
      <c r="AB308">
        <v>0.6</v>
      </c>
      <c r="AC308">
        <v>0.28599999999999998</v>
      </c>
      <c r="AD308">
        <v>68.8</v>
      </c>
      <c r="AE308">
        <v>17.100000000000001</v>
      </c>
      <c r="AF308">
        <v>65.2</v>
      </c>
      <c r="AG308">
        <v>-4.5999999999999996</v>
      </c>
      <c r="AH308">
        <v>41.1</v>
      </c>
      <c r="AI308">
        <v>47.8</v>
      </c>
      <c r="AJ308">
        <v>32.799999999999997</v>
      </c>
      <c r="AK308">
        <v>46.8</v>
      </c>
      <c r="AL308">
        <v>67.7</v>
      </c>
      <c r="AM308">
        <v>101.7</v>
      </c>
      <c r="AN308">
        <v>10.9</v>
      </c>
      <c r="AO308">
        <v>13</v>
      </c>
      <c r="AP308">
        <v>0.83799999999999997</v>
      </c>
      <c r="AQ308">
        <f t="shared" si="12"/>
        <v>0.30700000000000005</v>
      </c>
      <c r="AR308">
        <f t="shared" si="13"/>
        <v>9.4</v>
      </c>
      <c r="AS308">
        <f t="shared" si="14"/>
        <v>-2.5999999999999996</v>
      </c>
      <c r="AT308">
        <f>_xlfn.XLOOKUP(_xlfn.XLOOKUP($A308,TEAMS!$E$3:$E$361,TEAMS!$D$3:$D$361,"",0),KP!$C$1:$C$370,KP!B$1:B$370,"",0)</f>
        <v>116</v>
      </c>
      <c r="AU308">
        <f>_xlfn.XLOOKUP(_xlfn.XLOOKUP($A308,TEAMS!$E$3:$E$361,TEAMS!$D$3:$D$361,"",0),KP!$C$1:$C$370,KP!F$1:F$370,"",0)</f>
        <v>20</v>
      </c>
      <c r="AV308">
        <f>_xlfn.XLOOKUP(_xlfn.XLOOKUP($A308,TEAMS!$E$3:$E$361,TEAMS!$D$3:$D$361,"",0),KP!$C$1:$C$370,KP!G$1:G$370,"",0)</f>
        <v>12</v>
      </c>
      <c r="AW308">
        <f>_xlfn.XLOOKUP(_xlfn.XLOOKUP($A308,TEAMS!$E$3:$E$361,TEAMS!$D$3:$D$361,"",0),KP!$C$1:$C$370,KP!H$1:H$370,"",0)</f>
        <v>0</v>
      </c>
      <c r="AX308">
        <f>_xlfn.XLOOKUP(_xlfn.XLOOKUP($A308,TEAMS!$E$3:$E$361,TEAMS!$D$3:$D$361,"",0),KP!$C$1:$C$370,KP!I$1:I$370,"",0)</f>
        <v>4.93</v>
      </c>
      <c r="AY308">
        <f>_xlfn.XLOOKUP(_xlfn.XLOOKUP($A308,TEAMS!$E$3:$E$361,TEAMS!$D$3:$D$361,"",0),KP!$C$1:$C$370,KP!J$1:J$370,"",0)</f>
        <v>103.5</v>
      </c>
      <c r="AZ308">
        <f>_xlfn.XLOOKUP(_xlfn.XLOOKUP($A308,TEAMS!$E$3:$E$361,TEAMS!$D$3:$D$361,"",0),KP!$C$1:$C$370,KP!L$1:L$370,"",0)</f>
        <v>98.6</v>
      </c>
      <c r="BA308">
        <f>_xlfn.XLOOKUP(_xlfn.XLOOKUP($A308,TEAMS!$E$3:$E$361,TEAMS!$D$3:$D$361,"",0),KP!$C$1:$C$370,KP!N$1:N$370,"",0)</f>
        <v>66</v>
      </c>
      <c r="BB308">
        <f>_xlfn.XLOOKUP(_xlfn.XLOOKUP($A308,TEAMS!$E$3:$E$361,TEAMS!$D$3:$D$361,"",0),KP!$C$1:$C$370,KP!P$1:P$370,"",0)</f>
        <v>-4.3999999999999997E-2</v>
      </c>
      <c r="BC308">
        <f>_xlfn.XLOOKUP(_xlfn.XLOOKUP($A308,TEAMS!$E$3:$E$361,TEAMS!$D$3:$D$361,"",0),KP!$C$1:$C$370,KP!R$1:R$370,"",0)</f>
        <v>-2.35</v>
      </c>
      <c r="BD308">
        <f>_xlfn.XLOOKUP(_xlfn.XLOOKUP($A308,TEAMS!$E$3:$E$361,TEAMS!$D$3:$D$361,"",0),KP!$C$1:$C$370,KP!T$1:T$370,"",0)</f>
        <v>105.5</v>
      </c>
      <c r="BE308">
        <f>_xlfn.XLOOKUP(_xlfn.XLOOKUP($A308,TEAMS!$E$3:$E$361,TEAMS!$D$3:$D$361,"",0),KP!$C$1:$C$370,KP!V$1:V$370,"",0)</f>
        <v>107.8</v>
      </c>
      <c r="BF308">
        <f>_xlfn.XLOOKUP(_xlfn.XLOOKUP($A308,TEAMS!$E$3:$E$361,TEAMS!$D$3:$D$361,"",0),KP!$C$1:$C$370,KP!X$1:X$370,"",0)</f>
        <v>2.9</v>
      </c>
    </row>
    <row r="309" spans="1:58" x14ac:dyDescent="0.2">
      <c r="A309" s="1" t="s">
        <v>346</v>
      </c>
      <c r="B309" s="11" t="str">
        <f>_xlfn.XLOOKUP($A309,KP!$D$1:$D$364,KP!$C$1:$C$364,"",0)</f>
        <v>Milwaukee</v>
      </c>
      <c r="C309" s="11" t="str">
        <f>_xlfn.XLOOKUP($A309,KP!$D$1:$D$364,KP!$E$1:$E$364,"",0)</f>
        <v>Horz</v>
      </c>
      <c r="D309">
        <v>75.900000000000006</v>
      </c>
      <c r="E309">
        <v>-0.5</v>
      </c>
      <c r="F309">
        <v>27</v>
      </c>
      <c r="G309">
        <v>59.8</v>
      </c>
      <c r="H309">
        <v>1.008</v>
      </c>
      <c r="I309">
        <v>1.0149999999999999</v>
      </c>
      <c r="J309">
        <v>51.8</v>
      </c>
      <c r="K309">
        <v>110.2</v>
      </c>
      <c r="L309">
        <v>35</v>
      </c>
      <c r="M309">
        <v>51.4</v>
      </c>
      <c r="N309">
        <v>73.099999999999994</v>
      </c>
      <c r="O309">
        <v>8</v>
      </c>
      <c r="P309">
        <v>22.9</v>
      </c>
      <c r="Q309">
        <v>10</v>
      </c>
      <c r="R309">
        <v>24.7</v>
      </c>
      <c r="S309">
        <v>38.1</v>
      </c>
      <c r="T309">
        <v>31</v>
      </c>
      <c r="U309">
        <v>69.3</v>
      </c>
      <c r="V309">
        <v>51</v>
      </c>
      <c r="W309">
        <v>5.5</v>
      </c>
      <c r="X309">
        <v>6.4</v>
      </c>
      <c r="Y309">
        <v>13.4</v>
      </c>
      <c r="Z309">
        <v>15.8</v>
      </c>
      <c r="AA309">
        <v>0.84699999999999998</v>
      </c>
      <c r="AB309">
        <v>0.621</v>
      </c>
      <c r="AC309">
        <v>0.76900000000000002</v>
      </c>
      <c r="AD309">
        <v>75.3</v>
      </c>
      <c r="AE309">
        <v>18</v>
      </c>
      <c r="AF309">
        <v>76.400000000000006</v>
      </c>
      <c r="AG309">
        <v>0.5</v>
      </c>
      <c r="AH309">
        <v>41.7</v>
      </c>
      <c r="AI309">
        <v>48.2</v>
      </c>
      <c r="AJ309">
        <v>31.4</v>
      </c>
      <c r="AK309">
        <v>49</v>
      </c>
      <c r="AL309">
        <v>73.900000000000006</v>
      </c>
      <c r="AM309">
        <v>103.6</v>
      </c>
      <c r="AN309">
        <v>13.3</v>
      </c>
      <c r="AO309">
        <v>13</v>
      </c>
      <c r="AP309">
        <v>1.0209999999999999</v>
      </c>
      <c r="AQ309">
        <f t="shared" si="12"/>
        <v>-0.17399999999999993</v>
      </c>
      <c r="AR309">
        <f t="shared" si="13"/>
        <v>11.9</v>
      </c>
      <c r="AS309">
        <f t="shared" si="14"/>
        <v>-3.9000000000000004</v>
      </c>
      <c r="AT309">
        <f>_xlfn.XLOOKUP(_xlfn.XLOOKUP($A309,TEAMS!$E$3:$E$361,TEAMS!$D$3:$D$361,"",0),KP!$C$1:$C$370,KP!B$1:B$370,"",0)</f>
        <v>228</v>
      </c>
      <c r="AU309">
        <f>_xlfn.XLOOKUP(_xlfn.XLOOKUP($A309,TEAMS!$E$3:$E$361,TEAMS!$D$3:$D$361,"",0),KP!$C$1:$C$370,KP!F$1:F$370,"",0)</f>
        <v>21</v>
      </c>
      <c r="AV309">
        <f>_xlfn.XLOOKUP(_xlfn.XLOOKUP($A309,TEAMS!$E$3:$E$361,TEAMS!$D$3:$D$361,"",0),KP!$C$1:$C$370,KP!G$1:G$370,"",0)</f>
        <v>11</v>
      </c>
      <c r="AW309">
        <f>_xlfn.XLOOKUP(_xlfn.XLOOKUP($A309,TEAMS!$E$3:$E$361,TEAMS!$D$3:$D$361,"",0),KP!$C$1:$C$370,KP!H$1:H$370,"",0)</f>
        <v>0</v>
      </c>
      <c r="AX309">
        <f>_xlfn.XLOOKUP(_xlfn.XLOOKUP($A309,TEAMS!$E$3:$E$361,TEAMS!$D$3:$D$361,"",0),KP!$C$1:$C$370,KP!I$1:I$370,"",0)</f>
        <v>-4.6399999999999997</v>
      </c>
      <c r="AY309">
        <f>_xlfn.XLOOKUP(_xlfn.XLOOKUP($A309,TEAMS!$E$3:$E$361,TEAMS!$D$3:$D$361,"",0),KP!$C$1:$C$370,KP!J$1:J$370,"",0)</f>
        <v>103.1</v>
      </c>
      <c r="AZ309">
        <f>_xlfn.XLOOKUP(_xlfn.XLOOKUP($A309,TEAMS!$E$3:$E$361,TEAMS!$D$3:$D$361,"",0),KP!$C$1:$C$370,KP!L$1:L$370,"",0)</f>
        <v>107.7</v>
      </c>
      <c r="BA309">
        <f>_xlfn.XLOOKUP(_xlfn.XLOOKUP($A309,TEAMS!$E$3:$E$361,TEAMS!$D$3:$D$361,"",0),KP!$C$1:$C$370,KP!N$1:N$370,"",0)</f>
        <v>72</v>
      </c>
      <c r="BB309">
        <f>_xlfn.XLOOKUP(_xlfn.XLOOKUP($A309,TEAMS!$E$3:$E$361,TEAMS!$D$3:$D$361,"",0),KP!$C$1:$C$370,KP!P$1:P$370,"",0)</f>
        <v>0.13100000000000001</v>
      </c>
      <c r="BC309">
        <f>_xlfn.XLOOKUP(_xlfn.XLOOKUP($A309,TEAMS!$E$3:$E$361,TEAMS!$D$3:$D$361,"",0),KP!$C$1:$C$370,KP!R$1:R$370,"",0)</f>
        <v>-4.8600000000000003</v>
      </c>
      <c r="BD309">
        <f>_xlfn.XLOOKUP(_xlfn.XLOOKUP($A309,TEAMS!$E$3:$E$361,TEAMS!$D$3:$D$361,"",0),KP!$C$1:$C$370,KP!T$1:T$370,"",0)</f>
        <v>103.4</v>
      </c>
      <c r="BE309">
        <f>_xlfn.XLOOKUP(_xlfn.XLOOKUP($A309,TEAMS!$E$3:$E$361,TEAMS!$D$3:$D$361,"",0),KP!$C$1:$C$370,KP!V$1:V$370,"",0)</f>
        <v>108.2</v>
      </c>
      <c r="BF309">
        <f>_xlfn.XLOOKUP(_xlfn.XLOOKUP($A309,TEAMS!$E$3:$E$361,TEAMS!$D$3:$D$361,"",0),KP!$C$1:$C$370,KP!X$1:X$370,"",0)</f>
        <v>0.76</v>
      </c>
    </row>
    <row r="310" spans="1:58" x14ac:dyDescent="0.2">
      <c r="A310" s="1" t="s">
        <v>347</v>
      </c>
      <c r="B310" s="11" t="str">
        <f>_xlfn.XLOOKUP($A310,KP!$D$1:$D$364,KP!$C$1:$C$364,"",0)</f>
        <v>Mount St. Mary's</v>
      </c>
      <c r="C310" s="11" t="str">
        <f>_xlfn.XLOOKUP($A310,KP!$D$1:$D$364,KP!$E$1:$E$364,"",0)</f>
        <v>MAAC</v>
      </c>
      <c r="D310">
        <v>63.8</v>
      </c>
      <c r="E310">
        <v>-4.2</v>
      </c>
      <c r="F310">
        <v>23.3</v>
      </c>
      <c r="G310">
        <v>54.9</v>
      </c>
      <c r="H310">
        <v>0.94099999999999995</v>
      </c>
      <c r="I310">
        <v>1.002</v>
      </c>
      <c r="J310">
        <v>48.6</v>
      </c>
      <c r="K310">
        <v>103.5</v>
      </c>
      <c r="L310">
        <v>36</v>
      </c>
      <c r="M310">
        <v>45.8</v>
      </c>
      <c r="N310">
        <v>73.599999999999994</v>
      </c>
      <c r="O310">
        <v>6.7</v>
      </c>
      <c r="P310">
        <v>18.600000000000001</v>
      </c>
      <c r="Q310">
        <v>7.7</v>
      </c>
      <c r="R310">
        <v>22</v>
      </c>
      <c r="S310">
        <v>33.299999999999997</v>
      </c>
      <c r="T310">
        <v>25.3</v>
      </c>
      <c r="U310">
        <v>70.900000000000006</v>
      </c>
      <c r="V310">
        <v>49.3</v>
      </c>
      <c r="W310">
        <v>2.4</v>
      </c>
      <c r="X310">
        <v>5.4</v>
      </c>
      <c r="Y310">
        <v>12.3</v>
      </c>
      <c r="Z310">
        <v>13.8</v>
      </c>
      <c r="AA310">
        <v>0.89100000000000001</v>
      </c>
      <c r="AB310">
        <v>0.375</v>
      </c>
      <c r="AC310">
        <v>0.625</v>
      </c>
      <c r="AD310">
        <v>67.8</v>
      </c>
      <c r="AE310">
        <v>16.399999999999999</v>
      </c>
      <c r="AF310">
        <v>67.900000000000006</v>
      </c>
      <c r="AG310">
        <v>4.2</v>
      </c>
      <c r="AH310">
        <v>42.9</v>
      </c>
      <c r="AI310">
        <v>48.9</v>
      </c>
      <c r="AJ310">
        <v>33.700000000000003</v>
      </c>
      <c r="AK310">
        <v>48</v>
      </c>
      <c r="AL310">
        <v>72.3</v>
      </c>
      <c r="AM310">
        <v>104.5</v>
      </c>
      <c r="AN310">
        <v>12.1</v>
      </c>
      <c r="AO310">
        <v>11.9</v>
      </c>
      <c r="AP310">
        <v>1.016</v>
      </c>
      <c r="AQ310">
        <f t="shared" si="12"/>
        <v>-0.125</v>
      </c>
      <c r="AR310">
        <f t="shared" si="13"/>
        <v>7.8000000000000007</v>
      </c>
      <c r="AS310">
        <f t="shared" si="14"/>
        <v>-6</v>
      </c>
      <c r="AT310">
        <f>_xlfn.XLOOKUP(_xlfn.XLOOKUP($A310,TEAMS!$E$3:$E$361,TEAMS!$D$3:$D$361,"",0),KP!$C$1:$C$370,KP!B$1:B$370,"",0)</f>
        <v>278</v>
      </c>
      <c r="AU310">
        <f>_xlfn.XLOOKUP(_xlfn.XLOOKUP($A310,TEAMS!$E$3:$E$361,TEAMS!$D$3:$D$361,"",0),KP!$C$1:$C$370,KP!F$1:F$370,"",0)</f>
        <v>13</v>
      </c>
      <c r="AV310">
        <f>_xlfn.XLOOKUP(_xlfn.XLOOKUP($A310,TEAMS!$E$3:$E$361,TEAMS!$D$3:$D$361,"",0),KP!$C$1:$C$370,KP!G$1:G$370,"",0)</f>
        <v>20</v>
      </c>
      <c r="AW310">
        <f>_xlfn.XLOOKUP(_xlfn.XLOOKUP($A310,TEAMS!$E$3:$E$361,TEAMS!$D$3:$D$361,"",0),KP!$C$1:$C$370,KP!H$1:H$370,"",0)</f>
        <v>0</v>
      </c>
      <c r="AX310">
        <f>_xlfn.XLOOKUP(_xlfn.XLOOKUP($A310,TEAMS!$E$3:$E$361,TEAMS!$D$3:$D$361,"",0),KP!$C$1:$C$370,KP!I$1:I$370,"",0)</f>
        <v>-9.25</v>
      </c>
      <c r="AY310">
        <f>_xlfn.XLOOKUP(_xlfn.XLOOKUP($A310,TEAMS!$E$3:$E$361,TEAMS!$D$3:$D$361,"",0),KP!$C$1:$C$370,KP!J$1:J$370,"",0)</f>
        <v>97.1</v>
      </c>
      <c r="AZ310">
        <f>_xlfn.XLOOKUP(_xlfn.XLOOKUP($A310,TEAMS!$E$3:$E$361,TEAMS!$D$3:$D$361,"",0),KP!$C$1:$C$370,KP!L$1:L$370,"",0)</f>
        <v>106.3</v>
      </c>
      <c r="BA310">
        <f>_xlfn.XLOOKUP(_xlfn.XLOOKUP($A310,TEAMS!$E$3:$E$361,TEAMS!$D$3:$D$361,"",0),KP!$C$1:$C$370,KP!N$1:N$370,"",0)</f>
        <v>65.8</v>
      </c>
      <c r="BB310">
        <f>_xlfn.XLOOKUP(_xlfn.XLOOKUP($A310,TEAMS!$E$3:$E$361,TEAMS!$D$3:$D$361,"",0),KP!$C$1:$C$370,KP!P$1:P$370,"",0)</f>
        <v>2.8000000000000001E-2</v>
      </c>
      <c r="BC310">
        <f>_xlfn.XLOOKUP(_xlfn.XLOOKUP($A310,TEAMS!$E$3:$E$361,TEAMS!$D$3:$D$361,"",0),KP!$C$1:$C$370,KP!R$1:R$370,"",0)</f>
        <v>-3.96</v>
      </c>
      <c r="BD310">
        <f>_xlfn.XLOOKUP(_xlfn.XLOOKUP($A310,TEAMS!$E$3:$E$361,TEAMS!$D$3:$D$361,"",0),KP!$C$1:$C$370,KP!T$1:T$370,"",0)</f>
        <v>102.6</v>
      </c>
      <c r="BE310">
        <f>_xlfn.XLOOKUP(_xlfn.XLOOKUP($A310,TEAMS!$E$3:$E$361,TEAMS!$D$3:$D$361,"",0),KP!$C$1:$C$370,KP!V$1:V$370,"",0)</f>
        <v>106.5</v>
      </c>
      <c r="BF310">
        <f>_xlfn.XLOOKUP(_xlfn.XLOOKUP($A310,TEAMS!$E$3:$E$361,TEAMS!$D$3:$D$361,"",0),KP!$C$1:$C$370,KP!X$1:X$370,"",0)</f>
        <v>-1.58</v>
      </c>
    </row>
    <row r="311" spans="1:58" x14ac:dyDescent="0.2">
      <c r="A311" s="1" t="s">
        <v>348</v>
      </c>
      <c r="B311" s="11" t="str">
        <f>_xlfn.XLOOKUP($A311,KP!$D$1:$D$364,KP!$C$1:$C$364,"",0)</f>
        <v>Fresno St.</v>
      </c>
      <c r="C311" s="11" t="str">
        <f>_xlfn.XLOOKUP($A311,KP!$D$1:$D$364,KP!$E$1:$E$364,"",0)</f>
        <v>MWC</v>
      </c>
      <c r="D311">
        <v>63.5</v>
      </c>
      <c r="E311">
        <v>-2.5</v>
      </c>
      <c r="F311">
        <v>23.2</v>
      </c>
      <c r="G311">
        <v>54</v>
      </c>
      <c r="H311">
        <v>0.97499999999999998</v>
      </c>
      <c r="I311">
        <v>1.0129999999999999</v>
      </c>
      <c r="J311">
        <v>49.3</v>
      </c>
      <c r="K311">
        <v>105.4</v>
      </c>
      <c r="L311">
        <v>31.1</v>
      </c>
      <c r="M311">
        <v>51.2</v>
      </c>
      <c r="N311">
        <v>77.7</v>
      </c>
      <c r="O311">
        <v>6.8</v>
      </c>
      <c r="P311">
        <v>22</v>
      </c>
      <c r="Q311">
        <v>6.7</v>
      </c>
      <c r="R311">
        <v>20.8</v>
      </c>
      <c r="S311">
        <v>30.2</v>
      </c>
      <c r="T311">
        <v>22.8</v>
      </c>
      <c r="U311">
        <v>73.8</v>
      </c>
      <c r="V311">
        <v>47.9</v>
      </c>
      <c r="W311">
        <v>3.3</v>
      </c>
      <c r="X311">
        <v>6.3</v>
      </c>
      <c r="Y311">
        <v>12.4</v>
      </c>
      <c r="Z311">
        <v>11.5</v>
      </c>
      <c r="AA311">
        <v>1.0720000000000001</v>
      </c>
      <c r="AB311">
        <v>0.33300000000000002</v>
      </c>
      <c r="AC311">
        <v>0.36399999999999999</v>
      </c>
      <c r="AD311">
        <v>65.2</v>
      </c>
      <c r="AE311">
        <v>16.2</v>
      </c>
      <c r="AF311">
        <v>66</v>
      </c>
      <c r="AG311">
        <v>2.5</v>
      </c>
      <c r="AH311">
        <v>44.2</v>
      </c>
      <c r="AI311">
        <v>51.2</v>
      </c>
      <c r="AJ311">
        <v>37.4</v>
      </c>
      <c r="AK311">
        <v>48.3</v>
      </c>
      <c r="AL311">
        <v>76</v>
      </c>
      <c r="AM311">
        <v>110</v>
      </c>
      <c r="AN311">
        <v>12.1</v>
      </c>
      <c r="AO311">
        <v>12.6</v>
      </c>
      <c r="AP311">
        <v>0.96599999999999997</v>
      </c>
      <c r="AQ311">
        <f t="shared" si="12"/>
        <v>0.10600000000000009</v>
      </c>
      <c r="AR311">
        <f t="shared" si="13"/>
        <v>9.6</v>
      </c>
      <c r="AS311">
        <f t="shared" si="14"/>
        <v>-1.9000000000000004</v>
      </c>
      <c r="AT311">
        <f>_xlfn.XLOOKUP(_xlfn.XLOOKUP($A311,TEAMS!$E$3:$E$361,TEAMS!$D$3:$D$361,"",0),KP!$C$1:$C$370,KP!B$1:B$370,"",0)</f>
        <v>134</v>
      </c>
      <c r="AU311">
        <f>_xlfn.XLOOKUP(_xlfn.XLOOKUP($A311,TEAMS!$E$3:$E$361,TEAMS!$D$3:$D$361,"",0),KP!$C$1:$C$370,KP!F$1:F$370,"",0)</f>
        <v>0</v>
      </c>
      <c r="AV311">
        <f>_xlfn.XLOOKUP(_xlfn.XLOOKUP($A311,TEAMS!$E$3:$E$361,TEAMS!$D$3:$D$361,"",0),KP!$C$1:$C$370,KP!G$1:G$370,"",0)</f>
        <v>0</v>
      </c>
      <c r="AW311">
        <f>_xlfn.XLOOKUP(_xlfn.XLOOKUP($A311,TEAMS!$E$3:$E$361,TEAMS!$D$3:$D$361,"",0),KP!$C$1:$C$370,KP!H$1:H$370,"",0)</f>
        <v>0</v>
      </c>
      <c r="AX311">
        <f>_xlfn.XLOOKUP(_xlfn.XLOOKUP($A311,TEAMS!$E$3:$E$361,TEAMS!$D$3:$D$361,"",0),KP!$C$1:$C$370,KP!I$1:I$370,"",0)</f>
        <v>2.97</v>
      </c>
      <c r="AY311">
        <f>_xlfn.XLOOKUP(_xlfn.XLOOKUP($A311,TEAMS!$E$3:$E$361,TEAMS!$D$3:$D$361,"",0),KP!$C$1:$C$370,KP!J$1:J$370,"",0)</f>
        <v>103.5</v>
      </c>
      <c r="AZ311">
        <f>_xlfn.XLOOKUP(_xlfn.XLOOKUP($A311,TEAMS!$E$3:$E$361,TEAMS!$D$3:$D$361,"",0),KP!$C$1:$C$370,KP!L$1:L$370,"",0)</f>
        <v>100.6</v>
      </c>
      <c r="BA311">
        <f>_xlfn.XLOOKUP(_xlfn.XLOOKUP($A311,TEAMS!$E$3:$E$361,TEAMS!$D$3:$D$361,"",0),KP!$C$1:$C$370,KP!N$1:N$370,"",0)</f>
        <v>64.3</v>
      </c>
      <c r="BB311">
        <f>_xlfn.XLOOKUP(_xlfn.XLOOKUP($A311,TEAMS!$E$3:$E$361,TEAMS!$D$3:$D$361,"",0),KP!$C$1:$C$370,KP!P$1:P$370,"",0)</f>
        <v>-8.3000000000000004E-2</v>
      </c>
      <c r="BC311">
        <f>_xlfn.XLOOKUP(_xlfn.XLOOKUP($A311,TEAMS!$E$3:$E$361,TEAMS!$D$3:$D$361,"",0),KP!$C$1:$C$370,KP!R$1:R$370,"",0)</f>
        <v>6.79</v>
      </c>
      <c r="BD311">
        <f>_xlfn.XLOOKUP(_xlfn.XLOOKUP($A311,TEAMS!$E$3:$E$361,TEAMS!$D$3:$D$361,"",0),KP!$C$1:$C$370,KP!T$1:T$370,"",0)</f>
        <v>109.5</v>
      </c>
      <c r="BE311">
        <f>_xlfn.XLOOKUP(_xlfn.XLOOKUP($A311,TEAMS!$E$3:$E$361,TEAMS!$D$3:$D$361,"",0),KP!$C$1:$C$370,KP!V$1:V$370,"",0)</f>
        <v>102.7</v>
      </c>
      <c r="BF311">
        <f>_xlfn.XLOOKUP(_xlfn.XLOOKUP($A311,TEAMS!$E$3:$E$361,TEAMS!$D$3:$D$361,"",0),KP!$C$1:$C$370,KP!X$1:X$370,"",0)</f>
        <v>1.1499999999999999</v>
      </c>
    </row>
    <row r="312" spans="1:58" x14ac:dyDescent="0.2">
      <c r="A312" s="1" t="s">
        <v>349</v>
      </c>
      <c r="B312" s="11" t="str">
        <f>_xlfn.XLOOKUP($A312,KP!$D$1:$D$364,KP!$C$1:$C$364,"",0)</f>
        <v>Northeastern</v>
      </c>
      <c r="C312" s="11" t="str">
        <f>_xlfn.XLOOKUP($A312,KP!$D$1:$D$364,KP!$E$1:$E$364,"",0)</f>
        <v>CAA</v>
      </c>
      <c r="D312">
        <v>65.3</v>
      </c>
      <c r="E312">
        <v>-6.4</v>
      </c>
      <c r="F312">
        <v>23.7</v>
      </c>
      <c r="G312">
        <v>56.8</v>
      </c>
      <c r="H312">
        <v>0.94399999999999995</v>
      </c>
      <c r="I312">
        <v>1.036</v>
      </c>
      <c r="J312">
        <v>48</v>
      </c>
      <c r="K312">
        <v>101.6</v>
      </c>
      <c r="L312">
        <v>33.200000000000003</v>
      </c>
      <c r="M312">
        <v>46.9</v>
      </c>
      <c r="N312">
        <v>68.5</v>
      </c>
      <c r="O312">
        <v>7</v>
      </c>
      <c r="P312">
        <v>21.2</v>
      </c>
      <c r="Q312">
        <v>9.4</v>
      </c>
      <c r="R312">
        <v>23.5</v>
      </c>
      <c r="S312">
        <v>36</v>
      </c>
      <c r="T312">
        <v>29.8</v>
      </c>
      <c r="U312">
        <v>75.2</v>
      </c>
      <c r="V312">
        <v>52.4</v>
      </c>
      <c r="W312">
        <v>4.0999999999999996</v>
      </c>
      <c r="X312">
        <v>5</v>
      </c>
      <c r="Y312">
        <v>12.6</v>
      </c>
      <c r="Z312">
        <v>14.4</v>
      </c>
      <c r="AA312">
        <v>0.873</v>
      </c>
      <c r="AB312">
        <v>0.33300000000000002</v>
      </c>
      <c r="AC312">
        <v>0.36399999999999999</v>
      </c>
      <c r="AD312">
        <v>69.2</v>
      </c>
      <c r="AE312">
        <v>16.7</v>
      </c>
      <c r="AF312">
        <v>71.7</v>
      </c>
      <c r="AG312">
        <v>6.4</v>
      </c>
      <c r="AH312">
        <v>45</v>
      </c>
      <c r="AI312">
        <v>50.1</v>
      </c>
      <c r="AJ312">
        <v>34.9</v>
      </c>
      <c r="AK312">
        <v>49.2</v>
      </c>
      <c r="AL312">
        <v>71.5</v>
      </c>
      <c r="AM312">
        <v>106.8</v>
      </c>
      <c r="AN312">
        <v>11.9</v>
      </c>
      <c r="AO312">
        <v>9.6999999999999993</v>
      </c>
      <c r="AP312">
        <v>1.226</v>
      </c>
      <c r="AQ312">
        <f t="shared" si="12"/>
        <v>-0.35299999999999998</v>
      </c>
      <c r="AR312">
        <f t="shared" si="13"/>
        <v>9.1</v>
      </c>
      <c r="AS312">
        <f t="shared" si="14"/>
        <v>-5.3000000000000007</v>
      </c>
      <c r="AT312">
        <f>_xlfn.XLOOKUP(_xlfn.XLOOKUP($A312,TEAMS!$E$3:$E$361,TEAMS!$D$3:$D$361,"",0),KP!$C$1:$C$370,KP!B$1:B$370,"",0)</f>
        <v>310</v>
      </c>
      <c r="AU312">
        <f>_xlfn.XLOOKUP(_xlfn.XLOOKUP($A312,TEAMS!$E$3:$E$361,TEAMS!$D$3:$D$361,"",0),KP!$C$1:$C$370,KP!F$1:F$370,"",0)</f>
        <v>0</v>
      </c>
      <c r="AV312">
        <f>_xlfn.XLOOKUP(_xlfn.XLOOKUP($A312,TEAMS!$E$3:$E$361,TEAMS!$D$3:$D$361,"",0),KP!$C$1:$C$370,KP!G$1:G$370,"",0)</f>
        <v>0</v>
      </c>
      <c r="AW312">
        <f>_xlfn.XLOOKUP(_xlfn.XLOOKUP($A312,TEAMS!$E$3:$E$361,TEAMS!$D$3:$D$361,"",0),KP!$C$1:$C$370,KP!H$1:H$370,"",0)</f>
        <v>0</v>
      </c>
      <c r="AX312">
        <f>_xlfn.XLOOKUP(_xlfn.XLOOKUP($A312,TEAMS!$E$3:$E$361,TEAMS!$D$3:$D$361,"",0),KP!$C$1:$C$370,KP!I$1:I$370,"",0)</f>
        <v>-11.83</v>
      </c>
      <c r="AY312">
        <f>_xlfn.XLOOKUP(_xlfn.XLOOKUP($A312,TEAMS!$E$3:$E$361,TEAMS!$D$3:$D$361,"",0),KP!$C$1:$C$370,KP!J$1:J$370,"",0)</f>
        <v>97.9</v>
      </c>
      <c r="AZ312">
        <f>_xlfn.XLOOKUP(_xlfn.XLOOKUP($A312,TEAMS!$E$3:$E$361,TEAMS!$D$3:$D$361,"",0),KP!$C$1:$C$370,KP!L$1:L$370,"",0)</f>
        <v>109.7</v>
      </c>
      <c r="BA312">
        <f>_xlfn.XLOOKUP(_xlfn.XLOOKUP($A312,TEAMS!$E$3:$E$361,TEAMS!$D$3:$D$361,"",0),KP!$C$1:$C$370,KP!N$1:N$370,"",0)</f>
        <v>66.8</v>
      </c>
      <c r="BB312">
        <f>_xlfn.XLOOKUP(_xlfn.XLOOKUP($A312,TEAMS!$E$3:$E$361,TEAMS!$D$3:$D$361,"",0),KP!$C$1:$C$370,KP!P$1:P$370,"",0)</f>
        <v>-6.0000000000000001E-3</v>
      </c>
      <c r="BC312">
        <f>_xlfn.XLOOKUP(_xlfn.XLOOKUP($A312,TEAMS!$E$3:$E$361,TEAMS!$D$3:$D$361,"",0),KP!$C$1:$C$370,KP!R$1:R$370,"",0)</f>
        <v>-4.13</v>
      </c>
      <c r="BD312">
        <f>_xlfn.XLOOKUP(_xlfn.XLOOKUP($A312,TEAMS!$E$3:$E$361,TEAMS!$D$3:$D$361,"",0),KP!$C$1:$C$370,KP!T$1:T$370,"",0)</f>
        <v>102.6</v>
      </c>
      <c r="BE312">
        <f>_xlfn.XLOOKUP(_xlfn.XLOOKUP($A312,TEAMS!$E$3:$E$361,TEAMS!$D$3:$D$361,"",0),KP!$C$1:$C$370,KP!V$1:V$370,"",0)</f>
        <v>106.7</v>
      </c>
      <c r="BF312">
        <f>_xlfn.XLOOKUP(_xlfn.XLOOKUP($A312,TEAMS!$E$3:$E$361,TEAMS!$D$3:$D$361,"",0),KP!$C$1:$C$370,KP!X$1:X$370,"",0)</f>
        <v>-1.75</v>
      </c>
    </row>
    <row r="313" spans="1:58" x14ac:dyDescent="0.2">
      <c r="A313" s="1" t="s">
        <v>350</v>
      </c>
      <c r="B313" s="11" t="str">
        <f>_xlfn.XLOOKUP($A313,KP!$D$1:$D$364,KP!$C$1:$C$364,"",0)</f>
        <v>Jacksonville</v>
      </c>
      <c r="C313" s="11" t="str">
        <f>_xlfn.XLOOKUP($A313,KP!$D$1:$D$364,KP!$E$1:$E$364,"",0)</f>
        <v>ASun</v>
      </c>
      <c r="D313">
        <v>61</v>
      </c>
      <c r="E313">
        <v>-3.7</v>
      </c>
      <c r="F313">
        <v>22.6</v>
      </c>
      <c r="G313">
        <v>51.4</v>
      </c>
      <c r="H313">
        <v>0.97399999999999998</v>
      </c>
      <c r="I313">
        <v>1.032</v>
      </c>
      <c r="J313">
        <v>50.6</v>
      </c>
      <c r="K313">
        <v>107.2</v>
      </c>
      <c r="L313">
        <v>33.299999999999997</v>
      </c>
      <c r="M313">
        <v>51</v>
      </c>
      <c r="N313">
        <v>77</v>
      </c>
      <c r="O313">
        <v>6.8</v>
      </c>
      <c r="P313">
        <v>20.3</v>
      </c>
      <c r="Q313">
        <v>6</v>
      </c>
      <c r="R313">
        <v>23.6</v>
      </c>
      <c r="S313">
        <v>32.299999999999997</v>
      </c>
      <c r="T313">
        <v>22.2</v>
      </c>
      <c r="U313">
        <v>76.7</v>
      </c>
      <c r="V313">
        <v>50.6</v>
      </c>
      <c r="W313">
        <v>2.2999999999999998</v>
      </c>
      <c r="X313">
        <v>4.8</v>
      </c>
      <c r="Y313">
        <v>12.1</v>
      </c>
      <c r="Z313">
        <v>11.7</v>
      </c>
      <c r="AA313">
        <v>1.036</v>
      </c>
      <c r="AB313">
        <v>0.38500000000000001</v>
      </c>
      <c r="AC313">
        <v>0.2</v>
      </c>
      <c r="AD313">
        <v>62.7</v>
      </c>
      <c r="AE313">
        <v>14.8</v>
      </c>
      <c r="AF313">
        <v>64.7</v>
      </c>
      <c r="AG313">
        <v>3.7</v>
      </c>
      <c r="AH313">
        <v>41.9</v>
      </c>
      <c r="AI313">
        <v>49.8</v>
      </c>
      <c r="AJ313">
        <v>32.1</v>
      </c>
      <c r="AK313">
        <v>51.4</v>
      </c>
      <c r="AL313">
        <v>73.2</v>
      </c>
      <c r="AM313">
        <v>105.8</v>
      </c>
      <c r="AN313">
        <v>12.7</v>
      </c>
      <c r="AO313">
        <v>8.6999999999999993</v>
      </c>
      <c r="AP313">
        <v>1.4490000000000001</v>
      </c>
      <c r="AQ313">
        <f t="shared" si="12"/>
        <v>-0.41300000000000003</v>
      </c>
      <c r="AR313">
        <f t="shared" si="13"/>
        <v>7.1</v>
      </c>
      <c r="AS313">
        <f t="shared" si="14"/>
        <v>-4.5999999999999996</v>
      </c>
      <c r="AT313">
        <f>_xlfn.XLOOKUP(_xlfn.XLOOKUP($A313,TEAMS!$E$3:$E$361,TEAMS!$D$3:$D$361,"",0),KP!$C$1:$C$370,KP!B$1:B$370,"",0)</f>
        <v>235</v>
      </c>
      <c r="AU313">
        <f>_xlfn.XLOOKUP(_xlfn.XLOOKUP($A313,TEAMS!$E$3:$E$361,TEAMS!$D$3:$D$361,"",0),KP!$C$1:$C$370,KP!F$1:F$370,"",0)</f>
        <v>13</v>
      </c>
      <c r="AV313">
        <f>_xlfn.XLOOKUP(_xlfn.XLOOKUP($A313,TEAMS!$E$3:$E$361,TEAMS!$D$3:$D$361,"",0),KP!$C$1:$C$370,KP!G$1:G$370,"",0)</f>
        <v>16</v>
      </c>
      <c r="AW313">
        <f>_xlfn.XLOOKUP(_xlfn.XLOOKUP($A313,TEAMS!$E$3:$E$361,TEAMS!$D$3:$D$361,"",0),KP!$C$1:$C$370,KP!H$1:H$370,"",0)</f>
        <v>0</v>
      </c>
      <c r="AX313">
        <f>_xlfn.XLOOKUP(_xlfn.XLOOKUP($A313,TEAMS!$E$3:$E$361,TEAMS!$D$3:$D$361,"",0),KP!$C$1:$C$370,KP!I$1:I$370,"",0)</f>
        <v>-5.4</v>
      </c>
      <c r="AY313">
        <f>_xlfn.XLOOKUP(_xlfn.XLOOKUP($A313,TEAMS!$E$3:$E$361,TEAMS!$D$3:$D$361,"",0),KP!$C$1:$C$370,KP!J$1:J$370,"",0)</f>
        <v>100.3</v>
      </c>
      <c r="AZ313">
        <f>_xlfn.XLOOKUP(_xlfn.XLOOKUP($A313,TEAMS!$E$3:$E$361,TEAMS!$D$3:$D$361,"",0),KP!$C$1:$C$370,KP!L$1:L$370,"",0)</f>
        <v>105.7</v>
      </c>
      <c r="BA313">
        <f>_xlfn.XLOOKUP(_xlfn.XLOOKUP($A313,TEAMS!$E$3:$E$361,TEAMS!$D$3:$D$361,"",0),KP!$C$1:$C$370,KP!N$1:N$370,"",0)</f>
        <v>61.2</v>
      </c>
      <c r="BB313">
        <f>_xlfn.XLOOKUP(_xlfn.XLOOKUP($A313,TEAMS!$E$3:$E$361,TEAMS!$D$3:$D$361,"",0),KP!$C$1:$C$370,KP!P$1:P$370,"",0)</f>
        <v>-8.9999999999999993E-3</v>
      </c>
      <c r="BC313">
        <f>_xlfn.XLOOKUP(_xlfn.XLOOKUP($A313,TEAMS!$E$3:$E$361,TEAMS!$D$3:$D$361,"",0),KP!$C$1:$C$370,KP!R$1:R$370,"",0)</f>
        <v>-0.5</v>
      </c>
      <c r="BD313">
        <f>_xlfn.XLOOKUP(_xlfn.XLOOKUP($A313,TEAMS!$E$3:$E$361,TEAMS!$D$3:$D$361,"",0),KP!$C$1:$C$370,KP!T$1:T$370,"",0)</f>
        <v>106.3</v>
      </c>
      <c r="BE313">
        <f>_xlfn.XLOOKUP(_xlfn.XLOOKUP($A313,TEAMS!$E$3:$E$361,TEAMS!$D$3:$D$361,"",0),KP!$C$1:$C$370,KP!V$1:V$370,"",0)</f>
        <v>106.8</v>
      </c>
      <c r="BF313">
        <f>_xlfn.XLOOKUP(_xlfn.XLOOKUP($A313,TEAMS!$E$3:$E$361,TEAMS!$D$3:$D$361,"",0),KP!$C$1:$C$370,KP!X$1:X$370,"",0)</f>
        <v>6.64</v>
      </c>
    </row>
    <row r="314" spans="1:58" x14ac:dyDescent="0.2">
      <c r="A314" s="1" t="s">
        <v>351</v>
      </c>
      <c r="B314" s="11" t="str">
        <f>_xlfn.XLOOKUP($A314,KP!$D$1:$D$364,KP!$C$1:$C$364,"",0)</f>
        <v>Navy</v>
      </c>
      <c r="C314" s="11" t="str">
        <f>_xlfn.XLOOKUP($A314,KP!$D$1:$D$364,KP!$E$1:$E$364,"",0)</f>
        <v>Pat</v>
      </c>
      <c r="D314">
        <v>68.599999999999994</v>
      </c>
      <c r="E314">
        <v>3.3</v>
      </c>
      <c r="F314">
        <v>25.7</v>
      </c>
      <c r="G314">
        <v>57.4</v>
      </c>
      <c r="H314">
        <v>1.0269999999999999</v>
      </c>
      <c r="I314">
        <v>0.97699999999999998</v>
      </c>
      <c r="J314">
        <v>51.5</v>
      </c>
      <c r="K314">
        <v>107.5</v>
      </c>
      <c r="L314">
        <v>36.9</v>
      </c>
      <c r="M314">
        <v>49.3</v>
      </c>
      <c r="N314">
        <v>70.599999999999994</v>
      </c>
      <c r="O314">
        <v>7.6</v>
      </c>
      <c r="P314">
        <v>20.7</v>
      </c>
      <c r="Q314">
        <v>8.5</v>
      </c>
      <c r="R314">
        <v>22.9</v>
      </c>
      <c r="S314">
        <v>34.299999999999997</v>
      </c>
      <c r="T314">
        <v>28.4</v>
      </c>
      <c r="U314">
        <v>74.900000000000006</v>
      </c>
      <c r="V314">
        <v>51</v>
      </c>
      <c r="W314">
        <v>2.7</v>
      </c>
      <c r="X314">
        <v>6.8</v>
      </c>
      <c r="Y314">
        <v>14.4</v>
      </c>
      <c r="Z314">
        <v>11.3</v>
      </c>
      <c r="AA314">
        <v>1.2769999999999999</v>
      </c>
      <c r="AB314">
        <v>0.56699999999999995</v>
      </c>
      <c r="AC314">
        <v>0.25</v>
      </c>
      <c r="AD314">
        <v>66.8</v>
      </c>
      <c r="AE314">
        <v>16.100000000000001</v>
      </c>
      <c r="AF314">
        <v>65.3</v>
      </c>
      <c r="AG314">
        <v>-3.3</v>
      </c>
      <c r="AH314">
        <v>43.9</v>
      </c>
      <c r="AI314">
        <v>50.4</v>
      </c>
      <c r="AJ314">
        <v>34.200000000000003</v>
      </c>
      <c r="AK314">
        <v>49.8</v>
      </c>
      <c r="AL314">
        <v>65.2</v>
      </c>
      <c r="AM314">
        <v>105.3</v>
      </c>
      <c r="AN314">
        <v>13</v>
      </c>
      <c r="AO314">
        <v>12.7</v>
      </c>
      <c r="AP314">
        <v>1.018</v>
      </c>
      <c r="AQ314">
        <f t="shared" si="12"/>
        <v>0.2589999999999999</v>
      </c>
      <c r="AR314">
        <f t="shared" si="13"/>
        <v>9.5</v>
      </c>
      <c r="AS314">
        <f t="shared" si="14"/>
        <v>-1.8000000000000007</v>
      </c>
      <c r="AT314">
        <f>_xlfn.XLOOKUP(_xlfn.XLOOKUP($A314,TEAMS!$E$3:$E$361,TEAMS!$D$3:$D$361,"",0),KP!$C$1:$C$370,KP!B$1:B$370,"",0)</f>
        <v>183</v>
      </c>
      <c r="AU314">
        <f>_xlfn.XLOOKUP(_xlfn.XLOOKUP($A314,TEAMS!$E$3:$E$361,TEAMS!$D$3:$D$361,"",0),KP!$C$1:$C$370,KP!F$1:F$370,"",0)</f>
        <v>18</v>
      </c>
      <c r="AV314">
        <f>_xlfn.XLOOKUP(_xlfn.XLOOKUP($A314,TEAMS!$E$3:$E$361,TEAMS!$D$3:$D$361,"",0),KP!$C$1:$C$370,KP!G$1:G$370,"",0)</f>
        <v>13</v>
      </c>
      <c r="AW314">
        <f>_xlfn.XLOOKUP(_xlfn.XLOOKUP($A314,TEAMS!$E$3:$E$361,TEAMS!$D$3:$D$361,"",0),KP!$C$1:$C$370,KP!H$1:H$370,"",0)</f>
        <v>0</v>
      </c>
      <c r="AX314">
        <f>_xlfn.XLOOKUP(_xlfn.XLOOKUP($A314,TEAMS!$E$3:$E$361,TEAMS!$D$3:$D$361,"",0),KP!$C$1:$C$370,KP!I$1:I$370,"",0)</f>
        <v>-0.98</v>
      </c>
      <c r="AY314">
        <f>_xlfn.XLOOKUP(_xlfn.XLOOKUP($A314,TEAMS!$E$3:$E$361,TEAMS!$D$3:$D$361,"",0),KP!$C$1:$C$370,KP!J$1:J$370,"",0)</f>
        <v>103.7</v>
      </c>
      <c r="AZ314">
        <f>_xlfn.XLOOKUP(_xlfn.XLOOKUP($A314,TEAMS!$E$3:$E$361,TEAMS!$D$3:$D$361,"",0),KP!$C$1:$C$370,KP!L$1:L$370,"",0)</f>
        <v>104.7</v>
      </c>
      <c r="BA314">
        <f>_xlfn.XLOOKUP(_xlfn.XLOOKUP($A314,TEAMS!$E$3:$E$361,TEAMS!$D$3:$D$361,"",0),KP!$C$1:$C$370,KP!N$1:N$370,"",0)</f>
        <v>64.5</v>
      </c>
      <c r="BB314">
        <f>_xlfn.XLOOKUP(_xlfn.XLOOKUP($A314,TEAMS!$E$3:$E$361,TEAMS!$D$3:$D$361,"",0),KP!$C$1:$C$370,KP!P$1:P$370,"",0)</f>
        <v>-3.7999999999999999E-2</v>
      </c>
      <c r="BC314">
        <f>_xlfn.XLOOKUP(_xlfn.XLOOKUP($A314,TEAMS!$E$3:$E$361,TEAMS!$D$3:$D$361,"",0),KP!$C$1:$C$370,KP!R$1:R$370,"",0)</f>
        <v>-6.99</v>
      </c>
      <c r="BD314">
        <f>_xlfn.XLOOKUP(_xlfn.XLOOKUP($A314,TEAMS!$E$3:$E$361,TEAMS!$D$3:$D$361,"",0),KP!$C$1:$C$370,KP!T$1:T$370,"",0)</f>
        <v>101.6</v>
      </c>
      <c r="BE314">
        <f>_xlfn.XLOOKUP(_xlfn.XLOOKUP($A314,TEAMS!$E$3:$E$361,TEAMS!$D$3:$D$361,"",0),KP!$C$1:$C$370,KP!V$1:V$370,"",0)</f>
        <v>108.6</v>
      </c>
      <c r="BF314">
        <f>_xlfn.XLOOKUP(_xlfn.XLOOKUP($A314,TEAMS!$E$3:$E$361,TEAMS!$D$3:$D$361,"",0),KP!$C$1:$C$370,KP!X$1:X$370,"",0)</f>
        <v>-1.51</v>
      </c>
    </row>
    <row r="315" spans="1:58" x14ac:dyDescent="0.2">
      <c r="A315" s="1" t="s">
        <v>352</v>
      </c>
      <c r="B315" s="11" t="str">
        <f>_xlfn.XLOOKUP($A315,KP!$D$1:$D$364,KP!$C$1:$C$364,"",0)</f>
        <v>North Alabama</v>
      </c>
      <c r="C315" s="11" t="str">
        <f>_xlfn.XLOOKUP($A315,KP!$D$1:$D$364,KP!$E$1:$E$364,"",0)</f>
        <v>ASun</v>
      </c>
      <c r="D315">
        <v>72.599999999999994</v>
      </c>
      <c r="E315">
        <v>-4.0999999999999996</v>
      </c>
      <c r="F315">
        <v>26.3</v>
      </c>
      <c r="G315">
        <v>58.3</v>
      </c>
      <c r="H315">
        <v>1.0149999999999999</v>
      </c>
      <c r="I315">
        <v>1.0720000000000001</v>
      </c>
      <c r="J315">
        <v>51.3</v>
      </c>
      <c r="K315">
        <v>108.6</v>
      </c>
      <c r="L315">
        <v>36.1</v>
      </c>
      <c r="M315">
        <v>49.9</v>
      </c>
      <c r="N315">
        <v>70.7</v>
      </c>
      <c r="O315">
        <v>7.3</v>
      </c>
      <c r="P315">
        <v>20.2</v>
      </c>
      <c r="Q315">
        <v>6.2</v>
      </c>
      <c r="R315">
        <v>23.4</v>
      </c>
      <c r="S315">
        <v>33.299999999999997</v>
      </c>
      <c r="T315">
        <v>20</v>
      </c>
      <c r="U315">
        <v>74.2</v>
      </c>
      <c r="V315">
        <v>47.8</v>
      </c>
      <c r="W315">
        <v>2.9</v>
      </c>
      <c r="X315">
        <v>5.4</v>
      </c>
      <c r="Y315">
        <v>10.8</v>
      </c>
      <c r="Z315">
        <v>10.9</v>
      </c>
      <c r="AA315">
        <v>0.99099999999999999</v>
      </c>
      <c r="AB315">
        <v>0.51700000000000002</v>
      </c>
      <c r="AC315">
        <v>0.85699999999999998</v>
      </c>
      <c r="AD315">
        <v>71.5</v>
      </c>
      <c r="AE315">
        <v>17.100000000000001</v>
      </c>
      <c r="AF315">
        <v>76.7</v>
      </c>
      <c r="AG315">
        <v>4.0999999999999996</v>
      </c>
      <c r="AH315">
        <v>45.5</v>
      </c>
      <c r="AI315">
        <v>52.4</v>
      </c>
      <c r="AJ315">
        <v>37.700000000000003</v>
      </c>
      <c r="AK315">
        <v>50</v>
      </c>
      <c r="AL315">
        <v>71.8</v>
      </c>
      <c r="AM315">
        <v>110.9</v>
      </c>
      <c r="AN315">
        <v>14.2</v>
      </c>
      <c r="AO315">
        <v>10.5</v>
      </c>
      <c r="AP315">
        <v>1.355</v>
      </c>
      <c r="AQ315">
        <f t="shared" si="12"/>
        <v>-0.36399999999999999</v>
      </c>
      <c r="AR315">
        <f t="shared" si="13"/>
        <v>8.3000000000000007</v>
      </c>
      <c r="AS315">
        <f t="shared" si="14"/>
        <v>-2.5999999999999996</v>
      </c>
      <c r="AT315">
        <f>_xlfn.XLOOKUP(_xlfn.XLOOKUP($A315,TEAMS!$E$3:$E$361,TEAMS!$D$3:$D$361,"",0),KP!$C$1:$C$370,KP!B$1:B$370,"",0)</f>
        <v>251</v>
      </c>
      <c r="AU315">
        <f>_xlfn.XLOOKUP(_xlfn.XLOOKUP($A315,TEAMS!$E$3:$E$361,TEAMS!$D$3:$D$361,"",0),KP!$C$1:$C$370,KP!F$1:F$370,"",0)</f>
        <v>18</v>
      </c>
      <c r="AV315">
        <f>_xlfn.XLOOKUP(_xlfn.XLOOKUP($A315,TEAMS!$E$3:$E$361,TEAMS!$D$3:$D$361,"",0),KP!$C$1:$C$370,KP!G$1:G$370,"",0)</f>
        <v>14</v>
      </c>
      <c r="AW315">
        <f>_xlfn.XLOOKUP(_xlfn.XLOOKUP($A315,TEAMS!$E$3:$E$361,TEAMS!$D$3:$D$361,"",0),KP!$C$1:$C$370,KP!H$1:H$370,"",0)</f>
        <v>0</v>
      </c>
      <c r="AX315">
        <f>_xlfn.XLOOKUP(_xlfn.XLOOKUP($A315,TEAMS!$E$3:$E$361,TEAMS!$D$3:$D$361,"",0),KP!$C$1:$C$370,KP!I$1:I$370,"",0)</f>
        <v>-6.77</v>
      </c>
      <c r="AY315">
        <f>_xlfn.XLOOKUP(_xlfn.XLOOKUP($A315,TEAMS!$E$3:$E$361,TEAMS!$D$3:$D$361,"",0),KP!$C$1:$C$370,KP!J$1:J$370,"",0)</f>
        <v>105.3</v>
      </c>
      <c r="AZ315">
        <f>_xlfn.XLOOKUP(_xlfn.XLOOKUP($A315,TEAMS!$E$3:$E$361,TEAMS!$D$3:$D$361,"",0),KP!$C$1:$C$370,KP!L$1:L$370,"",0)</f>
        <v>112.1</v>
      </c>
      <c r="BA315">
        <f>_xlfn.XLOOKUP(_xlfn.XLOOKUP($A315,TEAMS!$E$3:$E$361,TEAMS!$D$3:$D$361,"",0),KP!$C$1:$C$370,KP!N$1:N$370,"",0)</f>
        <v>68.599999999999994</v>
      </c>
      <c r="BB315">
        <f>_xlfn.XLOOKUP(_xlfn.XLOOKUP($A315,TEAMS!$E$3:$E$361,TEAMS!$D$3:$D$361,"",0),KP!$C$1:$C$370,KP!P$1:P$370,"",0)</f>
        <v>0.123</v>
      </c>
      <c r="BC315">
        <f>_xlfn.XLOOKUP(_xlfn.XLOOKUP($A315,TEAMS!$E$3:$E$361,TEAMS!$D$3:$D$361,"",0),KP!$C$1:$C$370,KP!R$1:R$370,"",0)</f>
        <v>-2.48</v>
      </c>
      <c r="BD315">
        <f>_xlfn.XLOOKUP(_xlfn.XLOOKUP($A315,TEAMS!$E$3:$E$361,TEAMS!$D$3:$D$361,"",0),KP!$C$1:$C$370,KP!T$1:T$370,"",0)</f>
        <v>104.3</v>
      </c>
      <c r="BE315">
        <f>_xlfn.XLOOKUP(_xlfn.XLOOKUP($A315,TEAMS!$E$3:$E$361,TEAMS!$D$3:$D$361,"",0),KP!$C$1:$C$370,KP!V$1:V$370,"",0)</f>
        <v>106.8</v>
      </c>
      <c r="BF315">
        <f>_xlfn.XLOOKUP(_xlfn.XLOOKUP($A315,TEAMS!$E$3:$E$361,TEAMS!$D$3:$D$361,"",0),KP!$C$1:$C$370,KP!X$1:X$370,"",0)</f>
        <v>0.19</v>
      </c>
    </row>
    <row r="316" spans="1:58" x14ac:dyDescent="0.2">
      <c r="A316" s="1" t="s">
        <v>353</v>
      </c>
      <c r="B316" s="11" t="str">
        <f>_xlfn.XLOOKUP($A316,KP!$D$1:$D$364,KP!$C$1:$C$364,"",0)</f>
        <v>Northern Illinois</v>
      </c>
      <c r="C316" s="11" t="str">
        <f>_xlfn.XLOOKUP($A316,KP!$D$1:$D$364,KP!$E$1:$E$364,"",0)</f>
        <v>MAC</v>
      </c>
      <c r="D316">
        <v>70.900000000000006</v>
      </c>
      <c r="E316">
        <v>-3.9</v>
      </c>
      <c r="F316">
        <v>25.6</v>
      </c>
      <c r="G316">
        <v>56</v>
      </c>
      <c r="H316">
        <v>0.97699999999999998</v>
      </c>
      <c r="I316">
        <v>1.0309999999999999</v>
      </c>
      <c r="J316">
        <v>52.2</v>
      </c>
      <c r="K316">
        <v>108.8</v>
      </c>
      <c r="L316">
        <v>34.9</v>
      </c>
      <c r="M316">
        <v>52.1</v>
      </c>
      <c r="N316">
        <v>64.8</v>
      </c>
      <c r="O316">
        <v>7.2</v>
      </c>
      <c r="P316">
        <v>20.6</v>
      </c>
      <c r="Q316">
        <v>7.1</v>
      </c>
      <c r="R316">
        <v>22.8</v>
      </c>
      <c r="S316">
        <v>33</v>
      </c>
      <c r="T316">
        <v>23</v>
      </c>
      <c r="U316">
        <v>70.099999999999994</v>
      </c>
      <c r="V316">
        <v>46.6</v>
      </c>
      <c r="W316">
        <v>2.2999999999999998</v>
      </c>
      <c r="X316">
        <v>6.3</v>
      </c>
      <c r="Y316">
        <v>12.3</v>
      </c>
      <c r="Z316">
        <v>14.3</v>
      </c>
      <c r="AA316">
        <v>0.85599999999999998</v>
      </c>
      <c r="AB316">
        <v>0.4</v>
      </c>
      <c r="AC316">
        <v>0.5</v>
      </c>
      <c r="AD316">
        <v>72.599999999999994</v>
      </c>
      <c r="AE316">
        <v>19.399999999999999</v>
      </c>
      <c r="AF316">
        <v>74.8</v>
      </c>
      <c r="AG316">
        <v>3.9</v>
      </c>
      <c r="AH316">
        <v>44.8</v>
      </c>
      <c r="AI316">
        <v>50.7</v>
      </c>
      <c r="AJ316">
        <v>32.700000000000003</v>
      </c>
      <c r="AK316">
        <v>51.7</v>
      </c>
      <c r="AL316">
        <v>69.5</v>
      </c>
      <c r="AM316">
        <v>107.9</v>
      </c>
      <c r="AN316">
        <v>12.8</v>
      </c>
      <c r="AO316">
        <v>13.2</v>
      </c>
      <c r="AP316">
        <v>0.97499999999999998</v>
      </c>
      <c r="AQ316">
        <f t="shared" si="12"/>
        <v>-0.11899999999999999</v>
      </c>
      <c r="AR316">
        <f t="shared" si="13"/>
        <v>8.6</v>
      </c>
      <c r="AS316">
        <f t="shared" si="14"/>
        <v>-5.7000000000000011</v>
      </c>
      <c r="AT316">
        <f>_xlfn.XLOOKUP(_xlfn.XLOOKUP($A316,TEAMS!$E$3:$E$361,TEAMS!$D$3:$D$361,"",0),KP!$C$1:$C$370,KP!B$1:B$370,"",0)</f>
        <v>245</v>
      </c>
      <c r="AU316">
        <f>_xlfn.XLOOKUP(_xlfn.XLOOKUP($A316,TEAMS!$E$3:$E$361,TEAMS!$D$3:$D$361,"",0),KP!$C$1:$C$370,KP!F$1:F$370,"",0)</f>
        <v>13</v>
      </c>
      <c r="AV316">
        <f>_xlfn.XLOOKUP(_xlfn.XLOOKUP($A316,TEAMS!$E$3:$E$361,TEAMS!$D$3:$D$361,"",0),KP!$C$1:$C$370,KP!G$1:G$370,"",0)</f>
        <v>19</v>
      </c>
      <c r="AW316">
        <f>_xlfn.XLOOKUP(_xlfn.XLOOKUP($A316,TEAMS!$E$3:$E$361,TEAMS!$D$3:$D$361,"",0),KP!$C$1:$C$370,KP!H$1:H$370,"",0)</f>
        <v>0</v>
      </c>
      <c r="AX316">
        <f>_xlfn.XLOOKUP(_xlfn.XLOOKUP($A316,TEAMS!$E$3:$E$361,TEAMS!$D$3:$D$361,"",0),KP!$C$1:$C$370,KP!I$1:I$370,"",0)</f>
        <v>-6.33</v>
      </c>
      <c r="AY316">
        <f>_xlfn.XLOOKUP(_xlfn.XLOOKUP($A316,TEAMS!$E$3:$E$361,TEAMS!$D$3:$D$361,"",0),KP!$C$1:$C$370,KP!J$1:J$370,"",0)</f>
        <v>100.9</v>
      </c>
      <c r="AZ316">
        <f>_xlfn.XLOOKUP(_xlfn.XLOOKUP($A316,TEAMS!$E$3:$E$361,TEAMS!$D$3:$D$361,"",0),KP!$C$1:$C$370,KP!L$1:L$370,"",0)</f>
        <v>107.2</v>
      </c>
      <c r="BA316">
        <f>_xlfn.XLOOKUP(_xlfn.XLOOKUP($A316,TEAMS!$E$3:$E$361,TEAMS!$D$3:$D$361,"",0),KP!$C$1:$C$370,KP!N$1:N$370,"",0)</f>
        <v>69.2</v>
      </c>
      <c r="BB316">
        <f>_xlfn.XLOOKUP(_xlfn.XLOOKUP($A316,TEAMS!$E$3:$E$361,TEAMS!$D$3:$D$361,"",0),KP!$C$1:$C$370,KP!P$1:P$370,"",0)</f>
        <v>-1.6E-2</v>
      </c>
      <c r="BC316">
        <f>_xlfn.XLOOKUP(_xlfn.XLOOKUP($A316,TEAMS!$E$3:$E$361,TEAMS!$D$3:$D$361,"",0),KP!$C$1:$C$370,KP!R$1:R$370,"",0)</f>
        <v>-1.8</v>
      </c>
      <c r="BD316">
        <f>_xlfn.XLOOKUP(_xlfn.XLOOKUP($A316,TEAMS!$E$3:$E$361,TEAMS!$D$3:$D$361,"",0),KP!$C$1:$C$370,KP!T$1:T$370,"",0)</f>
        <v>105.2</v>
      </c>
      <c r="BE316">
        <f>_xlfn.XLOOKUP(_xlfn.XLOOKUP($A316,TEAMS!$E$3:$E$361,TEAMS!$D$3:$D$361,"",0),KP!$C$1:$C$370,KP!V$1:V$370,"",0)</f>
        <v>107</v>
      </c>
      <c r="BF316">
        <f>_xlfn.XLOOKUP(_xlfn.XLOOKUP($A316,TEAMS!$E$3:$E$361,TEAMS!$D$3:$D$361,"",0),KP!$C$1:$C$370,KP!X$1:X$370,"",0)</f>
        <v>3.1</v>
      </c>
    </row>
    <row r="317" spans="1:58" x14ac:dyDescent="0.2">
      <c r="A317" s="1" t="s">
        <v>354</v>
      </c>
      <c r="B317" s="11" t="str">
        <f>_xlfn.XLOOKUP($A317,KP!$D$1:$D$364,KP!$C$1:$C$364,"",0)</f>
        <v>Little Rock</v>
      </c>
      <c r="C317" s="11" t="str">
        <f>_xlfn.XLOOKUP($A317,KP!$D$1:$D$364,KP!$E$1:$E$364,"",0)</f>
        <v>OVC</v>
      </c>
      <c r="D317">
        <v>75.3</v>
      </c>
      <c r="E317">
        <v>-5.7</v>
      </c>
      <c r="F317">
        <v>27.4</v>
      </c>
      <c r="G317">
        <v>61.8</v>
      </c>
      <c r="H317">
        <v>1.0089999999999999</v>
      </c>
      <c r="I317">
        <v>1.0840000000000001</v>
      </c>
      <c r="J317">
        <v>49.2</v>
      </c>
      <c r="K317">
        <v>105.8</v>
      </c>
      <c r="L317">
        <v>32.5</v>
      </c>
      <c r="M317">
        <v>49.4</v>
      </c>
      <c r="N317">
        <v>73.7</v>
      </c>
      <c r="O317">
        <v>6</v>
      </c>
      <c r="P317">
        <v>18.5</v>
      </c>
      <c r="Q317">
        <v>9.6999999999999993</v>
      </c>
      <c r="R317">
        <v>22.8</v>
      </c>
      <c r="S317">
        <v>34.9</v>
      </c>
      <c r="T317">
        <v>28.6</v>
      </c>
      <c r="U317">
        <v>71.5</v>
      </c>
      <c r="V317">
        <v>48.8</v>
      </c>
      <c r="W317">
        <v>2.2000000000000002</v>
      </c>
      <c r="X317">
        <v>6.8</v>
      </c>
      <c r="Y317">
        <v>14.9</v>
      </c>
      <c r="Z317">
        <v>13.2</v>
      </c>
      <c r="AA317">
        <v>1.1279999999999999</v>
      </c>
      <c r="AB317">
        <v>0.27600000000000002</v>
      </c>
      <c r="AC317">
        <v>0.38500000000000001</v>
      </c>
      <c r="AD317">
        <v>74.599999999999994</v>
      </c>
      <c r="AE317">
        <v>19.899999999999999</v>
      </c>
      <c r="AF317">
        <v>80.900000000000006</v>
      </c>
      <c r="AG317">
        <v>5.7</v>
      </c>
      <c r="AH317">
        <v>48.5</v>
      </c>
      <c r="AI317">
        <v>56.1</v>
      </c>
      <c r="AJ317">
        <v>39.5</v>
      </c>
      <c r="AK317">
        <v>54.1</v>
      </c>
      <c r="AL317">
        <v>66.7</v>
      </c>
      <c r="AM317">
        <v>116.4</v>
      </c>
      <c r="AN317">
        <v>15.3</v>
      </c>
      <c r="AO317">
        <v>14.1</v>
      </c>
      <c r="AP317">
        <v>1.083</v>
      </c>
      <c r="AQ317">
        <f t="shared" si="12"/>
        <v>4.4999999999999929E-2</v>
      </c>
      <c r="AR317">
        <f t="shared" si="13"/>
        <v>9</v>
      </c>
      <c r="AS317">
        <f t="shared" si="14"/>
        <v>-4.1999999999999993</v>
      </c>
      <c r="AT317">
        <f>_xlfn.XLOOKUP(_xlfn.XLOOKUP($A317,TEAMS!$E$3:$E$361,TEAMS!$D$3:$D$361,"",0),KP!$C$1:$C$370,KP!B$1:B$370,"",0)</f>
        <v>322</v>
      </c>
      <c r="AU317">
        <f>_xlfn.XLOOKUP(_xlfn.XLOOKUP($A317,TEAMS!$E$3:$E$361,TEAMS!$D$3:$D$361,"",0),KP!$C$1:$C$370,KP!F$1:F$370,"",0)</f>
        <v>0</v>
      </c>
      <c r="AV317">
        <f>_xlfn.XLOOKUP(_xlfn.XLOOKUP($A317,TEAMS!$E$3:$E$361,TEAMS!$D$3:$D$361,"",0),KP!$C$1:$C$370,KP!G$1:G$370,"",0)</f>
        <v>0</v>
      </c>
      <c r="AW317">
        <f>_xlfn.XLOOKUP(_xlfn.XLOOKUP($A317,TEAMS!$E$3:$E$361,TEAMS!$D$3:$D$361,"",0),KP!$C$1:$C$370,KP!H$1:H$370,"",0)</f>
        <v>0</v>
      </c>
      <c r="AX317">
        <f>_xlfn.XLOOKUP(_xlfn.XLOOKUP($A317,TEAMS!$E$3:$E$361,TEAMS!$D$3:$D$361,"",0),KP!$C$1:$C$370,KP!I$1:I$370,"",0)</f>
        <v>-13.37</v>
      </c>
      <c r="AY317">
        <f>_xlfn.XLOOKUP(_xlfn.XLOOKUP($A317,TEAMS!$E$3:$E$361,TEAMS!$D$3:$D$361,"",0),KP!$C$1:$C$370,KP!J$1:J$370,"",0)</f>
        <v>102.2</v>
      </c>
      <c r="AZ317">
        <f>_xlfn.XLOOKUP(_xlfn.XLOOKUP($A317,TEAMS!$E$3:$E$361,TEAMS!$D$3:$D$361,"",0),KP!$C$1:$C$370,KP!L$1:L$370,"",0)</f>
        <v>115.6</v>
      </c>
      <c r="BA317">
        <f>_xlfn.XLOOKUP(_xlfn.XLOOKUP($A317,TEAMS!$E$3:$E$361,TEAMS!$D$3:$D$361,"",0),KP!$C$1:$C$370,KP!N$1:N$370,"",0)</f>
        <v>71</v>
      </c>
      <c r="BB317">
        <f>_xlfn.XLOOKUP(_xlfn.XLOOKUP($A317,TEAMS!$E$3:$E$361,TEAMS!$D$3:$D$361,"",0),KP!$C$1:$C$370,KP!P$1:P$370,"",0)</f>
        <v>-2.5000000000000001E-2</v>
      </c>
      <c r="BC317">
        <f>_xlfn.XLOOKUP(_xlfn.XLOOKUP($A317,TEAMS!$E$3:$E$361,TEAMS!$D$3:$D$361,"",0),KP!$C$1:$C$370,KP!R$1:R$370,"",0)</f>
        <v>-7.18</v>
      </c>
      <c r="BD317">
        <f>_xlfn.XLOOKUP(_xlfn.XLOOKUP($A317,TEAMS!$E$3:$E$361,TEAMS!$D$3:$D$361,"",0),KP!$C$1:$C$370,KP!T$1:T$370,"",0)</f>
        <v>101.5</v>
      </c>
      <c r="BE317">
        <f>_xlfn.XLOOKUP(_xlfn.XLOOKUP($A317,TEAMS!$E$3:$E$361,TEAMS!$D$3:$D$361,"",0),KP!$C$1:$C$370,KP!V$1:V$370,"",0)</f>
        <v>108.6</v>
      </c>
      <c r="BF317">
        <f>_xlfn.XLOOKUP(_xlfn.XLOOKUP($A317,TEAMS!$E$3:$E$361,TEAMS!$D$3:$D$361,"",0),KP!$C$1:$C$370,KP!X$1:X$370,"",0)</f>
        <v>-0.19</v>
      </c>
    </row>
    <row r="318" spans="1:58" x14ac:dyDescent="0.2">
      <c r="A318" s="1" t="s">
        <v>355</v>
      </c>
      <c r="B318" s="11" t="str">
        <f>_xlfn.XLOOKUP($A318,KP!$D$1:$D$364,KP!$C$1:$C$364,"",0)</f>
        <v>San Diego</v>
      </c>
      <c r="C318" s="11" t="str">
        <f>_xlfn.XLOOKUP($A318,KP!$D$1:$D$364,KP!$E$1:$E$364,"",0)</f>
        <v>WCC</v>
      </c>
      <c r="D318">
        <v>76.3</v>
      </c>
      <c r="E318">
        <v>-5.3</v>
      </c>
      <c r="F318">
        <v>27.1</v>
      </c>
      <c r="G318">
        <v>60.6</v>
      </c>
      <c r="H318">
        <v>1.0589999999999999</v>
      </c>
      <c r="I318">
        <v>1.133</v>
      </c>
      <c r="J318">
        <v>51.1</v>
      </c>
      <c r="K318">
        <v>109.8</v>
      </c>
      <c r="L318">
        <v>34.799999999999997</v>
      </c>
      <c r="M318">
        <v>50.4</v>
      </c>
      <c r="N318">
        <v>76.8</v>
      </c>
      <c r="O318">
        <v>7.7</v>
      </c>
      <c r="P318">
        <v>22.1</v>
      </c>
      <c r="Q318">
        <v>8.6999999999999993</v>
      </c>
      <c r="R318">
        <v>21.4</v>
      </c>
      <c r="S318">
        <v>32.6</v>
      </c>
      <c r="T318">
        <v>26.2</v>
      </c>
      <c r="U318">
        <v>71.900000000000006</v>
      </c>
      <c r="V318">
        <v>48.2</v>
      </c>
      <c r="W318">
        <v>1.7</v>
      </c>
      <c r="X318">
        <v>6.2</v>
      </c>
      <c r="Y318">
        <v>12.3</v>
      </c>
      <c r="Z318">
        <v>11.3</v>
      </c>
      <c r="AA318">
        <v>1.085</v>
      </c>
      <c r="AB318">
        <v>0.31</v>
      </c>
      <c r="AC318">
        <v>0.182</v>
      </c>
      <c r="AD318">
        <v>72</v>
      </c>
      <c r="AE318">
        <v>18.100000000000001</v>
      </c>
      <c r="AF318">
        <v>81.599999999999994</v>
      </c>
      <c r="AG318">
        <v>5.3</v>
      </c>
      <c r="AH318">
        <v>49.7</v>
      </c>
      <c r="AI318">
        <v>58.2</v>
      </c>
      <c r="AJ318">
        <v>41</v>
      </c>
      <c r="AK318">
        <v>55.9</v>
      </c>
      <c r="AL318">
        <v>67.099999999999994</v>
      </c>
      <c r="AM318">
        <v>119.9</v>
      </c>
      <c r="AN318">
        <v>17.7</v>
      </c>
      <c r="AO318">
        <v>12.2</v>
      </c>
      <c r="AP318">
        <v>1.4419999999999999</v>
      </c>
      <c r="AQ318">
        <f t="shared" si="12"/>
        <v>-0.35699999999999998</v>
      </c>
      <c r="AR318">
        <f t="shared" si="13"/>
        <v>7.9</v>
      </c>
      <c r="AS318">
        <f t="shared" si="14"/>
        <v>-3.4000000000000004</v>
      </c>
      <c r="AT318">
        <f>_xlfn.XLOOKUP(_xlfn.XLOOKUP($A318,TEAMS!$E$3:$E$361,TEAMS!$D$3:$D$361,"",0),KP!$C$1:$C$370,KP!B$1:B$370,"",0)</f>
        <v>223</v>
      </c>
      <c r="AU318">
        <f>_xlfn.XLOOKUP(_xlfn.XLOOKUP($A318,TEAMS!$E$3:$E$361,TEAMS!$D$3:$D$361,"",0),KP!$C$1:$C$370,KP!F$1:F$370,"",0)</f>
        <v>0</v>
      </c>
      <c r="AV318">
        <f>_xlfn.XLOOKUP(_xlfn.XLOOKUP($A318,TEAMS!$E$3:$E$361,TEAMS!$D$3:$D$361,"",0),KP!$C$1:$C$370,KP!G$1:G$370,"",0)</f>
        <v>0</v>
      </c>
      <c r="AW318">
        <f>_xlfn.XLOOKUP(_xlfn.XLOOKUP($A318,TEAMS!$E$3:$E$361,TEAMS!$D$3:$D$361,"",0),KP!$C$1:$C$370,KP!H$1:H$370,"",0)</f>
        <v>0</v>
      </c>
      <c r="AX318">
        <f>_xlfn.XLOOKUP(_xlfn.XLOOKUP($A318,TEAMS!$E$3:$E$361,TEAMS!$D$3:$D$361,"",0),KP!$C$1:$C$370,KP!I$1:I$370,"",0)</f>
        <v>-3.8</v>
      </c>
      <c r="AY318">
        <f>_xlfn.XLOOKUP(_xlfn.XLOOKUP($A318,TEAMS!$E$3:$E$361,TEAMS!$D$3:$D$361,"",0),KP!$C$1:$C$370,KP!J$1:J$370,"",0)</f>
        <v>110.6</v>
      </c>
      <c r="AZ318">
        <f>_xlfn.XLOOKUP(_xlfn.XLOOKUP($A318,TEAMS!$E$3:$E$361,TEAMS!$D$3:$D$361,"",0),KP!$C$1:$C$370,KP!L$1:L$370,"",0)</f>
        <v>114.4</v>
      </c>
      <c r="BA318">
        <f>_xlfn.XLOOKUP(_xlfn.XLOOKUP($A318,TEAMS!$E$3:$E$361,TEAMS!$D$3:$D$361,"",0),KP!$C$1:$C$370,KP!N$1:N$370,"",0)</f>
        <v>68.8</v>
      </c>
      <c r="BB318">
        <f>_xlfn.XLOOKUP(_xlfn.XLOOKUP($A318,TEAMS!$E$3:$E$361,TEAMS!$D$3:$D$361,"",0),KP!$C$1:$C$370,KP!P$1:P$370,"",0)</f>
        <v>-0.03</v>
      </c>
      <c r="BC318">
        <f>_xlfn.XLOOKUP(_xlfn.XLOOKUP($A318,TEAMS!$E$3:$E$361,TEAMS!$D$3:$D$361,"",0),KP!$C$1:$C$370,KP!R$1:R$370,"",0)</f>
        <v>2.92</v>
      </c>
      <c r="BD318">
        <f>_xlfn.XLOOKUP(_xlfn.XLOOKUP($A318,TEAMS!$E$3:$E$361,TEAMS!$D$3:$D$361,"",0),KP!$C$1:$C$370,KP!T$1:T$370,"",0)</f>
        <v>107.5</v>
      </c>
      <c r="BE318">
        <f>_xlfn.XLOOKUP(_xlfn.XLOOKUP($A318,TEAMS!$E$3:$E$361,TEAMS!$D$3:$D$361,"",0),KP!$C$1:$C$370,KP!V$1:V$370,"",0)</f>
        <v>104.6</v>
      </c>
      <c r="BF318">
        <f>_xlfn.XLOOKUP(_xlfn.XLOOKUP($A318,TEAMS!$E$3:$E$361,TEAMS!$D$3:$D$361,"",0),KP!$C$1:$C$370,KP!X$1:X$370,"",0)</f>
        <v>-2.5099999999999998</v>
      </c>
    </row>
    <row r="319" spans="1:58" x14ac:dyDescent="0.2">
      <c r="A319" s="1" t="s">
        <v>356</v>
      </c>
      <c r="B319" s="11" t="str">
        <f>_xlfn.XLOOKUP($A319,KP!$D$1:$D$364,KP!$C$1:$C$364,"",0)</f>
        <v>North Texas</v>
      </c>
      <c r="C319" s="11" t="str">
        <f>_xlfn.XLOOKUP($A319,KP!$D$1:$D$364,KP!$E$1:$E$364,"",0)</f>
        <v>CUSA</v>
      </c>
      <c r="D319">
        <v>64.2</v>
      </c>
      <c r="E319">
        <v>7.9</v>
      </c>
      <c r="F319">
        <v>22.2</v>
      </c>
      <c r="G319">
        <v>50.7</v>
      </c>
      <c r="H319">
        <v>1.046</v>
      </c>
      <c r="I319">
        <v>0.91700000000000004</v>
      </c>
      <c r="J319">
        <v>51.1</v>
      </c>
      <c r="K319">
        <v>109.9</v>
      </c>
      <c r="L319">
        <v>35.700000000000003</v>
      </c>
      <c r="M319">
        <v>49.3</v>
      </c>
      <c r="N319">
        <v>76.3</v>
      </c>
      <c r="O319">
        <v>7.4</v>
      </c>
      <c r="P319">
        <v>20.6</v>
      </c>
      <c r="Q319">
        <v>8.6999999999999993</v>
      </c>
      <c r="R319">
        <v>21.1</v>
      </c>
      <c r="S319">
        <v>33</v>
      </c>
      <c r="T319">
        <v>31.9</v>
      </c>
      <c r="U319">
        <v>74.099999999999994</v>
      </c>
      <c r="V319">
        <v>53.3</v>
      </c>
      <c r="W319">
        <v>2.8</v>
      </c>
      <c r="X319">
        <v>6.4</v>
      </c>
      <c r="Y319">
        <v>11</v>
      </c>
      <c r="Z319">
        <v>11.9</v>
      </c>
      <c r="AA319">
        <v>0.92400000000000004</v>
      </c>
      <c r="AB319">
        <v>0.77400000000000002</v>
      </c>
      <c r="AC319">
        <v>0.7</v>
      </c>
      <c r="AD319">
        <v>61.4</v>
      </c>
      <c r="AE319">
        <v>16.600000000000001</v>
      </c>
      <c r="AF319">
        <v>56.3</v>
      </c>
      <c r="AG319">
        <v>-7.9</v>
      </c>
      <c r="AH319">
        <v>40.1</v>
      </c>
      <c r="AI319">
        <v>45.4</v>
      </c>
      <c r="AJ319">
        <v>30.6</v>
      </c>
      <c r="AK319">
        <v>45.1</v>
      </c>
      <c r="AL319">
        <v>69.8</v>
      </c>
      <c r="AM319">
        <v>99.9</v>
      </c>
      <c r="AN319">
        <v>7.9</v>
      </c>
      <c r="AO319">
        <v>12.2</v>
      </c>
      <c r="AP319">
        <v>0.65</v>
      </c>
      <c r="AQ319">
        <f t="shared" si="12"/>
        <v>0.27400000000000002</v>
      </c>
      <c r="AR319">
        <f t="shared" si="13"/>
        <v>9.1999999999999993</v>
      </c>
      <c r="AS319">
        <f t="shared" si="14"/>
        <v>-2.7000000000000011</v>
      </c>
      <c r="AT319">
        <f>_xlfn.XLOOKUP(_xlfn.XLOOKUP($A319,TEAMS!$E$3:$E$361,TEAMS!$D$3:$D$361,"",0),KP!$C$1:$C$370,KP!B$1:B$370,"",0)</f>
        <v>45</v>
      </c>
      <c r="AU319">
        <f>_xlfn.XLOOKUP(_xlfn.XLOOKUP($A319,TEAMS!$E$3:$E$361,TEAMS!$D$3:$D$361,"",0),KP!$C$1:$C$370,KP!F$1:F$370,"",0)</f>
        <v>26</v>
      </c>
      <c r="AV319">
        <f>_xlfn.XLOOKUP(_xlfn.XLOOKUP($A319,TEAMS!$E$3:$E$361,TEAMS!$D$3:$D$361,"",0),KP!$C$1:$C$370,KP!G$1:G$370,"",0)</f>
        <v>7</v>
      </c>
      <c r="AW319">
        <f>_xlfn.XLOOKUP(_xlfn.XLOOKUP($A319,TEAMS!$E$3:$E$361,TEAMS!$D$3:$D$361,"",0),KP!$C$1:$C$370,KP!H$1:H$370,"",0)</f>
        <v>0</v>
      </c>
      <c r="AX319">
        <f>_xlfn.XLOOKUP(_xlfn.XLOOKUP($A319,TEAMS!$E$3:$E$361,TEAMS!$D$3:$D$361,"",0),KP!$C$1:$C$370,KP!I$1:I$370,"",0)</f>
        <v>14.68</v>
      </c>
      <c r="AY319">
        <f>_xlfn.XLOOKUP(_xlfn.XLOOKUP($A319,TEAMS!$E$3:$E$361,TEAMS!$D$3:$D$361,"",0),KP!$C$1:$C$370,KP!J$1:J$370,"",0)</f>
        <v>110.2</v>
      </c>
      <c r="AZ319">
        <f>_xlfn.XLOOKUP(_xlfn.XLOOKUP($A319,TEAMS!$E$3:$E$361,TEAMS!$D$3:$D$361,"",0),KP!$C$1:$C$370,KP!L$1:L$370,"",0)</f>
        <v>95.5</v>
      </c>
      <c r="BA319">
        <f>_xlfn.XLOOKUP(_xlfn.XLOOKUP($A319,TEAMS!$E$3:$E$361,TEAMS!$D$3:$D$361,"",0),KP!$C$1:$C$370,KP!N$1:N$370,"",0)</f>
        <v>58.8</v>
      </c>
      <c r="BB319">
        <f>_xlfn.XLOOKUP(_xlfn.XLOOKUP($A319,TEAMS!$E$3:$E$361,TEAMS!$D$3:$D$361,"",0),KP!$C$1:$C$370,KP!P$1:P$370,"",0)</f>
        <v>5.8999999999999997E-2</v>
      </c>
      <c r="BC319">
        <f>_xlfn.XLOOKUP(_xlfn.XLOOKUP($A319,TEAMS!$E$3:$E$361,TEAMS!$D$3:$D$361,"",0),KP!$C$1:$C$370,KP!R$1:R$370,"",0)</f>
        <v>1.85</v>
      </c>
      <c r="BD319">
        <f>_xlfn.XLOOKUP(_xlfn.XLOOKUP($A319,TEAMS!$E$3:$E$361,TEAMS!$D$3:$D$361,"",0),KP!$C$1:$C$370,KP!T$1:T$370,"",0)</f>
        <v>106</v>
      </c>
      <c r="BE319">
        <f>_xlfn.XLOOKUP(_xlfn.XLOOKUP($A319,TEAMS!$E$3:$E$361,TEAMS!$D$3:$D$361,"",0),KP!$C$1:$C$370,KP!V$1:V$370,"",0)</f>
        <v>104.2</v>
      </c>
      <c r="BF319">
        <f>_xlfn.XLOOKUP(_xlfn.XLOOKUP($A319,TEAMS!$E$3:$E$361,TEAMS!$D$3:$D$361,"",0),KP!$C$1:$C$370,KP!X$1:X$370,"",0)</f>
        <v>1.79</v>
      </c>
    </row>
    <row r="320" spans="1:58" x14ac:dyDescent="0.2">
      <c r="A320" s="1" t="s">
        <v>357</v>
      </c>
      <c r="B320" s="11" t="str">
        <f>_xlfn.XLOOKUP($A320,KP!$D$1:$D$364,KP!$C$1:$C$364,"",0)</f>
        <v>UC Irvine</v>
      </c>
      <c r="C320" s="11" t="str">
        <f>_xlfn.XLOOKUP($A320,KP!$D$1:$D$364,KP!$E$1:$E$364,"",0)</f>
        <v>BW</v>
      </c>
      <c r="D320">
        <v>73.3</v>
      </c>
      <c r="E320">
        <v>5.7</v>
      </c>
      <c r="F320">
        <v>26.8</v>
      </c>
      <c r="G320">
        <v>58</v>
      </c>
      <c r="H320">
        <v>1.0309999999999999</v>
      </c>
      <c r="I320">
        <v>0.95099999999999996</v>
      </c>
      <c r="J320">
        <v>52.3</v>
      </c>
      <c r="K320">
        <v>110.7</v>
      </c>
      <c r="L320">
        <v>38</v>
      </c>
      <c r="M320">
        <v>50</v>
      </c>
      <c r="N320">
        <v>72.8</v>
      </c>
      <c r="O320">
        <v>7.1</v>
      </c>
      <c r="P320">
        <v>18.8</v>
      </c>
      <c r="Q320">
        <v>7.6</v>
      </c>
      <c r="R320">
        <v>24.9</v>
      </c>
      <c r="S320">
        <v>35.9</v>
      </c>
      <c r="T320">
        <v>24.8</v>
      </c>
      <c r="U320">
        <v>75.400000000000006</v>
      </c>
      <c r="V320">
        <v>51.4</v>
      </c>
      <c r="W320">
        <v>2.1</v>
      </c>
      <c r="X320">
        <v>6.4</v>
      </c>
      <c r="Y320">
        <v>14.1</v>
      </c>
      <c r="Z320">
        <v>12.3</v>
      </c>
      <c r="AA320">
        <v>1.1479999999999999</v>
      </c>
      <c r="AB320">
        <v>0.65600000000000003</v>
      </c>
      <c r="AC320">
        <v>0.5</v>
      </c>
      <c r="AD320">
        <v>71.099999999999994</v>
      </c>
      <c r="AE320">
        <v>19.2</v>
      </c>
      <c r="AF320">
        <v>67.599999999999994</v>
      </c>
      <c r="AG320">
        <v>-5.7</v>
      </c>
      <c r="AH320">
        <v>40.1</v>
      </c>
      <c r="AI320">
        <v>45.7</v>
      </c>
      <c r="AJ320">
        <v>32.1</v>
      </c>
      <c r="AK320">
        <v>44.4</v>
      </c>
      <c r="AL320">
        <v>73.3</v>
      </c>
      <c r="AM320">
        <v>100.7</v>
      </c>
      <c r="AN320">
        <v>11.5</v>
      </c>
      <c r="AO320">
        <v>12.2</v>
      </c>
      <c r="AP320">
        <v>0.94399999999999995</v>
      </c>
      <c r="AQ320">
        <f t="shared" si="12"/>
        <v>0.20399999999999996</v>
      </c>
      <c r="AR320">
        <f t="shared" si="13"/>
        <v>8.5</v>
      </c>
      <c r="AS320">
        <f t="shared" si="14"/>
        <v>-3.8000000000000007</v>
      </c>
      <c r="AT320">
        <f>_xlfn.XLOOKUP(_xlfn.XLOOKUP($A320,TEAMS!$E$3:$E$361,TEAMS!$D$3:$D$361,"",0),KP!$C$1:$C$370,KP!B$1:B$370,"",0)</f>
        <v>99</v>
      </c>
      <c r="AU320">
        <f>_xlfn.XLOOKUP(_xlfn.XLOOKUP($A320,TEAMS!$E$3:$E$361,TEAMS!$D$3:$D$361,"",0),KP!$C$1:$C$370,KP!F$1:F$370,"",0)</f>
        <v>23</v>
      </c>
      <c r="AV320">
        <f>_xlfn.XLOOKUP(_xlfn.XLOOKUP($A320,TEAMS!$E$3:$E$361,TEAMS!$D$3:$D$361,"",0),KP!$C$1:$C$370,KP!G$1:G$370,"",0)</f>
        <v>11</v>
      </c>
      <c r="AW320">
        <f>_xlfn.XLOOKUP(_xlfn.XLOOKUP($A320,TEAMS!$E$3:$E$361,TEAMS!$D$3:$D$361,"",0),KP!$C$1:$C$370,KP!H$1:H$370,"",0)</f>
        <v>0</v>
      </c>
      <c r="AX320">
        <f>_xlfn.XLOOKUP(_xlfn.XLOOKUP($A320,TEAMS!$E$3:$E$361,TEAMS!$D$3:$D$361,"",0),KP!$C$1:$C$370,KP!I$1:I$370,"",0)</f>
        <v>7.29</v>
      </c>
      <c r="AY320">
        <f>_xlfn.XLOOKUP(_xlfn.XLOOKUP($A320,TEAMS!$E$3:$E$361,TEAMS!$D$3:$D$361,"",0),KP!$C$1:$C$370,KP!J$1:J$370,"",0)</f>
        <v>107.7</v>
      </c>
      <c r="AZ320">
        <f>_xlfn.XLOOKUP(_xlfn.XLOOKUP($A320,TEAMS!$E$3:$E$361,TEAMS!$D$3:$D$361,"",0),KP!$C$1:$C$370,KP!L$1:L$370,"",0)</f>
        <v>100.5</v>
      </c>
      <c r="BA320">
        <f>_xlfn.XLOOKUP(_xlfn.XLOOKUP($A320,TEAMS!$E$3:$E$361,TEAMS!$D$3:$D$361,"",0),KP!$C$1:$C$370,KP!N$1:N$370,"",0)</f>
        <v>69.599999999999994</v>
      </c>
      <c r="BB320">
        <f>_xlfn.XLOOKUP(_xlfn.XLOOKUP($A320,TEAMS!$E$3:$E$361,TEAMS!$D$3:$D$361,"",0),KP!$C$1:$C$370,KP!P$1:P$370,"",0)</f>
        <v>-4.4999999999999998E-2</v>
      </c>
      <c r="BC320">
        <f>_xlfn.XLOOKUP(_xlfn.XLOOKUP($A320,TEAMS!$E$3:$E$361,TEAMS!$D$3:$D$361,"",0),KP!$C$1:$C$370,KP!R$1:R$370,"",0)</f>
        <v>-0.78</v>
      </c>
      <c r="BD320">
        <f>_xlfn.XLOOKUP(_xlfn.XLOOKUP($A320,TEAMS!$E$3:$E$361,TEAMS!$D$3:$D$361,"",0),KP!$C$1:$C$370,KP!T$1:T$370,"",0)</f>
        <v>103.4</v>
      </c>
      <c r="BE320">
        <f>_xlfn.XLOOKUP(_xlfn.XLOOKUP($A320,TEAMS!$E$3:$E$361,TEAMS!$D$3:$D$361,"",0),KP!$C$1:$C$370,KP!V$1:V$370,"",0)</f>
        <v>104.2</v>
      </c>
      <c r="BF320">
        <f>_xlfn.XLOOKUP(_xlfn.XLOOKUP($A320,TEAMS!$E$3:$E$361,TEAMS!$D$3:$D$361,"",0),KP!$C$1:$C$370,KP!X$1:X$370,"",0)</f>
        <v>3.39</v>
      </c>
    </row>
    <row r="321" spans="1:58" x14ac:dyDescent="0.2">
      <c r="A321" s="1" t="s">
        <v>358</v>
      </c>
      <c r="B321" s="11" t="str">
        <f>_xlfn.XLOOKUP($A321,KP!$D$1:$D$364,KP!$C$1:$C$364,"",0)</f>
        <v>Charleston Southern</v>
      </c>
      <c r="C321" s="11" t="str">
        <f>_xlfn.XLOOKUP($A321,KP!$D$1:$D$364,KP!$E$1:$E$364,"",0)</f>
        <v>BSth</v>
      </c>
      <c r="D321">
        <v>70.400000000000006</v>
      </c>
      <c r="E321">
        <v>-5</v>
      </c>
      <c r="F321">
        <v>25.4</v>
      </c>
      <c r="G321">
        <v>58.4</v>
      </c>
      <c r="H321">
        <v>1.032</v>
      </c>
      <c r="I321">
        <v>1.1040000000000001</v>
      </c>
      <c r="J321">
        <v>50.3</v>
      </c>
      <c r="K321">
        <v>106.6</v>
      </c>
      <c r="L321">
        <v>34.1</v>
      </c>
      <c r="M321">
        <v>49.7</v>
      </c>
      <c r="N321">
        <v>72.900000000000006</v>
      </c>
      <c r="O321">
        <v>7.8</v>
      </c>
      <c r="P321">
        <v>22.9</v>
      </c>
      <c r="Q321">
        <v>9.5</v>
      </c>
      <c r="R321">
        <v>20.7</v>
      </c>
      <c r="S321">
        <v>33.9</v>
      </c>
      <c r="T321">
        <v>29.6</v>
      </c>
      <c r="U321">
        <v>70.2</v>
      </c>
      <c r="V321">
        <v>49.9</v>
      </c>
      <c r="W321">
        <v>2.2999999999999998</v>
      </c>
      <c r="X321">
        <v>5</v>
      </c>
      <c r="Y321">
        <v>11.4</v>
      </c>
      <c r="Z321">
        <v>12</v>
      </c>
      <c r="AA321">
        <v>0.94599999999999995</v>
      </c>
      <c r="AB321">
        <v>0.27600000000000002</v>
      </c>
      <c r="AC321">
        <v>0.375</v>
      </c>
      <c r="AD321">
        <v>68.3</v>
      </c>
      <c r="AE321">
        <v>18.399999999999999</v>
      </c>
      <c r="AF321">
        <v>75.400000000000006</v>
      </c>
      <c r="AG321">
        <v>5</v>
      </c>
      <c r="AH321">
        <v>47</v>
      </c>
      <c r="AI321">
        <v>54.3</v>
      </c>
      <c r="AJ321">
        <v>36.200000000000003</v>
      </c>
      <c r="AK321">
        <v>54.3</v>
      </c>
      <c r="AL321">
        <v>71.8</v>
      </c>
      <c r="AM321">
        <v>115</v>
      </c>
      <c r="AN321">
        <v>13.4</v>
      </c>
      <c r="AO321">
        <v>11.1</v>
      </c>
      <c r="AP321">
        <v>1.208</v>
      </c>
      <c r="AQ321">
        <f t="shared" si="12"/>
        <v>-0.26200000000000001</v>
      </c>
      <c r="AR321">
        <f t="shared" si="13"/>
        <v>7.3</v>
      </c>
      <c r="AS321">
        <f t="shared" si="14"/>
        <v>-4.7</v>
      </c>
      <c r="AT321">
        <f>_xlfn.XLOOKUP(_xlfn.XLOOKUP($A321,TEAMS!$E$3:$E$361,TEAMS!$D$3:$D$361,"",0),KP!$C$1:$C$370,KP!B$1:B$370,"",0)</f>
        <v>304</v>
      </c>
      <c r="AU321">
        <f>_xlfn.XLOOKUP(_xlfn.XLOOKUP($A321,TEAMS!$E$3:$E$361,TEAMS!$D$3:$D$361,"",0),KP!$C$1:$C$370,KP!F$1:F$370,"",0)</f>
        <v>0</v>
      </c>
      <c r="AV321">
        <f>_xlfn.XLOOKUP(_xlfn.XLOOKUP($A321,TEAMS!$E$3:$E$361,TEAMS!$D$3:$D$361,"",0),KP!$C$1:$C$370,KP!G$1:G$370,"",0)</f>
        <v>0</v>
      </c>
      <c r="AW321">
        <f>_xlfn.XLOOKUP(_xlfn.XLOOKUP($A321,TEAMS!$E$3:$E$361,TEAMS!$D$3:$D$361,"",0),KP!$C$1:$C$370,KP!H$1:H$370,"",0)</f>
        <v>0</v>
      </c>
      <c r="AX321">
        <f>_xlfn.XLOOKUP(_xlfn.XLOOKUP($A321,TEAMS!$E$3:$E$361,TEAMS!$D$3:$D$361,"",0),KP!$C$1:$C$370,KP!I$1:I$370,"",0)</f>
        <v>-11.25</v>
      </c>
      <c r="AY321">
        <f>_xlfn.XLOOKUP(_xlfn.XLOOKUP($A321,TEAMS!$E$3:$E$361,TEAMS!$D$3:$D$361,"",0),KP!$C$1:$C$370,KP!J$1:J$370,"",0)</f>
        <v>105.4</v>
      </c>
      <c r="AZ321">
        <f>_xlfn.XLOOKUP(_xlfn.XLOOKUP($A321,TEAMS!$E$3:$E$361,TEAMS!$D$3:$D$361,"",0),KP!$C$1:$C$370,KP!L$1:L$370,"",0)</f>
        <v>116.7</v>
      </c>
      <c r="BA321">
        <f>_xlfn.XLOOKUP(_xlfn.XLOOKUP($A321,TEAMS!$E$3:$E$361,TEAMS!$D$3:$D$361,"",0),KP!$C$1:$C$370,KP!N$1:N$370,"",0)</f>
        <v>65.900000000000006</v>
      </c>
      <c r="BB321">
        <f>_xlfn.XLOOKUP(_xlfn.XLOOKUP($A321,TEAMS!$E$3:$E$361,TEAMS!$D$3:$D$361,"",0),KP!$C$1:$C$370,KP!P$1:P$370,"",0)</f>
        <v>-0.08</v>
      </c>
      <c r="BC321">
        <f>_xlfn.XLOOKUP(_xlfn.XLOOKUP($A321,TEAMS!$E$3:$E$361,TEAMS!$D$3:$D$361,"",0),KP!$C$1:$C$370,KP!R$1:R$370,"",0)</f>
        <v>-4.0599999999999996</v>
      </c>
      <c r="BD321">
        <f>_xlfn.XLOOKUP(_xlfn.XLOOKUP($A321,TEAMS!$E$3:$E$361,TEAMS!$D$3:$D$361,"",0),KP!$C$1:$C$370,KP!T$1:T$370,"",0)</f>
        <v>103.1</v>
      </c>
      <c r="BE321">
        <f>_xlfn.XLOOKUP(_xlfn.XLOOKUP($A321,TEAMS!$E$3:$E$361,TEAMS!$D$3:$D$361,"",0),KP!$C$1:$C$370,KP!V$1:V$370,"",0)</f>
        <v>107.2</v>
      </c>
      <c r="BF321">
        <f>_xlfn.XLOOKUP(_xlfn.XLOOKUP($A321,TEAMS!$E$3:$E$361,TEAMS!$D$3:$D$361,"",0),KP!$C$1:$C$370,KP!X$1:X$370,"",0)</f>
        <v>0.51</v>
      </c>
    </row>
    <row r="322" spans="1:58" x14ac:dyDescent="0.2">
      <c r="A322" s="1" t="s">
        <v>359</v>
      </c>
      <c r="B322" s="11" t="str">
        <f>_xlfn.XLOOKUP($A322,KP!$D$1:$D$364,KP!$C$1:$C$364,"",0)</f>
        <v>Southern Illinois</v>
      </c>
      <c r="C322" s="11" t="str">
        <f>_xlfn.XLOOKUP($A322,KP!$D$1:$D$364,KP!$E$1:$E$364,"",0)</f>
        <v>MVC</v>
      </c>
      <c r="D322">
        <v>65</v>
      </c>
      <c r="E322">
        <v>3.3</v>
      </c>
      <c r="F322">
        <v>22.9</v>
      </c>
      <c r="G322">
        <v>51.8</v>
      </c>
      <c r="H322">
        <v>0.98599999999999999</v>
      </c>
      <c r="I322">
        <v>0.93600000000000005</v>
      </c>
      <c r="J322">
        <v>51.7</v>
      </c>
      <c r="K322">
        <v>109.5</v>
      </c>
      <c r="L322">
        <v>32.1</v>
      </c>
      <c r="M322">
        <v>54.7</v>
      </c>
      <c r="N322">
        <v>72.2</v>
      </c>
      <c r="O322">
        <v>7.8</v>
      </c>
      <c r="P322">
        <v>24.1</v>
      </c>
      <c r="Q322">
        <v>5.9</v>
      </c>
      <c r="R322">
        <v>22.9</v>
      </c>
      <c r="S322">
        <v>31.5</v>
      </c>
      <c r="T322">
        <v>21.2</v>
      </c>
      <c r="U322">
        <v>73.5</v>
      </c>
      <c r="V322">
        <v>49</v>
      </c>
      <c r="W322">
        <v>2.2000000000000002</v>
      </c>
      <c r="X322">
        <v>6.9</v>
      </c>
      <c r="Y322">
        <v>13.6</v>
      </c>
      <c r="Z322">
        <v>12.5</v>
      </c>
      <c r="AA322">
        <v>1.085</v>
      </c>
      <c r="AB322">
        <v>0.68799999999999994</v>
      </c>
      <c r="AC322">
        <v>0.83299999999999996</v>
      </c>
      <c r="AD322">
        <v>65.900000000000006</v>
      </c>
      <c r="AE322">
        <v>16.600000000000001</v>
      </c>
      <c r="AF322">
        <v>61.7</v>
      </c>
      <c r="AG322">
        <v>-3.3</v>
      </c>
      <c r="AH322">
        <v>42</v>
      </c>
      <c r="AI322">
        <v>47.6</v>
      </c>
      <c r="AJ322">
        <v>33</v>
      </c>
      <c r="AK322">
        <v>46.7</v>
      </c>
      <c r="AL322">
        <v>64.900000000000006</v>
      </c>
      <c r="AM322">
        <v>100.4</v>
      </c>
      <c r="AN322">
        <v>11</v>
      </c>
      <c r="AO322">
        <v>12.7</v>
      </c>
      <c r="AP322">
        <v>0.86899999999999999</v>
      </c>
      <c r="AQ322">
        <f t="shared" si="12"/>
        <v>0.21599999999999997</v>
      </c>
      <c r="AR322">
        <f t="shared" si="13"/>
        <v>9.1000000000000014</v>
      </c>
      <c r="AS322">
        <f t="shared" si="14"/>
        <v>-3.3999999999999986</v>
      </c>
      <c r="AT322">
        <f>_xlfn.XLOOKUP(_xlfn.XLOOKUP($A322,TEAMS!$E$3:$E$361,TEAMS!$D$3:$D$361,"",0),KP!$C$1:$C$370,KP!B$1:B$370,"",0)</f>
        <v>136</v>
      </c>
      <c r="AU322">
        <f>_xlfn.XLOOKUP(_xlfn.XLOOKUP($A322,TEAMS!$E$3:$E$361,TEAMS!$D$3:$D$361,"",0),KP!$C$1:$C$370,KP!F$1:F$370,"",0)</f>
        <v>23</v>
      </c>
      <c r="AV322">
        <f>_xlfn.XLOOKUP(_xlfn.XLOOKUP($A322,TEAMS!$E$3:$E$361,TEAMS!$D$3:$D$361,"",0),KP!$C$1:$C$370,KP!G$1:G$370,"",0)</f>
        <v>10</v>
      </c>
      <c r="AW322">
        <f>_xlfn.XLOOKUP(_xlfn.XLOOKUP($A322,TEAMS!$E$3:$E$361,TEAMS!$D$3:$D$361,"",0),KP!$C$1:$C$370,KP!H$1:H$370,"",0)</f>
        <v>0</v>
      </c>
      <c r="AX322">
        <f>_xlfn.XLOOKUP(_xlfn.XLOOKUP($A322,TEAMS!$E$3:$E$361,TEAMS!$D$3:$D$361,"",0),KP!$C$1:$C$370,KP!I$1:I$370,"",0)</f>
        <v>2.9</v>
      </c>
      <c r="AY322">
        <f>_xlfn.XLOOKUP(_xlfn.XLOOKUP($A322,TEAMS!$E$3:$E$361,TEAMS!$D$3:$D$361,"",0),KP!$C$1:$C$370,KP!J$1:J$370,"",0)</f>
        <v>101.3</v>
      </c>
      <c r="AZ322">
        <f>_xlfn.XLOOKUP(_xlfn.XLOOKUP($A322,TEAMS!$E$3:$E$361,TEAMS!$D$3:$D$361,"",0),KP!$C$1:$C$370,KP!L$1:L$370,"",0)</f>
        <v>98.4</v>
      </c>
      <c r="BA322">
        <f>_xlfn.XLOOKUP(_xlfn.XLOOKUP($A322,TEAMS!$E$3:$E$361,TEAMS!$D$3:$D$361,"",0),KP!$C$1:$C$370,KP!N$1:N$370,"",0)</f>
        <v>63.9</v>
      </c>
      <c r="BB322">
        <f>_xlfn.XLOOKUP(_xlfn.XLOOKUP($A322,TEAMS!$E$3:$E$361,TEAMS!$D$3:$D$361,"",0),KP!$C$1:$C$370,KP!P$1:P$370,"",0)</f>
        <v>8.6999999999999994E-2</v>
      </c>
      <c r="BC322">
        <f>_xlfn.XLOOKUP(_xlfn.XLOOKUP($A322,TEAMS!$E$3:$E$361,TEAMS!$D$3:$D$361,"",0),KP!$C$1:$C$370,KP!R$1:R$370,"",0)</f>
        <v>-2</v>
      </c>
      <c r="BD322">
        <f>_xlfn.XLOOKUP(_xlfn.XLOOKUP($A322,TEAMS!$E$3:$E$361,TEAMS!$D$3:$D$361,"",0),KP!$C$1:$C$370,KP!T$1:T$370,"",0)</f>
        <v>103.8</v>
      </c>
      <c r="BE322">
        <f>_xlfn.XLOOKUP(_xlfn.XLOOKUP($A322,TEAMS!$E$3:$E$361,TEAMS!$D$3:$D$361,"",0),KP!$C$1:$C$370,KP!V$1:V$370,"",0)</f>
        <v>105.8</v>
      </c>
      <c r="BF322">
        <f>_xlfn.XLOOKUP(_xlfn.XLOOKUP($A322,TEAMS!$E$3:$E$361,TEAMS!$D$3:$D$361,"",0),KP!$C$1:$C$370,KP!X$1:X$370,"",0)</f>
        <v>-3.2</v>
      </c>
    </row>
    <row r="323" spans="1:58" x14ac:dyDescent="0.2">
      <c r="A323" s="1" t="s">
        <v>360</v>
      </c>
      <c r="B323" s="11" t="str">
        <f>_xlfn.XLOOKUP($A323,KP!$D$1:$D$364,KP!$C$1:$C$364,"",0)</f>
        <v>Maryland Eastern Shore</v>
      </c>
      <c r="C323" s="11" t="str">
        <f>_xlfn.XLOOKUP($A323,KP!$D$1:$D$364,KP!$E$1:$E$364,"",0)</f>
        <v>MEAC</v>
      </c>
      <c r="D323">
        <v>66.7</v>
      </c>
      <c r="E323">
        <v>-2.1</v>
      </c>
      <c r="F323">
        <v>23.3</v>
      </c>
      <c r="G323">
        <v>56.7</v>
      </c>
      <c r="H323">
        <v>0.93</v>
      </c>
      <c r="I323">
        <v>0.96</v>
      </c>
      <c r="J323">
        <v>47.6</v>
      </c>
      <c r="K323">
        <v>102.4</v>
      </c>
      <c r="L323">
        <v>32.5</v>
      </c>
      <c r="M323">
        <v>46.8</v>
      </c>
      <c r="N323">
        <v>71.5</v>
      </c>
      <c r="O323">
        <v>7.3</v>
      </c>
      <c r="P323">
        <v>22.4</v>
      </c>
      <c r="Q323">
        <v>8.6</v>
      </c>
      <c r="R323">
        <v>20.2</v>
      </c>
      <c r="S323">
        <v>31.2</v>
      </c>
      <c r="T323">
        <v>26.2</v>
      </c>
      <c r="U323">
        <v>68.099999999999994</v>
      </c>
      <c r="V323">
        <v>46.7</v>
      </c>
      <c r="W323">
        <v>1.7</v>
      </c>
      <c r="X323">
        <v>10.199999999999999</v>
      </c>
      <c r="Y323">
        <v>12.9</v>
      </c>
      <c r="Z323">
        <v>15</v>
      </c>
      <c r="AA323">
        <v>0.85899999999999999</v>
      </c>
      <c r="AB323">
        <v>0.51900000000000002</v>
      </c>
      <c r="AC323">
        <v>0.5</v>
      </c>
      <c r="AD323">
        <v>71.7</v>
      </c>
      <c r="AE323">
        <v>17.100000000000001</v>
      </c>
      <c r="AF323">
        <v>68.900000000000006</v>
      </c>
      <c r="AG323">
        <v>2.1</v>
      </c>
      <c r="AH323">
        <v>44.5</v>
      </c>
      <c r="AI323">
        <v>50.6</v>
      </c>
      <c r="AJ323">
        <v>32.9</v>
      </c>
      <c r="AK323">
        <v>51.4</v>
      </c>
      <c r="AL323">
        <v>71.5</v>
      </c>
      <c r="AM323">
        <v>108.2</v>
      </c>
      <c r="AN323">
        <v>13.4</v>
      </c>
      <c r="AO323">
        <v>17.7</v>
      </c>
      <c r="AP323">
        <v>0.75700000000000001</v>
      </c>
      <c r="AQ323">
        <f t="shared" ref="AQ323:AQ359" si="15">AA323-AP323</f>
        <v>0.10199999999999998</v>
      </c>
      <c r="AR323">
        <f t="shared" ref="AR323:AR359" si="16">(W323+X323)</f>
        <v>11.899999999999999</v>
      </c>
      <c r="AS323">
        <f t="shared" ref="AS323:AS359" si="17">AR323-Z323</f>
        <v>-3.1000000000000014</v>
      </c>
      <c r="AT323">
        <f>_xlfn.XLOOKUP(_xlfn.XLOOKUP($A323,TEAMS!$E$3:$E$361,TEAMS!$D$3:$D$361,"",0),KP!$C$1:$C$370,KP!B$1:B$370,"",0)</f>
        <v>250</v>
      </c>
      <c r="AU323">
        <f>_xlfn.XLOOKUP(_xlfn.XLOOKUP($A323,TEAMS!$E$3:$E$361,TEAMS!$D$3:$D$361,"",0),KP!$C$1:$C$370,KP!F$1:F$370,"",0)</f>
        <v>18</v>
      </c>
      <c r="AV323">
        <f>_xlfn.XLOOKUP(_xlfn.XLOOKUP($A323,TEAMS!$E$3:$E$361,TEAMS!$D$3:$D$361,"",0),KP!$C$1:$C$370,KP!G$1:G$370,"",0)</f>
        <v>13</v>
      </c>
      <c r="AW323">
        <f>_xlfn.XLOOKUP(_xlfn.XLOOKUP($A323,TEAMS!$E$3:$E$361,TEAMS!$D$3:$D$361,"",0),KP!$C$1:$C$370,KP!H$1:H$370,"",0)</f>
        <v>0</v>
      </c>
      <c r="AX323">
        <f>_xlfn.XLOOKUP(_xlfn.XLOOKUP($A323,TEAMS!$E$3:$E$361,TEAMS!$D$3:$D$361,"",0),KP!$C$1:$C$370,KP!I$1:I$370,"",0)</f>
        <v>-6.71</v>
      </c>
      <c r="AY323">
        <f>_xlfn.XLOOKUP(_xlfn.XLOOKUP($A323,TEAMS!$E$3:$E$361,TEAMS!$D$3:$D$361,"",0),KP!$C$1:$C$370,KP!J$1:J$370,"",0)</f>
        <v>94.3</v>
      </c>
      <c r="AZ323">
        <f>_xlfn.XLOOKUP(_xlfn.XLOOKUP($A323,TEAMS!$E$3:$E$361,TEAMS!$D$3:$D$361,"",0),KP!$C$1:$C$370,KP!L$1:L$370,"",0)</f>
        <v>101.1</v>
      </c>
      <c r="BA323">
        <f>_xlfn.XLOOKUP(_xlfn.XLOOKUP($A323,TEAMS!$E$3:$E$361,TEAMS!$D$3:$D$361,"",0),KP!$C$1:$C$370,KP!N$1:N$370,"",0)</f>
        <v>69.7</v>
      </c>
      <c r="BB323">
        <f>_xlfn.XLOOKUP(_xlfn.XLOOKUP($A323,TEAMS!$E$3:$E$361,TEAMS!$D$3:$D$361,"",0),KP!$C$1:$C$370,KP!P$1:P$370,"",0)</f>
        <v>8.4000000000000005E-2</v>
      </c>
      <c r="BC323">
        <f>_xlfn.XLOOKUP(_xlfn.XLOOKUP($A323,TEAMS!$E$3:$E$361,TEAMS!$D$3:$D$361,"",0),KP!$C$1:$C$370,KP!R$1:R$370,"",0)</f>
        <v>-5.1100000000000003</v>
      </c>
      <c r="BD323">
        <f>_xlfn.XLOOKUP(_xlfn.XLOOKUP($A323,TEAMS!$E$3:$E$361,TEAMS!$D$3:$D$361,"",0),KP!$C$1:$C$370,KP!T$1:T$370,"",0)</f>
        <v>101.8</v>
      </c>
      <c r="BE323">
        <f>_xlfn.XLOOKUP(_xlfn.XLOOKUP($A323,TEAMS!$E$3:$E$361,TEAMS!$D$3:$D$361,"",0),KP!$C$1:$C$370,KP!V$1:V$370,"",0)</f>
        <v>106.9</v>
      </c>
      <c r="BF323">
        <f>_xlfn.XLOOKUP(_xlfn.XLOOKUP($A323,TEAMS!$E$3:$E$361,TEAMS!$D$3:$D$361,"",0),KP!$C$1:$C$370,KP!X$1:X$370,"",0)</f>
        <v>4.57</v>
      </c>
    </row>
    <row r="324" spans="1:58" x14ac:dyDescent="0.2">
      <c r="A324" s="1" t="s">
        <v>361</v>
      </c>
      <c r="B324" s="11" t="str">
        <f>_xlfn.XLOOKUP($A324,KP!$D$1:$D$364,KP!$C$1:$C$364,"",0)</f>
        <v>Georgia Southern</v>
      </c>
      <c r="C324" s="11" t="str">
        <f>_xlfn.XLOOKUP($A324,KP!$D$1:$D$364,KP!$E$1:$E$364,"",0)</f>
        <v>SB</v>
      </c>
      <c r="D324">
        <v>67.099999999999994</v>
      </c>
      <c r="E324">
        <v>-1.2</v>
      </c>
      <c r="F324">
        <v>24.8</v>
      </c>
      <c r="G324">
        <v>57.9</v>
      </c>
      <c r="H324">
        <v>0.97599999999999998</v>
      </c>
      <c r="I324">
        <v>0.99399999999999999</v>
      </c>
      <c r="J324">
        <v>48.2</v>
      </c>
      <c r="K324">
        <v>102.3</v>
      </c>
      <c r="L324">
        <v>31.8</v>
      </c>
      <c r="M324">
        <v>48.4</v>
      </c>
      <c r="N324">
        <v>70</v>
      </c>
      <c r="O324">
        <v>6.2</v>
      </c>
      <c r="P324">
        <v>19.600000000000001</v>
      </c>
      <c r="Q324">
        <v>7.7</v>
      </c>
      <c r="R324">
        <v>23</v>
      </c>
      <c r="S324">
        <v>33.9</v>
      </c>
      <c r="T324">
        <v>23.7</v>
      </c>
      <c r="U324">
        <v>74.099999999999994</v>
      </c>
      <c r="V324">
        <v>48.8</v>
      </c>
      <c r="W324">
        <v>2.5</v>
      </c>
      <c r="X324">
        <v>6.4</v>
      </c>
      <c r="Y324">
        <v>9.9</v>
      </c>
      <c r="Z324">
        <v>10.9</v>
      </c>
      <c r="AA324">
        <v>0.90900000000000003</v>
      </c>
      <c r="AB324">
        <v>0.46700000000000003</v>
      </c>
      <c r="AC324">
        <v>0.44400000000000001</v>
      </c>
      <c r="AD324">
        <v>68.7</v>
      </c>
      <c r="AE324">
        <v>17.3</v>
      </c>
      <c r="AF324">
        <v>68.3</v>
      </c>
      <c r="AG324">
        <v>1.2</v>
      </c>
      <c r="AH324">
        <v>43.5</v>
      </c>
      <c r="AI324">
        <v>49.5</v>
      </c>
      <c r="AJ324">
        <v>33.200000000000003</v>
      </c>
      <c r="AK324">
        <v>49.4</v>
      </c>
      <c r="AL324">
        <v>70.599999999999994</v>
      </c>
      <c r="AM324">
        <v>106.1</v>
      </c>
      <c r="AN324">
        <v>11.6</v>
      </c>
      <c r="AO324">
        <v>12.3</v>
      </c>
      <c r="AP324">
        <v>0.93799999999999994</v>
      </c>
      <c r="AQ324">
        <f t="shared" si="15"/>
        <v>-2.8999999999999915E-2</v>
      </c>
      <c r="AR324">
        <f t="shared" si="16"/>
        <v>8.9</v>
      </c>
      <c r="AS324">
        <f t="shared" si="17"/>
        <v>-2</v>
      </c>
      <c r="AT324">
        <f>_xlfn.XLOOKUP(_xlfn.XLOOKUP($A324,TEAMS!$E$3:$E$361,TEAMS!$D$3:$D$361,"",0),KP!$C$1:$C$370,KP!B$1:B$370,"",0)</f>
        <v>206</v>
      </c>
      <c r="AU324">
        <f>_xlfn.XLOOKUP(_xlfn.XLOOKUP($A324,TEAMS!$E$3:$E$361,TEAMS!$D$3:$D$361,"",0),KP!$C$1:$C$370,KP!F$1:F$370,"",0)</f>
        <v>17</v>
      </c>
      <c r="AV324">
        <f>_xlfn.XLOOKUP(_xlfn.XLOOKUP($A324,TEAMS!$E$3:$E$361,TEAMS!$D$3:$D$361,"",0),KP!$C$1:$C$370,KP!G$1:G$370,"",0)</f>
        <v>16</v>
      </c>
      <c r="AW324">
        <f>_xlfn.XLOOKUP(_xlfn.XLOOKUP($A324,TEAMS!$E$3:$E$361,TEAMS!$D$3:$D$361,"",0),KP!$C$1:$C$370,KP!H$1:H$370,"",0)</f>
        <v>0</v>
      </c>
      <c r="AX324">
        <f>_xlfn.XLOOKUP(_xlfn.XLOOKUP($A324,TEAMS!$E$3:$E$361,TEAMS!$D$3:$D$361,"",0),KP!$C$1:$C$370,KP!I$1:I$370,"",0)</f>
        <v>-2.61</v>
      </c>
      <c r="AY324">
        <f>_xlfn.XLOOKUP(_xlfn.XLOOKUP($A324,TEAMS!$E$3:$E$361,TEAMS!$D$3:$D$361,"",0),KP!$C$1:$C$370,KP!J$1:J$370,"",0)</f>
        <v>100.4</v>
      </c>
      <c r="AZ324">
        <f>_xlfn.XLOOKUP(_xlfn.XLOOKUP($A324,TEAMS!$E$3:$E$361,TEAMS!$D$3:$D$361,"",0),KP!$C$1:$C$370,KP!L$1:L$370,"",0)</f>
        <v>103</v>
      </c>
      <c r="BA324">
        <f>_xlfn.XLOOKUP(_xlfn.XLOOKUP($A324,TEAMS!$E$3:$E$361,TEAMS!$D$3:$D$361,"",0),KP!$C$1:$C$370,KP!N$1:N$370,"",0)</f>
        <v>66.7</v>
      </c>
      <c r="BB324">
        <f>_xlfn.XLOOKUP(_xlfn.XLOOKUP($A324,TEAMS!$E$3:$E$361,TEAMS!$D$3:$D$361,"",0),KP!$C$1:$C$370,KP!P$1:P$370,"",0)</f>
        <v>5.0000000000000001E-3</v>
      </c>
      <c r="BC324">
        <f>_xlfn.XLOOKUP(_xlfn.XLOOKUP($A324,TEAMS!$E$3:$E$361,TEAMS!$D$3:$D$361,"",0),KP!$C$1:$C$370,KP!R$1:R$370,"",0)</f>
        <v>-1.6</v>
      </c>
      <c r="BD324">
        <f>_xlfn.XLOOKUP(_xlfn.XLOOKUP($A324,TEAMS!$E$3:$E$361,TEAMS!$D$3:$D$361,"",0),KP!$C$1:$C$370,KP!T$1:T$370,"",0)</f>
        <v>105</v>
      </c>
      <c r="BE324">
        <f>_xlfn.XLOOKUP(_xlfn.XLOOKUP($A324,TEAMS!$E$3:$E$361,TEAMS!$D$3:$D$361,"",0),KP!$C$1:$C$370,KP!V$1:V$370,"",0)</f>
        <v>106.6</v>
      </c>
      <c r="BF324">
        <f>_xlfn.XLOOKUP(_xlfn.XLOOKUP($A324,TEAMS!$E$3:$E$361,TEAMS!$D$3:$D$361,"",0),KP!$C$1:$C$370,KP!X$1:X$370,"",0)</f>
        <v>-3.83</v>
      </c>
    </row>
    <row r="325" spans="1:58" x14ac:dyDescent="0.2">
      <c r="A325" s="1" t="s">
        <v>362</v>
      </c>
      <c r="B325" s="11" t="str">
        <f>_xlfn.XLOOKUP($A325,KP!$D$1:$D$364,KP!$C$1:$C$364,"",0)</f>
        <v>Florida A&amp;M</v>
      </c>
      <c r="C325" s="11" t="str">
        <f>_xlfn.XLOOKUP($A325,KP!$D$1:$D$364,KP!$E$1:$E$364,"",0)</f>
        <v>SWAC</v>
      </c>
      <c r="D325">
        <v>58.2</v>
      </c>
      <c r="E325">
        <v>-12.8</v>
      </c>
      <c r="F325">
        <v>20.399999999999999</v>
      </c>
      <c r="G325">
        <v>52</v>
      </c>
      <c r="H325">
        <v>0.86</v>
      </c>
      <c r="I325">
        <v>1.0489999999999999</v>
      </c>
      <c r="J325">
        <v>45</v>
      </c>
      <c r="K325">
        <v>97.5</v>
      </c>
      <c r="L325">
        <v>32.1</v>
      </c>
      <c r="M325">
        <v>43.2</v>
      </c>
      <c r="N325">
        <v>70.5</v>
      </c>
      <c r="O325">
        <v>5.9</v>
      </c>
      <c r="P325">
        <v>18.399999999999999</v>
      </c>
      <c r="Q325">
        <v>7.9</v>
      </c>
      <c r="R325">
        <v>20.8</v>
      </c>
      <c r="S325">
        <v>31.4</v>
      </c>
      <c r="T325">
        <v>25.5</v>
      </c>
      <c r="U325">
        <v>68.599999999999994</v>
      </c>
      <c r="V325">
        <v>47</v>
      </c>
      <c r="W325">
        <v>3.4</v>
      </c>
      <c r="X325">
        <v>6.2</v>
      </c>
      <c r="Y325">
        <v>9.6999999999999993</v>
      </c>
      <c r="Z325">
        <v>15.9</v>
      </c>
      <c r="AA325">
        <v>0.60699999999999998</v>
      </c>
      <c r="AB325">
        <v>0.185</v>
      </c>
      <c r="AC325">
        <v>0.16700000000000001</v>
      </c>
      <c r="AD325">
        <v>67.7</v>
      </c>
      <c r="AE325">
        <v>19.100000000000001</v>
      </c>
      <c r="AF325">
        <v>71</v>
      </c>
      <c r="AG325">
        <v>12.8</v>
      </c>
      <c r="AH325">
        <v>45.4</v>
      </c>
      <c r="AI325">
        <v>51.1</v>
      </c>
      <c r="AJ325">
        <v>33.200000000000003</v>
      </c>
      <c r="AK325">
        <v>51.8</v>
      </c>
      <c r="AL325">
        <v>66.400000000000006</v>
      </c>
      <c r="AM325">
        <v>108.8</v>
      </c>
      <c r="AN325">
        <v>12.4</v>
      </c>
      <c r="AO325">
        <v>11.9</v>
      </c>
      <c r="AP325">
        <v>1.0409999999999999</v>
      </c>
      <c r="AQ325">
        <f t="shared" si="15"/>
        <v>-0.43399999999999994</v>
      </c>
      <c r="AR325">
        <f t="shared" si="16"/>
        <v>9.6</v>
      </c>
      <c r="AS325">
        <f t="shared" si="17"/>
        <v>-6.3000000000000007</v>
      </c>
      <c r="AT325">
        <f>_xlfn.XLOOKUP(_xlfn.XLOOKUP($A325,TEAMS!$E$3:$E$361,TEAMS!$D$3:$D$361,"",0),KP!$C$1:$C$370,KP!B$1:B$370,"",0)</f>
        <v>358</v>
      </c>
      <c r="AU325">
        <f>_xlfn.XLOOKUP(_xlfn.XLOOKUP($A325,TEAMS!$E$3:$E$361,TEAMS!$D$3:$D$361,"",0),KP!$C$1:$C$370,KP!F$1:F$370,"",0)</f>
        <v>0</v>
      </c>
      <c r="AV325">
        <f>_xlfn.XLOOKUP(_xlfn.XLOOKUP($A325,TEAMS!$E$3:$E$361,TEAMS!$D$3:$D$361,"",0),KP!$C$1:$C$370,KP!G$1:G$370,"",0)</f>
        <v>0</v>
      </c>
      <c r="AW325">
        <f>_xlfn.XLOOKUP(_xlfn.XLOOKUP($A325,TEAMS!$E$3:$E$361,TEAMS!$D$3:$D$361,"",0),KP!$C$1:$C$370,KP!H$1:H$370,"",0)</f>
        <v>0</v>
      </c>
      <c r="AX325">
        <f>_xlfn.XLOOKUP(_xlfn.XLOOKUP($A325,TEAMS!$E$3:$E$361,TEAMS!$D$3:$D$361,"",0),KP!$C$1:$C$370,KP!I$1:I$370,"",0)</f>
        <v>-20.420000000000002</v>
      </c>
      <c r="AY325">
        <f>_xlfn.XLOOKUP(_xlfn.XLOOKUP($A325,TEAMS!$E$3:$E$361,TEAMS!$D$3:$D$361,"",0),KP!$C$1:$C$370,KP!J$1:J$370,"",0)</f>
        <v>89.7</v>
      </c>
      <c r="AZ325">
        <f>_xlfn.XLOOKUP(_xlfn.XLOOKUP($A325,TEAMS!$E$3:$E$361,TEAMS!$D$3:$D$361,"",0),KP!$C$1:$C$370,KP!L$1:L$370,"",0)</f>
        <v>110.2</v>
      </c>
      <c r="BA325">
        <f>_xlfn.XLOOKUP(_xlfn.XLOOKUP($A325,TEAMS!$E$3:$E$361,TEAMS!$D$3:$D$361,"",0),KP!$C$1:$C$370,KP!N$1:N$370,"",0)</f>
        <v>65.099999999999994</v>
      </c>
      <c r="BB325">
        <f>_xlfn.XLOOKUP(_xlfn.XLOOKUP($A325,TEAMS!$E$3:$E$361,TEAMS!$D$3:$D$361,"",0),KP!$C$1:$C$370,KP!P$1:P$370,"",0)</f>
        <v>5.0000000000000001E-3</v>
      </c>
      <c r="BC325">
        <f>_xlfn.XLOOKUP(_xlfn.XLOOKUP($A325,TEAMS!$E$3:$E$361,TEAMS!$D$3:$D$361,"",0),KP!$C$1:$C$370,KP!R$1:R$370,"",0)</f>
        <v>-4.1399999999999997</v>
      </c>
      <c r="BD325">
        <f>_xlfn.XLOOKUP(_xlfn.XLOOKUP($A325,TEAMS!$E$3:$E$361,TEAMS!$D$3:$D$361,"",0),KP!$C$1:$C$370,KP!T$1:T$370,"",0)</f>
        <v>101.8</v>
      </c>
      <c r="BE325">
        <f>_xlfn.XLOOKUP(_xlfn.XLOOKUP($A325,TEAMS!$E$3:$E$361,TEAMS!$D$3:$D$361,"",0),KP!$C$1:$C$370,KP!V$1:V$370,"",0)</f>
        <v>105.9</v>
      </c>
      <c r="BF325">
        <f>_xlfn.XLOOKUP(_xlfn.XLOOKUP($A325,TEAMS!$E$3:$E$361,TEAMS!$D$3:$D$361,"",0),KP!$C$1:$C$370,KP!X$1:X$370,"",0)</f>
        <v>13.06</v>
      </c>
    </row>
    <row r="326" spans="1:58" x14ac:dyDescent="0.2">
      <c r="A326" s="1" t="s">
        <v>363</v>
      </c>
      <c r="B326" s="11" t="str">
        <f>_xlfn.XLOOKUP($A326,KP!$D$1:$D$364,KP!$C$1:$C$364,"",0)</f>
        <v>American</v>
      </c>
      <c r="C326" s="11" t="str">
        <f>_xlfn.XLOOKUP($A326,KP!$D$1:$D$364,KP!$E$1:$E$364,"",0)</f>
        <v>Pat</v>
      </c>
      <c r="D326">
        <v>65.400000000000006</v>
      </c>
      <c r="E326">
        <v>-0.5</v>
      </c>
      <c r="F326">
        <v>24.5</v>
      </c>
      <c r="G326">
        <v>50.9</v>
      </c>
      <c r="H326">
        <v>1.008</v>
      </c>
      <c r="I326">
        <v>1.016</v>
      </c>
      <c r="J326">
        <v>54.4</v>
      </c>
      <c r="K326">
        <v>113.4</v>
      </c>
      <c r="L326">
        <v>34.6</v>
      </c>
      <c r="M326">
        <v>55.8</v>
      </c>
      <c r="N326">
        <v>70.099999999999994</v>
      </c>
      <c r="O326">
        <v>6.4</v>
      </c>
      <c r="P326">
        <v>18.399999999999999</v>
      </c>
      <c r="Q326">
        <v>6.9</v>
      </c>
      <c r="R326">
        <v>21.3</v>
      </c>
      <c r="S326">
        <v>30.3</v>
      </c>
      <c r="T326">
        <v>26.3</v>
      </c>
      <c r="U326">
        <v>74.8</v>
      </c>
      <c r="V326">
        <v>51</v>
      </c>
      <c r="W326">
        <v>3.9</v>
      </c>
      <c r="X326">
        <v>7.4</v>
      </c>
      <c r="Y326">
        <v>13.6</v>
      </c>
      <c r="Z326">
        <v>14</v>
      </c>
      <c r="AA326">
        <v>0.97299999999999998</v>
      </c>
      <c r="AB326">
        <v>0.53100000000000003</v>
      </c>
      <c r="AC326">
        <v>0.71399999999999997</v>
      </c>
      <c r="AD326">
        <v>64.900000000000006</v>
      </c>
      <c r="AE326">
        <v>15.1</v>
      </c>
      <c r="AF326">
        <v>65.900000000000006</v>
      </c>
      <c r="AG326">
        <v>0.5</v>
      </c>
      <c r="AH326">
        <v>45.3</v>
      </c>
      <c r="AI326">
        <v>51.8</v>
      </c>
      <c r="AJ326">
        <v>38.5</v>
      </c>
      <c r="AK326">
        <v>48.7</v>
      </c>
      <c r="AL326">
        <v>72.3</v>
      </c>
      <c r="AM326">
        <v>110</v>
      </c>
      <c r="AN326">
        <v>12.3</v>
      </c>
      <c r="AO326">
        <v>12.2</v>
      </c>
      <c r="AP326">
        <v>1.01</v>
      </c>
      <c r="AQ326">
        <f t="shared" si="15"/>
        <v>-3.7000000000000033E-2</v>
      </c>
      <c r="AR326">
        <f t="shared" si="16"/>
        <v>11.3</v>
      </c>
      <c r="AS326">
        <f t="shared" si="17"/>
        <v>-2.6999999999999993</v>
      </c>
      <c r="AT326">
        <f>_xlfn.XLOOKUP(_xlfn.XLOOKUP($A326,TEAMS!$E$3:$E$361,TEAMS!$D$3:$D$361,"",0),KP!$C$1:$C$370,KP!B$1:B$370,"",0)</f>
        <v>280</v>
      </c>
      <c r="AU326">
        <f>_xlfn.XLOOKUP(_xlfn.XLOOKUP($A326,TEAMS!$E$3:$E$361,TEAMS!$D$3:$D$361,"",0),KP!$C$1:$C$370,KP!F$1:F$370,"",0)</f>
        <v>17</v>
      </c>
      <c r="AV326">
        <f>_xlfn.XLOOKUP(_xlfn.XLOOKUP($A326,TEAMS!$E$3:$E$361,TEAMS!$D$3:$D$361,"",0),KP!$C$1:$C$370,KP!G$1:G$370,"",0)</f>
        <v>15</v>
      </c>
      <c r="AW326">
        <f>_xlfn.XLOOKUP(_xlfn.XLOOKUP($A326,TEAMS!$E$3:$E$361,TEAMS!$D$3:$D$361,"",0),KP!$C$1:$C$370,KP!H$1:H$370,"",0)</f>
        <v>0</v>
      </c>
      <c r="AX326">
        <f>_xlfn.XLOOKUP(_xlfn.XLOOKUP($A326,TEAMS!$E$3:$E$361,TEAMS!$D$3:$D$361,"",0),KP!$C$1:$C$370,KP!I$1:I$370,"",0)</f>
        <v>-9.33</v>
      </c>
      <c r="AY326">
        <f>_xlfn.XLOOKUP(_xlfn.XLOOKUP($A326,TEAMS!$E$3:$E$361,TEAMS!$D$3:$D$361,"",0),KP!$C$1:$C$370,KP!J$1:J$370,"",0)</f>
        <v>100.8</v>
      </c>
      <c r="AZ326">
        <f>_xlfn.XLOOKUP(_xlfn.XLOOKUP($A326,TEAMS!$E$3:$E$361,TEAMS!$D$3:$D$361,"",0),KP!$C$1:$C$370,KP!L$1:L$370,"",0)</f>
        <v>110.2</v>
      </c>
      <c r="BA326">
        <f>_xlfn.XLOOKUP(_xlfn.XLOOKUP($A326,TEAMS!$E$3:$E$361,TEAMS!$D$3:$D$361,"",0),KP!$C$1:$C$370,KP!N$1:N$370,"",0)</f>
        <v>62.6</v>
      </c>
      <c r="BB326">
        <f>_xlfn.XLOOKUP(_xlfn.XLOOKUP($A326,TEAMS!$E$3:$E$361,TEAMS!$D$3:$D$361,"",0),KP!$C$1:$C$370,KP!P$1:P$370,"",0)</f>
        <v>4.9000000000000002E-2</v>
      </c>
      <c r="BC326">
        <f>_xlfn.XLOOKUP(_xlfn.XLOOKUP($A326,TEAMS!$E$3:$E$361,TEAMS!$D$3:$D$361,"",0),KP!$C$1:$C$370,KP!R$1:R$370,"",0)</f>
        <v>-8.34</v>
      </c>
      <c r="BD326">
        <f>_xlfn.XLOOKUP(_xlfn.XLOOKUP($A326,TEAMS!$E$3:$E$361,TEAMS!$D$3:$D$361,"",0),KP!$C$1:$C$370,KP!T$1:T$370,"",0)</f>
        <v>100.5</v>
      </c>
      <c r="BE326">
        <f>_xlfn.XLOOKUP(_xlfn.XLOOKUP($A326,TEAMS!$E$3:$E$361,TEAMS!$D$3:$D$361,"",0),KP!$C$1:$C$370,KP!V$1:V$370,"",0)</f>
        <v>108.8</v>
      </c>
      <c r="BF326">
        <f>_xlfn.XLOOKUP(_xlfn.XLOOKUP($A326,TEAMS!$E$3:$E$361,TEAMS!$D$3:$D$361,"",0),KP!$C$1:$C$370,KP!X$1:X$370,"",0)</f>
        <v>-8.77</v>
      </c>
    </row>
    <row r="327" spans="1:58" x14ac:dyDescent="0.2">
      <c r="A327" s="1" t="s">
        <v>364</v>
      </c>
      <c r="B327" s="11" t="str">
        <f>_xlfn.XLOOKUP($A327,KP!$D$1:$D$364,KP!$C$1:$C$364,"",0)</f>
        <v>Hampton</v>
      </c>
      <c r="C327" s="11" t="str">
        <f>_xlfn.XLOOKUP($A327,KP!$D$1:$D$364,KP!$E$1:$E$364,"",0)</f>
        <v>CAA</v>
      </c>
      <c r="D327">
        <v>67.5</v>
      </c>
      <c r="E327">
        <v>-10.5</v>
      </c>
      <c r="F327">
        <v>23.6</v>
      </c>
      <c r="G327">
        <v>60.1</v>
      </c>
      <c r="H327">
        <v>0.94699999999999995</v>
      </c>
      <c r="I327">
        <v>1.095</v>
      </c>
      <c r="J327">
        <v>45.1</v>
      </c>
      <c r="K327">
        <v>97.5</v>
      </c>
      <c r="L327">
        <v>32.200000000000003</v>
      </c>
      <c r="M327">
        <v>43.3</v>
      </c>
      <c r="N327">
        <v>68.7</v>
      </c>
      <c r="O327">
        <v>7.1</v>
      </c>
      <c r="P327">
        <v>21.9</v>
      </c>
      <c r="Q327">
        <v>8.5</v>
      </c>
      <c r="R327">
        <v>22.1</v>
      </c>
      <c r="S327">
        <v>33.799999999999997</v>
      </c>
      <c r="T327">
        <v>23.9</v>
      </c>
      <c r="U327">
        <v>70.8</v>
      </c>
      <c r="V327">
        <v>46.4</v>
      </c>
      <c r="W327">
        <v>3.3</v>
      </c>
      <c r="X327">
        <v>4.3</v>
      </c>
      <c r="Y327">
        <v>10.7</v>
      </c>
      <c r="Z327">
        <v>11.1</v>
      </c>
      <c r="AA327">
        <v>0.97099999999999997</v>
      </c>
      <c r="AB327">
        <v>0.22600000000000001</v>
      </c>
      <c r="AC327">
        <v>0.5</v>
      </c>
      <c r="AD327">
        <v>71.3</v>
      </c>
      <c r="AE327">
        <v>18.3</v>
      </c>
      <c r="AF327">
        <v>78.099999999999994</v>
      </c>
      <c r="AG327">
        <v>10.5</v>
      </c>
      <c r="AH327">
        <v>47</v>
      </c>
      <c r="AI327">
        <v>53.9</v>
      </c>
      <c r="AJ327">
        <v>37.9</v>
      </c>
      <c r="AK327">
        <v>52.2</v>
      </c>
      <c r="AL327">
        <v>69.400000000000006</v>
      </c>
      <c r="AM327">
        <v>113.3</v>
      </c>
      <c r="AN327">
        <v>15.2</v>
      </c>
      <c r="AO327">
        <v>10.9</v>
      </c>
      <c r="AP327">
        <v>1.389</v>
      </c>
      <c r="AQ327">
        <f t="shared" si="15"/>
        <v>-0.41800000000000004</v>
      </c>
      <c r="AR327">
        <f t="shared" si="16"/>
        <v>7.6</v>
      </c>
      <c r="AS327">
        <f t="shared" si="17"/>
        <v>-3.5</v>
      </c>
      <c r="AT327">
        <f>_xlfn.XLOOKUP(_xlfn.XLOOKUP($A327,TEAMS!$E$3:$E$361,TEAMS!$D$3:$D$361,"",0),KP!$C$1:$C$370,KP!B$1:B$370,"",0)</f>
        <v>351</v>
      </c>
      <c r="AU327">
        <f>_xlfn.XLOOKUP(_xlfn.XLOOKUP($A327,TEAMS!$E$3:$E$361,TEAMS!$D$3:$D$361,"",0),KP!$C$1:$C$370,KP!F$1:F$370,"",0)</f>
        <v>0</v>
      </c>
      <c r="AV327">
        <f>_xlfn.XLOOKUP(_xlfn.XLOOKUP($A327,TEAMS!$E$3:$E$361,TEAMS!$D$3:$D$361,"",0),KP!$C$1:$C$370,KP!G$1:G$370,"",0)</f>
        <v>0</v>
      </c>
      <c r="AW327">
        <f>_xlfn.XLOOKUP(_xlfn.XLOOKUP($A327,TEAMS!$E$3:$E$361,TEAMS!$D$3:$D$361,"",0),KP!$C$1:$C$370,KP!H$1:H$370,"",0)</f>
        <v>0</v>
      </c>
      <c r="AX327">
        <f>_xlfn.XLOOKUP(_xlfn.XLOOKUP($A327,TEAMS!$E$3:$E$361,TEAMS!$D$3:$D$361,"",0),KP!$C$1:$C$370,KP!I$1:I$370,"",0)</f>
        <v>-18.190000000000001</v>
      </c>
      <c r="AY327">
        <f>_xlfn.XLOOKUP(_xlfn.XLOOKUP($A327,TEAMS!$E$3:$E$361,TEAMS!$D$3:$D$361,"",0),KP!$C$1:$C$370,KP!J$1:J$370,"",0)</f>
        <v>97.5</v>
      </c>
      <c r="AZ327">
        <f>_xlfn.XLOOKUP(_xlfn.XLOOKUP($A327,TEAMS!$E$3:$E$361,TEAMS!$D$3:$D$361,"",0),KP!$C$1:$C$370,KP!L$1:L$370,"",0)</f>
        <v>115.7</v>
      </c>
      <c r="BA327">
        <f>_xlfn.XLOOKUP(_xlfn.XLOOKUP($A327,TEAMS!$E$3:$E$361,TEAMS!$D$3:$D$361,"",0),KP!$C$1:$C$370,KP!N$1:N$370,"",0)</f>
        <v>69</v>
      </c>
      <c r="BB327">
        <f>_xlfn.XLOOKUP(_xlfn.XLOOKUP($A327,TEAMS!$E$3:$E$361,TEAMS!$D$3:$D$361,"",0),KP!$C$1:$C$370,KP!P$1:P$370,"",0)</f>
        <v>7.0000000000000001E-3</v>
      </c>
      <c r="BC327">
        <f>_xlfn.XLOOKUP(_xlfn.XLOOKUP($A327,TEAMS!$E$3:$E$361,TEAMS!$D$3:$D$361,"",0),KP!$C$1:$C$370,KP!R$1:R$370,"",0)</f>
        <v>-4.63</v>
      </c>
      <c r="BD327">
        <f>_xlfn.XLOOKUP(_xlfn.XLOOKUP($A327,TEAMS!$E$3:$E$361,TEAMS!$D$3:$D$361,"",0),KP!$C$1:$C$370,KP!T$1:T$370,"",0)</f>
        <v>102.6</v>
      </c>
      <c r="BE327">
        <f>_xlfn.XLOOKUP(_xlfn.XLOOKUP($A327,TEAMS!$E$3:$E$361,TEAMS!$D$3:$D$361,"",0),KP!$C$1:$C$370,KP!V$1:V$370,"",0)</f>
        <v>107.2</v>
      </c>
      <c r="BF327">
        <f>_xlfn.XLOOKUP(_xlfn.XLOOKUP($A327,TEAMS!$E$3:$E$361,TEAMS!$D$3:$D$361,"",0),KP!$C$1:$C$370,KP!X$1:X$370,"",0)</f>
        <v>-1.52</v>
      </c>
    </row>
    <row r="328" spans="1:58" x14ac:dyDescent="0.2">
      <c r="A328" s="1" t="s">
        <v>365</v>
      </c>
      <c r="B328" s="11" t="str">
        <f>_xlfn.XLOOKUP($A328,KP!$D$1:$D$364,KP!$C$1:$C$364,"",0)</f>
        <v>Tarleton St.</v>
      </c>
      <c r="C328" s="11" t="str">
        <f>_xlfn.XLOOKUP($A328,KP!$D$1:$D$364,KP!$E$1:$E$364,"",0)</f>
        <v>WAC</v>
      </c>
      <c r="D328">
        <v>67.599999999999994</v>
      </c>
      <c r="E328">
        <v>-2.5</v>
      </c>
      <c r="F328">
        <v>22.7</v>
      </c>
      <c r="G328">
        <v>52.4</v>
      </c>
      <c r="H328">
        <v>0.96599999999999997</v>
      </c>
      <c r="I328">
        <v>1.0009999999999999</v>
      </c>
      <c r="J328">
        <v>47.5</v>
      </c>
      <c r="K328">
        <v>104.9</v>
      </c>
      <c r="L328">
        <v>33.5</v>
      </c>
      <c r="M328">
        <v>46.6</v>
      </c>
      <c r="N328">
        <v>70.5</v>
      </c>
      <c r="O328">
        <v>4.3</v>
      </c>
      <c r="P328">
        <v>13</v>
      </c>
      <c r="Q328">
        <v>6.8</v>
      </c>
      <c r="R328">
        <v>19.3</v>
      </c>
      <c r="S328">
        <v>29.9</v>
      </c>
      <c r="T328">
        <v>22.3</v>
      </c>
      <c r="U328">
        <v>72.5</v>
      </c>
      <c r="V328">
        <v>46.8</v>
      </c>
      <c r="W328">
        <v>2.6</v>
      </c>
      <c r="X328">
        <v>8.1</v>
      </c>
      <c r="Y328">
        <v>11.1</v>
      </c>
      <c r="Z328">
        <v>12.3</v>
      </c>
      <c r="AA328">
        <v>0.89900000000000002</v>
      </c>
      <c r="AB328">
        <v>0.44800000000000001</v>
      </c>
      <c r="AC328">
        <v>0.5</v>
      </c>
      <c r="AD328">
        <v>70</v>
      </c>
      <c r="AE328">
        <v>21.4</v>
      </c>
      <c r="AF328">
        <v>70</v>
      </c>
      <c r="AG328">
        <v>2.5</v>
      </c>
      <c r="AH328">
        <v>45.3</v>
      </c>
      <c r="AI328">
        <v>53.1</v>
      </c>
      <c r="AJ328">
        <v>36.299999999999997</v>
      </c>
      <c r="AK328">
        <v>52</v>
      </c>
      <c r="AL328">
        <v>73.099999999999994</v>
      </c>
      <c r="AM328">
        <v>114.9</v>
      </c>
      <c r="AN328">
        <v>12.8</v>
      </c>
      <c r="AO328">
        <v>16.3</v>
      </c>
      <c r="AP328">
        <v>0.78300000000000003</v>
      </c>
      <c r="AQ328">
        <f t="shared" si="15"/>
        <v>0.11599999999999999</v>
      </c>
      <c r="AR328">
        <f t="shared" si="16"/>
        <v>10.7</v>
      </c>
      <c r="AS328">
        <f t="shared" si="17"/>
        <v>-1.6000000000000014</v>
      </c>
      <c r="AT328">
        <f>_xlfn.XLOOKUP(_xlfn.XLOOKUP($A328,TEAMS!$E$3:$E$361,TEAMS!$D$3:$D$361,"",0),KP!$C$1:$C$370,KP!B$1:B$370,"",0)</f>
        <v>160</v>
      </c>
      <c r="AU328">
        <f>_xlfn.XLOOKUP(_xlfn.XLOOKUP($A328,TEAMS!$E$3:$E$361,TEAMS!$D$3:$D$361,"",0),KP!$C$1:$C$370,KP!F$1:F$370,"",0)</f>
        <v>17</v>
      </c>
      <c r="AV328">
        <f>_xlfn.XLOOKUP(_xlfn.XLOOKUP($A328,TEAMS!$E$3:$E$361,TEAMS!$D$3:$D$361,"",0),KP!$C$1:$C$370,KP!G$1:G$370,"",0)</f>
        <v>16</v>
      </c>
      <c r="AW328">
        <f>_xlfn.XLOOKUP(_xlfn.XLOOKUP($A328,TEAMS!$E$3:$E$361,TEAMS!$D$3:$D$361,"",0),KP!$C$1:$C$370,KP!H$1:H$370,"",0)</f>
        <v>0</v>
      </c>
      <c r="AX328">
        <f>_xlfn.XLOOKUP(_xlfn.XLOOKUP($A328,TEAMS!$E$3:$E$361,TEAMS!$D$3:$D$361,"",0),KP!$C$1:$C$370,KP!I$1:I$370,"",0)</f>
        <v>0.53</v>
      </c>
      <c r="AY328">
        <f>_xlfn.XLOOKUP(_xlfn.XLOOKUP($A328,TEAMS!$E$3:$E$361,TEAMS!$D$3:$D$361,"",0),KP!$C$1:$C$370,KP!J$1:J$370,"",0)</f>
        <v>103.5</v>
      </c>
      <c r="AZ328">
        <f>_xlfn.XLOOKUP(_xlfn.XLOOKUP($A328,TEAMS!$E$3:$E$361,TEAMS!$D$3:$D$361,"",0),KP!$C$1:$C$370,KP!L$1:L$370,"",0)</f>
        <v>103</v>
      </c>
      <c r="BA328">
        <f>_xlfn.XLOOKUP(_xlfn.XLOOKUP($A328,TEAMS!$E$3:$E$361,TEAMS!$D$3:$D$361,"",0),KP!$C$1:$C$370,KP!N$1:N$370,"",0)</f>
        <v>66.599999999999994</v>
      </c>
      <c r="BB328">
        <f>_xlfn.XLOOKUP(_xlfn.XLOOKUP($A328,TEAMS!$E$3:$E$361,TEAMS!$D$3:$D$361,"",0),KP!$C$1:$C$370,KP!P$1:P$370,"",0)</f>
        <v>2.7E-2</v>
      </c>
      <c r="BC328">
        <f>_xlfn.XLOOKUP(_xlfn.XLOOKUP($A328,TEAMS!$E$3:$E$361,TEAMS!$D$3:$D$361,"",0),KP!$C$1:$C$370,KP!R$1:R$370,"",0)</f>
        <v>3.57</v>
      </c>
      <c r="BD328">
        <f>_xlfn.XLOOKUP(_xlfn.XLOOKUP($A328,TEAMS!$E$3:$E$361,TEAMS!$D$3:$D$361,"",0),KP!$C$1:$C$370,KP!T$1:T$370,"",0)</f>
        <v>106.7</v>
      </c>
      <c r="BE328">
        <f>_xlfn.XLOOKUP(_xlfn.XLOOKUP($A328,TEAMS!$E$3:$E$361,TEAMS!$D$3:$D$361,"",0),KP!$C$1:$C$370,KP!V$1:V$370,"",0)</f>
        <v>103.1</v>
      </c>
      <c r="BF328">
        <f>_xlfn.XLOOKUP(_xlfn.XLOOKUP($A328,TEAMS!$E$3:$E$361,TEAMS!$D$3:$D$361,"",0),KP!$C$1:$C$370,KP!X$1:X$370,"",0)</f>
        <v>7.3</v>
      </c>
    </row>
    <row r="329" spans="1:58" x14ac:dyDescent="0.2">
      <c r="A329" s="1" t="s">
        <v>366</v>
      </c>
      <c r="B329" s="11" t="str">
        <f>_xlfn.XLOOKUP($A329,KP!$D$1:$D$364,KP!$C$1:$C$364,"",0)</f>
        <v>William &amp; Mary</v>
      </c>
      <c r="C329" s="11" t="str">
        <f>_xlfn.XLOOKUP($A329,KP!$D$1:$D$364,KP!$E$1:$E$364,"",0)</f>
        <v>CAA</v>
      </c>
      <c r="D329">
        <v>64.900000000000006</v>
      </c>
      <c r="E329">
        <v>-6.8</v>
      </c>
      <c r="F329">
        <v>23.3</v>
      </c>
      <c r="G329">
        <v>54.7</v>
      </c>
      <c r="H329">
        <v>0.97399999999999998</v>
      </c>
      <c r="I329">
        <v>1.0760000000000001</v>
      </c>
      <c r="J329">
        <v>49.4</v>
      </c>
      <c r="K329">
        <v>104.2</v>
      </c>
      <c r="L329">
        <v>36.299999999999997</v>
      </c>
      <c r="M329">
        <v>46.3</v>
      </c>
      <c r="N329">
        <v>67.900000000000006</v>
      </c>
      <c r="O329">
        <v>7.5</v>
      </c>
      <c r="P329">
        <v>20.7</v>
      </c>
      <c r="Q329">
        <v>7.7</v>
      </c>
      <c r="R329">
        <v>20.9</v>
      </c>
      <c r="S329">
        <v>31.8</v>
      </c>
      <c r="T329">
        <v>24.9</v>
      </c>
      <c r="U329">
        <v>71.3</v>
      </c>
      <c r="V329">
        <v>48.1</v>
      </c>
      <c r="W329">
        <v>1.9</v>
      </c>
      <c r="X329">
        <v>5.8</v>
      </c>
      <c r="Y329">
        <v>11.6</v>
      </c>
      <c r="Z329">
        <v>12.3</v>
      </c>
      <c r="AA329">
        <v>0.94499999999999995</v>
      </c>
      <c r="AB329">
        <v>0.35499999999999998</v>
      </c>
      <c r="AC329">
        <v>0.625</v>
      </c>
      <c r="AD329">
        <v>66.7</v>
      </c>
      <c r="AE329">
        <v>16.2</v>
      </c>
      <c r="AF329">
        <v>71.7</v>
      </c>
      <c r="AG329">
        <v>6.8</v>
      </c>
      <c r="AH329">
        <v>47.4</v>
      </c>
      <c r="AI329">
        <v>53.9</v>
      </c>
      <c r="AJ329">
        <v>35.5</v>
      </c>
      <c r="AK329">
        <v>54.3</v>
      </c>
      <c r="AL329">
        <v>70.2</v>
      </c>
      <c r="AM329">
        <v>112.4</v>
      </c>
      <c r="AN329">
        <v>13</v>
      </c>
      <c r="AO329">
        <v>11.1</v>
      </c>
      <c r="AP329">
        <v>1.175</v>
      </c>
      <c r="AQ329">
        <f t="shared" si="15"/>
        <v>-0.23000000000000009</v>
      </c>
      <c r="AR329">
        <f t="shared" si="16"/>
        <v>7.6999999999999993</v>
      </c>
      <c r="AS329">
        <f t="shared" si="17"/>
        <v>-4.6000000000000014</v>
      </c>
      <c r="AT329">
        <f>_xlfn.XLOOKUP(_xlfn.XLOOKUP($A329,TEAMS!$E$3:$E$361,TEAMS!$D$3:$D$361,"",0),KP!$C$1:$C$370,KP!B$1:B$370,"",0)</f>
        <v>320</v>
      </c>
      <c r="AU329">
        <f>_xlfn.XLOOKUP(_xlfn.XLOOKUP($A329,TEAMS!$E$3:$E$361,TEAMS!$D$3:$D$361,"",0),KP!$C$1:$C$370,KP!F$1:F$370,"",0)</f>
        <v>13</v>
      </c>
      <c r="AV329">
        <f>_xlfn.XLOOKUP(_xlfn.XLOOKUP($A329,TEAMS!$E$3:$E$361,TEAMS!$D$3:$D$361,"",0),KP!$C$1:$C$370,KP!G$1:G$370,"",0)</f>
        <v>20</v>
      </c>
      <c r="AW329">
        <f>_xlfn.XLOOKUP(_xlfn.XLOOKUP($A329,TEAMS!$E$3:$E$361,TEAMS!$D$3:$D$361,"",0),KP!$C$1:$C$370,KP!H$1:H$370,"",0)</f>
        <v>0</v>
      </c>
      <c r="AX329">
        <f>_xlfn.XLOOKUP(_xlfn.XLOOKUP($A329,TEAMS!$E$3:$E$361,TEAMS!$D$3:$D$361,"",0),KP!$C$1:$C$370,KP!I$1:I$370,"",0)</f>
        <v>-13.25</v>
      </c>
      <c r="AY329">
        <f>_xlfn.XLOOKUP(_xlfn.XLOOKUP($A329,TEAMS!$E$3:$E$361,TEAMS!$D$3:$D$361,"",0),KP!$C$1:$C$370,KP!J$1:J$370,"",0)</f>
        <v>99.8</v>
      </c>
      <c r="AZ329">
        <f>_xlfn.XLOOKUP(_xlfn.XLOOKUP($A329,TEAMS!$E$3:$E$361,TEAMS!$D$3:$D$361,"",0),KP!$C$1:$C$370,KP!L$1:L$370,"",0)</f>
        <v>113</v>
      </c>
      <c r="BA329">
        <f>_xlfn.XLOOKUP(_xlfn.XLOOKUP($A329,TEAMS!$E$3:$E$361,TEAMS!$D$3:$D$361,"",0),KP!$C$1:$C$370,KP!N$1:N$370,"",0)</f>
        <v>65.2</v>
      </c>
      <c r="BB329">
        <f>_xlfn.XLOOKUP(_xlfn.XLOOKUP($A329,TEAMS!$E$3:$E$361,TEAMS!$D$3:$D$361,"",0),KP!$C$1:$C$370,KP!P$1:P$370,"",0)</f>
        <v>3.1E-2</v>
      </c>
      <c r="BC329">
        <f>_xlfn.XLOOKUP(_xlfn.XLOOKUP($A329,TEAMS!$E$3:$E$361,TEAMS!$D$3:$D$361,"",0),KP!$C$1:$C$370,KP!R$1:R$370,"",0)</f>
        <v>-4.58</v>
      </c>
      <c r="BD329">
        <f>_xlfn.XLOOKUP(_xlfn.XLOOKUP($A329,TEAMS!$E$3:$E$361,TEAMS!$D$3:$D$361,"",0),KP!$C$1:$C$370,KP!T$1:T$370,"",0)</f>
        <v>102.9</v>
      </c>
      <c r="BE329">
        <f>_xlfn.XLOOKUP(_xlfn.XLOOKUP($A329,TEAMS!$E$3:$E$361,TEAMS!$D$3:$D$361,"",0),KP!$C$1:$C$370,KP!V$1:V$370,"",0)</f>
        <v>107.5</v>
      </c>
      <c r="BF329">
        <f>_xlfn.XLOOKUP(_xlfn.XLOOKUP($A329,TEAMS!$E$3:$E$361,TEAMS!$D$3:$D$361,"",0),KP!$C$1:$C$370,KP!X$1:X$370,"",0)</f>
        <v>0.56000000000000005</v>
      </c>
    </row>
    <row r="330" spans="1:58" x14ac:dyDescent="0.2">
      <c r="A330" s="1" t="s">
        <v>367</v>
      </c>
      <c r="B330" s="11" t="str">
        <f>_xlfn.XLOOKUP($A330,KP!$D$1:$D$364,KP!$C$1:$C$364,"",0)</f>
        <v>Holy Cross</v>
      </c>
      <c r="C330" s="11" t="str">
        <f>_xlfn.XLOOKUP($A330,KP!$D$1:$D$364,KP!$E$1:$E$364,"",0)</f>
        <v>Pat</v>
      </c>
      <c r="D330">
        <v>65.2</v>
      </c>
      <c r="E330">
        <v>-7.9</v>
      </c>
      <c r="F330">
        <v>24.7</v>
      </c>
      <c r="G330">
        <v>57.7</v>
      </c>
      <c r="H330">
        <v>0.92500000000000004</v>
      </c>
      <c r="I330">
        <v>1.0369999999999999</v>
      </c>
      <c r="J330">
        <v>48.5</v>
      </c>
      <c r="K330">
        <v>100.8</v>
      </c>
      <c r="L330">
        <v>35.299999999999997</v>
      </c>
      <c r="M330">
        <v>46.5</v>
      </c>
      <c r="N330">
        <v>62.7</v>
      </c>
      <c r="O330">
        <v>6.5</v>
      </c>
      <c r="P330">
        <v>18.399999999999999</v>
      </c>
      <c r="Q330">
        <v>6.3</v>
      </c>
      <c r="R330">
        <v>22.4</v>
      </c>
      <c r="S330">
        <v>32</v>
      </c>
      <c r="T330">
        <v>19.100000000000001</v>
      </c>
      <c r="U330">
        <v>71</v>
      </c>
      <c r="V330">
        <v>45.4</v>
      </c>
      <c r="W330">
        <v>2.4</v>
      </c>
      <c r="X330">
        <v>6.1</v>
      </c>
      <c r="Y330">
        <v>11.9</v>
      </c>
      <c r="Z330">
        <v>12.1</v>
      </c>
      <c r="AA330">
        <v>0.98099999999999998</v>
      </c>
      <c r="AB330">
        <v>0.26700000000000002</v>
      </c>
      <c r="AC330">
        <v>0.25</v>
      </c>
      <c r="AD330">
        <v>70.5</v>
      </c>
      <c r="AE330">
        <v>16.3</v>
      </c>
      <c r="AF330">
        <v>73.099999999999994</v>
      </c>
      <c r="AG330">
        <v>7.9</v>
      </c>
      <c r="AH330">
        <v>46.1</v>
      </c>
      <c r="AI330">
        <v>51.8</v>
      </c>
      <c r="AJ330">
        <v>31.9</v>
      </c>
      <c r="AK330">
        <v>53.9</v>
      </c>
      <c r="AL330">
        <v>67.3</v>
      </c>
      <c r="AM330">
        <v>108</v>
      </c>
      <c r="AN330">
        <v>13.9</v>
      </c>
      <c r="AO330">
        <v>12</v>
      </c>
      <c r="AP330">
        <v>1.1579999999999999</v>
      </c>
      <c r="AQ330">
        <f t="shared" si="15"/>
        <v>-0.17699999999999994</v>
      </c>
      <c r="AR330">
        <f t="shared" si="16"/>
        <v>8.5</v>
      </c>
      <c r="AS330">
        <f t="shared" si="17"/>
        <v>-3.5999999999999996</v>
      </c>
      <c r="AT330">
        <f>_xlfn.XLOOKUP(_xlfn.XLOOKUP($A330,TEAMS!$E$3:$E$361,TEAMS!$D$3:$D$361,"",0),KP!$C$1:$C$370,KP!B$1:B$370,"",0)</f>
        <v>341</v>
      </c>
      <c r="AU330">
        <f>_xlfn.XLOOKUP(_xlfn.XLOOKUP($A330,TEAMS!$E$3:$E$361,TEAMS!$D$3:$D$361,"",0),KP!$C$1:$C$370,KP!F$1:F$370,"",0)</f>
        <v>0</v>
      </c>
      <c r="AV330">
        <f>_xlfn.XLOOKUP(_xlfn.XLOOKUP($A330,TEAMS!$E$3:$E$361,TEAMS!$D$3:$D$361,"",0),KP!$C$1:$C$370,KP!G$1:G$370,"",0)</f>
        <v>0</v>
      </c>
      <c r="AW330">
        <f>_xlfn.XLOOKUP(_xlfn.XLOOKUP($A330,TEAMS!$E$3:$E$361,TEAMS!$D$3:$D$361,"",0),KP!$C$1:$C$370,KP!H$1:H$370,"",0)</f>
        <v>0</v>
      </c>
      <c r="AX330">
        <f>_xlfn.XLOOKUP(_xlfn.XLOOKUP($A330,TEAMS!$E$3:$E$361,TEAMS!$D$3:$D$361,"",0),KP!$C$1:$C$370,KP!I$1:I$370,"",0)</f>
        <v>-16.88</v>
      </c>
      <c r="AY330">
        <f>_xlfn.XLOOKUP(_xlfn.XLOOKUP($A330,TEAMS!$E$3:$E$361,TEAMS!$D$3:$D$361,"",0),KP!$C$1:$C$370,KP!J$1:J$370,"",0)</f>
        <v>94.2</v>
      </c>
      <c r="AZ330">
        <f>_xlfn.XLOOKUP(_xlfn.XLOOKUP($A330,TEAMS!$E$3:$E$361,TEAMS!$D$3:$D$361,"",0),KP!$C$1:$C$370,KP!L$1:L$370,"",0)</f>
        <v>111</v>
      </c>
      <c r="BA330">
        <f>_xlfn.XLOOKUP(_xlfn.XLOOKUP($A330,TEAMS!$E$3:$E$361,TEAMS!$D$3:$D$361,"",0),KP!$C$1:$C$370,KP!N$1:N$370,"",0)</f>
        <v>69.099999999999994</v>
      </c>
      <c r="BB330">
        <f>_xlfn.XLOOKUP(_xlfn.XLOOKUP($A330,TEAMS!$E$3:$E$361,TEAMS!$D$3:$D$361,"",0),KP!$C$1:$C$370,KP!P$1:P$370,"",0)</f>
        <v>5.0000000000000001E-3</v>
      </c>
      <c r="BC330">
        <f>_xlfn.XLOOKUP(_xlfn.XLOOKUP($A330,TEAMS!$E$3:$E$361,TEAMS!$D$3:$D$361,"",0),KP!$C$1:$C$370,KP!R$1:R$370,"",0)</f>
        <v>-7.29</v>
      </c>
      <c r="BD330">
        <f>_xlfn.XLOOKUP(_xlfn.XLOOKUP($A330,TEAMS!$E$3:$E$361,TEAMS!$D$3:$D$361,"",0),KP!$C$1:$C$370,KP!T$1:T$370,"",0)</f>
        <v>100.6</v>
      </c>
      <c r="BE330">
        <f>_xlfn.XLOOKUP(_xlfn.XLOOKUP($A330,TEAMS!$E$3:$E$361,TEAMS!$D$3:$D$361,"",0),KP!$C$1:$C$370,KP!V$1:V$370,"",0)</f>
        <v>107.9</v>
      </c>
      <c r="BF330">
        <f>_xlfn.XLOOKUP(_xlfn.XLOOKUP($A330,TEAMS!$E$3:$E$361,TEAMS!$D$3:$D$361,"",0),KP!$C$1:$C$370,KP!X$1:X$370,"",0)</f>
        <v>-6.38</v>
      </c>
    </row>
    <row r="331" spans="1:58" x14ac:dyDescent="0.2">
      <c r="A331" s="1" t="s">
        <v>368</v>
      </c>
      <c r="B331" s="11" t="str">
        <f>_xlfn.XLOOKUP($A331,KP!$D$1:$D$364,KP!$C$1:$C$364,"",0)</f>
        <v>Butler</v>
      </c>
      <c r="C331" s="11" t="str">
        <f>_xlfn.XLOOKUP($A331,KP!$D$1:$D$364,KP!$E$1:$E$364,"",0)</f>
        <v>BE</v>
      </c>
      <c r="D331">
        <v>65.3</v>
      </c>
      <c r="E331">
        <v>-2.7</v>
      </c>
      <c r="F331">
        <v>24.1</v>
      </c>
      <c r="G331">
        <v>55.2</v>
      </c>
      <c r="H331">
        <v>0.95399999999999996</v>
      </c>
      <c r="I331">
        <v>0.99299999999999999</v>
      </c>
      <c r="J331">
        <v>49.5</v>
      </c>
      <c r="K331">
        <v>105.2</v>
      </c>
      <c r="L331">
        <v>32.700000000000003</v>
      </c>
      <c r="M331">
        <v>49.7</v>
      </c>
      <c r="N331">
        <v>73.900000000000006</v>
      </c>
      <c r="O331">
        <v>6.5</v>
      </c>
      <c r="P331">
        <v>19.8</v>
      </c>
      <c r="Q331">
        <v>5.6</v>
      </c>
      <c r="R331">
        <v>21.8</v>
      </c>
      <c r="S331">
        <v>30</v>
      </c>
      <c r="T331">
        <v>18.399999999999999</v>
      </c>
      <c r="U331">
        <v>71.3</v>
      </c>
      <c r="V331">
        <v>45.3</v>
      </c>
      <c r="W331">
        <v>4.3</v>
      </c>
      <c r="X331">
        <v>6.8</v>
      </c>
      <c r="Y331">
        <v>12.6</v>
      </c>
      <c r="Z331">
        <v>11.8</v>
      </c>
      <c r="AA331">
        <v>1.0660000000000001</v>
      </c>
      <c r="AB331">
        <v>0.438</v>
      </c>
      <c r="AC331">
        <v>1</v>
      </c>
      <c r="AD331">
        <v>68.400000000000006</v>
      </c>
      <c r="AE331">
        <v>13.4</v>
      </c>
      <c r="AF331">
        <v>67.900000000000006</v>
      </c>
      <c r="AG331">
        <v>2.7</v>
      </c>
      <c r="AH331">
        <v>44.7</v>
      </c>
      <c r="AI331">
        <v>50.1</v>
      </c>
      <c r="AJ331">
        <v>32.1</v>
      </c>
      <c r="AK331">
        <v>51</v>
      </c>
      <c r="AL331">
        <v>70.400000000000006</v>
      </c>
      <c r="AM331">
        <v>104.8</v>
      </c>
      <c r="AN331">
        <v>13.8</v>
      </c>
      <c r="AO331">
        <v>12.5</v>
      </c>
      <c r="AP331">
        <v>1.1000000000000001</v>
      </c>
      <c r="AQ331">
        <f t="shared" si="15"/>
        <v>-3.400000000000003E-2</v>
      </c>
      <c r="AR331">
        <f t="shared" si="16"/>
        <v>11.1</v>
      </c>
      <c r="AS331">
        <f t="shared" si="17"/>
        <v>-0.70000000000000107</v>
      </c>
      <c r="AT331">
        <f>_xlfn.XLOOKUP(_xlfn.XLOOKUP($A331,TEAMS!$E$3:$E$361,TEAMS!$D$3:$D$361,"",0),KP!$C$1:$C$370,KP!B$1:B$370,"",0)</f>
        <v>124</v>
      </c>
      <c r="AU331">
        <f>_xlfn.XLOOKUP(_xlfn.XLOOKUP($A331,TEAMS!$E$3:$E$361,TEAMS!$D$3:$D$361,"",0),KP!$C$1:$C$370,KP!F$1:F$370,"",0)</f>
        <v>14</v>
      </c>
      <c r="AV331">
        <f>_xlfn.XLOOKUP(_xlfn.XLOOKUP($A331,TEAMS!$E$3:$E$361,TEAMS!$D$3:$D$361,"",0),KP!$C$1:$C$370,KP!G$1:G$370,"",0)</f>
        <v>18</v>
      </c>
      <c r="AW331">
        <f>_xlfn.XLOOKUP(_xlfn.XLOOKUP($A331,TEAMS!$E$3:$E$361,TEAMS!$D$3:$D$361,"",0),KP!$C$1:$C$370,KP!H$1:H$370,"",0)</f>
        <v>0</v>
      </c>
      <c r="AX331">
        <f>_xlfn.XLOOKUP(_xlfn.XLOOKUP($A331,TEAMS!$E$3:$E$361,TEAMS!$D$3:$D$361,"",0),KP!$C$1:$C$370,KP!I$1:I$370,"",0)</f>
        <v>3.99</v>
      </c>
      <c r="AY331">
        <f>_xlfn.XLOOKUP(_xlfn.XLOOKUP($A331,TEAMS!$E$3:$E$361,TEAMS!$D$3:$D$361,"",0),KP!$C$1:$C$370,KP!J$1:J$370,"",0)</f>
        <v>102.5</v>
      </c>
      <c r="AZ331">
        <f>_xlfn.XLOOKUP(_xlfn.XLOOKUP($A331,TEAMS!$E$3:$E$361,TEAMS!$D$3:$D$361,"",0),KP!$C$1:$C$370,KP!L$1:L$370,"",0)</f>
        <v>98.5</v>
      </c>
      <c r="BA331">
        <f>_xlfn.XLOOKUP(_xlfn.XLOOKUP($A331,TEAMS!$E$3:$E$361,TEAMS!$D$3:$D$361,"",0),KP!$C$1:$C$370,KP!N$1:N$370,"",0)</f>
        <v>65.5</v>
      </c>
      <c r="BB331">
        <f>_xlfn.XLOOKUP(_xlfn.XLOOKUP($A331,TEAMS!$E$3:$E$361,TEAMS!$D$3:$D$361,"",0),KP!$C$1:$C$370,KP!P$1:P$370,"",0)</f>
        <v>-1E-3</v>
      </c>
      <c r="BC331">
        <f>_xlfn.XLOOKUP(_xlfn.XLOOKUP($A331,TEAMS!$E$3:$E$361,TEAMS!$D$3:$D$361,"",0),KP!$C$1:$C$370,KP!R$1:R$370,"",0)</f>
        <v>9.8800000000000008</v>
      </c>
      <c r="BD331">
        <f>_xlfn.XLOOKUP(_xlfn.XLOOKUP($A331,TEAMS!$E$3:$E$361,TEAMS!$D$3:$D$361,"",0),KP!$C$1:$C$370,KP!T$1:T$370,"",0)</f>
        <v>110.7</v>
      </c>
      <c r="BE331">
        <f>_xlfn.XLOOKUP(_xlfn.XLOOKUP($A331,TEAMS!$E$3:$E$361,TEAMS!$D$3:$D$361,"",0),KP!$C$1:$C$370,KP!V$1:V$370,"",0)</f>
        <v>100.8</v>
      </c>
      <c r="BF331">
        <f>_xlfn.XLOOKUP(_xlfn.XLOOKUP($A331,TEAMS!$E$3:$E$361,TEAMS!$D$3:$D$361,"",0),KP!$C$1:$C$370,KP!X$1:X$370,"",0)</f>
        <v>1.27</v>
      </c>
    </row>
    <row r="332" spans="1:58" x14ac:dyDescent="0.2">
      <c r="A332" s="1" t="s">
        <v>369</v>
      </c>
      <c r="B332" s="11" t="str">
        <f>_xlfn.XLOOKUP($A332,KP!$D$1:$D$364,KP!$C$1:$C$364,"",0)</f>
        <v>California</v>
      </c>
      <c r="C332" s="11" t="str">
        <f>_xlfn.XLOOKUP($A332,KP!$D$1:$D$364,KP!$E$1:$E$364,"",0)</f>
        <v>P12</v>
      </c>
      <c r="D332">
        <v>58.3</v>
      </c>
      <c r="E332">
        <v>-11.8</v>
      </c>
      <c r="F332">
        <v>20.7</v>
      </c>
      <c r="G332">
        <v>52.9</v>
      </c>
      <c r="H332">
        <v>0.877</v>
      </c>
      <c r="I332">
        <v>1.054</v>
      </c>
      <c r="J332">
        <v>43.7</v>
      </c>
      <c r="K332">
        <v>95.8</v>
      </c>
      <c r="L332">
        <v>29.8</v>
      </c>
      <c r="M332">
        <v>43.2</v>
      </c>
      <c r="N332">
        <v>72.3</v>
      </c>
      <c r="O332">
        <v>4.9000000000000004</v>
      </c>
      <c r="P332">
        <v>16.399999999999999</v>
      </c>
      <c r="Q332">
        <v>6.7</v>
      </c>
      <c r="R332">
        <v>21</v>
      </c>
      <c r="S332">
        <v>31.5</v>
      </c>
      <c r="T332">
        <v>21.9</v>
      </c>
      <c r="U332">
        <v>71</v>
      </c>
      <c r="V332">
        <v>47</v>
      </c>
      <c r="W332">
        <v>3.1</v>
      </c>
      <c r="X332">
        <v>4.7</v>
      </c>
      <c r="Y332">
        <v>9.6</v>
      </c>
      <c r="Z332">
        <v>13</v>
      </c>
      <c r="AA332">
        <v>0.73899999999999999</v>
      </c>
      <c r="AB332">
        <v>9.4E-2</v>
      </c>
      <c r="AC332">
        <v>0.16700000000000001</v>
      </c>
      <c r="AD332">
        <v>66.5</v>
      </c>
      <c r="AE332">
        <v>17.100000000000001</v>
      </c>
      <c r="AF332">
        <v>70.099999999999994</v>
      </c>
      <c r="AG332">
        <v>11.8</v>
      </c>
      <c r="AH332">
        <v>45.2</v>
      </c>
      <c r="AI332">
        <v>51.6</v>
      </c>
      <c r="AJ332">
        <v>33.4</v>
      </c>
      <c r="AK332">
        <v>52.5</v>
      </c>
      <c r="AL332">
        <v>71.599999999999994</v>
      </c>
      <c r="AM332">
        <v>109.6</v>
      </c>
      <c r="AN332">
        <v>12.9</v>
      </c>
      <c r="AO332">
        <v>10.4</v>
      </c>
      <c r="AP332">
        <v>1.244</v>
      </c>
      <c r="AQ332">
        <f t="shared" si="15"/>
        <v>-0.505</v>
      </c>
      <c r="AR332">
        <f t="shared" si="16"/>
        <v>7.8000000000000007</v>
      </c>
      <c r="AS332">
        <f t="shared" si="17"/>
        <v>-5.1999999999999993</v>
      </c>
      <c r="AT332">
        <f>_xlfn.XLOOKUP(_xlfn.XLOOKUP($A332,TEAMS!$E$3:$E$361,TEAMS!$D$3:$D$361,"",0),KP!$C$1:$C$370,KP!B$1:B$370,"",0)</f>
        <v>265</v>
      </c>
      <c r="AU332">
        <f>_xlfn.XLOOKUP(_xlfn.XLOOKUP($A332,TEAMS!$E$3:$E$361,TEAMS!$D$3:$D$361,"",0),KP!$C$1:$C$370,KP!F$1:F$370,"",0)</f>
        <v>0</v>
      </c>
      <c r="AV332">
        <f>_xlfn.XLOOKUP(_xlfn.XLOOKUP($A332,TEAMS!$E$3:$E$361,TEAMS!$D$3:$D$361,"",0),KP!$C$1:$C$370,KP!G$1:G$370,"",0)</f>
        <v>0</v>
      </c>
      <c r="AW332">
        <f>_xlfn.XLOOKUP(_xlfn.XLOOKUP($A332,TEAMS!$E$3:$E$361,TEAMS!$D$3:$D$361,"",0),KP!$C$1:$C$370,KP!H$1:H$370,"",0)</f>
        <v>0</v>
      </c>
      <c r="AX332">
        <f>_xlfn.XLOOKUP(_xlfn.XLOOKUP($A332,TEAMS!$E$3:$E$361,TEAMS!$D$3:$D$361,"",0),KP!$C$1:$C$370,KP!I$1:I$370,"",0)</f>
        <v>-8.19</v>
      </c>
      <c r="AY332">
        <f>_xlfn.XLOOKUP(_xlfn.XLOOKUP($A332,TEAMS!$E$3:$E$361,TEAMS!$D$3:$D$361,"",0),KP!$C$1:$C$370,KP!J$1:J$370,"",0)</f>
        <v>97.8</v>
      </c>
      <c r="AZ332">
        <f>_xlfn.XLOOKUP(_xlfn.XLOOKUP($A332,TEAMS!$E$3:$E$361,TEAMS!$D$3:$D$361,"",0),KP!$C$1:$C$370,KP!L$1:L$370,"",0)</f>
        <v>106</v>
      </c>
      <c r="BA332">
        <f>_xlfn.XLOOKUP(_xlfn.XLOOKUP($A332,TEAMS!$E$3:$E$361,TEAMS!$D$3:$D$361,"",0),KP!$C$1:$C$370,KP!N$1:N$370,"",0)</f>
        <v>63.5</v>
      </c>
      <c r="BB332">
        <f>_xlfn.XLOOKUP(_xlfn.XLOOKUP($A332,TEAMS!$E$3:$E$361,TEAMS!$D$3:$D$361,"",0),KP!$C$1:$C$370,KP!P$1:P$370,"",0)</f>
        <v>-0.10299999999999999</v>
      </c>
      <c r="BC332">
        <f>_xlfn.XLOOKUP(_xlfn.XLOOKUP($A332,TEAMS!$E$3:$E$361,TEAMS!$D$3:$D$361,"",0),KP!$C$1:$C$370,KP!R$1:R$370,"",0)</f>
        <v>8.6</v>
      </c>
      <c r="BD332">
        <f>_xlfn.XLOOKUP(_xlfn.XLOOKUP($A332,TEAMS!$E$3:$E$361,TEAMS!$D$3:$D$361,"",0),KP!$C$1:$C$370,KP!T$1:T$370,"",0)</f>
        <v>108.7</v>
      </c>
      <c r="BE332">
        <f>_xlfn.XLOOKUP(_xlfn.XLOOKUP($A332,TEAMS!$E$3:$E$361,TEAMS!$D$3:$D$361,"",0),KP!$C$1:$C$370,KP!V$1:V$370,"",0)</f>
        <v>100.1</v>
      </c>
      <c r="BF332">
        <f>_xlfn.XLOOKUP(_xlfn.XLOOKUP($A332,TEAMS!$E$3:$E$361,TEAMS!$D$3:$D$361,"",0),KP!$C$1:$C$370,KP!X$1:X$370,"",0)</f>
        <v>1.25</v>
      </c>
    </row>
    <row r="333" spans="1:58" x14ac:dyDescent="0.2">
      <c r="A333" s="1" t="s">
        <v>370</v>
      </c>
      <c r="B333" s="11" t="str">
        <f>_xlfn.XLOOKUP($A333,KP!$D$1:$D$364,KP!$C$1:$C$364,"",0)</f>
        <v>Southern Miss</v>
      </c>
      <c r="C333" s="11" t="str">
        <f>_xlfn.XLOOKUP($A333,KP!$D$1:$D$364,KP!$E$1:$E$364,"",0)</f>
        <v>SB</v>
      </c>
      <c r="D333">
        <v>72.8</v>
      </c>
      <c r="E333">
        <v>6</v>
      </c>
      <c r="F333">
        <v>26</v>
      </c>
      <c r="G333">
        <v>57.7</v>
      </c>
      <c r="H333">
        <v>1.044</v>
      </c>
      <c r="I333">
        <v>0.95799999999999996</v>
      </c>
      <c r="J333">
        <v>51.2</v>
      </c>
      <c r="K333">
        <v>109.2</v>
      </c>
      <c r="L333">
        <v>32.700000000000003</v>
      </c>
      <c r="M333">
        <v>52.4</v>
      </c>
      <c r="N333">
        <v>72.900000000000006</v>
      </c>
      <c r="O333">
        <v>7</v>
      </c>
      <c r="P333">
        <v>21.5</v>
      </c>
      <c r="Q333">
        <v>9.1</v>
      </c>
      <c r="R333">
        <v>23.7</v>
      </c>
      <c r="S333">
        <v>37</v>
      </c>
      <c r="T333">
        <v>29.1</v>
      </c>
      <c r="U333">
        <v>72.8</v>
      </c>
      <c r="V333">
        <v>52.2</v>
      </c>
      <c r="W333">
        <v>2.6</v>
      </c>
      <c r="X333">
        <v>8</v>
      </c>
      <c r="Y333">
        <v>14.3</v>
      </c>
      <c r="Z333">
        <v>11.9</v>
      </c>
      <c r="AA333">
        <v>1.202</v>
      </c>
      <c r="AB333">
        <v>0.75900000000000001</v>
      </c>
      <c r="AC333">
        <v>0.66700000000000004</v>
      </c>
      <c r="AD333">
        <v>69.7</v>
      </c>
      <c r="AE333">
        <v>16.600000000000001</v>
      </c>
      <c r="AF333">
        <v>66.8</v>
      </c>
      <c r="AG333">
        <v>-6</v>
      </c>
      <c r="AH333">
        <v>41.5</v>
      </c>
      <c r="AI333">
        <v>47.6</v>
      </c>
      <c r="AJ333">
        <v>32.200000000000003</v>
      </c>
      <c r="AK333">
        <v>47.2</v>
      </c>
      <c r="AL333">
        <v>72</v>
      </c>
      <c r="AM333">
        <v>102.3</v>
      </c>
      <c r="AN333">
        <v>12.4</v>
      </c>
      <c r="AO333">
        <v>13.5</v>
      </c>
      <c r="AP333">
        <v>0.92300000000000004</v>
      </c>
      <c r="AQ333">
        <f t="shared" si="15"/>
        <v>0.27899999999999991</v>
      </c>
      <c r="AR333">
        <f t="shared" si="16"/>
        <v>10.6</v>
      </c>
      <c r="AS333">
        <f t="shared" si="17"/>
        <v>-1.3000000000000007</v>
      </c>
      <c r="AT333">
        <f>_xlfn.XLOOKUP(_xlfn.XLOOKUP($A333,TEAMS!$E$3:$E$361,TEAMS!$D$3:$D$361,"",0),KP!$C$1:$C$370,KP!B$1:B$370,"",0)</f>
        <v>98</v>
      </c>
      <c r="AU333">
        <f>_xlfn.XLOOKUP(_xlfn.XLOOKUP($A333,TEAMS!$E$3:$E$361,TEAMS!$D$3:$D$361,"",0),KP!$C$1:$C$370,KP!F$1:F$370,"",0)</f>
        <v>25</v>
      </c>
      <c r="AV333">
        <f>_xlfn.XLOOKUP(_xlfn.XLOOKUP($A333,TEAMS!$E$3:$E$361,TEAMS!$D$3:$D$361,"",0),KP!$C$1:$C$370,KP!G$1:G$370,"",0)</f>
        <v>7</v>
      </c>
      <c r="AW333">
        <f>_xlfn.XLOOKUP(_xlfn.XLOOKUP($A333,TEAMS!$E$3:$E$361,TEAMS!$D$3:$D$361,"",0),KP!$C$1:$C$370,KP!H$1:H$370,"",0)</f>
        <v>0</v>
      </c>
      <c r="AX333">
        <f>_xlfn.XLOOKUP(_xlfn.XLOOKUP($A333,TEAMS!$E$3:$E$361,TEAMS!$D$3:$D$361,"",0),KP!$C$1:$C$370,KP!I$1:I$370,"",0)</f>
        <v>7.31</v>
      </c>
      <c r="AY333">
        <f>_xlfn.XLOOKUP(_xlfn.XLOOKUP($A333,TEAMS!$E$3:$E$361,TEAMS!$D$3:$D$361,"",0),KP!$C$1:$C$370,KP!J$1:J$370,"",0)</f>
        <v>108</v>
      </c>
      <c r="AZ333">
        <f>_xlfn.XLOOKUP(_xlfn.XLOOKUP($A333,TEAMS!$E$3:$E$361,TEAMS!$D$3:$D$361,"",0),KP!$C$1:$C$370,KP!L$1:L$370,"",0)</f>
        <v>100.7</v>
      </c>
      <c r="BA333">
        <f>_xlfn.XLOOKUP(_xlfn.XLOOKUP($A333,TEAMS!$E$3:$E$361,TEAMS!$D$3:$D$361,"",0),KP!$C$1:$C$370,KP!N$1:N$370,"",0)</f>
        <v>68.5</v>
      </c>
      <c r="BB333">
        <f>_xlfn.XLOOKUP(_xlfn.XLOOKUP($A333,TEAMS!$E$3:$E$361,TEAMS!$D$3:$D$361,"",0),KP!$C$1:$C$370,KP!P$1:P$370,"",0)</f>
        <v>9.4E-2</v>
      </c>
      <c r="BC333">
        <f>_xlfn.XLOOKUP(_xlfn.XLOOKUP($A333,TEAMS!$E$3:$E$361,TEAMS!$D$3:$D$361,"",0),KP!$C$1:$C$370,KP!R$1:R$370,"",0)</f>
        <v>-0.79</v>
      </c>
      <c r="BD333">
        <f>_xlfn.XLOOKUP(_xlfn.XLOOKUP($A333,TEAMS!$E$3:$E$361,TEAMS!$D$3:$D$361,"",0),KP!$C$1:$C$370,KP!T$1:T$370,"",0)</f>
        <v>104.7</v>
      </c>
      <c r="BE333">
        <f>_xlfn.XLOOKUP(_xlfn.XLOOKUP($A333,TEAMS!$E$3:$E$361,TEAMS!$D$3:$D$361,"",0),KP!$C$1:$C$370,KP!V$1:V$370,"",0)</f>
        <v>105.5</v>
      </c>
      <c r="BF333">
        <f>_xlfn.XLOOKUP(_xlfn.XLOOKUP($A333,TEAMS!$E$3:$E$361,TEAMS!$D$3:$D$361,"",0),KP!$C$1:$C$370,KP!X$1:X$370,"",0)</f>
        <v>-3.32</v>
      </c>
    </row>
    <row r="334" spans="1:58" x14ac:dyDescent="0.2">
      <c r="A334" s="1" t="s">
        <v>371</v>
      </c>
      <c r="B334" s="11" t="str">
        <f>_xlfn.XLOOKUP($A334,KP!$D$1:$D$364,KP!$C$1:$C$364,"",0)</f>
        <v>Austin Peay</v>
      </c>
      <c r="C334" s="11" t="str">
        <f>_xlfn.XLOOKUP($A334,KP!$D$1:$D$364,KP!$E$1:$E$364,"",0)</f>
        <v>ASun</v>
      </c>
      <c r="D334">
        <v>63.6</v>
      </c>
      <c r="E334">
        <v>-9.6</v>
      </c>
      <c r="F334">
        <v>22.9</v>
      </c>
      <c r="G334">
        <v>56.8</v>
      </c>
      <c r="H334">
        <v>0.94</v>
      </c>
      <c r="I334">
        <v>1.0820000000000001</v>
      </c>
      <c r="J334">
        <v>46.3</v>
      </c>
      <c r="K334">
        <v>99.6</v>
      </c>
      <c r="L334">
        <v>31.2</v>
      </c>
      <c r="M334">
        <v>46</v>
      </c>
      <c r="N334">
        <v>74</v>
      </c>
      <c r="O334">
        <v>6.8</v>
      </c>
      <c r="P334">
        <v>21.9</v>
      </c>
      <c r="Q334">
        <v>7.6</v>
      </c>
      <c r="R334">
        <v>19.3</v>
      </c>
      <c r="S334">
        <v>29.8</v>
      </c>
      <c r="T334">
        <v>23.8</v>
      </c>
      <c r="U334">
        <v>70.099999999999994</v>
      </c>
      <c r="V334">
        <v>45.2</v>
      </c>
      <c r="W334">
        <v>3</v>
      </c>
      <c r="X334">
        <v>6.6</v>
      </c>
      <c r="Y334">
        <v>11.6</v>
      </c>
      <c r="Z334">
        <v>11.5</v>
      </c>
      <c r="AA334">
        <v>1.0029999999999999</v>
      </c>
      <c r="AB334">
        <v>0.214</v>
      </c>
      <c r="AC334">
        <v>0.33300000000000002</v>
      </c>
      <c r="AD334">
        <v>67.599999999999994</v>
      </c>
      <c r="AE334">
        <v>16.8</v>
      </c>
      <c r="AF334">
        <v>73.2</v>
      </c>
      <c r="AG334">
        <v>9.6</v>
      </c>
      <c r="AH334">
        <v>48.7</v>
      </c>
      <c r="AI334">
        <v>54.7</v>
      </c>
      <c r="AJ334">
        <v>34.4</v>
      </c>
      <c r="AK334">
        <v>56.4</v>
      </c>
      <c r="AL334">
        <v>74.400000000000006</v>
      </c>
      <c r="AM334">
        <v>116.5</v>
      </c>
      <c r="AN334">
        <v>14</v>
      </c>
      <c r="AO334">
        <v>12.9</v>
      </c>
      <c r="AP334">
        <v>1.0860000000000001</v>
      </c>
      <c r="AQ334">
        <f t="shared" si="15"/>
        <v>-8.3000000000000185E-2</v>
      </c>
      <c r="AR334">
        <f t="shared" si="16"/>
        <v>9.6</v>
      </c>
      <c r="AS334">
        <f t="shared" si="17"/>
        <v>-1.9000000000000004</v>
      </c>
      <c r="AT334">
        <f>_xlfn.XLOOKUP(_xlfn.XLOOKUP($A334,TEAMS!$E$3:$E$361,TEAMS!$D$3:$D$361,"",0),KP!$C$1:$C$370,KP!B$1:B$370,"",0)</f>
        <v>324</v>
      </c>
      <c r="AU334">
        <f>_xlfn.XLOOKUP(_xlfn.XLOOKUP($A334,TEAMS!$E$3:$E$361,TEAMS!$D$3:$D$361,"",0),KP!$C$1:$C$370,KP!F$1:F$370,"",0)</f>
        <v>0</v>
      </c>
      <c r="AV334">
        <f>_xlfn.XLOOKUP(_xlfn.XLOOKUP($A334,TEAMS!$E$3:$E$361,TEAMS!$D$3:$D$361,"",0),KP!$C$1:$C$370,KP!G$1:G$370,"",0)</f>
        <v>0</v>
      </c>
      <c r="AW334">
        <f>_xlfn.XLOOKUP(_xlfn.XLOOKUP($A334,TEAMS!$E$3:$E$361,TEAMS!$D$3:$D$361,"",0),KP!$C$1:$C$370,KP!H$1:H$370,"",0)</f>
        <v>0</v>
      </c>
      <c r="AX334">
        <f>_xlfn.XLOOKUP(_xlfn.XLOOKUP($A334,TEAMS!$E$3:$E$361,TEAMS!$D$3:$D$361,"",0),KP!$C$1:$C$370,KP!I$1:I$370,"",0)</f>
        <v>-13.89</v>
      </c>
      <c r="AY334">
        <f>_xlfn.XLOOKUP(_xlfn.XLOOKUP($A334,TEAMS!$E$3:$E$361,TEAMS!$D$3:$D$361,"",0),KP!$C$1:$C$370,KP!J$1:J$370,"",0)</f>
        <v>97.1</v>
      </c>
      <c r="AZ334">
        <f>_xlfn.XLOOKUP(_xlfn.XLOOKUP($A334,TEAMS!$E$3:$E$361,TEAMS!$D$3:$D$361,"",0),KP!$C$1:$C$370,KP!L$1:L$370,"",0)</f>
        <v>111</v>
      </c>
      <c r="BA334">
        <f>_xlfn.XLOOKUP(_xlfn.XLOOKUP($A334,TEAMS!$E$3:$E$361,TEAMS!$D$3:$D$361,"",0),KP!$C$1:$C$370,KP!N$1:N$370,"",0)</f>
        <v>64.8</v>
      </c>
      <c r="BB334">
        <f>_xlfn.XLOOKUP(_xlfn.XLOOKUP($A334,TEAMS!$E$3:$E$361,TEAMS!$D$3:$D$361,"",0),KP!$C$1:$C$370,KP!P$1:P$370,"",0)</f>
        <v>-5.8000000000000003E-2</v>
      </c>
      <c r="BC334">
        <f>_xlfn.XLOOKUP(_xlfn.XLOOKUP($A334,TEAMS!$E$3:$E$361,TEAMS!$D$3:$D$361,"",0),KP!$C$1:$C$370,KP!R$1:R$370,"",0)</f>
        <v>-2.1</v>
      </c>
      <c r="BD334">
        <f>_xlfn.XLOOKUP(_xlfn.XLOOKUP($A334,TEAMS!$E$3:$E$361,TEAMS!$D$3:$D$361,"",0),KP!$C$1:$C$370,KP!T$1:T$370,"",0)</f>
        <v>105.4</v>
      </c>
      <c r="BE334">
        <f>_xlfn.XLOOKUP(_xlfn.XLOOKUP($A334,TEAMS!$E$3:$E$361,TEAMS!$D$3:$D$361,"",0),KP!$C$1:$C$370,KP!V$1:V$370,"",0)</f>
        <v>107.5</v>
      </c>
      <c r="BF334">
        <f>_xlfn.XLOOKUP(_xlfn.XLOOKUP($A334,TEAMS!$E$3:$E$361,TEAMS!$D$3:$D$361,"",0),KP!$C$1:$C$370,KP!X$1:X$370,"",0)</f>
        <v>0.81</v>
      </c>
    </row>
    <row r="335" spans="1:58" x14ac:dyDescent="0.2">
      <c r="A335" s="1" t="s">
        <v>372</v>
      </c>
      <c r="B335" s="11" t="str">
        <f>_xlfn.XLOOKUP($A335,KP!$D$1:$D$364,KP!$C$1:$C$364,"",0)</f>
        <v>Virginia</v>
      </c>
      <c r="C335" s="11" t="str">
        <f>_xlfn.XLOOKUP($A335,KP!$D$1:$D$364,KP!$E$1:$E$364,"",0)</f>
        <v>ACC</v>
      </c>
      <c r="D335">
        <v>67.8</v>
      </c>
      <c r="E335">
        <v>7.6</v>
      </c>
      <c r="F335">
        <v>24</v>
      </c>
      <c r="G335">
        <v>53.5</v>
      </c>
      <c r="H335">
        <v>1.06</v>
      </c>
      <c r="I335">
        <v>0.94199999999999995</v>
      </c>
      <c r="J335">
        <v>51.3</v>
      </c>
      <c r="K335">
        <v>109</v>
      </c>
      <c r="L335">
        <v>35.299999999999997</v>
      </c>
      <c r="M335">
        <v>50.4</v>
      </c>
      <c r="N335">
        <v>70.099999999999994</v>
      </c>
      <c r="O335">
        <v>6.8</v>
      </c>
      <c r="P335">
        <v>19.3</v>
      </c>
      <c r="Q335">
        <v>6.9</v>
      </c>
      <c r="R335">
        <v>22.5</v>
      </c>
      <c r="S335">
        <v>32</v>
      </c>
      <c r="T335">
        <v>23.6</v>
      </c>
      <c r="U335">
        <v>77.400000000000006</v>
      </c>
      <c r="V335">
        <v>50</v>
      </c>
      <c r="W335">
        <v>4.2</v>
      </c>
      <c r="X335">
        <v>6.9</v>
      </c>
      <c r="Y335">
        <v>15.8</v>
      </c>
      <c r="Z335">
        <v>8.5</v>
      </c>
      <c r="AA335">
        <v>1.853</v>
      </c>
      <c r="AB335">
        <v>0.78100000000000003</v>
      </c>
      <c r="AC335">
        <v>0.75</v>
      </c>
      <c r="AD335">
        <v>64</v>
      </c>
      <c r="AE335">
        <v>14.3</v>
      </c>
      <c r="AF335">
        <v>60.3</v>
      </c>
      <c r="AG335">
        <v>-7.6</v>
      </c>
      <c r="AH335">
        <v>41.5</v>
      </c>
      <c r="AI335">
        <v>48.3</v>
      </c>
      <c r="AJ335">
        <v>34</v>
      </c>
      <c r="AK335">
        <v>46.5</v>
      </c>
      <c r="AL335">
        <v>74.8</v>
      </c>
      <c r="AM335">
        <v>103.3</v>
      </c>
      <c r="AN335">
        <v>11.4</v>
      </c>
      <c r="AO335">
        <v>12.3</v>
      </c>
      <c r="AP335">
        <v>0.92600000000000005</v>
      </c>
      <c r="AQ335">
        <f t="shared" si="15"/>
        <v>0.92699999999999994</v>
      </c>
      <c r="AR335">
        <f t="shared" si="16"/>
        <v>11.100000000000001</v>
      </c>
      <c r="AS335">
        <f t="shared" si="17"/>
        <v>2.6000000000000014</v>
      </c>
      <c r="AT335">
        <f>_xlfn.XLOOKUP(_xlfn.XLOOKUP($A335,TEAMS!$E$3:$E$361,TEAMS!$D$3:$D$361,"",0),KP!$C$1:$C$370,KP!B$1:B$370,"",0)</f>
        <v>34</v>
      </c>
      <c r="AU335">
        <f>_xlfn.XLOOKUP(_xlfn.XLOOKUP($A335,TEAMS!$E$3:$E$361,TEAMS!$D$3:$D$361,"",0),KP!$C$1:$C$370,KP!F$1:F$370,"",0)</f>
        <v>25</v>
      </c>
      <c r="AV335">
        <f>_xlfn.XLOOKUP(_xlfn.XLOOKUP($A335,TEAMS!$E$3:$E$361,TEAMS!$D$3:$D$361,"",0),KP!$C$1:$C$370,KP!G$1:G$370,"",0)</f>
        <v>7</v>
      </c>
      <c r="AW335">
        <f>_xlfn.XLOOKUP(_xlfn.XLOOKUP($A335,TEAMS!$E$3:$E$361,TEAMS!$D$3:$D$361,"",0),KP!$C$1:$C$370,KP!H$1:H$370,"",0)</f>
        <v>4</v>
      </c>
      <c r="AX335">
        <f>_xlfn.XLOOKUP(_xlfn.XLOOKUP($A335,TEAMS!$E$3:$E$361,TEAMS!$D$3:$D$361,"",0),KP!$C$1:$C$370,KP!I$1:I$370,"",0)</f>
        <v>16.41</v>
      </c>
      <c r="AY335">
        <f>_xlfn.XLOOKUP(_xlfn.XLOOKUP($A335,TEAMS!$E$3:$E$361,TEAMS!$D$3:$D$361,"",0),KP!$C$1:$C$370,KP!J$1:J$370,"",0)</f>
        <v>111.2</v>
      </c>
      <c r="AZ335">
        <f>_xlfn.XLOOKUP(_xlfn.XLOOKUP($A335,TEAMS!$E$3:$E$361,TEAMS!$D$3:$D$361,"",0),KP!$C$1:$C$370,KP!L$1:L$370,"",0)</f>
        <v>94.8</v>
      </c>
      <c r="BA335">
        <f>_xlfn.XLOOKUP(_xlfn.XLOOKUP($A335,TEAMS!$E$3:$E$361,TEAMS!$D$3:$D$361,"",0),KP!$C$1:$C$370,KP!N$1:N$370,"",0)</f>
        <v>61.6</v>
      </c>
      <c r="BB335">
        <f>_xlfn.XLOOKUP(_xlfn.XLOOKUP($A335,TEAMS!$E$3:$E$361,TEAMS!$D$3:$D$361,"",0),KP!$C$1:$C$370,KP!P$1:P$370,"",0)</f>
        <v>4.4999999999999998E-2</v>
      </c>
      <c r="BC335">
        <f>_xlfn.XLOOKUP(_xlfn.XLOOKUP($A335,TEAMS!$E$3:$E$361,TEAMS!$D$3:$D$361,"",0),KP!$C$1:$C$370,KP!R$1:R$370,"",0)</f>
        <v>5.59</v>
      </c>
      <c r="BD335">
        <f>_xlfn.XLOOKUP(_xlfn.XLOOKUP($A335,TEAMS!$E$3:$E$361,TEAMS!$D$3:$D$361,"",0),KP!$C$1:$C$370,KP!T$1:T$370,"",0)</f>
        <v>108.5</v>
      </c>
      <c r="BE335">
        <f>_xlfn.XLOOKUP(_xlfn.XLOOKUP($A335,TEAMS!$E$3:$E$361,TEAMS!$D$3:$D$361,"",0),KP!$C$1:$C$370,KP!V$1:V$370,"",0)</f>
        <v>102.9</v>
      </c>
      <c r="BF335">
        <f>_xlfn.XLOOKUP(_xlfn.XLOOKUP($A335,TEAMS!$E$3:$E$361,TEAMS!$D$3:$D$361,"",0),KP!$C$1:$C$370,KP!X$1:X$370,"",0)</f>
        <v>1.84</v>
      </c>
    </row>
    <row r="336" spans="1:58" x14ac:dyDescent="0.2">
      <c r="A336" s="1" t="s">
        <v>373</v>
      </c>
      <c r="B336" s="11" t="str">
        <f>_xlfn.XLOOKUP($A336,KP!$D$1:$D$364,KP!$C$1:$C$364,"",0)</f>
        <v>Bethune Cookman</v>
      </c>
      <c r="C336" s="11" t="str">
        <f>_xlfn.XLOOKUP($A336,KP!$D$1:$D$364,KP!$E$1:$E$364,"",0)</f>
        <v>SWAC</v>
      </c>
      <c r="D336">
        <v>67.3</v>
      </c>
      <c r="E336">
        <v>-9.3000000000000007</v>
      </c>
      <c r="F336">
        <v>23.7</v>
      </c>
      <c r="G336">
        <v>58.3</v>
      </c>
      <c r="H336">
        <v>0.93600000000000005</v>
      </c>
      <c r="I336">
        <v>1.0660000000000001</v>
      </c>
      <c r="J336">
        <v>46.5</v>
      </c>
      <c r="K336">
        <v>100.2</v>
      </c>
      <c r="L336">
        <v>35.799999999999997</v>
      </c>
      <c r="M336">
        <v>43</v>
      </c>
      <c r="N336">
        <v>69.8</v>
      </c>
      <c r="O336">
        <v>6.9</v>
      </c>
      <c r="P336">
        <v>19.3</v>
      </c>
      <c r="Q336">
        <v>8</v>
      </c>
      <c r="R336">
        <v>20.8</v>
      </c>
      <c r="S336">
        <v>32</v>
      </c>
      <c r="T336">
        <v>24</v>
      </c>
      <c r="U336">
        <v>67.099999999999994</v>
      </c>
      <c r="V336">
        <v>45.3</v>
      </c>
      <c r="W336">
        <v>2.6</v>
      </c>
      <c r="X336">
        <v>7</v>
      </c>
      <c r="Y336">
        <v>10.9</v>
      </c>
      <c r="Z336">
        <v>13</v>
      </c>
      <c r="AA336">
        <v>0.84099999999999997</v>
      </c>
      <c r="AB336">
        <v>0.33300000000000002</v>
      </c>
      <c r="AC336">
        <v>0.5</v>
      </c>
      <c r="AD336">
        <v>71.900000000000006</v>
      </c>
      <c r="AE336">
        <v>17.8</v>
      </c>
      <c r="AF336">
        <v>76.599999999999994</v>
      </c>
      <c r="AG336">
        <v>9.3000000000000007</v>
      </c>
      <c r="AH336">
        <v>46.2</v>
      </c>
      <c r="AI336">
        <v>52.6</v>
      </c>
      <c r="AJ336">
        <v>35.5</v>
      </c>
      <c r="AK336">
        <v>52.2</v>
      </c>
      <c r="AL336">
        <v>73.3</v>
      </c>
      <c r="AM336">
        <v>112.2</v>
      </c>
      <c r="AN336">
        <v>14.2</v>
      </c>
      <c r="AO336">
        <v>13.6</v>
      </c>
      <c r="AP336">
        <v>1.044</v>
      </c>
      <c r="AQ336">
        <f t="shared" si="15"/>
        <v>-0.20300000000000007</v>
      </c>
      <c r="AR336">
        <f t="shared" si="16"/>
        <v>9.6</v>
      </c>
      <c r="AS336">
        <f t="shared" si="17"/>
        <v>-3.4000000000000004</v>
      </c>
      <c r="AT336">
        <f>_xlfn.XLOOKUP(_xlfn.XLOOKUP($A336,TEAMS!$E$3:$E$361,TEAMS!$D$3:$D$361,"",0),KP!$C$1:$C$370,KP!B$1:B$370,"",0)</f>
        <v>348</v>
      </c>
      <c r="AU336">
        <f>_xlfn.XLOOKUP(_xlfn.XLOOKUP($A336,TEAMS!$E$3:$E$361,TEAMS!$D$3:$D$361,"",0),KP!$C$1:$C$370,KP!F$1:F$370,"",0)</f>
        <v>0</v>
      </c>
      <c r="AV336">
        <f>_xlfn.XLOOKUP(_xlfn.XLOOKUP($A336,TEAMS!$E$3:$E$361,TEAMS!$D$3:$D$361,"",0),KP!$C$1:$C$370,KP!G$1:G$370,"",0)</f>
        <v>0</v>
      </c>
      <c r="AW336">
        <f>_xlfn.XLOOKUP(_xlfn.XLOOKUP($A336,TEAMS!$E$3:$E$361,TEAMS!$D$3:$D$361,"",0),KP!$C$1:$C$370,KP!H$1:H$370,"",0)</f>
        <v>0</v>
      </c>
      <c r="AX336">
        <f>_xlfn.XLOOKUP(_xlfn.XLOOKUP($A336,TEAMS!$E$3:$E$361,TEAMS!$D$3:$D$361,"",0),KP!$C$1:$C$370,KP!I$1:I$370,"",0)</f>
        <v>-17.37</v>
      </c>
      <c r="AY336">
        <f>_xlfn.XLOOKUP(_xlfn.XLOOKUP($A336,TEAMS!$E$3:$E$361,TEAMS!$D$3:$D$361,"",0),KP!$C$1:$C$370,KP!J$1:J$370,"",0)</f>
        <v>97.1</v>
      </c>
      <c r="AZ336">
        <f>_xlfn.XLOOKUP(_xlfn.XLOOKUP($A336,TEAMS!$E$3:$E$361,TEAMS!$D$3:$D$361,"",0),KP!$C$1:$C$370,KP!L$1:L$370,"",0)</f>
        <v>114.4</v>
      </c>
      <c r="BA336">
        <f>_xlfn.XLOOKUP(_xlfn.XLOOKUP($A336,TEAMS!$E$3:$E$361,TEAMS!$D$3:$D$361,"",0),KP!$C$1:$C$370,KP!N$1:N$370,"",0)</f>
        <v>69</v>
      </c>
      <c r="BB336">
        <f>_xlfn.XLOOKUP(_xlfn.XLOOKUP($A336,TEAMS!$E$3:$E$361,TEAMS!$D$3:$D$361,"",0),KP!$C$1:$C$370,KP!P$1:P$370,"",0)</f>
        <v>3.7999999999999999E-2</v>
      </c>
      <c r="BC336">
        <f>_xlfn.XLOOKUP(_xlfn.XLOOKUP($A336,TEAMS!$E$3:$E$361,TEAMS!$D$3:$D$361,"",0),KP!$C$1:$C$370,KP!R$1:R$370,"",0)</f>
        <v>-7.62</v>
      </c>
      <c r="BD336">
        <f>_xlfn.XLOOKUP(_xlfn.XLOOKUP($A336,TEAMS!$E$3:$E$361,TEAMS!$D$3:$D$361,"",0),KP!$C$1:$C$370,KP!T$1:T$370,"",0)</f>
        <v>100.4</v>
      </c>
      <c r="BE336">
        <f>_xlfn.XLOOKUP(_xlfn.XLOOKUP($A336,TEAMS!$E$3:$E$361,TEAMS!$D$3:$D$361,"",0),KP!$C$1:$C$370,KP!V$1:V$370,"",0)</f>
        <v>108</v>
      </c>
      <c r="BF336">
        <f>_xlfn.XLOOKUP(_xlfn.XLOOKUP($A336,TEAMS!$E$3:$E$361,TEAMS!$D$3:$D$361,"",0),KP!$C$1:$C$370,KP!X$1:X$370,"",0)</f>
        <v>-0.81</v>
      </c>
    </row>
    <row r="337" spans="1:58" x14ac:dyDescent="0.2">
      <c r="A337" s="1" t="s">
        <v>374</v>
      </c>
      <c r="B337" s="11" t="str">
        <f>_xlfn.XLOOKUP($A337,KP!$D$1:$D$364,KP!$C$1:$C$364,"",0)</f>
        <v>San Jose St.</v>
      </c>
      <c r="C337" s="11" t="str">
        <f>_xlfn.XLOOKUP($A337,KP!$D$1:$D$364,KP!$E$1:$E$364,"",0)</f>
        <v>MWC</v>
      </c>
      <c r="D337">
        <v>66.8</v>
      </c>
      <c r="E337">
        <v>0.2</v>
      </c>
      <c r="F337">
        <v>24.4</v>
      </c>
      <c r="G337">
        <v>56</v>
      </c>
      <c r="H337">
        <v>1.026</v>
      </c>
      <c r="I337">
        <v>1.0229999999999999</v>
      </c>
      <c r="J337">
        <v>50.4</v>
      </c>
      <c r="K337">
        <v>105.5</v>
      </c>
      <c r="L337">
        <v>32.799999999999997</v>
      </c>
      <c r="M337">
        <v>51.2</v>
      </c>
      <c r="N337">
        <v>67.3</v>
      </c>
      <c r="O337">
        <v>7.6</v>
      </c>
      <c r="P337">
        <v>23.1</v>
      </c>
      <c r="Q337">
        <v>10.1</v>
      </c>
      <c r="R337">
        <v>23.8</v>
      </c>
      <c r="S337">
        <v>36.700000000000003</v>
      </c>
      <c r="T337">
        <v>33.200000000000003</v>
      </c>
      <c r="U337">
        <v>78.400000000000006</v>
      </c>
      <c r="V337">
        <v>54.6</v>
      </c>
      <c r="W337">
        <v>4.3</v>
      </c>
      <c r="X337">
        <v>4.0999999999999996</v>
      </c>
      <c r="Y337">
        <v>12.1</v>
      </c>
      <c r="Z337">
        <v>11.9</v>
      </c>
      <c r="AA337">
        <v>1.01</v>
      </c>
      <c r="AB337">
        <v>0.59399999999999997</v>
      </c>
      <c r="AC337">
        <v>0.625</v>
      </c>
      <c r="AD337">
        <v>65.099999999999994</v>
      </c>
      <c r="AE337">
        <v>15.6</v>
      </c>
      <c r="AF337">
        <v>66.599999999999994</v>
      </c>
      <c r="AG337">
        <v>-0.2</v>
      </c>
      <c r="AH337">
        <v>42.5</v>
      </c>
      <c r="AI337">
        <v>48.7</v>
      </c>
      <c r="AJ337">
        <v>34.700000000000003</v>
      </c>
      <c r="AK337">
        <v>46.8</v>
      </c>
      <c r="AL337">
        <v>77.7</v>
      </c>
      <c r="AM337">
        <v>105.3</v>
      </c>
      <c r="AN337">
        <v>12.3</v>
      </c>
      <c r="AO337">
        <v>8.4</v>
      </c>
      <c r="AP337">
        <v>1.4570000000000001</v>
      </c>
      <c r="AQ337">
        <f t="shared" si="15"/>
        <v>-0.44700000000000006</v>
      </c>
      <c r="AR337">
        <f t="shared" si="16"/>
        <v>8.3999999999999986</v>
      </c>
      <c r="AS337">
        <f t="shared" si="17"/>
        <v>-3.5000000000000018</v>
      </c>
      <c r="AT337">
        <f>_xlfn.XLOOKUP(_xlfn.XLOOKUP($A337,TEAMS!$E$3:$E$361,TEAMS!$D$3:$D$361,"",0),KP!$C$1:$C$370,KP!B$1:B$370,"",0)</f>
        <v>93</v>
      </c>
      <c r="AU337">
        <f>_xlfn.XLOOKUP(_xlfn.XLOOKUP($A337,TEAMS!$E$3:$E$361,TEAMS!$D$3:$D$361,"",0),KP!$C$1:$C$370,KP!F$1:F$370,"",0)</f>
        <v>20</v>
      </c>
      <c r="AV337">
        <f>_xlfn.XLOOKUP(_xlfn.XLOOKUP($A337,TEAMS!$E$3:$E$361,TEAMS!$D$3:$D$361,"",0),KP!$C$1:$C$370,KP!G$1:G$370,"",0)</f>
        <v>13</v>
      </c>
      <c r="AW337">
        <f>_xlfn.XLOOKUP(_xlfn.XLOOKUP($A337,TEAMS!$E$3:$E$361,TEAMS!$D$3:$D$361,"",0),KP!$C$1:$C$370,KP!H$1:H$370,"",0)</f>
        <v>0</v>
      </c>
      <c r="AX337">
        <f>_xlfn.XLOOKUP(_xlfn.XLOOKUP($A337,TEAMS!$E$3:$E$361,TEAMS!$D$3:$D$361,"",0),KP!$C$1:$C$370,KP!I$1:I$370,"",0)</f>
        <v>7.91</v>
      </c>
      <c r="AY337">
        <f>_xlfn.XLOOKUP(_xlfn.XLOOKUP($A337,TEAMS!$E$3:$E$361,TEAMS!$D$3:$D$361,"",0),KP!$C$1:$C$370,KP!J$1:J$370,"",0)</f>
        <v>110.7</v>
      </c>
      <c r="AZ337">
        <f>_xlfn.XLOOKUP(_xlfn.XLOOKUP($A337,TEAMS!$E$3:$E$361,TEAMS!$D$3:$D$361,"",0),KP!$C$1:$C$370,KP!L$1:L$370,"",0)</f>
        <v>102.8</v>
      </c>
      <c r="BA337">
        <f>_xlfn.XLOOKUP(_xlfn.XLOOKUP($A337,TEAMS!$E$3:$E$361,TEAMS!$D$3:$D$361,"",0),KP!$C$1:$C$370,KP!N$1:N$370,"",0)</f>
        <v>62.7</v>
      </c>
      <c r="BB337">
        <f>_xlfn.XLOOKUP(_xlfn.XLOOKUP($A337,TEAMS!$E$3:$E$361,TEAMS!$D$3:$D$361,"",0),KP!$C$1:$C$370,KP!P$1:P$370,"",0)</f>
        <v>8.5999999999999993E-2</v>
      </c>
      <c r="BC337">
        <f>_xlfn.XLOOKUP(_xlfn.XLOOKUP($A337,TEAMS!$E$3:$E$361,TEAMS!$D$3:$D$361,"",0),KP!$C$1:$C$370,KP!R$1:R$370,"",0)</f>
        <v>6.87</v>
      </c>
      <c r="BD337">
        <f>_xlfn.XLOOKUP(_xlfn.XLOOKUP($A337,TEAMS!$E$3:$E$361,TEAMS!$D$3:$D$361,"",0),KP!$C$1:$C$370,KP!T$1:T$370,"",0)</f>
        <v>108.5</v>
      </c>
      <c r="BE337">
        <f>_xlfn.XLOOKUP(_xlfn.XLOOKUP($A337,TEAMS!$E$3:$E$361,TEAMS!$D$3:$D$361,"",0),KP!$C$1:$C$370,KP!V$1:V$370,"",0)</f>
        <v>101.6</v>
      </c>
      <c r="BF337">
        <f>_xlfn.XLOOKUP(_xlfn.XLOOKUP($A337,TEAMS!$E$3:$E$361,TEAMS!$D$3:$D$361,"",0),KP!$C$1:$C$370,KP!X$1:X$370,"",0)</f>
        <v>-1.0900000000000001</v>
      </c>
    </row>
    <row r="338" spans="1:58" x14ac:dyDescent="0.2">
      <c r="A338" s="1" t="s">
        <v>375</v>
      </c>
      <c r="B338" s="11" t="str">
        <f>_xlfn.XLOOKUP($A338,KP!$D$1:$D$364,KP!$C$1:$C$364,"",0)</f>
        <v>NJIT</v>
      </c>
      <c r="C338" s="11" t="str">
        <f>_xlfn.XLOOKUP($A338,KP!$D$1:$D$364,KP!$E$1:$E$364,"",0)</f>
        <v>AE</v>
      </c>
      <c r="D338">
        <v>66.5</v>
      </c>
      <c r="E338">
        <v>-7</v>
      </c>
      <c r="F338">
        <v>24.5</v>
      </c>
      <c r="G338">
        <v>57.6</v>
      </c>
      <c r="H338">
        <v>0.96699999999999997</v>
      </c>
      <c r="I338">
        <v>1.0680000000000001</v>
      </c>
      <c r="J338">
        <v>48.3</v>
      </c>
      <c r="K338">
        <v>101.9</v>
      </c>
      <c r="L338">
        <v>35.200000000000003</v>
      </c>
      <c r="M338">
        <v>46.1</v>
      </c>
      <c r="N338">
        <v>67.5</v>
      </c>
      <c r="O338">
        <v>6.6</v>
      </c>
      <c r="P338">
        <v>18.7</v>
      </c>
      <c r="Q338">
        <v>7.1</v>
      </c>
      <c r="R338">
        <v>23.4</v>
      </c>
      <c r="S338">
        <v>33.200000000000003</v>
      </c>
      <c r="T338">
        <v>21.5</v>
      </c>
      <c r="U338">
        <v>72.7</v>
      </c>
      <c r="V338">
        <v>47</v>
      </c>
      <c r="W338">
        <v>2.8</v>
      </c>
      <c r="X338">
        <v>5.3</v>
      </c>
      <c r="Y338">
        <v>11</v>
      </c>
      <c r="Z338">
        <v>10.8</v>
      </c>
      <c r="AA338">
        <v>1.0189999999999999</v>
      </c>
      <c r="AB338">
        <v>0.20699999999999999</v>
      </c>
      <c r="AC338">
        <v>0.1</v>
      </c>
      <c r="AD338">
        <v>68.8</v>
      </c>
      <c r="AE338">
        <v>15.6</v>
      </c>
      <c r="AF338">
        <v>73.5</v>
      </c>
      <c r="AG338">
        <v>7</v>
      </c>
      <c r="AH338">
        <v>45.7</v>
      </c>
      <c r="AI338">
        <v>52.3</v>
      </c>
      <c r="AJ338">
        <v>34</v>
      </c>
      <c r="AK338">
        <v>53.2</v>
      </c>
      <c r="AL338">
        <v>67.599999999999994</v>
      </c>
      <c r="AM338">
        <v>109.1</v>
      </c>
      <c r="AN338">
        <v>13.5</v>
      </c>
      <c r="AO338">
        <v>10</v>
      </c>
      <c r="AP338">
        <v>1.3520000000000001</v>
      </c>
      <c r="AQ338">
        <f t="shared" si="15"/>
        <v>-0.33300000000000018</v>
      </c>
      <c r="AR338">
        <f t="shared" si="16"/>
        <v>8.1</v>
      </c>
      <c r="AS338">
        <f t="shared" si="17"/>
        <v>-2.7000000000000011</v>
      </c>
      <c r="AT338">
        <f>_xlfn.XLOOKUP(_xlfn.XLOOKUP($A338,TEAMS!$E$3:$E$361,TEAMS!$D$3:$D$361,"",0),KP!$C$1:$C$370,KP!B$1:B$370,"",0)</f>
        <v>331</v>
      </c>
      <c r="AU338">
        <f>_xlfn.XLOOKUP(_xlfn.XLOOKUP($A338,TEAMS!$E$3:$E$361,TEAMS!$D$3:$D$361,"",0),KP!$C$1:$C$370,KP!F$1:F$370,"",0)</f>
        <v>0</v>
      </c>
      <c r="AV338">
        <f>_xlfn.XLOOKUP(_xlfn.XLOOKUP($A338,TEAMS!$E$3:$E$361,TEAMS!$D$3:$D$361,"",0),KP!$C$1:$C$370,KP!G$1:G$370,"",0)</f>
        <v>0</v>
      </c>
      <c r="AW338">
        <f>_xlfn.XLOOKUP(_xlfn.XLOOKUP($A338,TEAMS!$E$3:$E$361,TEAMS!$D$3:$D$361,"",0),KP!$C$1:$C$370,KP!H$1:H$370,"",0)</f>
        <v>0</v>
      </c>
      <c r="AX338">
        <f>_xlfn.XLOOKUP(_xlfn.XLOOKUP($A338,TEAMS!$E$3:$E$361,TEAMS!$D$3:$D$361,"",0),KP!$C$1:$C$370,KP!I$1:I$370,"",0)</f>
        <v>-14.92</v>
      </c>
      <c r="AY338">
        <f>_xlfn.XLOOKUP(_xlfn.XLOOKUP($A338,TEAMS!$E$3:$E$361,TEAMS!$D$3:$D$361,"",0),KP!$C$1:$C$370,KP!J$1:J$370,"",0)</f>
        <v>97.2</v>
      </c>
      <c r="AZ338">
        <f>_xlfn.XLOOKUP(_xlfn.XLOOKUP($A338,TEAMS!$E$3:$E$361,TEAMS!$D$3:$D$361,"",0),KP!$C$1:$C$370,KP!L$1:L$370,"",0)</f>
        <v>112.1</v>
      </c>
      <c r="BA338">
        <f>_xlfn.XLOOKUP(_xlfn.XLOOKUP($A338,TEAMS!$E$3:$E$361,TEAMS!$D$3:$D$361,"",0),KP!$C$1:$C$370,KP!N$1:N$370,"",0)</f>
        <v>66.3</v>
      </c>
      <c r="BB338">
        <f>_xlfn.XLOOKUP(_xlfn.XLOOKUP($A338,TEAMS!$E$3:$E$361,TEAMS!$D$3:$D$361,"",0),KP!$C$1:$C$370,KP!P$1:P$370,"",0)</f>
        <v>-6.0999999999999999E-2</v>
      </c>
      <c r="BC338">
        <f>_xlfn.XLOOKUP(_xlfn.XLOOKUP($A338,TEAMS!$E$3:$E$361,TEAMS!$D$3:$D$361,"",0),KP!$C$1:$C$370,KP!R$1:R$370,"",0)</f>
        <v>-5.56</v>
      </c>
      <c r="BD338">
        <f>_xlfn.XLOOKUP(_xlfn.XLOOKUP($A338,TEAMS!$E$3:$E$361,TEAMS!$D$3:$D$361,"",0),KP!$C$1:$C$370,KP!T$1:T$370,"",0)</f>
        <v>103</v>
      </c>
      <c r="BE338">
        <f>_xlfn.XLOOKUP(_xlfn.XLOOKUP($A338,TEAMS!$E$3:$E$361,TEAMS!$D$3:$D$361,"",0),KP!$C$1:$C$370,KP!V$1:V$370,"",0)</f>
        <v>108.6</v>
      </c>
      <c r="BF338">
        <f>_xlfn.XLOOKUP(_xlfn.XLOOKUP($A338,TEAMS!$E$3:$E$361,TEAMS!$D$3:$D$361,"",0),KP!$C$1:$C$370,KP!X$1:X$370,"",0)</f>
        <v>-5.3</v>
      </c>
    </row>
    <row r="339" spans="1:58" x14ac:dyDescent="0.2">
      <c r="A339" s="1" t="s">
        <v>376</v>
      </c>
      <c r="B339" s="11" t="str">
        <f>_xlfn.XLOOKUP($A339,KP!$D$1:$D$364,KP!$C$1:$C$364,"",0)</f>
        <v>Idaho St.</v>
      </c>
      <c r="C339" s="11" t="str">
        <f>_xlfn.XLOOKUP($A339,KP!$D$1:$D$364,KP!$E$1:$E$364,"",0)</f>
        <v>BSky</v>
      </c>
      <c r="D339">
        <v>68.5</v>
      </c>
      <c r="E339">
        <v>-3.6</v>
      </c>
      <c r="F339">
        <v>24.6</v>
      </c>
      <c r="G339">
        <v>55.8</v>
      </c>
      <c r="H339">
        <v>0.997</v>
      </c>
      <c r="I339">
        <v>1.0489999999999999</v>
      </c>
      <c r="J339">
        <v>50.8</v>
      </c>
      <c r="K339">
        <v>108</v>
      </c>
      <c r="L339">
        <v>33.299999999999997</v>
      </c>
      <c r="M339">
        <v>51.3</v>
      </c>
      <c r="N339">
        <v>73.3</v>
      </c>
      <c r="O339">
        <v>7.4</v>
      </c>
      <c r="P339">
        <v>22.2</v>
      </c>
      <c r="Q339">
        <v>6.9</v>
      </c>
      <c r="R339">
        <v>21.3</v>
      </c>
      <c r="S339">
        <v>31</v>
      </c>
      <c r="T339">
        <v>22.8</v>
      </c>
      <c r="U339">
        <v>74.8</v>
      </c>
      <c r="V339">
        <v>48</v>
      </c>
      <c r="W339">
        <v>2.6</v>
      </c>
      <c r="X339">
        <v>5.7</v>
      </c>
      <c r="Y339">
        <v>12.1</v>
      </c>
      <c r="Z339">
        <v>11.6</v>
      </c>
      <c r="AA339">
        <v>1.0429999999999999</v>
      </c>
      <c r="AB339">
        <v>0.3</v>
      </c>
      <c r="AC339">
        <v>0.27300000000000002</v>
      </c>
      <c r="AD339">
        <v>68.7</v>
      </c>
      <c r="AE339">
        <v>17.8</v>
      </c>
      <c r="AF339">
        <v>72.099999999999994</v>
      </c>
      <c r="AG339">
        <v>3.6</v>
      </c>
      <c r="AH339">
        <v>45.9</v>
      </c>
      <c r="AI339">
        <v>51.3</v>
      </c>
      <c r="AJ339">
        <v>32.5</v>
      </c>
      <c r="AK339">
        <v>52.6</v>
      </c>
      <c r="AL339">
        <v>79.400000000000006</v>
      </c>
      <c r="AM339">
        <v>111.9</v>
      </c>
      <c r="AN339">
        <v>12</v>
      </c>
      <c r="AO339">
        <v>12</v>
      </c>
      <c r="AP339">
        <v>1</v>
      </c>
      <c r="AQ339">
        <f t="shared" si="15"/>
        <v>4.2999999999999927E-2</v>
      </c>
      <c r="AR339">
        <f t="shared" si="16"/>
        <v>8.3000000000000007</v>
      </c>
      <c r="AS339">
        <f t="shared" si="17"/>
        <v>-3.2999999999999989</v>
      </c>
      <c r="AT339">
        <f>_xlfn.XLOOKUP(_xlfn.XLOOKUP($A339,TEAMS!$E$3:$E$361,TEAMS!$D$3:$D$361,"",0),KP!$C$1:$C$370,KP!B$1:B$370,"",0)</f>
        <v>243</v>
      </c>
      <c r="AU339">
        <f>_xlfn.XLOOKUP(_xlfn.XLOOKUP($A339,TEAMS!$E$3:$E$361,TEAMS!$D$3:$D$361,"",0),KP!$C$1:$C$370,KP!F$1:F$370,"",0)</f>
        <v>0</v>
      </c>
      <c r="AV339">
        <f>_xlfn.XLOOKUP(_xlfn.XLOOKUP($A339,TEAMS!$E$3:$E$361,TEAMS!$D$3:$D$361,"",0),KP!$C$1:$C$370,KP!G$1:G$370,"",0)</f>
        <v>0</v>
      </c>
      <c r="AW339">
        <f>_xlfn.XLOOKUP(_xlfn.XLOOKUP($A339,TEAMS!$E$3:$E$361,TEAMS!$D$3:$D$361,"",0),KP!$C$1:$C$370,KP!H$1:H$370,"",0)</f>
        <v>0</v>
      </c>
      <c r="AX339">
        <f>_xlfn.XLOOKUP(_xlfn.XLOOKUP($A339,TEAMS!$E$3:$E$361,TEAMS!$D$3:$D$361,"",0),KP!$C$1:$C$370,KP!I$1:I$370,"",0)</f>
        <v>-6.28</v>
      </c>
      <c r="AY339">
        <f>_xlfn.XLOOKUP(_xlfn.XLOOKUP($A339,TEAMS!$E$3:$E$361,TEAMS!$D$3:$D$361,"",0),KP!$C$1:$C$370,KP!J$1:J$370,"",0)</f>
        <v>102.3</v>
      </c>
      <c r="AZ339">
        <f>_xlfn.XLOOKUP(_xlfn.XLOOKUP($A339,TEAMS!$E$3:$E$361,TEAMS!$D$3:$D$361,"",0),KP!$C$1:$C$370,KP!L$1:L$370,"",0)</f>
        <v>108.6</v>
      </c>
      <c r="BA339">
        <f>_xlfn.XLOOKUP(_xlfn.XLOOKUP($A339,TEAMS!$E$3:$E$361,TEAMS!$D$3:$D$361,"",0),KP!$C$1:$C$370,KP!N$1:N$370,"",0)</f>
        <v>65.3</v>
      </c>
      <c r="BB339">
        <f>_xlfn.XLOOKUP(_xlfn.XLOOKUP($A339,TEAMS!$E$3:$E$361,TEAMS!$D$3:$D$361,"",0),KP!$C$1:$C$370,KP!P$1:P$370,"",0)</f>
        <v>-8.4000000000000005E-2</v>
      </c>
      <c r="BC339">
        <f>_xlfn.XLOOKUP(_xlfn.XLOOKUP($A339,TEAMS!$E$3:$E$361,TEAMS!$D$3:$D$361,"",0),KP!$C$1:$C$370,KP!R$1:R$370,"",0)</f>
        <v>-2.1</v>
      </c>
      <c r="BD339">
        <f>_xlfn.XLOOKUP(_xlfn.XLOOKUP($A339,TEAMS!$E$3:$E$361,TEAMS!$D$3:$D$361,"",0),KP!$C$1:$C$370,KP!T$1:T$370,"",0)</f>
        <v>105.2</v>
      </c>
      <c r="BE339">
        <f>_xlfn.XLOOKUP(_xlfn.XLOOKUP($A339,TEAMS!$E$3:$E$361,TEAMS!$D$3:$D$361,"",0),KP!$C$1:$C$370,KP!V$1:V$370,"",0)</f>
        <v>107.3</v>
      </c>
      <c r="BF339">
        <f>_xlfn.XLOOKUP(_xlfn.XLOOKUP($A339,TEAMS!$E$3:$E$361,TEAMS!$D$3:$D$361,"",0),KP!$C$1:$C$370,KP!X$1:X$370,"",0)</f>
        <v>-1.76</v>
      </c>
    </row>
    <row r="340" spans="1:58" x14ac:dyDescent="0.2">
      <c r="A340" s="1" t="s">
        <v>377</v>
      </c>
      <c r="B340" s="11" t="str">
        <f>_xlfn.XLOOKUP($A340,KP!$D$1:$D$364,KP!$C$1:$C$364,"",0)</f>
        <v>Chicago St.</v>
      </c>
      <c r="C340" s="11" t="str">
        <f>_xlfn.XLOOKUP($A340,KP!$D$1:$D$364,KP!$E$1:$E$364,"",0)</f>
        <v>ind</v>
      </c>
      <c r="D340">
        <v>66.5</v>
      </c>
      <c r="E340">
        <v>-7.8</v>
      </c>
      <c r="F340">
        <v>23.1</v>
      </c>
      <c r="G340">
        <v>55.1</v>
      </c>
      <c r="H340">
        <v>0.98299999999999998</v>
      </c>
      <c r="I340">
        <v>1.0980000000000001</v>
      </c>
      <c r="J340">
        <v>48.8</v>
      </c>
      <c r="K340">
        <v>104.8</v>
      </c>
      <c r="L340">
        <v>32.9</v>
      </c>
      <c r="M340">
        <v>48.4</v>
      </c>
      <c r="N340">
        <v>72.599999999999994</v>
      </c>
      <c r="O340">
        <v>7.6</v>
      </c>
      <c r="P340">
        <v>23</v>
      </c>
      <c r="Q340">
        <v>9.8000000000000007</v>
      </c>
      <c r="R340">
        <v>20.7</v>
      </c>
      <c r="S340">
        <v>33.799999999999997</v>
      </c>
      <c r="T340">
        <v>31.8</v>
      </c>
      <c r="U340">
        <v>68.400000000000006</v>
      </c>
      <c r="V340">
        <v>49.9</v>
      </c>
      <c r="W340">
        <v>2.5</v>
      </c>
      <c r="X340">
        <v>5.2</v>
      </c>
      <c r="Y340">
        <v>10.8</v>
      </c>
      <c r="Z340">
        <v>14.1</v>
      </c>
      <c r="AA340">
        <v>0.76600000000000001</v>
      </c>
      <c r="AB340">
        <v>0.25900000000000001</v>
      </c>
      <c r="AC340">
        <v>0.33300000000000002</v>
      </c>
      <c r="AD340">
        <v>67.599999999999994</v>
      </c>
      <c r="AE340">
        <v>19.100000000000001</v>
      </c>
      <c r="AF340">
        <v>74.3</v>
      </c>
      <c r="AG340">
        <v>7.8</v>
      </c>
      <c r="AH340">
        <v>46.6</v>
      </c>
      <c r="AI340">
        <v>53.3</v>
      </c>
      <c r="AJ340">
        <v>35.700000000000003</v>
      </c>
      <c r="AK340">
        <v>53.1</v>
      </c>
      <c r="AL340">
        <v>69.3</v>
      </c>
      <c r="AM340">
        <v>112.3</v>
      </c>
      <c r="AN340">
        <v>14.8</v>
      </c>
      <c r="AO340">
        <v>11</v>
      </c>
      <c r="AP340">
        <v>1.347</v>
      </c>
      <c r="AQ340">
        <f t="shared" si="15"/>
        <v>-0.58099999999999996</v>
      </c>
      <c r="AR340">
        <f t="shared" si="16"/>
        <v>7.7</v>
      </c>
      <c r="AS340">
        <f t="shared" si="17"/>
        <v>-6.3999999999999995</v>
      </c>
      <c r="AT340">
        <f>_xlfn.XLOOKUP(_xlfn.XLOOKUP($A340,TEAMS!$E$3:$E$361,TEAMS!$D$3:$D$361,"",0),KP!$C$1:$C$370,KP!B$1:B$370,"",0)</f>
        <v>296</v>
      </c>
      <c r="AU340">
        <f>_xlfn.XLOOKUP(_xlfn.XLOOKUP($A340,TEAMS!$E$3:$E$361,TEAMS!$D$3:$D$361,"",0),KP!$C$1:$C$370,KP!F$1:F$370,"",0)</f>
        <v>0</v>
      </c>
      <c r="AV340">
        <f>_xlfn.XLOOKUP(_xlfn.XLOOKUP($A340,TEAMS!$E$3:$E$361,TEAMS!$D$3:$D$361,"",0),KP!$C$1:$C$370,KP!G$1:G$370,"",0)</f>
        <v>0</v>
      </c>
      <c r="AW340">
        <f>_xlfn.XLOOKUP(_xlfn.XLOOKUP($A340,TEAMS!$E$3:$E$361,TEAMS!$D$3:$D$361,"",0),KP!$C$1:$C$370,KP!H$1:H$370,"",0)</f>
        <v>0</v>
      </c>
      <c r="AX340">
        <f>_xlfn.XLOOKUP(_xlfn.XLOOKUP($A340,TEAMS!$E$3:$E$361,TEAMS!$D$3:$D$361,"",0),KP!$C$1:$C$370,KP!I$1:I$370,"",0)</f>
        <v>-10.28</v>
      </c>
      <c r="AY340">
        <f>_xlfn.XLOOKUP(_xlfn.XLOOKUP($A340,TEAMS!$E$3:$E$361,TEAMS!$D$3:$D$361,"",0),KP!$C$1:$C$370,KP!J$1:J$370,"",0)</f>
        <v>103.2</v>
      </c>
      <c r="AZ340">
        <f>_xlfn.XLOOKUP(_xlfn.XLOOKUP($A340,TEAMS!$E$3:$E$361,TEAMS!$D$3:$D$361,"",0),KP!$C$1:$C$370,KP!L$1:L$370,"",0)</f>
        <v>113.5</v>
      </c>
      <c r="BA340">
        <f>_xlfn.XLOOKUP(_xlfn.XLOOKUP($A340,TEAMS!$E$3:$E$361,TEAMS!$D$3:$D$361,"",0),KP!$C$1:$C$370,KP!N$1:N$370,"",0)</f>
        <v>64.400000000000006</v>
      </c>
      <c r="BB340">
        <f>_xlfn.XLOOKUP(_xlfn.XLOOKUP($A340,TEAMS!$E$3:$E$361,TEAMS!$D$3:$D$361,"",0),KP!$C$1:$C$370,KP!P$1:P$370,"",0)</f>
        <v>-5.6000000000000001E-2</v>
      </c>
      <c r="BC340">
        <f>_xlfn.XLOOKUP(_xlfn.XLOOKUP($A340,TEAMS!$E$3:$E$361,TEAMS!$D$3:$D$361,"",0),KP!$C$1:$C$370,KP!R$1:R$370,"",0)</f>
        <v>-0.01</v>
      </c>
      <c r="BD340">
        <f>_xlfn.XLOOKUP(_xlfn.XLOOKUP($A340,TEAMS!$E$3:$E$361,TEAMS!$D$3:$D$361,"",0),KP!$C$1:$C$370,KP!T$1:T$370,"",0)</f>
        <v>105.7</v>
      </c>
      <c r="BE340">
        <f>_xlfn.XLOOKUP(_xlfn.XLOOKUP($A340,TEAMS!$E$3:$E$361,TEAMS!$D$3:$D$361,"",0),KP!$C$1:$C$370,KP!V$1:V$370,"",0)</f>
        <v>105.8</v>
      </c>
      <c r="BF340">
        <f>_xlfn.XLOOKUP(_xlfn.XLOOKUP($A340,TEAMS!$E$3:$E$361,TEAMS!$D$3:$D$361,"",0),KP!$C$1:$C$370,KP!X$1:X$370,"",0)</f>
        <v>1.97</v>
      </c>
    </row>
    <row r="341" spans="1:58" x14ac:dyDescent="0.2">
      <c r="A341" s="1" t="s">
        <v>378</v>
      </c>
      <c r="B341" s="11" t="str">
        <f>_xlfn.XLOOKUP($A341,KP!$D$1:$D$364,KP!$C$1:$C$364,"",0)</f>
        <v>Albany</v>
      </c>
      <c r="C341" s="11" t="str">
        <f>_xlfn.XLOOKUP($A341,KP!$D$1:$D$364,KP!$E$1:$E$364,"",0)</f>
        <v>AE</v>
      </c>
      <c r="D341">
        <v>66.400000000000006</v>
      </c>
      <c r="E341">
        <v>-9.8000000000000007</v>
      </c>
      <c r="F341">
        <v>23</v>
      </c>
      <c r="G341">
        <v>56.6</v>
      </c>
      <c r="H341">
        <v>0.95699999999999996</v>
      </c>
      <c r="I341">
        <v>1.099</v>
      </c>
      <c r="J341">
        <v>47.3</v>
      </c>
      <c r="K341">
        <v>102.2</v>
      </c>
      <c r="L341">
        <v>32.200000000000003</v>
      </c>
      <c r="M341">
        <v>46.6</v>
      </c>
      <c r="N341">
        <v>72.900000000000006</v>
      </c>
      <c r="O341">
        <v>7.5</v>
      </c>
      <c r="P341">
        <v>23.3</v>
      </c>
      <c r="Q341">
        <v>8.3000000000000007</v>
      </c>
      <c r="R341">
        <v>21.3</v>
      </c>
      <c r="S341">
        <v>32.9</v>
      </c>
      <c r="T341">
        <v>25.6</v>
      </c>
      <c r="U341">
        <v>74.7</v>
      </c>
      <c r="V341">
        <v>49.1</v>
      </c>
      <c r="W341">
        <v>1.6</v>
      </c>
      <c r="X341">
        <v>5.5</v>
      </c>
      <c r="Y341">
        <v>11.3</v>
      </c>
      <c r="Z341">
        <v>13</v>
      </c>
      <c r="AA341">
        <v>0.86499999999999999</v>
      </c>
      <c r="AB341">
        <v>0.20699999999999999</v>
      </c>
      <c r="AC341">
        <v>0.4</v>
      </c>
      <c r="AD341">
        <v>69.3</v>
      </c>
      <c r="AE341">
        <v>18.5</v>
      </c>
      <c r="AF341">
        <v>76.2</v>
      </c>
      <c r="AG341">
        <v>9.8000000000000007</v>
      </c>
      <c r="AH341">
        <v>49.3</v>
      </c>
      <c r="AI341">
        <v>55.3</v>
      </c>
      <c r="AJ341">
        <v>35.299999999999997</v>
      </c>
      <c r="AK341">
        <v>56.5</v>
      </c>
      <c r="AL341">
        <v>73.900000000000006</v>
      </c>
      <c r="AM341">
        <v>117.3</v>
      </c>
      <c r="AN341">
        <v>14.7</v>
      </c>
      <c r="AO341">
        <v>11.3</v>
      </c>
      <c r="AP341">
        <v>1.3</v>
      </c>
      <c r="AQ341">
        <f t="shared" si="15"/>
        <v>-0.43500000000000005</v>
      </c>
      <c r="AR341">
        <f t="shared" si="16"/>
        <v>7.1</v>
      </c>
      <c r="AS341">
        <f t="shared" si="17"/>
        <v>-5.9</v>
      </c>
      <c r="AT341">
        <f>_xlfn.XLOOKUP(_xlfn.XLOOKUP($A341,TEAMS!$E$3:$E$361,TEAMS!$D$3:$D$361,"",0),KP!$C$1:$C$370,KP!B$1:B$370,"",0)</f>
        <v>347</v>
      </c>
      <c r="AU341">
        <f>_xlfn.XLOOKUP(_xlfn.XLOOKUP($A341,TEAMS!$E$3:$E$361,TEAMS!$D$3:$D$361,"",0),KP!$C$1:$C$370,KP!F$1:F$370,"",0)</f>
        <v>0</v>
      </c>
      <c r="AV341">
        <f>_xlfn.XLOOKUP(_xlfn.XLOOKUP($A341,TEAMS!$E$3:$E$361,TEAMS!$D$3:$D$361,"",0),KP!$C$1:$C$370,KP!G$1:G$370,"",0)</f>
        <v>0</v>
      </c>
      <c r="AW341">
        <f>_xlfn.XLOOKUP(_xlfn.XLOOKUP($A341,TEAMS!$E$3:$E$361,TEAMS!$D$3:$D$361,"",0),KP!$C$1:$C$370,KP!H$1:H$370,"",0)</f>
        <v>0</v>
      </c>
      <c r="AX341">
        <f>_xlfn.XLOOKUP(_xlfn.XLOOKUP($A341,TEAMS!$E$3:$E$361,TEAMS!$D$3:$D$361,"",0),KP!$C$1:$C$370,KP!I$1:I$370,"",0)</f>
        <v>-17.350000000000001</v>
      </c>
      <c r="AY341">
        <f>_xlfn.XLOOKUP(_xlfn.XLOOKUP($A341,TEAMS!$E$3:$E$361,TEAMS!$D$3:$D$361,"",0),KP!$C$1:$C$370,KP!J$1:J$370,"",0)</f>
        <v>98.8</v>
      </c>
      <c r="AZ341">
        <f>_xlfn.XLOOKUP(_xlfn.XLOOKUP($A341,TEAMS!$E$3:$E$361,TEAMS!$D$3:$D$361,"",0),KP!$C$1:$C$370,KP!L$1:L$370,"",0)</f>
        <v>116.1</v>
      </c>
      <c r="BA341">
        <f>_xlfn.XLOOKUP(_xlfn.XLOOKUP($A341,TEAMS!$E$3:$E$361,TEAMS!$D$3:$D$361,"",0),KP!$C$1:$C$370,KP!N$1:N$370,"",0)</f>
        <v>67.3</v>
      </c>
      <c r="BB341">
        <f>_xlfn.XLOOKUP(_xlfn.XLOOKUP($A341,TEAMS!$E$3:$E$361,TEAMS!$D$3:$D$361,"",0),KP!$C$1:$C$370,KP!P$1:P$370,"",0)</f>
        <v>-2.7E-2</v>
      </c>
      <c r="BC341">
        <f>_xlfn.XLOOKUP(_xlfn.XLOOKUP($A341,TEAMS!$E$3:$E$361,TEAMS!$D$3:$D$361,"",0),KP!$C$1:$C$370,KP!R$1:R$370,"",0)</f>
        <v>-3.74</v>
      </c>
      <c r="BD341">
        <f>_xlfn.XLOOKUP(_xlfn.XLOOKUP($A341,TEAMS!$E$3:$E$361,TEAMS!$D$3:$D$361,"",0),KP!$C$1:$C$370,KP!T$1:T$370,"",0)</f>
        <v>103.2</v>
      </c>
      <c r="BE341">
        <f>_xlfn.XLOOKUP(_xlfn.XLOOKUP($A341,TEAMS!$E$3:$E$361,TEAMS!$D$3:$D$361,"",0),KP!$C$1:$C$370,KP!V$1:V$370,"",0)</f>
        <v>106.9</v>
      </c>
      <c r="BF341">
        <f>_xlfn.XLOOKUP(_xlfn.XLOOKUP($A341,TEAMS!$E$3:$E$361,TEAMS!$D$3:$D$361,"",0),KP!$C$1:$C$370,KP!X$1:X$370,"",0)</f>
        <v>0.14000000000000001</v>
      </c>
    </row>
    <row r="342" spans="1:58" x14ac:dyDescent="0.2">
      <c r="A342" s="1" t="s">
        <v>379</v>
      </c>
      <c r="B342" s="11" t="str">
        <f>_xlfn.XLOOKUP($A342,KP!$D$1:$D$364,KP!$C$1:$C$364,"",0)</f>
        <v>Radford</v>
      </c>
      <c r="C342" s="11" t="str">
        <f>_xlfn.XLOOKUP($A342,KP!$D$1:$D$364,KP!$E$1:$E$364,"",0)</f>
        <v>BSth</v>
      </c>
      <c r="D342">
        <v>68.5</v>
      </c>
      <c r="E342">
        <v>2</v>
      </c>
      <c r="F342">
        <v>25.5</v>
      </c>
      <c r="G342">
        <v>55.8</v>
      </c>
      <c r="H342">
        <v>1.034</v>
      </c>
      <c r="I342">
        <v>1.0029999999999999</v>
      </c>
      <c r="J342">
        <v>51.5</v>
      </c>
      <c r="K342">
        <v>108</v>
      </c>
      <c r="L342">
        <v>35.700000000000003</v>
      </c>
      <c r="M342">
        <v>50.5</v>
      </c>
      <c r="N342">
        <v>68.7</v>
      </c>
      <c r="O342">
        <v>6.5</v>
      </c>
      <c r="P342">
        <v>18.3</v>
      </c>
      <c r="Q342">
        <v>8.8000000000000007</v>
      </c>
      <c r="R342">
        <v>21.5</v>
      </c>
      <c r="S342">
        <v>32.799999999999997</v>
      </c>
      <c r="T342">
        <v>29.6</v>
      </c>
      <c r="U342">
        <v>73.400000000000006</v>
      </c>
      <c r="V342">
        <v>51</v>
      </c>
      <c r="W342">
        <v>2.8</v>
      </c>
      <c r="X342">
        <v>7</v>
      </c>
      <c r="Y342">
        <v>11.7</v>
      </c>
      <c r="Z342">
        <v>12</v>
      </c>
      <c r="AA342">
        <v>0.98099999999999998</v>
      </c>
      <c r="AB342">
        <v>0.54800000000000004</v>
      </c>
      <c r="AC342">
        <v>0.5</v>
      </c>
      <c r="AD342">
        <v>66.3</v>
      </c>
      <c r="AE342">
        <v>17.3</v>
      </c>
      <c r="AF342">
        <v>66.5</v>
      </c>
      <c r="AG342">
        <v>-2</v>
      </c>
      <c r="AH342">
        <v>46.2</v>
      </c>
      <c r="AI342">
        <v>52.6</v>
      </c>
      <c r="AJ342">
        <v>34</v>
      </c>
      <c r="AK342">
        <v>53.5</v>
      </c>
      <c r="AL342">
        <v>66.900000000000006</v>
      </c>
      <c r="AM342">
        <v>109.9</v>
      </c>
      <c r="AN342">
        <v>11.6</v>
      </c>
      <c r="AO342">
        <v>13.2</v>
      </c>
      <c r="AP342">
        <v>0.876</v>
      </c>
      <c r="AQ342">
        <f t="shared" si="15"/>
        <v>0.10499999999999998</v>
      </c>
      <c r="AR342">
        <f t="shared" si="16"/>
        <v>9.8000000000000007</v>
      </c>
      <c r="AS342">
        <f t="shared" si="17"/>
        <v>-2.1999999999999993</v>
      </c>
      <c r="AT342">
        <f>_xlfn.XLOOKUP(_xlfn.XLOOKUP($A342,TEAMS!$E$3:$E$361,TEAMS!$D$3:$D$361,"",0),KP!$C$1:$C$370,KP!B$1:B$370,"",0)</f>
        <v>182</v>
      </c>
      <c r="AU342">
        <f>_xlfn.XLOOKUP(_xlfn.XLOOKUP($A342,TEAMS!$E$3:$E$361,TEAMS!$D$3:$D$361,"",0),KP!$C$1:$C$370,KP!F$1:F$370,"",0)</f>
        <v>19</v>
      </c>
      <c r="AV342">
        <f>_xlfn.XLOOKUP(_xlfn.XLOOKUP($A342,TEAMS!$E$3:$E$361,TEAMS!$D$3:$D$361,"",0),KP!$C$1:$C$370,KP!G$1:G$370,"",0)</f>
        <v>14</v>
      </c>
      <c r="AW342">
        <f>_xlfn.XLOOKUP(_xlfn.XLOOKUP($A342,TEAMS!$E$3:$E$361,TEAMS!$D$3:$D$361,"",0),KP!$C$1:$C$370,KP!H$1:H$370,"",0)</f>
        <v>0</v>
      </c>
      <c r="AX342">
        <f>_xlfn.XLOOKUP(_xlfn.XLOOKUP($A342,TEAMS!$E$3:$E$361,TEAMS!$D$3:$D$361,"",0),KP!$C$1:$C$370,KP!I$1:I$370,"",0)</f>
        <v>-0.93</v>
      </c>
      <c r="AY342">
        <f>_xlfn.XLOOKUP(_xlfn.XLOOKUP($A342,TEAMS!$E$3:$E$361,TEAMS!$D$3:$D$361,"",0),KP!$C$1:$C$370,KP!J$1:J$370,"",0)</f>
        <v>104.4</v>
      </c>
      <c r="AZ342">
        <f>_xlfn.XLOOKUP(_xlfn.XLOOKUP($A342,TEAMS!$E$3:$E$361,TEAMS!$D$3:$D$361,"",0),KP!$C$1:$C$370,KP!L$1:L$370,"",0)</f>
        <v>105.4</v>
      </c>
      <c r="BA342">
        <f>_xlfn.XLOOKUP(_xlfn.XLOOKUP($A342,TEAMS!$E$3:$E$361,TEAMS!$D$3:$D$361,"",0),KP!$C$1:$C$370,KP!N$1:N$370,"",0)</f>
        <v>64.599999999999994</v>
      </c>
      <c r="BB342">
        <f>_xlfn.XLOOKUP(_xlfn.XLOOKUP($A342,TEAMS!$E$3:$E$361,TEAMS!$D$3:$D$361,"",0),KP!$C$1:$C$370,KP!P$1:P$370,"",0)</f>
        <v>-3.7999999999999999E-2</v>
      </c>
      <c r="BC342">
        <f>_xlfn.XLOOKUP(_xlfn.XLOOKUP($A342,TEAMS!$E$3:$E$361,TEAMS!$D$3:$D$361,"",0),KP!$C$1:$C$370,KP!R$1:R$370,"",0)</f>
        <v>-4.4400000000000004</v>
      </c>
      <c r="BD342">
        <f>_xlfn.XLOOKUP(_xlfn.XLOOKUP($A342,TEAMS!$E$3:$E$361,TEAMS!$D$3:$D$361,"",0),KP!$C$1:$C$370,KP!T$1:T$370,"",0)</f>
        <v>103.6</v>
      </c>
      <c r="BE342">
        <f>_xlfn.XLOOKUP(_xlfn.XLOOKUP($A342,TEAMS!$E$3:$E$361,TEAMS!$D$3:$D$361,"",0),KP!$C$1:$C$370,KP!V$1:V$370,"",0)</f>
        <v>108.1</v>
      </c>
      <c r="BF342">
        <f>_xlfn.XLOOKUP(_xlfn.XLOOKUP($A342,TEAMS!$E$3:$E$361,TEAMS!$D$3:$D$361,"",0),KP!$C$1:$C$370,KP!X$1:X$370,"",0)</f>
        <v>0.92</v>
      </c>
    </row>
    <row r="343" spans="1:58" x14ac:dyDescent="0.2">
      <c r="A343" s="1" t="s">
        <v>380</v>
      </c>
      <c r="B343" s="11" t="str">
        <f>_xlfn.XLOOKUP($A343,KP!$D$1:$D$364,KP!$C$1:$C$364,"",0)</f>
        <v>Cal St. Bakersfield</v>
      </c>
      <c r="C343" s="11" t="str">
        <f>_xlfn.XLOOKUP($A343,KP!$D$1:$D$364,KP!$E$1:$E$364,"",0)</f>
        <v>BW</v>
      </c>
      <c r="D343">
        <v>59.3</v>
      </c>
      <c r="E343">
        <v>-6.9</v>
      </c>
      <c r="F343">
        <v>21.6</v>
      </c>
      <c r="G343">
        <v>53.2</v>
      </c>
      <c r="H343">
        <v>0.9</v>
      </c>
      <c r="I343">
        <v>1.004</v>
      </c>
      <c r="J343">
        <v>44.6</v>
      </c>
      <c r="K343">
        <v>97.7</v>
      </c>
      <c r="L343">
        <v>31.5</v>
      </c>
      <c r="M343">
        <v>43.7</v>
      </c>
      <c r="N343">
        <v>75.7</v>
      </c>
      <c r="O343">
        <v>4.0999999999999996</v>
      </c>
      <c r="P343">
        <v>13.1</v>
      </c>
      <c r="Q343">
        <v>7.4</v>
      </c>
      <c r="R343">
        <v>20.6</v>
      </c>
      <c r="S343">
        <v>30.9</v>
      </c>
      <c r="T343">
        <v>24.7</v>
      </c>
      <c r="U343">
        <v>73.7</v>
      </c>
      <c r="V343">
        <v>48.6</v>
      </c>
      <c r="W343">
        <v>2.8</v>
      </c>
      <c r="X343">
        <v>6.2</v>
      </c>
      <c r="Y343">
        <v>10.199999999999999</v>
      </c>
      <c r="Z343">
        <v>12.8</v>
      </c>
      <c r="AA343">
        <v>0.79800000000000004</v>
      </c>
      <c r="AB343">
        <v>0.28999999999999998</v>
      </c>
      <c r="AC343">
        <v>0.33300000000000002</v>
      </c>
      <c r="AD343">
        <v>65.900000000000006</v>
      </c>
      <c r="AE343">
        <v>19.100000000000001</v>
      </c>
      <c r="AF343">
        <v>66.099999999999994</v>
      </c>
      <c r="AG343">
        <v>6.9</v>
      </c>
      <c r="AH343">
        <v>43.8</v>
      </c>
      <c r="AI343">
        <v>51.1</v>
      </c>
      <c r="AJ343">
        <v>34.799999999999997</v>
      </c>
      <c r="AK343">
        <v>50.2</v>
      </c>
      <c r="AL343">
        <v>71.8</v>
      </c>
      <c r="AM343">
        <v>110.6</v>
      </c>
      <c r="AN343">
        <v>11.7</v>
      </c>
      <c r="AO343">
        <v>13.2</v>
      </c>
      <c r="AP343">
        <v>0.88300000000000001</v>
      </c>
      <c r="AQ343">
        <f t="shared" si="15"/>
        <v>-8.4999999999999964E-2</v>
      </c>
      <c r="AR343">
        <f t="shared" si="16"/>
        <v>9</v>
      </c>
      <c r="AS343">
        <f t="shared" si="17"/>
        <v>-3.8000000000000007</v>
      </c>
      <c r="AT343">
        <f>_xlfn.XLOOKUP(_xlfn.XLOOKUP($A343,TEAMS!$E$3:$E$361,TEAMS!$D$3:$D$361,"",0),KP!$C$1:$C$370,KP!B$1:B$370,"",0)</f>
        <v>293</v>
      </c>
      <c r="AU343">
        <f>_xlfn.XLOOKUP(_xlfn.XLOOKUP($A343,TEAMS!$E$3:$E$361,TEAMS!$D$3:$D$361,"",0),KP!$C$1:$C$370,KP!F$1:F$370,"",0)</f>
        <v>0</v>
      </c>
      <c r="AV343">
        <f>_xlfn.XLOOKUP(_xlfn.XLOOKUP($A343,TEAMS!$E$3:$E$361,TEAMS!$D$3:$D$361,"",0),KP!$C$1:$C$370,KP!G$1:G$370,"",0)</f>
        <v>0</v>
      </c>
      <c r="AW343">
        <f>_xlfn.XLOOKUP(_xlfn.XLOOKUP($A343,TEAMS!$E$3:$E$361,TEAMS!$D$3:$D$361,"",0),KP!$C$1:$C$370,KP!H$1:H$370,"",0)</f>
        <v>0</v>
      </c>
      <c r="AX343">
        <f>_xlfn.XLOOKUP(_xlfn.XLOOKUP($A343,TEAMS!$E$3:$E$361,TEAMS!$D$3:$D$361,"",0),KP!$C$1:$C$370,KP!I$1:I$370,"",0)</f>
        <v>-10.06</v>
      </c>
      <c r="AY343">
        <f>_xlfn.XLOOKUP(_xlfn.XLOOKUP($A343,TEAMS!$E$3:$E$361,TEAMS!$D$3:$D$361,"",0),KP!$C$1:$C$370,KP!J$1:J$370,"",0)</f>
        <v>95.2</v>
      </c>
      <c r="AZ343">
        <f>_xlfn.XLOOKUP(_xlfn.XLOOKUP($A343,TEAMS!$E$3:$E$361,TEAMS!$D$3:$D$361,"",0),KP!$C$1:$C$370,KP!L$1:L$370,"",0)</f>
        <v>105.3</v>
      </c>
      <c r="BA343">
        <f>_xlfn.XLOOKUP(_xlfn.XLOOKUP($A343,TEAMS!$E$3:$E$361,TEAMS!$D$3:$D$361,"",0),KP!$C$1:$C$370,KP!N$1:N$370,"",0)</f>
        <v>63.2</v>
      </c>
      <c r="BB343">
        <f>_xlfn.XLOOKUP(_xlfn.XLOOKUP($A343,TEAMS!$E$3:$E$361,TEAMS!$D$3:$D$361,"",0),KP!$C$1:$C$370,KP!P$1:P$370,"",0)</f>
        <v>4.0000000000000001E-3</v>
      </c>
      <c r="BC343">
        <f>_xlfn.XLOOKUP(_xlfn.XLOOKUP($A343,TEAMS!$E$3:$E$361,TEAMS!$D$3:$D$361,"",0),KP!$C$1:$C$370,KP!R$1:R$370,"",0)</f>
        <v>-0.59</v>
      </c>
      <c r="BD343">
        <f>_xlfn.XLOOKUP(_xlfn.XLOOKUP($A343,TEAMS!$E$3:$E$361,TEAMS!$D$3:$D$361,"",0),KP!$C$1:$C$370,KP!T$1:T$370,"",0)</f>
        <v>103.8</v>
      </c>
      <c r="BE343">
        <f>_xlfn.XLOOKUP(_xlfn.XLOOKUP($A343,TEAMS!$E$3:$E$361,TEAMS!$D$3:$D$361,"",0),KP!$C$1:$C$370,KP!V$1:V$370,"",0)</f>
        <v>104.4</v>
      </c>
      <c r="BF343">
        <f>_xlfn.XLOOKUP(_xlfn.XLOOKUP($A343,TEAMS!$E$3:$E$361,TEAMS!$D$3:$D$361,"",0),KP!$C$1:$C$370,KP!X$1:X$370,"",0)</f>
        <v>0.35</v>
      </c>
    </row>
    <row r="344" spans="1:58" x14ac:dyDescent="0.2">
      <c r="A344" s="1" t="s">
        <v>381</v>
      </c>
      <c r="B344" s="11" t="str">
        <f>_xlfn.XLOOKUP($A344,KP!$D$1:$D$364,KP!$C$1:$C$364,"",0)</f>
        <v>Central Connecticut</v>
      </c>
      <c r="C344" s="11" t="str">
        <f>_xlfn.XLOOKUP($A344,KP!$D$1:$D$364,KP!$E$1:$E$364,"",0)</f>
        <v>NEC</v>
      </c>
      <c r="D344">
        <v>66</v>
      </c>
      <c r="E344">
        <v>-4.2</v>
      </c>
      <c r="F344">
        <v>24.7</v>
      </c>
      <c r="G344">
        <v>58.6</v>
      </c>
      <c r="H344">
        <v>0.97099999999999997</v>
      </c>
      <c r="I344">
        <v>1.032</v>
      </c>
      <c r="J344">
        <v>48.1</v>
      </c>
      <c r="K344">
        <v>101.4</v>
      </c>
      <c r="L344">
        <v>32.700000000000003</v>
      </c>
      <c r="M344">
        <v>47.5</v>
      </c>
      <c r="N344">
        <v>70.900000000000006</v>
      </c>
      <c r="O344">
        <v>6.8</v>
      </c>
      <c r="P344">
        <v>20.9</v>
      </c>
      <c r="Q344">
        <v>8.6</v>
      </c>
      <c r="R344">
        <v>22.3</v>
      </c>
      <c r="S344">
        <v>34.1</v>
      </c>
      <c r="T344">
        <v>26.9</v>
      </c>
      <c r="U344">
        <v>73.2</v>
      </c>
      <c r="V344">
        <v>49.5</v>
      </c>
      <c r="W344">
        <v>3.8</v>
      </c>
      <c r="X344">
        <v>5.6</v>
      </c>
      <c r="Y344">
        <v>12.9</v>
      </c>
      <c r="Z344">
        <v>12.2</v>
      </c>
      <c r="AA344">
        <v>1.0620000000000001</v>
      </c>
      <c r="AB344">
        <v>0.313</v>
      </c>
      <c r="AC344">
        <v>0.3</v>
      </c>
      <c r="AD344">
        <v>68</v>
      </c>
      <c r="AE344">
        <v>14.1</v>
      </c>
      <c r="AF344">
        <v>70.2</v>
      </c>
      <c r="AG344">
        <v>4.2</v>
      </c>
      <c r="AH344">
        <v>44.7</v>
      </c>
      <c r="AI344">
        <v>51.3</v>
      </c>
      <c r="AJ344">
        <v>35.4</v>
      </c>
      <c r="AK344">
        <v>50.2</v>
      </c>
      <c r="AL344">
        <v>74.400000000000006</v>
      </c>
      <c r="AM344">
        <v>108.6</v>
      </c>
      <c r="AN344">
        <v>14.5</v>
      </c>
      <c r="AO344">
        <v>10.9</v>
      </c>
      <c r="AP344">
        <v>1.3260000000000001</v>
      </c>
      <c r="AQ344">
        <f t="shared" si="15"/>
        <v>-0.26400000000000001</v>
      </c>
      <c r="AR344">
        <f t="shared" si="16"/>
        <v>9.3999999999999986</v>
      </c>
      <c r="AS344">
        <f t="shared" si="17"/>
        <v>-2.8000000000000007</v>
      </c>
      <c r="AT344">
        <f>_xlfn.XLOOKUP(_xlfn.XLOOKUP($A344,TEAMS!$E$3:$E$361,TEAMS!$D$3:$D$361,"",0),KP!$C$1:$C$370,KP!B$1:B$370,"",0)</f>
        <v>343</v>
      </c>
      <c r="AU344">
        <f>_xlfn.XLOOKUP(_xlfn.XLOOKUP($A344,TEAMS!$E$3:$E$361,TEAMS!$D$3:$D$361,"",0),KP!$C$1:$C$370,KP!F$1:F$370,"",0)</f>
        <v>0</v>
      </c>
      <c r="AV344">
        <f>_xlfn.XLOOKUP(_xlfn.XLOOKUP($A344,TEAMS!$E$3:$E$361,TEAMS!$D$3:$D$361,"",0),KP!$C$1:$C$370,KP!G$1:G$370,"",0)</f>
        <v>0</v>
      </c>
      <c r="AW344">
        <f>_xlfn.XLOOKUP(_xlfn.XLOOKUP($A344,TEAMS!$E$3:$E$361,TEAMS!$D$3:$D$361,"",0),KP!$C$1:$C$370,KP!H$1:H$370,"",0)</f>
        <v>0</v>
      </c>
      <c r="AX344">
        <f>_xlfn.XLOOKUP(_xlfn.XLOOKUP($A344,TEAMS!$E$3:$E$361,TEAMS!$D$3:$D$361,"",0),KP!$C$1:$C$370,KP!I$1:I$370,"",0)</f>
        <v>-16.93</v>
      </c>
      <c r="AY344">
        <f>_xlfn.XLOOKUP(_xlfn.XLOOKUP($A344,TEAMS!$E$3:$E$361,TEAMS!$D$3:$D$361,"",0),KP!$C$1:$C$370,KP!J$1:J$370,"",0)</f>
        <v>97.1</v>
      </c>
      <c r="AZ344">
        <f>_xlfn.XLOOKUP(_xlfn.XLOOKUP($A344,TEAMS!$E$3:$E$361,TEAMS!$D$3:$D$361,"",0),KP!$C$1:$C$370,KP!L$1:L$370,"",0)</f>
        <v>114.1</v>
      </c>
      <c r="BA344">
        <f>_xlfn.XLOOKUP(_xlfn.XLOOKUP($A344,TEAMS!$E$3:$E$361,TEAMS!$D$3:$D$361,"",0),KP!$C$1:$C$370,KP!N$1:N$370,"",0)</f>
        <v>64.400000000000006</v>
      </c>
      <c r="BB344">
        <f>_xlfn.XLOOKUP(_xlfn.XLOOKUP($A344,TEAMS!$E$3:$E$361,TEAMS!$D$3:$D$361,"",0),KP!$C$1:$C$370,KP!P$1:P$370,"",0)</f>
        <v>-5.8999999999999997E-2</v>
      </c>
      <c r="BC344">
        <f>_xlfn.XLOOKUP(_xlfn.XLOOKUP($A344,TEAMS!$E$3:$E$361,TEAMS!$D$3:$D$361,"",0),KP!$C$1:$C$370,KP!R$1:R$370,"",0)</f>
        <v>-11.45</v>
      </c>
      <c r="BD344">
        <f>_xlfn.XLOOKUP(_xlfn.XLOOKUP($A344,TEAMS!$E$3:$E$361,TEAMS!$D$3:$D$361,"",0),KP!$C$1:$C$370,KP!T$1:T$370,"",0)</f>
        <v>97.7</v>
      </c>
      <c r="BE344">
        <f>_xlfn.XLOOKUP(_xlfn.XLOOKUP($A344,TEAMS!$E$3:$E$361,TEAMS!$D$3:$D$361,"",0),KP!$C$1:$C$370,KP!V$1:V$370,"",0)</f>
        <v>109.1</v>
      </c>
      <c r="BF344">
        <f>_xlfn.XLOOKUP(_xlfn.XLOOKUP($A344,TEAMS!$E$3:$E$361,TEAMS!$D$3:$D$361,"",0),KP!$C$1:$C$370,KP!X$1:X$370,"",0)</f>
        <v>-4.49</v>
      </c>
    </row>
    <row r="345" spans="1:58" x14ac:dyDescent="0.2">
      <c r="A345" s="1" t="s">
        <v>382</v>
      </c>
      <c r="B345" s="11" t="str">
        <f>_xlfn.XLOOKUP($A345,KP!$D$1:$D$364,KP!$C$1:$C$364,"",0)</f>
        <v>Pittsburgh</v>
      </c>
      <c r="C345" s="11" t="str">
        <f>_xlfn.XLOOKUP($A345,KP!$D$1:$D$364,KP!$E$1:$E$364,"",0)</f>
        <v>ACC</v>
      </c>
      <c r="D345">
        <v>76.099999999999994</v>
      </c>
      <c r="E345">
        <v>5.6</v>
      </c>
      <c r="F345">
        <v>26.3</v>
      </c>
      <c r="G345">
        <v>58.1</v>
      </c>
      <c r="H345">
        <v>1.0940000000000001</v>
      </c>
      <c r="I345">
        <v>1.0129999999999999</v>
      </c>
      <c r="J345">
        <v>53.2</v>
      </c>
      <c r="K345">
        <v>113.6</v>
      </c>
      <c r="L345">
        <v>36</v>
      </c>
      <c r="M345">
        <v>52.7</v>
      </c>
      <c r="N345">
        <v>76.099999999999994</v>
      </c>
      <c r="O345">
        <v>9.1999999999999993</v>
      </c>
      <c r="P345">
        <v>25.6</v>
      </c>
      <c r="Q345">
        <v>8.8000000000000007</v>
      </c>
      <c r="R345">
        <v>24.5</v>
      </c>
      <c r="S345">
        <v>36.200000000000003</v>
      </c>
      <c r="T345">
        <v>28.1</v>
      </c>
      <c r="U345">
        <v>73.400000000000006</v>
      </c>
      <c r="V345">
        <v>51.7</v>
      </c>
      <c r="W345">
        <v>4.0999999999999996</v>
      </c>
      <c r="X345">
        <v>5.2</v>
      </c>
      <c r="Y345">
        <v>14.5</v>
      </c>
      <c r="Z345">
        <v>11.2</v>
      </c>
      <c r="AA345">
        <v>1.2949999999999999</v>
      </c>
      <c r="AB345">
        <v>0.66700000000000004</v>
      </c>
      <c r="AC345">
        <v>0.6</v>
      </c>
      <c r="AD345">
        <v>69.599999999999994</v>
      </c>
      <c r="AE345">
        <v>16.2</v>
      </c>
      <c r="AF345">
        <v>70.5</v>
      </c>
      <c r="AG345">
        <v>-5.6</v>
      </c>
      <c r="AH345">
        <v>42.6</v>
      </c>
      <c r="AI345">
        <v>49.2</v>
      </c>
      <c r="AJ345">
        <v>33.5</v>
      </c>
      <c r="AK345">
        <v>48.5</v>
      </c>
      <c r="AL345">
        <v>71</v>
      </c>
      <c r="AM345">
        <v>104.9</v>
      </c>
      <c r="AN345">
        <v>13.2</v>
      </c>
      <c r="AO345">
        <v>11.4</v>
      </c>
      <c r="AP345">
        <v>1.1599999999999999</v>
      </c>
      <c r="AQ345">
        <f t="shared" si="15"/>
        <v>0.13500000000000001</v>
      </c>
      <c r="AR345">
        <f t="shared" si="16"/>
        <v>9.3000000000000007</v>
      </c>
      <c r="AS345">
        <f t="shared" si="17"/>
        <v>-1.8999999999999986</v>
      </c>
      <c r="AT345">
        <f>_xlfn.XLOOKUP(_xlfn.XLOOKUP($A345,TEAMS!$E$3:$E$361,TEAMS!$D$3:$D$361,"",0),KP!$C$1:$C$370,KP!B$1:B$370,"",0)</f>
        <v>77</v>
      </c>
      <c r="AU345">
        <f>_xlfn.XLOOKUP(_xlfn.XLOOKUP($A345,TEAMS!$E$3:$E$361,TEAMS!$D$3:$D$361,"",0),KP!$C$1:$C$370,KP!F$1:F$370,"",0)</f>
        <v>22</v>
      </c>
      <c r="AV345">
        <f>_xlfn.XLOOKUP(_xlfn.XLOOKUP($A345,TEAMS!$E$3:$E$361,TEAMS!$D$3:$D$361,"",0),KP!$C$1:$C$370,KP!G$1:G$370,"",0)</f>
        <v>11</v>
      </c>
      <c r="AW345">
        <f>_xlfn.XLOOKUP(_xlfn.XLOOKUP($A345,TEAMS!$E$3:$E$361,TEAMS!$D$3:$D$361,"",0),KP!$C$1:$C$370,KP!H$1:H$370,"",0)</f>
        <v>11</v>
      </c>
      <c r="AX345">
        <f>_xlfn.XLOOKUP(_xlfn.XLOOKUP($A345,TEAMS!$E$3:$E$361,TEAMS!$D$3:$D$361,"",0),KP!$C$1:$C$370,KP!I$1:I$370,"",0)</f>
        <v>11.27</v>
      </c>
      <c r="AY345">
        <f>_xlfn.XLOOKUP(_xlfn.XLOOKUP($A345,TEAMS!$E$3:$E$361,TEAMS!$D$3:$D$361,"",0),KP!$C$1:$C$370,KP!J$1:J$370,"",0)</f>
        <v>115.1</v>
      </c>
      <c r="AZ345">
        <f>_xlfn.XLOOKUP(_xlfn.XLOOKUP($A345,TEAMS!$E$3:$E$361,TEAMS!$D$3:$D$361,"",0),KP!$C$1:$C$370,KP!L$1:L$370,"",0)</f>
        <v>103.8</v>
      </c>
      <c r="BA345">
        <f>_xlfn.XLOOKUP(_xlfn.XLOOKUP($A345,TEAMS!$E$3:$E$361,TEAMS!$D$3:$D$361,"",0),KP!$C$1:$C$370,KP!N$1:N$370,"",0)</f>
        <v>67.3</v>
      </c>
      <c r="BB345">
        <f>_xlfn.XLOOKUP(_xlfn.XLOOKUP($A345,TEAMS!$E$3:$E$361,TEAMS!$D$3:$D$361,"",0),KP!$C$1:$C$370,KP!P$1:P$370,"",0)</f>
        <v>0.03</v>
      </c>
      <c r="BC345">
        <f>_xlfn.XLOOKUP(_xlfn.XLOOKUP($A345,TEAMS!$E$3:$E$361,TEAMS!$D$3:$D$361,"",0),KP!$C$1:$C$370,KP!R$1:R$370,"",0)</f>
        <v>3.67</v>
      </c>
      <c r="BD345">
        <f>_xlfn.XLOOKUP(_xlfn.XLOOKUP($A345,TEAMS!$E$3:$E$361,TEAMS!$D$3:$D$361,"",0),KP!$C$1:$C$370,KP!T$1:T$370,"",0)</f>
        <v>108.1</v>
      </c>
      <c r="BE345">
        <f>_xlfn.XLOOKUP(_xlfn.XLOOKUP($A345,TEAMS!$E$3:$E$361,TEAMS!$D$3:$D$361,"",0),KP!$C$1:$C$370,KP!V$1:V$370,"",0)</f>
        <v>104.4</v>
      </c>
      <c r="BF345">
        <f>_xlfn.XLOOKUP(_xlfn.XLOOKUP($A345,TEAMS!$E$3:$E$361,TEAMS!$D$3:$D$361,"",0),KP!$C$1:$C$370,KP!X$1:X$370,"",0)</f>
        <v>-2.92</v>
      </c>
    </row>
    <row r="346" spans="1:58" x14ac:dyDescent="0.2">
      <c r="A346" s="1" t="s">
        <v>383</v>
      </c>
      <c r="B346" s="11" t="str">
        <f>_xlfn.XLOOKUP($A346,KP!$D$1:$D$364,KP!$C$1:$C$364,"",0)</f>
        <v>Alabama A&amp;M</v>
      </c>
      <c r="C346" s="11" t="str">
        <f>_xlfn.XLOOKUP($A346,KP!$D$1:$D$364,KP!$E$1:$E$364,"",0)</f>
        <v>SWAC</v>
      </c>
      <c r="D346">
        <v>68</v>
      </c>
      <c r="E346">
        <v>-3.1</v>
      </c>
      <c r="F346">
        <v>24.2</v>
      </c>
      <c r="G346">
        <v>56.5</v>
      </c>
      <c r="H346">
        <v>0.94599999999999995</v>
      </c>
      <c r="I346">
        <v>0.98899999999999999</v>
      </c>
      <c r="J346">
        <v>48.6</v>
      </c>
      <c r="K346">
        <v>102.8</v>
      </c>
      <c r="L346">
        <v>34.700000000000003</v>
      </c>
      <c r="M346">
        <v>46.9</v>
      </c>
      <c r="N346">
        <v>64.5</v>
      </c>
      <c r="O346">
        <v>6.4</v>
      </c>
      <c r="P346">
        <v>18.5</v>
      </c>
      <c r="Q346">
        <v>8.8000000000000007</v>
      </c>
      <c r="R346">
        <v>21.1</v>
      </c>
      <c r="S346">
        <v>32.799999999999997</v>
      </c>
      <c r="T346">
        <v>28.2</v>
      </c>
      <c r="U346">
        <v>68</v>
      </c>
      <c r="V346">
        <v>47.7</v>
      </c>
      <c r="W346">
        <v>4</v>
      </c>
      <c r="X346">
        <v>7.5</v>
      </c>
      <c r="Y346">
        <v>12.1</v>
      </c>
      <c r="Z346">
        <v>14.9</v>
      </c>
      <c r="AA346">
        <v>0.80800000000000005</v>
      </c>
      <c r="AB346">
        <v>0.4</v>
      </c>
      <c r="AC346">
        <v>0.85699999999999998</v>
      </c>
      <c r="AD346">
        <v>71.8</v>
      </c>
      <c r="AE346">
        <v>19.100000000000001</v>
      </c>
      <c r="AF346">
        <v>71</v>
      </c>
      <c r="AG346">
        <v>3.1</v>
      </c>
      <c r="AH346">
        <v>42.7</v>
      </c>
      <c r="AI346">
        <v>49.4</v>
      </c>
      <c r="AJ346">
        <v>33.799999999999997</v>
      </c>
      <c r="AK346">
        <v>48.5</v>
      </c>
      <c r="AL346">
        <v>70.900000000000006</v>
      </c>
      <c r="AM346">
        <v>107.2</v>
      </c>
      <c r="AN346">
        <v>12.6</v>
      </c>
      <c r="AO346">
        <v>15</v>
      </c>
      <c r="AP346">
        <v>0.83799999999999997</v>
      </c>
      <c r="AQ346">
        <f t="shared" si="15"/>
        <v>-2.9999999999999916E-2</v>
      </c>
      <c r="AR346">
        <f t="shared" si="16"/>
        <v>11.5</v>
      </c>
      <c r="AS346">
        <f t="shared" si="17"/>
        <v>-3.4000000000000004</v>
      </c>
      <c r="AT346">
        <f>_xlfn.XLOOKUP(_xlfn.XLOOKUP($A346,TEAMS!$E$3:$E$361,TEAMS!$D$3:$D$361,"",0),KP!$C$1:$C$370,KP!B$1:B$370,"",0)</f>
        <v>305</v>
      </c>
      <c r="AU346">
        <f>_xlfn.XLOOKUP(_xlfn.XLOOKUP($A346,TEAMS!$E$3:$E$361,TEAMS!$D$3:$D$361,"",0),KP!$C$1:$C$370,KP!F$1:F$370,"",0)</f>
        <v>15</v>
      </c>
      <c r="AV346">
        <f>_xlfn.XLOOKUP(_xlfn.XLOOKUP($A346,TEAMS!$E$3:$E$361,TEAMS!$D$3:$D$361,"",0),KP!$C$1:$C$370,KP!G$1:G$370,"",0)</f>
        <v>18</v>
      </c>
      <c r="AW346">
        <f>_xlfn.XLOOKUP(_xlfn.XLOOKUP($A346,TEAMS!$E$3:$E$361,TEAMS!$D$3:$D$361,"",0),KP!$C$1:$C$370,KP!H$1:H$370,"",0)</f>
        <v>0</v>
      </c>
      <c r="AX346">
        <f>_xlfn.XLOOKUP(_xlfn.XLOOKUP($A346,TEAMS!$E$3:$E$361,TEAMS!$D$3:$D$361,"",0),KP!$C$1:$C$370,KP!I$1:I$370,"",0)</f>
        <v>-11.28</v>
      </c>
      <c r="AY346">
        <f>_xlfn.XLOOKUP(_xlfn.XLOOKUP($A346,TEAMS!$E$3:$E$361,TEAMS!$D$3:$D$361,"",0),KP!$C$1:$C$370,KP!J$1:J$370,"",0)</f>
        <v>96.7</v>
      </c>
      <c r="AZ346">
        <f>_xlfn.XLOOKUP(_xlfn.XLOOKUP($A346,TEAMS!$E$3:$E$361,TEAMS!$D$3:$D$361,"",0),KP!$C$1:$C$370,KP!L$1:L$370,"",0)</f>
        <v>108</v>
      </c>
      <c r="BA346">
        <f>_xlfn.XLOOKUP(_xlfn.XLOOKUP($A346,TEAMS!$E$3:$E$361,TEAMS!$D$3:$D$361,"",0),KP!$C$1:$C$370,KP!N$1:N$370,"",0)</f>
        <v>68.3</v>
      </c>
      <c r="BB346">
        <f>_xlfn.XLOOKUP(_xlfn.XLOOKUP($A346,TEAMS!$E$3:$E$361,TEAMS!$D$3:$D$361,"",0),KP!$C$1:$C$370,KP!P$1:P$370,"",0)</f>
        <v>-1.0999999999999999E-2</v>
      </c>
      <c r="BC346">
        <f>_xlfn.XLOOKUP(_xlfn.XLOOKUP($A346,TEAMS!$E$3:$E$361,TEAMS!$D$3:$D$361,"",0),KP!$C$1:$C$370,KP!R$1:R$370,"",0)</f>
        <v>-8.3000000000000007</v>
      </c>
      <c r="BD346">
        <f>_xlfn.XLOOKUP(_xlfn.XLOOKUP($A346,TEAMS!$E$3:$E$361,TEAMS!$D$3:$D$361,"",0),KP!$C$1:$C$370,KP!T$1:T$370,"",0)</f>
        <v>99.4</v>
      </c>
      <c r="BE346">
        <f>_xlfn.XLOOKUP(_xlfn.XLOOKUP($A346,TEAMS!$E$3:$E$361,TEAMS!$D$3:$D$361,"",0),KP!$C$1:$C$370,KP!V$1:V$370,"",0)</f>
        <v>107.7</v>
      </c>
      <c r="BF346">
        <f>_xlfn.XLOOKUP(_xlfn.XLOOKUP($A346,TEAMS!$E$3:$E$361,TEAMS!$D$3:$D$361,"",0),KP!$C$1:$C$370,KP!X$1:X$370,"",0)</f>
        <v>1.99</v>
      </c>
    </row>
    <row r="347" spans="1:58" x14ac:dyDescent="0.2">
      <c r="A347" s="1" t="s">
        <v>384</v>
      </c>
      <c r="B347" s="11" t="str">
        <f>_xlfn.XLOOKUP($A347,KP!$D$1:$D$364,KP!$C$1:$C$364,"",0)</f>
        <v>Green Bay</v>
      </c>
      <c r="C347" s="11" t="str">
        <f>_xlfn.XLOOKUP($A347,KP!$D$1:$D$364,KP!$E$1:$E$364,"",0)</f>
        <v>Horz</v>
      </c>
      <c r="D347">
        <v>59.3</v>
      </c>
      <c r="E347">
        <v>-17.2</v>
      </c>
      <c r="F347">
        <v>20.5</v>
      </c>
      <c r="G347">
        <v>52</v>
      </c>
      <c r="H347">
        <v>0.874</v>
      </c>
      <c r="I347">
        <v>1.1259999999999999</v>
      </c>
      <c r="J347">
        <v>46</v>
      </c>
      <c r="K347">
        <v>99.2</v>
      </c>
      <c r="L347">
        <v>30.2</v>
      </c>
      <c r="M347">
        <v>46.5</v>
      </c>
      <c r="N347">
        <v>70.2</v>
      </c>
      <c r="O347">
        <v>6.8</v>
      </c>
      <c r="P347">
        <v>22.6</v>
      </c>
      <c r="Q347">
        <v>5.8</v>
      </c>
      <c r="R347">
        <v>19.5</v>
      </c>
      <c r="S347">
        <v>28.3</v>
      </c>
      <c r="T347">
        <v>18.399999999999999</v>
      </c>
      <c r="U347">
        <v>69.099999999999994</v>
      </c>
      <c r="V347">
        <v>43.6</v>
      </c>
      <c r="W347">
        <v>2.4</v>
      </c>
      <c r="X347">
        <v>5.0999999999999996</v>
      </c>
      <c r="Y347">
        <v>10.9</v>
      </c>
      <c r="Z347">
        <v>14</v>
      </c>
      <c r="AA347">
        <v>0.78100000000000003</v>
      </c>
      <c r="AB347">
        <v>9.4E-2</v>
      </c>
      <c r="AC347">
        <v>0.33300000000000002</v>
      </c>
      <c r="AD347">
        <v>67.900000000000006</v>
      </c>
      <c r="AE347">
        <v>16.899999999999999</v>
      </c>
      <c r="AF347">
        <v>76.5</v>
      </c>
      <c r="AG347">
        <v>17.2</v>
      </c>
      <c r="AH347">
        <v>48.7</v>
      </c>
      <c r="AI347">
        <v>54.8</v>
      </c>
      <c r="AJ347">
        <v>35</v>
      </c>
      <c r="AK347">
        <v>56</v>
      </c>
      <c r="AL347">
        <v>76</v>
      </c>
      <c r="AM347">
        <v>116.2</v>
      </c>
      <c r="AN347">
        <v>13.8</v>
      </c>
      <c r="AO347">
        <v>10.7</v>
      </c>
      <c r="AP347">
        <v>1.2949999999999999</v>
      </c>
      <c r="AQ347">
        <f t="shared" si="15"/>
        <v>-0.5139999999999999</v>
      </c>
      <c r="AR347">
        <f t="shared" si="16"/>
        <v>7.5</v>
      </c>
      <c r="AS347">
        <f t="shared" si="17"/>
        <v>-6.5</v>
      </c>
      <c r="AT347">
        <f>_xlfn.XLOOKUP(_xlfn.XLOOKUP($A347,TEAMS!$E$3:$E$361,TEAMS!$D$3:$D$361,"",0),KP!$C$1:$C$370,KP!B$1:B$370,"",0)</f>
        <v>361</v>
      </c>
      <c r="AU347">
        <f>_xlfn.XLOOKUP(_xlfn.XLOOKUP($A347,TEAMS!$E$3:$E$361,TEAMS!$D$3:$D$361,"",0),KP!$C$1:$C$370,KP!F$1:F$370,"",0)</f>
        <v>0</v>
      </c>
      <c r="AV347">
        <f>_xlfn.XLOOKUP(_xlfn.XLOOKUP($A347,TEAMS!$E$3:$E$361,TEAMS!$D$3:$D$361,"",0),KP!$C$1:$C$370,KP!G$1:G$370,"",0)</f>
        <v>0</v>
      </c>
      <c r="AW347">
        <f>_xlfn.XLOOKUP(_xlfn.XLOOKUP($A347,TEAMS!$E$3:$E$361,TEAMS!$D$3:$D$361,"",0),KP!$C$1:$C$370,KP!H$1:H$370,"",0)</f>
        <v>0</v>
      </c>
      <c r="AX347">
        <f>_xlfn.XLOOKUP(_xlfn.XLOOKUP($A347,TEAMS!$E$3:$E$361,TEAMS!$D$3:$D$361,"",0),KP!$C$1:$C$370,KP!I$1:I$370,"",0)</f>
        <v>-26.3</v>
      </c>
      <c r="AY347">
        <f>_xlfn.XLOOKUP(_xlfn.XLOOKUP($A347,TEAMS!$E$3:$E$361,TEAMS!$D$3:$D$361,"",0),KP!$C$1:$C$370,KP!J$1:J$370,"",0)</f>
        <v>90.6</v>
      </c>
      <c r="AZ347">
        <f>_xlfn.XLOOKUP(_xlfn.XLOOKUP($A347,TEAMS!$E$3:$E$361,TEAMS!$D$3:$D$361,"",0),KP!$C$1:$C$370,KP!L$1:L$370,"",0)</f>
        <v>116.9</v>
      </c>
      <c r="BA347">
        <f>_xlfn.XLOOKUP(_xlfn.XLOOKUP($A347,TEAMS!$E$3:$E$361,TEAMS!$D$3:$D$361,"",0),KP!$C$1:$C$370,KP!N$1:N$370,"",0)</f>
        <v>65.2</v>
      </c>
      <c r="BB347">
        <f>_xlfn.XLOOKUP(_xlfn.XLOOKUP($A347,TEAMS!$E$3:$E$361,TEAMS!$D$3:$D$361,"",0),KP!$C$1:$C$370,KP!P$1:P$370,"",0)</f>
        <v>2.9000000000000001E-2</v>
      </c>
      <c r="BC347">
        <f>_xlfn.XLOOKUP(_xlfn.XLOOKUP($A347,TEAMS!$E$3:$E$361,TEAMS!$D$3:$D$361,"",0),KP!$C$1:$C$370,KP!R$1:R$370,"",0)</f>
        <v>-2.34</v>
      </c>
      <c r="BD347">
        <f>_xlfn.XLOOKUP(_xlfn.XLOOKUP($A347,TEAMS!$E$3:$E$361,TEAMS!$D$3:$D$361,"",0),KP!$C$1:$C$370,KP!T$1:T$370,"",0)</f>
        <v>104.6</v>
      </c>
      <c r="BE347">
        <f>_xlfn.XLOOKUP(_xlfn.XLOOKUP($A347,TEAMS!$E$3:$E$361,TEAMS!$D$3:$D$361,"",0),KP!$C$1:$C$370,KP!V$1:V$370,"",0)</f>
        <v>107</v>
      </c>
      <c r="BF347">
        <f>_xlfn.XLOOKUP(_xlfn.XLOOKUP($A347,TEAMS!$E$3:$E$361,TEAMS!$D$3:$D$361,"",0),KP!$C$1:$C$370,KP!X$1:X$370,"",0)</f>
        <v>2.0699999999999998</v>
      </c>
    </row>
    <row r="348" spans="1:58" x14ac:dyDescent="0.2">
      <c r="A348" s="1" t="s">
        <v>385</v>
      </c>
      <c r="B348" s="11" t="str">
        <f>_xlfn.XLOOKUP($A348,KP!$D$1:$D$364,KP!$C$1:$C$364,"",0)</f>
        <v>Jackson St.</v>
      </c>
      <c r="C348" s="11" t="str">
        <f>_xlfn.XLOOKUP($A348,KP!$D$1:$D$364,KP!$E$1:$E$364,"",0)</f>
        <v>SWAC</v>
      </c>
      <c r="D348">
        <v>67.599999999999994</v>
      </c>
      <c r="E348">
        <v>-6</v>
      </c>
      <c r="F348">
        <v>24.2</v>
      </c>
      <c r="G348">
        <v>57.9</v>
      </c>
      <c r="H348">
        <v>0.94299999999999995</v>
      </c>
      <c r="I348">
        <v>1.026</v>
      </c>
      <c r="J348">
        <v>47.3</v>
      </c>
      <c r="K348">
        <v>101</v>
      </c>
      <c r="L348">
        <v>31.8</v>
      </c>
      <c r="M348">
        <v>47</v>
      </c>
      <c r="N348">
        <v>67.5</v>
      </c>
      <c r="O348">
        <v>6.3</v>
      </c>
      <c r="P348">
        <v>19.7</v>
      </c>
      <c r="Q348">
        <v>10.3</v>
      </c>
      <c r="R348">
        <v>21.8</v>
      </c>
      <c r="S348">
        <v>34.200000000000003</v>
      </c>
      <c r="T348">
        <v>31.3</v>
      </c>
      <c r="U348">
        <v>71.900000000000006</v>
      </c>
      <c r="V348">
        <v>51.1</v>
      </c>
      <c r="W348">
        <v>2.5</v>
      </c>
      <c r="X348">
        <v>7.5</v>
      </c>
      <c r="Y348">
        <v>12.3</v>
      </c>
      <c r="Z348">
        <v>15.5</v>
      </c>
      <c r="AA348">
        <v>0.79600000000000004</v>
      </c>
      <c r="AB348">
        <v>0.42399999999999999</v>
      </c>
      <c r="AC348">
        <v>0.76900000000000002</v>
      </c>
      <c r="AD348">
        <v>71.7</v>
      </c>
      <c r="AE348">
        <v>17.3</v>
      </c>
      <c r="AF348">
        <v>73.599999999999994</v>
      </c>
      <c r="AG348">
        <v>6</v>
      </c>
      <c r="AH348">
        <v>45.3</v>
      </c>
      <c r="AI348">
        <v>52.2</v>
      </c>
      <c r="AJ348">
        <v>35</v>
      </c>
      <c r="AK348">
        <v>52.1</v>
      </c>
      <c r="AL348">
        <v>72.8</v>
      </c>
      <c r="AM348">
        <v>111.2</v>
      </c>
      <c r="AN348">
        <v>13.5</v>
      </c>
      <c r="AO348">
        <v>13.7</v>
      </c>
      <c r="AP348">
        <v>0.98699999999999999</v>
      </c>
      <c r="AQ348">
        <f t="shared" si="15"/>
        <v>-0.19099999999999995</v>
      </c>
      <c r="AR348">
        <f t="shared" si="16"/>
        <v>10</v>
      </c>
      <c r="AS348">
        <f t="shared" si="17"/>
        <v>-5.5</v>
      </c>
      <c r="AT348">
        <f>_xlfn.XLOOKUP(_xlfn.XLOOKUP($A348,TEAMS!$E$3:$E$361,TEAMS!$D$3:$D$361,"",0),KP!$C$1:$C$370,KP!B$1:B$370,"",0)</f>
        <v>301</v>
      </c>
      <c r="AU348">
        <f>_xlfn.XLOOKUP(_xlfn.XLOOKUP($A348,TEAMS!$E$3:$E$361,TEAMS!$D$3:$D$361,"",0),KP!$C$1:$C$370,KP!F$1:F$370,"",0)</f>
        <v>14</v>
      </c>
      <c r="AV348">
        <f>_xlfn.XLOOKUP(_xlfn.XLOOKUP($A348,TEAMS!$E$3:$E$361,TEAMS!$D$3:$D$361,"",0),KP!$C$1:$C$370,KP!G$1:G$370,"",0)</f>
        <v>19</v>
      </c>
      <c r="AW348">
        <f>_xlfn.XLOOKUP(_xlfn.XLOOKUP($A348,TEAMS!$E$3:$E$361,TEAMS!$D$3:$D$361,"",0),KP!$C$1:$C$370,KP!H$1:H$370,"",0)</f>
        <v>0</v>
      </c>
      <c r="AX348">
        <f>_xlfn.XLOOKUP(_xlfn.XLOOKUP($A348,TEAMS!$E$3:$E$361,TEAMS!$D$3:$D$361,"",0),KP!$C$1:$C$370,KP!I$1:I$370,"",0)</f>
        <v>-10.77</v>
      </c>
      <c r="AY348">
        <f>_xlfn.XLOOKUP(_xlfn.XLOOKUP($A348,TEAMS!$E$3:$E$361,TEAMS!$D$3:$D$361,"",0),KP!$C$1:$C$370,KP!J$1:J$370,"",0)</f>
        <v>99.3</v>
      </c>
      <c r="AZ348">
        <f>_xlfn.XLOOKUP(_xlfn.XLOOKUP($A348,TEAMS!$E$3:$E$361,TEAMS!$D$3:$D$361,"",0),KP!$C$1:$C$370,KP!L$1:L$370,"",0)</f>
        <v>110.1</v>
      </c>
      <c r="BA348">
        <f>_xlfn.XLOOKUP(_xlfn.XLOOKUP($A348,TEAMS!$E$3:$E$361,TEAMS!$D$3:$D$361,"",0),KP!$C$1:$C$370,KP!N$1:N$370,"",0)</f>
        <v>68.099999999999994</v>
      </c>
      <c r="BB348">
        <f>_xlfn.XLOOKUP(_xlfn.XLOOKUP($A348,TEAMS!$E$3:$E$361,TEAMS!$D$3:$D$361,"",0),KP!$C$1:$C$370,KP!P$1:P$370,"",0)</f>
        <v>8.4000000000000005E-2</v>
      </c>
      <c r="BC348">
        <f>_xlfn.XLOOKUP(_xlfn.XLOOKUP($A348,TEAMS!$E$3:$E$361,TEAMS!$D$3:$D$361,"",0),KP!$C$1:$C$370,KP!R$1:R$370,"",0)</f>
        <v>-4.58</v>
      </c>
      <c r="BD348">
        <f>_xlfn.XLOOKUP(_xlfn.XLOOKUP($A348,TEAMS!$E$3:$E$361,TEAMS!$D$3:$D$361,"",0),KP!$C$1:$C$370,KP!T$1:T$370,"",0)</f>
        <v>100.7</v>
      </c>
      <c r="BE348">
        <f>_xlfn.XLOOKUP(_xlfn.XLOOKUP($A348,TEAMS!$E$3:$E$361,TEAMS!$D$3:$D$361,"",0),KP!$C$1:$C$370,KP!V$1:V$370,"",0)</f>
        <v>105.2</v>
      </c>
      <c r="BF348">
        <f>_xlfn.XLOOKUP(_xlfn.XLOOKUP($A348,TEAMS!$E$3:$E$361,TEAMS!$D$3:$D$361,"",0),KP!$C$1:$C$370,KP!X$1:X$370,"",0)</f>
        <v>9.35</v>
      </c>
    </row>
    <row r="349" spans="1:58" x14ac:dyDescent="0.2">
      <c r="A349" s="1" t="s">
        <v>386</v>
      </c>
      <c r="B349" s="11" t="str">
        <f>_xlfn.XLOOKUP($A349,KP!$D$1:$D$364,KP!$C$1:$C$364,"",0)</f>
        <v>Merrimack</v>
      </c>
      <c r="C349" s="11" t="str">
        <f>_xlfn.XLOOKUP($A349,KP!$D$1:$D$364,KP!$E$1:$E$364,"",0)</f>
        <v>NEC</v>
      </c>
      <c r="D349">
        <v>61.9</v>
      </c>
      <c r="E349">
        <v>-2.1</v>
      </c>
      <c r="F349">
        <v>21.2</v>
      </c>
      <c r="G349">
        <v>51.4</v>
      </c>
      <c r="H349">
        <v>0.90300000000000002</v>
      </c>
      <c r="I349">
        <v>0.93300000000000005</v>
      </c>
      <c r="J349">
        <v>48.3</v>
      </c>
      <c r="K349">
        <v>103.4</v>
      </c>
      <c r="L349">
        <v>32.299999999999997</v>
      </c>
      <c r="M349">
        <v>48.2</v>
      </c>
      <c r="N349">
        <v>68.7</v>
      </c>
      <c r="O349">
        <v>7.3</v>
      </c>
      <c r="P349">
        <v>22.5</v>
      </c>
      <c r="Q349">
        <v>5.7</v>
      </c>
      <c r="R349">
        <v>19.8</v>
      </c>
      <c r="S349">
        <v>28.6</v>
      </c>
      <c r="T349">
        <v>18.2</v>
      </c>
      <c r="U349">
        <v>66.7</v>
      </c>
      <c r="V349">
        <v>43.5</v>
      </c>
      <c r="W349">
        <v>3.9</v>
      </c>
      <c r="X349">
        <v>11.1</v>
      </c>
      <c r="Y349">
        <v>12.2</v>
      </c>
      <c r="Z349">
        <v>14.3</v>
      </c>
      <c r="AA349">
        <v>0.85199999999999998</v>
      </c>
      <c r="AB349">
        <v>0.5</v>
      </c>
      <c r="AC349">
        <v>0.5</v>
      </c>
      <c r="AD349">
        <v>68.599999999999994</v>
      </c>
      <c r="AE349">
        <v>14.7</v>
      </c>
      <c r="AF349">
        <v>64</v>
      </c>
      <c r="AG349">
        <v>2.1</v>
      </c>
      <c r="AH349">
        <v>43.7</v>
      </c>
      <c r="AI349">
        <v>49.1</v>
      </c>
      <c r="AJ349">
        <v>33</v>
      </c>
      <c r="AK349">
        <v>48.9</v>
      </c>
      <c r="AL349">
        <v>71.400000000000006</v>
      </c>
      <c r="AM349">
        <v>104</v>
      </c>
      <c r="AN349">
        <v>14.3</v>
      </c>
      <c r="AO349">
        <v>17.100000000000001</v>
      </c>
      <c r="AP349">
        <v>0.83899999999999997</v>
      </c>
      <c r="AQ349">
        <f t="shared" si="15"/>
        <v>1.3000000000000012E-2</v>
      </c>
      <c r="AR349">
        <f t="shared" si="16"/>
        <v>15</v>
      </c>
      <c r="AS349">
        <f t="shared" si="17"/>
        <v>0.69999999999999929</v>
      </c>
      <c r="AT349">
        <f>_xlfn.XLOOKUP(_xlfn.XLOOKUP($A349,TEAMS!$E$3:$E$361,TEAMS!$D$3:$D$361,"",0),KP!$C$1:$C$370,KP!B$1:B$370,"",0)</f>
        <v>315</v>
      </c>
      <c r="AU349">
        <f>_xlfn.XLOOKUP(_xlfn.XLOOKUP($A349,TEAMS!$E$3:$E$361,TEAMS!$D$3:$D$361,"",0),KP!$C$1:$C$370,KP!F$1:F$370,"",0)</f>
        <v>18</v>
      </c>
      <c r="AV349">
        <f>_xlfn.XLOOKUP(_xlfn.XLOOKUP($A349,TEAMS!$E$3:$E$361,TEAMS!$D$3:$D$361,"",0),KP!$C$1:$C$370,KP!G$1:G$370,"",0)</f>
        <v>16</v>
      </c>
      <c r="AW349">
        <f>_xlfn.XLOOKUP(_xlfn.XLOOKUP($A349,TEAMS!$E$3:$E$361,TEAMS!$D$3:$D$361,"",0),KP!$C$1:$C$370,KP!H$1:H$370,"",0)</f>
        <v>0</v>
      </c>
      <c r="AX349">
        <f>_xlfn.XLOOKUP(_xlfn.XLOOKUP($A349,TEAMS!$E$3:$E$361,TEAMS!$D$3:$D$361,"",0),KP!$C$1:$C$370,KP!I$1:I$370,"",0)</f>
        <v>-12.43</v>
      </c>
      <c r="AY349">
        <f>_xlfn.XLOOKUP(_xlfn.XLOOKUP($A349,TEAMS!$E$3:$E$361,TEAMS!$D$3:$D$361,"",0),KP!$C$1:$C$370,KP!J$1:J$370,"",0)</f>
        <v>89.5</v>
      </c>
      <c r="AZ349">
        <f>_xlfn.XLOOKUP(_xlfn.XLOOKUP($A349,TEAMS!$E$3:$E$361,TEAMS!$D$3:$D$361,"",0),KP!$C$1:$C$370,KP!L$1:L$370,"",0)</f>
        <v>101.9</v>
      </c>
      <c r="BA349">
        <f>_xlfn.XLOOKUP(_xlfn.XLOOKUP($A349,TEAMS!$E$3:$E$361,TEAMS!$D$3:$D$361,"",0),KP!$C$1:$C$370,KP!N$1:N$370,"",0)</f>
        <v>66.400000000000006</v>
      </c>
      <c r="BB349">
        <f>_xlfn.XLOOKUP(_xlfn.XLOOKUP($A349,TEAMS!$E$3:$E$361,TEAMS!$D$3:$D$361,"",0),KP!$C$1:$C$370,KP!P$1:P$370,"",0)</f>
        <v>5.5E-2</v>
      </c>
      <c r="BC349">
        <f>_xlfn.XLOOKUP(_xlfn.XLOOKUP($A349,TEAMS!$E$3:$E$361,TEAMS!$D$3:$D$361,"",0),KP!$C$1:$C$370,KP!R$1:R$370,"",0)</f>
        <v>-11.64</v>
      </c>
      <c r="BD349">
        <f>_xlfn.XLOOKUP(_xlfn.XLOOKUP($A349,TEAMS!$E$3:$E$361,TEAMS!$D$3:$D$361,"",0),KP!$C$1:$C$370,KP!T$1:T$370,"",0)</f>
        <v>99.2</v>
      </c>
      <c r="BE349">
        <f>_xlfn.XLOOKUP(_xlfn.XLOOKUP($A349,TEAMS!$E$3:$E$361,TEAMS!$D$3:$D$361,"",0),KP!$C$1:$C$370,KP!V$1:V$370,"",0)</f>
        <v>110.8</v>
      </c>
      <c r="BF349">
        <f>_xlfn.XLOOKUP(_xlfn.XLOOKUP($A349,TEAMS!$E$3:$E$361,TEAMS!$D$3:$D$361,"",0),KP!$C$1:$C$370,KP!X$1:X$370,"",0)</f>
        <v>1.47</v>
      </c>
    </row>
    <row r="350" spans="1:58" x14ac:dyDescent="0.2">
      <c r="A350" s="1" t="s">
        <v>387</v>
      </c>
      <c r="B350" s="11" t="str">
        <f>_xlfn.XLOOKUP($A350,KP!$D$1:$D$364,KP!$C$1:$C$364,"",0)</f>
        <v>Lamar</v>
      </c>
      <c r="C350" s="11" t="str">
        <f>_xlfn.XLOOKUP($A350,KP!$D$1:$D$364,KP!$E$1:$E$364,"",0)</f>
        <v>Slnd</v>
      </c>
      <c r="D350">
        <v>66.099999999999994</v>
      </c>
      <c r="E350">
        <v>-9.8000000000000007</v>
      </c>
      <c r="F350">
        <v>23.9</v>
      </c>
      <c r="G350">
        <v>56</v>
      </c>
      <c r="H350">
        <v>0.95</v>
      </c>
      <c r="I350">
        <v>1.089</v>
      </c>
      <c r="J350">
        <v>47.6</v>
      </c>
      <c r="K350">
        <v>102.4</v>
      </c>
      <c r="L350">
        <v>31.9</v>
      </c>
      <c r="M350">
        <v>47.5</v>
      </c>
      <c r="N350">
        <v>71.099999999999994</v>
      </c>
      <c r="O350">
        <v>5.5</v>
      </c>
      <c r="P350">
        <v>17.100000000000001</v>
      </c>
      <c r="Q350">
        <v>9.5</v>
      </c>
      <c r="R350">
        <v>22.4</v>
      </c>
      <c r="S350">
        <v>35.200000000000003</v>
      </c>
      <c r="T350">
        <v>30</v>
      </c>
      <c r="U350">
        <v>68.3</v>
      </c>
      <c r="V350">
        <v>49.6</v>
      </c>
      <c r="W350">
        <v>3.3</v>
      </c>
      <c r="X350">
        <v>6.1</v>
      </c>
      <c r="Y350">
        <v>12.6</v>
      </c>
      <c r="Z350">
        <v>14.4</v>
      </c>
      <c r="AA350">
        <v>0.876</v>
      </c>
      <c r="AB350">
        <v>0.214</v>
      </c>
      <c r="AC350">
        <v>0.375</v>
      </c>
      <c r="AD350">
        <v>69.7</v>
      </c>
      <c r="AE350">
        <v>16</v>
      </c>
      <c r="AF350">
        <v>75.900000000000006</v>
      </c>
      <c r="AG350">
        <v>9.8000000000000007</v>
      </c>
      <c r="AH350">
        <v>45.6</v>
      </c>
      <c r="AI350">
        <v>53</v>
      </c>
      <c r="AJ350">
        <v>34.1</v>
      </c>
      <c r="AK350">
        <v>54.5</v>
      </c>
      <c r="AL350">
        <v>67.400000000000006</v>
      </c>
      <c r="AM350">
        <v>110.7</v>
      </c>
      <c r="AN350">
        <v>17.5</v>
      </c>
      <c r="AO350">
        <v>11.6</v>
      </c>
      <c r="AP350">
        <v>1.506</v>
      </c>
      <c r="AQ350">
        <f t="shared" si="15"/>
        <v>-0.63</v>
      </c>
      <c r="AR350">
        <f t="shared" si="16"/>
        <v>9.3999999999999986</v>
      </c>
      <c r="AS350">
        <f t="shared" si="17"/>
        <v>-5.0000000000000018</v>
      </c>
      <c r="AT350">
        <f>_xlfn.XLOOKUP(_xlfn.XLOOKUP($A350,TEAMS!$E$3:$E$361,TEAMS!$D$3:$D$361,"",0),KP!$C$1:$C$370,KP!B$1:B$370,"",0)</f>
        <v>356</v>
      </c>
      <c r="AU350">
        <f>_xlfn.XLOOKUP(_xlfn.XLOOKUP($A350,TEAMS!$E$3:$E$361,TEAMS!$D$3:$D$361,"",0),KP!$C$1:$C$370,KP!F$1:F$370,"",0)</f>
        <v>0</v>
      </c>
      <c r="AV350">
        <f>_xlfn.XLOOKUP(_xlfn.XLOOKUP($A350,TEAMS!$E$3:$E$361,TEAMS!$D$3:$D$361,"",0),KP!$C$1:$C$370,KP!G$1:G$370,"",0)</f>
        <v>0</v>
      </c>
      <c r="AW350">
        <f>_xlfn.XLOOKUP(_xlfn.XLOOKUP($A350,TEAMS!$E$3:$E$361,TEAMS!$D$3:$D$361,"",0),KP!$C$1:$C$370,KP!H$1:H$370,"",0)</f>
        <v>0</v>
      </c>
      <c r="AX350">
        <f>_xlfn.XLOOKUP(_xlfn.XLOOKUP($A350,TEAMS!$E$3:$E$361,TEAMS!$D$3:$D$361,"",0),KP!$C$1:$C$370,KP!I$1:I$370,"",0)</f>
        <v>-20.27</v>
      </c>
      <c r="AY350">
        <f>_xlfn.XLOOKUP(_xlfn.XLOOKUP($A350,TEAMS!$E$3:$E$361,TEAMS!$D$3:$D$361,"",0),KP!$C$1:$C$370,KP!J$1:J$370,"",0)</f>
        <v>95</v>
      </c>
      <c r="AZ350">
        <f>_xlfn.XLOOKUP(_xlfn.XLOOKUP($A350,TEAMS!$E$3:$E$361,TEAMS!$D$3:$D$361,"",0),KP!$C$1:$C$370,KP!L$1:L$370,"",0)</f>
        <v>115.2</v>
      </c>
      <c r="BA350">
        <f>_xlfn.XLOOKUP(_xlfn.XLOOKUP($A350,TEAMS!$E$3:$E$361,TEAMS!$D$3:$D$361,"",0),KP!$C$1:$C$370,KP!N$1:N$370,"",0)</f>
        <v>65.8</v>
      </c>
      <c r="BB350">
        <f>_xlfn.XLOOKUP(_xlfn.XLOOKUP($A350,TEAMS!$E$3:$E$361,TEAMS!$D$3:$D$361,"",0),KP!$C$1:$C$370,KP!P$1:P$370,"",0)</f>
        <v>4.0000000000000001E-3</v>
      </c>
      <c r="BC350">
        <f>_xlfn.XLOOKUP(_xlfn.XLOOKUP($A350,TEAMS!$E$3:$E$361,TEAMS!$D$3:$D$361,"",0),KP!$C$1:$C$370,KP!R$1:R$370,"",0)</f>
        <v>-7.74</v>
      </c>
      <c r="BD350">
        <f>_xlfn.XLOOKUP(_xlfn.XLOOKUP($A350,TEAMS!$E$3:$E$361,TEAMS!$D$3:$D$361,"",0),KP!$C$1:$C$370,KP!T$1:T$370,"",0)</f>
        <v>102.2</v>
      </c>
      <c r="BE350">
        <f>_xlfn.XLOOKUP(_xlfn.XLOOKUP($A350,TEAMS!$E$3:$E$361,TEAMS!$D$3:$D$361,"",0),KP!$C$1:$C$370,KP!V$1:V$370,"",0)</f>
        <v>110</v>
      </c>
      <c r="BF350">
        <f>_xlfn.XLOOKUP(_xlfn.XLOOKUP($A350,TEAMS!$E$3:$E$361,TEAMS!$D$3:$D$361,"",0),KP!$C$1:$C$370,KP!X$1:X$370,"",0)</f>
        <v>-1.5</v>
      </c>
    </row>
    <row r="351" spans="1:58" x14ac:dyDescent="0.2">
      <c r="A351" s="1" t="s">
        <v>388</v>
      </c>
      <c r="B351" s="11" t="str">
        <f>_xlfn.XLOOKUP($A351,KP!$D$1:$D$364,KP!$C$1:$C$364,"",0)</f>
        <v>Maine</v>
      </c>
      <c r="C351" s="11" t="str">
        <f>_xlfn.XLOOKUP($A351,KP!$D$1:$D$364,KP!$E$1:$E$364,"",0)</f>
        <v>AE</v>
      </c>
      <c r="D351">
        <v>66.5</v>
      </c>
      <c r="E351">
        <v>-4.2</v>
      </c>
      <c r="F351">
        <v>25.3</v>
      </c>
      <c r="G351">
        <v>56</v>
      </c>
      <c r="H351">
        <v>0.97199999999999998</v>
      </c>
      <c r="I351">
        <v>1.0329999999999999</v>
      </c>
      <c r="J351">
        <v>51</v>
      </c>
      <c r="K351">
        <v>107</v>
      </c>
      <c r="L351">
        <v>33.799999999999997</v>
      </c>
      <c r="M351">
        <v>51.2</v>
      </c>
      <c r="N351">
        <v>72.2</v>
      </c>
      <c r="O351">
        <v>6.7</v>
      </c>
      <c r="P351">
        <v>19.8</v>
      </c>
      <c r="Q351">
        <v>5.9</v>
      </c>
      <c r="R351">
        <v>20.100000000000001</v>
      </c>
      <c r="S351">
        <v>29.8</v>
      </c>
      <c r="T351">
        <v>19.600000000000001</v>
      </c>
      <c r="U351">
        <v>69.8</v>
      </c>
      <c r="V351">
        <v>46.1</v>
      </c>
      <c r="W351">
        <v>2</v>
      </c>
      <c r="X351">
        <v>9.1</v>
      </c>
      <c r="Y351">
        <v>12.9</v>
      </c>
      <c r="Z351">
        <v>12.6</v>
      </c>
      <c r="AA351">
        <v>1.026</v>
      </c>
      <c r="AB351">
        <v>0.39300000000000002</v>
      </c>
      <c r="AC351">
        <v>0.63600000000000001</v>
      </c>
      <c r="AD351">
        <v>68.400000000000006</v>
      </c>
      <c r="AE351">
        <v>15.1</v>
      </c>
      <c r="AF351">
        <v>70.7</v>
      </c>
      <c r="AG351">
        <v>4.2</v>
      </c>
      <c r="AH351">
        <v>47.1</v>
      </c>
      <c r="AI351">
        <v>53.4</v>
      </c>
      <c r="AJ351">
        <v>34.6</v>
      </c>
      <c r="AK351">
        <v>54.3</v>
      </c>
      <c r="AL351">
        <v>71.5</v>
      </c>
      <c r="AM351">
        <v>112.1</v>
      </c>
      <c r="AN351">
        <v>13.6</v>
      </c>
      <c r="AO351">
        <v>13.6</v>
      </c>
      <c r="AP351">
        <v>0.997</v>
      </c>
      <c r="AQ351">
        <f t="shared" si="15"/>
        <v>2.9000000000000026E-2</v>
      </c>
      <c r="AR351">
        <f t="shared" si="16"/>
        <v>11.1</v>
      </c>
      <c r="AS351">
        <f t="shared" si="17"/>
        <v>-1.5</v>
      </c>
      <c r="AT351">
        <f>_xlfn.XLOOKUP(_xlfn.XLOOKUP($A351,TEAMS!$E$3:$E$361,TEAMS!$D$3:$D$361,"",0),KP!$C$1:$C$370,KP!B$1:B$370,"",0)</f>
        <v>283</v>
      </c>
      <c r="AU351">
        <f>_xlfn.XLOOKUP(_xlfn.XLOOKUP($A351,TEAMS!$E$3:$E$361,TEAMS!$D$3:$D$361,"",0),KP!$C$1:$C$370,KP!F$1:F$370,"",0)</f>
        <v>13</v>
      </c>
      <c r="AV351">
        <f>_xlfn.XLOOKUP(_xlfn.XLOOKUP($A351,TEAMS!$E$3:$E$361,TEAMS!$D$3:$D$361,"",0),KP!$C$1:$C$370,KP!G$1:G$370,"",0)</f>
        <v>17</v>
      </c>
      <c r="AW351">
        <f>_xlfn.XLOOKUP(_xlfn.XLOOKUP($A351,TEAMS!$E$3:$E$361,TEAMS!$D$3:$D$361,"",0),KP!$C$1:$C$370,KP!H$1:H$370,"",0)</f>
        <v>0</v>
      </c>
      <c r="AX351">
        <f>_xlfn.XLOOKUP(_xlfn.XLOOKUP($A351,TEAMS!$E$3:$E$361,TEAMS!$D$3:$D$361,"",0),KP!$C$1:$C$370,KP!I$1:I$370,"",0)</f>
        <v>-9.44</v>
      </c>
      <c r="AY351">
        <f>_xlfn.XLOOKUP(_xlfn.XLOOKUP($A351,TEAMS!$E$3:$E$361,TEAMS!$D$3:$D$361,"",0),KP!$C$1:$C$370,KP!J$1:J$370,"",0)</f>
        <v>99.1</v>
      </c>
      <c r="AZ351">
        <f>_xlfn.XLOOKUP(_xlfn.XLOOKUP($A351,TEAMS!$E$3:$E$361,TEAMS!$D$3:$D$361,"",0),KP!$C$1:$C$370,KP!L$1:L$370,"",0)</f>
        <v>108.6</v>
      </c>
      <c r="BA351">
        <f>_xlfn.XLOOKUP(_xlfn.XLOOKUP($A351,TEAMS!$E$3:$E$361,TEAMS!$D$3:$D$361,"",0),KP!$C$1:$C$370,KP!N$1:N$370,"",0)</f>
        <v>65.900000000000006</v>
      </c>
      <c r="BB351">
        <f>_xlfn.XLOOKUP(_xlfn.XLOOKUP($A351,TEAMS!$E$3:$E$361,TEAMS!$D$3:$D$361,"",0),KP!$C$1:$C$370,KP!P$1:P$370,"",0)</f>
        <v>-1E-3</v>
      </c>
      <c r="BC351">
        <f>_xlfn.XLOOKUP(_xlfn.XLOOKUP($A351,TEAMS!$E$3:$E$361,TEAMS!$D$3:$D$361,"",0),KP!$C$1:$C$370,KP!R$1:R$370,"",0)</f>
        <v>-3.99</v>
      </c>
      <c r="BD351">
        <f>_xlfn.XLOOKUP(_xlfn.XLOOKUP($A351,TEAMS!$E$3:$E$361,TEAMS!$D$3:$D$361,"",0),KP!$C$1:$C$370,KP!T$1:T$370,"",0)</f>
        <v>102.8</v>
      </c>
      <c r="BE351">
        <f>_xlfn.XLOOKUP(_xlfn.XLOOKUP($A351,TEAMS!$E$3:$E$361,TEAMS!$D$3:$D$361,"",0),KP!$C$1:$C$370,KP!V$1:V$370,"",0)</f>
        <v>106.8</v>
      </c>
      <c r="BF351">
        <f>_xlfn.XLOOKUP(_xlfn.XLOOKUP($A351,TEAMS!$E$3:$E$361,TEAMS!$D$3:$D$361,"",0),KP!$C$1:$C$370,KP!X$1:X$370,"",0)</f>
        <v>0.18</v>
      </c>
    </row>
    <row r="352" spans="1:58" x14ac:dyDescent="0.2">
      <c r="A352" s="1" t="s">
        <v>389</v>
      </c>
      <c r="B352" s="11" t="str">
        <f>_xlfn.XLOOKUP($A352,KP!$D$1:$D$364,KP!$C$1:$C$364,"",0)</f>
        <v>Delaware St.</v>
      </c>
      <c r="C352" s="11" t="str">
        <f>_xlfn.XLOOKUP($A352,KP!$D$1:$D$364,KP!$E$1:$E$364,"",0)</f>
        <v>MEAC</v>
      </c>
      <c r="D352">
        <v>63.1</v>
      </c>
      <c r="E352">
        <v>-12.8</v>
      </c>
      <c r="F352">
        <v>23.2</v>
      </c>
      <c r="G352">
        <v>56.4</v>
      </c>
      <c r="H352">
        <v>0.89</v>
      </c>
      <c r="I352">
        <v>1.069</v>
      </c>
      <c r="J352">
        <v>45.9</v>
      </c>
      <c r="K352">
        <v>98.3</v>
      </c>
      <c r="L352">
        <v>31.1</v>
      </c>
      <c r="M352">
        <v>45.6</v>
      </c>
      <c r="N352">
        <v>69.3</v>
      </c>
      <c r="O352">
        <v>5.4</v>
      </c>
      <c r="P352">
        <v>17.5</v>
      </c>
      <c r="Q352">
        <v>9.3000000000000007</v>
      </c>
      <c r="R352">
        <v>22.1</v>
      </c>
      <c r="S352">
        <v>34.799999999999997</v>
      </c>
      <c r="T352">
        <v>28.4</v>
      </c>
      <c r="U352">
        <v>71.7</v>
      </c>
      <c r="V352">
        <v>50.2</v>
      </c>
      <c r="W352">
        <v>2.7</v>
      </c>
      <c r="X352">
        <v>6.5</v>
      </c>
      <c r="Y352">
        <v>11.8</v>
      </c>
      <c r="Z352">
        <v>16.3</v>
      </c>
      <c r="AA352">
        <v>0.72199999999999998</v>
      </c>
      <c r="AB352">
        <v>0.17899999999999999</v>
      </c>
      <c r="AC352">
        <v>0.5</v>
      </c>
      <c r="AD352">
        <v>70.900000000000006</v>
      </c>
      <c r="AE352">
        <v>18</v>
      </c>
      <c r="AF352">
        <v>75.8</v>
      </c>
      <c r="AG352">
        <v>12.8</v>
      </c>
      <c r="AH352">
        <v>46.3</v>
      </c>
      <c r="AI352">
        <v>54.8</v>
      </c>
      <c r="AJ352">
        <v>40</v>
      </c>
      <c r="AK352">
        <v>50.9</v>
      </c>
      <c r="AL352">
        <v>69</v>
      </c>
      <c r="AM352">
        <v>114.9</v>
      </c>
      <c r="AN352">
        <v>16.3</v>
      </c>
      <c r="AO352">
        <v>13.3</v>
      </c>
      <c r="AP352">
        <v>1.226</v>
      </c>
      <c r="AQ352">
        <f t="shared" si="15"/>
        <v>-0.504</v>
      </c>
      <c r="AR352">
        <f t="shared" si="16"/>
        <v>9.1999999999999993</v>
      </c>
      <c r="AS352">
        <f t="shared" si="17"/>
        <v>-7.1000000000000014</v>
      </c>
      <c r="AT352">
        <f>_xlfn.XLOOKUP(_xlfn.XLOOKUP($A352,TEAMS!$E$3:$E$361,TEAMS!$D$3:$D$361,"",0),KP!$C$1:$C$370,KP!B$1:B$370,"",0)</f>
        <v>357</v>
      </c>
      <c r="AU352">
        <f>_xlfn.XLOOKUP(_xlfn.XLOOKUP($A352,TEAMS!$E$3:$E$361,TEAMS!$D$3:$D$361,"",0),KP!$C$1:$C$370,KP!F$1:F$370,"",0)</f>
        <v>0</v>
      </c>
      <c r="AV352">
        <f>_xlfn.XLOOKUP(_xlfn.XLOOKUP($A352,TEAMS!$E$3:$E$361,TEAMS!$D$3:$D$361,"",0),KP!$C$1:$C$370,KP!G$1:G$370,"",0)</f>
        <v>0</v>
      </c>
      <c r="AW352">
        <f>_xlfn.XLOOKUP(_xlfn.XLOOKUP($A352,TEAMS!$E$3:$E$361,TEAMS!$D$3:$D$361,"",0),KP!$C$1:$C$370,KP!H$1:H$370,"",0)</f>
        <v>0</v>
      </c>
      <c r="AX352">
        <f>_xlfn.XLOOKUP(_xlfn.XLOOKUP($A352,TEAMS!$E$3:$E$361,TEAMS!$D$3:$D$361,"",0),KP!$C$1:$C$370,KP!I$1:I$370,"",0)</f>
        <v>-20.36</v>
      </c>
      <c r="AY352">
        <f>_xlfn.XLOOKUP(_xlfn.XLOOKUP($A352,TEAMS!$E$3:$E$361,TEAMS!$D$3:$D$361,"",0),KP!$C$1:$C$370,KP!J$1:J$370,"",0)</f>
        <v>92.2</v>
      </c>
      <c r="AZ352">
        <f>_xlfn.XLOOKUP(_xlfn.XLOOKUP($A352,TEAMS!$E$3:$E$361,TEAMS!$D$3:$D$361,"",0),KP!$C$1:$C$370,KP!L$1:L$370,"",0)</f>
        <v>112.5</v>
      </c>
      <c r="BA352">
        <f>_xlfn.XLOOKUP(_xlfn.XLOOKUP($A352,TEAMS!$E$3:$E$361,TEAMS!$D$3:$D$361,"",0),KP!$C$1:$C$370,KP!N$1:N$370,"",0)</f>
        <v>67.900000000000006</v>
      </c>
      <c r="BB352">
        <f>_xlfn.XLOOKUP(_xlfn.XLOOKUP($A352,TEAMS!$E$3:$E$361,TEAMS!$D$3:$D$361,"",0),KP!$C$1:$C$370,KP!P$1:P$370,"",0)</f>
        <v>1.2E-2</v>
      </c>
      <c r="BC352">
        <f>_xlfn.XLOOKUP(_xlfn.XLOOKUP($A352,TEAMS!$E$3:$E$361,TEAMS!$D$3:$D$361,"",0),KP!$C$1:$C$370,KP!R$1:R$370,"",0)</f>
        <v>-4.7699999999999996</v>
      </c>
      <c r="BD352">
        <f>_xlfn.XLOOKUP(_xlfn.XLOOKUP($A352,TEAMS!$E$3:$E$361,TEAMS!$D$3:$D$361,"",0),KP!$C$1:$C$370,KP!T$1:T$370,"",0)</f>
        <v>101.9</v>
      </c>
      <c r="BE352">
        <f>_xlfn.XLOOKUP(_xlfn.XLOOKUP($A352,TEAMS!$E$3:$E$361,TEAMS!$D$3:$D$361,"",0),KP!$C$1:$C$370,KP!V$1:V$370,"",0)</f>
        <v>106.6</v>
      </c>
      <c r="BF352">
        <f>_xlfn.XLOOKUP(_xlfn.XLOOKUP($A352,TEAMS!$E$3:$E$361,TEAMS!$D$3:$D$361,"",0),KP!$C$1:$C$370,KP!X$1:X$370,"",0)</f>
        <v>0.87</v>
      </c>
    </row>
    <row r="353" spans="1:58" x14ac:dyDescent="0.2">
      <c r="A353" s="1" t="s">
        <v>390</v>
      </c>
      <c r="B353" s="11" t="str">
        <f>_xlfn.XLOOKUP($A353,KP!$D$1:$D$364,KP!$C$1:$C$364,"",0)</f>
        <v>Cal St. Northridge</v>
      </c>
      <c r="C353" s="11" t="str">
        <f>_xlfn.XLOOKUP($A353,KP!$D$1:$D$364,KP!$E$1:$E$364,"",0)</f>
        <v>BW</v>
      </c>
      <c r="D353">
        <v>61.2</v>
      </c>
      <c r="E353">
        <v>-8.6999999999999993</v>
      </c>
      <c r="F353">
        <v>20.7</v>
      </c>
      <c r="G353">
        <v>53.1</v>
      </c>
      <c r="H353">
        <v>0.91200000000000003</v>
      </c>
      <c r="I353">
        <v>1.0409999999999999</v>
      </c>
      <c r="J353">
        <v>44.1</v>
      </c>
      <c r="K353">
        <v>98.2</v>
      </c>
      <c r="L353">
        <v>31.2</v>
      </c>
      <c r="M353">
        <v>42.8</v>
      </c>
      <c r="N353">
        <v>73.8</v>
      </c>
      <c r="O353">
        <v>5.5</v>
      </c>
      <c r="P353">
        <v>17.5</v>
      </c>
      <c r="Q353">
        <v>7.8</v>
      </c>
      <c r="R353">
        <v>21.3</v>
      </c>
      <c r="S353">
        <v>32.4</v>
      </c>
      <c r="T353">
        <v>24.5</v>
      </c>
      <c r="U353">
        <v>71.099999999999994</v>
      </c>
      <c r="V353">
        <v>47.8</v>
      </c>
      <c r="W353">
        <v>3.1</v>
      </c>
      <c r="X353">
        <v>6.3</v>
      </c>
      <c r="Y353">
        <v>9</v>
      </c>
      <c r="Z353">
        <v>12.9</v>
      </c>
      <c r="AA353">
        <v>0.69699999999999995</v>
      </c>
      <c r="AB353">
        <v>0.16700000000000001</v>
      </c>
      <c r="AC353">
        <v>0.5</v>
      </c>
      <c r="AD353">
        <v>67.2</v>
      </c>
      <c r="AE353">
        <v>19.2</v>
      </c>
      <c r="AF353">
        <v>69.900000000000006</v>
      </c>
      <c r="AG353">
        <v>8.6999999999999993</v>
      </c>
      <c r="AH353">
        <v>43.9</v>
      </c>
      <c r="AI353">
        <v>50.4</v>
      </c>
      <c r="AJ353">
        <v>34.6</v>
      </c>
      <c r="AK353">
        <v>49.6</v>
      </c>
      <c r="AL353">
        <v>74.599999999999994</v>
      </c>
      <c r="AM353">
        <v>109.6</v>
      </c>
      <c r="AN353">
        <v>12.8</v>
      </c>
      <c r="AO353">
        <v>11.8</v>
      </c>
      <c r="AP353">
        <v>1.0880000000000001</v>
      </c>
      <c r="AQ353">
        <f t="shared" si="15"/>
        <v>-0.39100000000000013</v>
      </c>
      <c r="AR353">
        <f t="shared" si="16"/>
        <v>9.4</v>
      </c>
      <c r="AS353">
        <f t="shared" si="17"/>
        <v>-3.5</v>
      </c>
      <c r="AT353">
        <f>_xlfn.XLOOKUP(_xlfn.XLOOKUP($A353,TEAMS!$E$3:$E$361,TEAMS!$D$3:$D$361,"",0),KP!$C$1:$C$370,KP!B$1:B$370,"",0)</f>
        <v>326</v>
      </c>
      <c r="AU353">
        <f>_xlfn.XLOOKUP(_xlfn.XLOOKUP($A353,TEAMS!$E$3:$E$361,TEAMS!$D$3:$D$361,"",0),KP!$C$1:$C$370,KP!F$1:F$370,"",0)</f>
        <v>0</v>
      </c>
      <c r="AV353">
        <f>_xlfn.XLOOKUP(_xlfn.XLOOKUP($A353,TEAMS!$E$3:$E$361,TEAMS!$D$3:$D$361,"",0),KP!$C$1:$C$370,KP!G$1:G$370,"",0)</f>
        <v>0</v>
      </c>
      <c r="AW353">
        <f>_xlfn.XLOOKUP(_xlfn.XLOOKUP($A353,TEAMS!$E$3:$E$361,TEAMS!$D$3:$D$361,"",0),KP!$C$1:$C$370,KP!H$1:H$370,"",0)</f>
        <v>0</v>
      </c>
      <c r="AX353">
        <f>_xlfn.XLOOKUP(_xlfn.XLOOKUP($A353,TEAMS!$E$3:$E$361,TEAMS!$D$3:$D$361,"",0),KP!$C$1:$C$370,KP!I$1:I$370,"",0)</f>
        <v>-13.98</v>
      </c>
      <c r="AY353">
        <f>_xlfn.XLOOKUP(_xlfn.XLOOKUP($A353,TEAMS!$E$3:$E$361,TEAMS!$D$3:$D$361,"",0),KP!$C$1:$C$370,KP!J$1:J$370,"",0)</f>
        <v>95.8</v>
      </c>
      <c r="AZ353">
        <f>_xlfn.XLOOKUP(_xlfn.XLOOKUP($A353,TEAMS!$E$3:$E$361,TEAMS!$D$3:$D$361,"",0),KP!$C$1:$C$370,KP!L$1:L$370,"",0)</f>
        <v>109.7</v>
      </c>
      <c r="BA353">
        <f>_xlfn.XLOOKUP(_xlfn.XLOOKUP($A353,TEAMS!$E$3:$E$361,TEAMS!$D$3:$D$361,"",0),KP!$C$1:$C$370,KP!N$1:N$370,"",0)</f>
        <v>65.3</v>
      </c>
      <c r="BB353">
        <f>_xlfn.XLOOKUP(_xlfn.XLOOKUP($A353,TEAMS!$E$3:$E$361,TEAMS!$D$3:$D$361,"",0),KP!$C$1:$C$370,KP!P$1:P$370,"",0)</f>
        <v>-2E-3</v>
      </c>
      <c r="BC353">
        <f>_xlfn.XLOOKUP(_xlfn.XLOOKUP($A353,TEAMS!$E$3:$E$361,TEAMS!$D$3:$D$361,"",0),KP!$C$1:$C$370,KP!R$1:R$370,"",0)</f>
        <v>-1.4</v>
      </c>
      <c r="BD353">
        <f>_xlfn.XLOOKUP(_xlfn.XLOOKUP($A353,TEAMS!$E$3:$E$361,TEAMS!$D$3:$D$361,"",0),KP!$C$1:$C$370,KP!T$1:T$370,"",0)</f>
        <v>103.5</v>
      </c>
      <c r="BE353">
        <f>_xlfn.XLOOKUP(_xlfn.XLOOKUP($A353,TEAMS!$E$3:$E$361,TEAMS!$D$3:$D$361,"",0),KP!$C$1:$C$370,KP!V$1:V$370,"",0)</f>
        <v>104.9</v>
      </c>
      <c r="BF353">
        <f>_xlfn.XLOOKUP(_xlfn.XLOOKUP($A353,TEAMS!$E$3:$E$361,TEAMS!$D$3:$D$361,"",0),KP!$C$1:$C$370,KP!X$1:X$370,"",0)</f>
        <v>-2.75</v>
      </c>
    </row>
    <row r="354" spans="1:58" x14ac:dyDescent="0.2">
      <c r="A354" s="1" t="s">
        <v>391</v>
      </c>
      <c r="B354" s="11" t="str">
        <f>_xlfn.XLOOKUP($A354,KP!$D$1:$D$364,KP!$C$1:$C$364,"",0)</f>
        <v>Cal Poly</v>
      </c>
      <c r="C354" s="11" t="str">
        <f>_xlfn.XLOOKUP($A354,KP!$D$1:$D$364,KP!$E$1:$E$364,"",0)</f>
        <v>BW</v>
      </c>
      <c r="D354">
        <v>59.4</v>
      </c>
      <c r="E354">
        <v>-7</v>
      </c>
      <c r="F354">
        <v>21</v>
      </c>
      <c r="G354">
        <v>51.8</v>
      </c>
      <c r="H354">
        <v>0.89</v>
      </c>
      <c r="I354">
        <v>0.995</v>
      </c>
      <c r="J354">
        <v>45.7</v>
      </c>
      <c r="K354">
        <v>99.9</v>
      </c>
      <c r="L354">
        <v>29.3</v>
      </c>
      <c r="M354">
        <v>46.7</v>
      </c>
      <c r="N354">
        <v>74.599999999999994</v>
      </c>
      <c r="O354">
        <v>5.5</v>
      </c>
      <c r="P354">
        <v>18.600000000000001</v>
      </c>
      <c r="Q354">
        <v>6.3</v>
      </c>
      <c r="R354">
        <v>21.7</v>
      </c>
      <c r="S354">
        <v>31.7</v>
      </c>
      <c r="T354">
        <v>21.9</v>
      </c>
      <c r="U354">
        <v>78</v>
      </c>
      <c r="V354">
        <v>49.3</v>
      </c>
      <c r="W354">
        <v>2.4</v>
      </c>
      <c r="X354">
        <v>5.2</v>
      </c>
      <c r="Y354">
        <v>9.9</v>
      </c>
      <c r="Z354">
        <v>13.5</v>
      </c>
      <c r="AA354">
        <v>0.72899999999999998</v>
      </c>
      <c r="AB354">
        <v>0.19400000000000001</v>
      </c>
      <c r="AC354">
        <v>0.125</v>
      </c>
      <c r="AD354">
        <v>66.7</v>
      </c>
      <c r="AE354">
        <v>19.8</v>
      </c>
      <c r="AF354">
        <v>66.3</v>
      </c>
      <c r="AG354">
        <v>7</v>
      </c>
      <c r="AH354">
        <v>44.2</v>
      </c>
      <c r="AI354">
        <v>50.4</v>
      </c>
      <c r="AJ354">
        <v>34.9</v>
      </c>
      <c r="AK354">
        <v>49.3</v>
      </c>
      <c r="AL354">
        <v>72.5</v>
      </c>
      <c r="AM354">
        <v>109.4</v>
      </c>
      <c r="AN354">
        <v>11.3</v>
      </c>
      <c r="AO354">
        <v>12.1</v>
      </c>
      <c r="AP354">
        <v>0.93300000000000005</v>
      </c>
      <c r="AQ354">
        <f t="shared" si="15"/>
        <v>-0.20400000000000007</v>
      </c>
      <c r="AR354">
        <f t="shared" si="16"/>
        <v>7.6</v>
      </c>
      <c r="AS354">
        <f t="shared" si="17"/>
        <v>-5.9</v>
      </c>
      <c r="AT354">
        <f>_xlfn.XLOOKUP(_xlfn.XLOOKUP($A354,TEAMS!$E$3:$E$361,TEAMS!$D$3:$D$361,"",0),KP!$C$1:$C$370,KP!B$1:B$370,"",0)</f>
        <v>290</v>
      </c>
      <c r="AU354">
        <f>_xlfn.XLOOKUP(_xlfn.XLOOKUP($A354,TEAMS!$E$3:$E$361,TEAMS!$D$3:$D$361,"",0),KP!$C$1:$C$370,KP!F$1:F$370,"",0)</f>
        <v>0</v>
      </c>
      <c r="AV354">
        <f>_xlfn.XLOOKUP(_xlfn.XLOOKUP($A354,TEAMS!$E$3:$E$361,TEAMS!$D$3:$D$361,"",0),KP!$C$1:$C$370,KP!G$1:G$370,"",0)</f>
        <v>0</v>
      </c>
      <c r="AW354">
        <f>_xlfn.XLOOKUP(_xlfn.XLOOKUP($A354,TEAMS!$E$3:$E$361,TEAMS!$D$3:$D$361,"",0),KP!$C$1:$C$370,KP!H$1:H$370,"",0)</f>
        <v>0</v>
      </c>
      <c r="AX354">
        <f>_xlfn.XLOOKUP(_xlfn.XLOOKUP($A354,TEAMS!$E$3:$E$361,TEAMS!$D$3:$D$361,"",0),KP!$C$1:$C$370,KP!I$1:I$370,"",0)</f>
        <v>-9.98</v>
      </c>
      <c r="AY354">
        <f>_xlfn.XLOOKUP(_xlfn.XLOOKUP($A354,TEAMS!$E$3:$E$361,TEAMS!$D$3:$D$361,"",0),KP!$C$1:$C$370,KP!J$1:J$370,"",0)</f>
        <v>94.3</v>
      </c>
      <c r="AZ354">
        <f>_xlfn.XLOOKUP(_xlfn.XLOOKUP($A354,TEAMS!$E$3:$E$361,TEAMS!$D$3:$D$361,"",0),KP!$C$1:$C$370,KP!L$1:L$370,"",0)</f>
        <v>104.3</v>
      </c>
      <c r="BA354">
        <f>_xlfn.XLOOKUP(_xlfn.XLOOKUP($A354,TEAMS!$E$3:$E$361,TEAMS!$D$3:$D$361,"",0),KP!$C$1:$C$370,KP!N$1:N$370,"",0)</f>
        <v>64.2</v>
      </c>
      <c r="BB354">
        <f>_xlfn.XLOOKUP(_xlfn.XLOOKUP($A354,TEAMS!$E$3:$E$361,TEAMS!$D$3:$D$361,"",0),KP!$C$1:$C$370,KP!P$1:P$370,"",0)</f>
        <v>-0.108</v>
      </c>
      <c r="BC354">
        <f>_xlfn.XLOOKUP(_xlfn.XLOOKUP($A354,TEAMS!$E$3:$E$361,TEAMS!$D$3:$D$361,"",0),KP!$C$1:$C$370,KP!R$1:R$370,"",0)</f>
        <v>-0.12</v>
      </c>
      <c r="BD354">
        <f>_xlfn.XLOOKUP(_xlfn.XLOOKUP($A354,TEAMS!$E$3:$E$361,TEAMS!$D$3:$D$361,"",0),KP!$C$1:$C$370,KP!T$1:T$370,"",0)</f>
        <v>104.5</v>
      </c>
      <c r="BE354">
        <f>_xlfn.XLOOKUP(_xlfn.XLOOKUP($A354,TEAMS!$E$3:$E$361,TEAMS!$D$3:$D$361,"",0),KP!$C$1:$C$370,KP!V$1:V$370,"",0)</f>
        <v>104.6</v>
      </c>
      <c r="BF354">
        <f>_xlfn.XLOOKUP(_xlfn.XLOOKUP($A354,TEAMS!$E$3:$E$361,TEAMS!$D$3:$D$361,"",0),KP!$C$1:$C$370,KP!X$1:X$370,"",0)</f>
        <v>0.06</v>
      </c>
    </row>
    <row r="355" spans="1:58" x14ac:dyDescent="0.2">
      <c r="A355" s="1" t="s">
        <v>392</v>
      </c>
      <c r="B355" s="11" t="str">
        <f>_xlfn.XLOOKUP($A355,KP!$D$1:$D$364,KP!$C$1:$C$364,"",0)</f>
        <v>Air Force</v>
      </c>
      <c r="C355" s="11" t="str">
        <f>_xlfn.XLOOKUP($A355,KP!$D$1:$D$364,KP!$E$1:$E$364,"",0)</f>
        <v>MWC</v>
      </c>
      <c r="D355">
        <v>66.900000000000006</v>
      </c>
      <c r="E355">
        <v>-0.1</v>
      </c>
      <c r="F355">
        <v>23.6</v>
      </c>
      <c r="G355">
        <v>51.1</v>
      </c>
      <c r="H355">
        <v>1.022</v>
      </c>
      <c r="I355">
        <v>1.024</v>
      </c>
      <c r="J355">
        <v>54.2</v>
      </c>
      <c r="K355">
        <v>114</v>
      </c>
      <c r="L355">
        <v>35.6</v>
      </c>
      <c r="M355">
        <v>54.8</v>
      </c>
      <c r="N355">
        <v>72.2</v>
      </c>
      <c r="O355">
        <v>8.1999999999999993</v>
      </c>
      <c r="P355">
        <v>22.9</v>
      </c>
      <c r="Q355">
        <v>5.6</v>
      </c>
      <c r="R355">
        <v>21.4</v>
      </c>
      <c r="S355">
        <v>29.6</v>
      </c>
      <c r="T355">
        <v>20.100000000000001</v>
      </c>
      <c r="U355">
        <v>73</v>
      </c>
      <c r="V355">
        <v>47.7</v>
      </c>
      <c r="W355">
        <v>4</v>
      </c>
      <c r="X355">
        <v>5.8</v>
      </c>
      <c r="Y355">
        <v>15.3</v>
      </c>
      <c r="Z355">
        <v>12.2</v>
      </c>
      <c r="AA355">
        <v>1.256</v>
      </c>
      <c r="AB355">
        <v>0.438</v>
      </c>
      <c r="AC355">
        <v>0.4</v>
      </c>
      <c r="AD355">
        <v>65.5</v>
      </c>
      <c r="AE355">
        <v>17</v>
      </c>
      <c r="AF355">
        <v>67.099999999999994</v>
      </c>
      <c r="AG355">
        <v>0.1</v>
      </c>
      <c r="AH355">
        <v>44.5</v>
      </c>
      <c r="AI355">
        <v>49.3</v>
      </c>
      <c r="AJ355">
        <v>29.3</v>
      </c>
      <c r="AK355">
        <v>51.9</v>
      </c>
      <c r="AL355">
        <v>74.8</v>
      </c>
      <c r="AM355">
        <v>107</v>
      </c>
      <c r="AN355">
        <v>10.1</v>
      </c>
      <c r="AO355">
        <v>11</v>
      </c>
      <c r="AP355">
        <v>0.91800000000000004</v>
      </c>
      <c r="AQ355">
        <f t="shared" si="15"/>
        <v>0.33799999999999997</v>
      </c>
      <c r="AR355">
        <f t="shared" si="16"/>
        <v>9.8000000000000007</v>
      </c>
      <c r="AS355">
        <f t="shared" si="17"/>
        <v>-2.3999999999999986</v>
      </c>
      <c r="AT355">
        <f>_xlfn.XLOOKUP(_xlfn.XLOOKUP($A355,TEAMS!$E$3:$E$361,TEAMS!$D$3:$D$361,"",0),KP!$C$1:$C$370,KP!B$1:B$370,"",0)</f>
        <v>143</v>
      </c>
      <c r="AU355">
        <f>_xlfn.XLOOKUP(_xlfn.XLOOKUP($A355,TEAMS!$E$3:$E$361,TEAMS!$D$3:$D$361,"",0),KP!$C$1:$C$370,KP!F$1:F$370,"",0)</f>
        <v>14</v>
      </c>
      <c r="AV355">
        <f>_xlfn.XLOOKUP(_xlfn.XLOOKUP($A355,TEAMS!$E$3:$E$361,TEAMS!$D$3:$D$361,"",0),KP!$C$1:$C$370,KP!G$1:G$370,"",0)</f>
        <v>18</v>
      </c>
      <c r="AW355">
        <f>_xlfn.XLOOKUP(_xlfn.XLOOKUP($A355,TEAMS!$E$3:$E$361,TEAMS!$D$3:$D$361,"",0),KP!$C$1:$C$370,KP!H$1:H$370,"",0)</f>
        <v>0</v>
      </c>
      <c r="AX355">
        <f>_xlfn.XLOOKUP(_xlfn.XLOOKUP($A355,TEAMS!$E$3:$E$361,TEAMS!$D$3:$D$361,"",0),KP!$C$1:$C$370,KP!I$1:I$370,"",0)</f>
        <v>1.96</v>
      </c>
      <c r="AY355">
        <f>_xlfn.XLOOKUP(_xlfn.XLOOKUP($A355,TEAMS!$E$3:$E$361,TEAMS!$D$3:$D$361,"",0),KP!$C$1:$C$370,KP!J$1:J$370,"",0)</f>
        <v>106.3</v>
      </c>
      <c r="AZ355">
        <f>_xlfn.XLOOKUP(_xlfn.XLOOKUP($A355,TEAMS!$E$3:$E$361,TEAMS!$D$3:$D$361,"",0),KP!$C$1:$C$370,KP!L$1:L$370,"",0)</f>
        <v>104.4</v>
      </c>
      <c r="BA355">
        <f>_xlfn.XLOOKUP(_xlfn.XLOOKUP($A355,TEAMS!$E$3:$E$361,TEAMS!$D$3:$D$361,"",0),KP!$C$1:$C$370,KP!N$1:N$370,"",0)</f>
        <v>63.2</v>
      </c>
      <c r="BB355">
        <f>_xlfn.XLOOKUP(_xlfn.XLOOKUP($A355,TEAMS!$E$3:$E$361,TEAMS!$D$3:$D$361,"",0),KP!$C$1:$C$370,KP!P$1:P$370,"",0)</f>
        <v>-5.7000000000000002E-2</v>
      </c>
      <c r="BC355">
        <f>_xlfn.XLOOKUP(_xlfn.XLOOKUP($A355,TEAMS!$E$3:$E$361,TEAMS!$D$3:$D$361,"",0),KP!$C$1:$C$370,KP!R$1:R$370,"",0)</f>
        <v>2.39</v>
      </c>
      <c r="BD355">
        <f>_xlfn.XLOOKUP(_xlfn.XLOOKUP($A355,TEAMS!$E$3:$E$361,TEAMS!$D$3:$D$361,"",0),KP!$C$1:$C$370,KP!T$1:T$370,"",0)</f>
        <v>107</v>
      </c>
      <c r="BE355">
        <f>_xlfn.XLOOKUP(_xlfn.XLOOKUP($A355,TEAMS!$E$3:$E$361,TEAMS!$D$3:$D$361,"",0),KP!$C$1:$C$370,KP!V$1:V$370,"",0)</f>
        <v>104.6</v>
      </c>
      <c r="BF355">
        <f>_xlfn.XLOOKUP(_xlfn.XLOOKUP($A355,TEAMS!$E$3:$E$361,TEAMS!$D$3:$D$361,"",0),KP!$C$1:$C$370,KP!X$1:X$370,"",0)</f>
        <v>-10.24</v>
      </c>
    </row>
    <row r="356" spans="1:58" x14ac:dyDescent="0.2">
      <c r="A356" s="1" t="s">
        <v>393</v>
      </c>
      <c r="B356" s="11" t="str">
        <f>_xlfn.XLOOKUP($A356,KP!$D$1:$D$364,KP!$C$1:$C$364,"",0)</f>
        <v>Evansville</v>
      </c>
      <c r="C356" s="11" t="str">
        <f>_xlfn.XLOOKUP($A356,KP!$D$1:$D$364,KP!$E$1:$E$364,"",0)</f>
        <v>MVC</v>
      </c>
      <c r="D356">
        <v>62.4</v>
      </c>
      <c r="E356">
        <v>-13.6</v>
      </c>
      <c r="F356">
        <v>22.8</v>
      </c>
      <c r="G356">
        <v>57.5</v>
      </c>
      <c r="H356">
        <v>0.875</v>
      </c>
      <c r="I356">
        <v>1.0649999999999999</v>
      </c>
      <c r="J356">
        <v>45.1</v>
      </c>
      <c r="K356">
        <v>95.3</v>
      </c>
      <c r="L356">
        <v>32.200000000000003</v>
      </c>
      <c r="M356">
        <v>43.4</v>
      </c>
      <c r="N356">
        <v>63</v>
      </c>
      <c r="O356">
        <v>6.2</v>
      </c>
      <c r="P356">
        <v>19.3</v>
      </c>
      <c r="Q356">
        <v>6.1</v>
      </c>
      <c r="R356">
        <v>22</v>
      </c>
      <c r="S356">
        <v>31.4</v>
      </c>
      <c r="T356">
        <v>17.8</v>
      </c>
      <c r="U356">
        <v>76.7</v>
      </c>
      <c r="V356">
        <v>45.1</v>
      </c>
      <c r="W356">
        <v>1.9</v>
      </c>
      <c r="X356">
        <v>7</v>
      </c>
      <c r="Y356">
        <v>10.3</v>
      </c>
      <c r="Z356">
        <v>12.3</v>
      </c>
      <c r="AA356">
        <v>0.83699999999999997</v>
      </c>
      <c r="AB356">
        <v>0.156</v>
      </c>
      <c r="AC356">
        <v>1</v>
      </c>
      <c r="AD356">
        <v>71.400000000000006</v>
      </c>
      <c r="AE356">
        <v>16.2</v>
      </c>
      <c r="AF356">
        <v>76</v>
      </c>
      <c r="AG356">
        <v>13.6</v>
      </c>
      <c r="AH356">
        <v>47.9</v>
      </c>
      <c r="AI356">
        <v>55.7</v>
      </c>
      <c r="AJ356">
        <v>38</v>
      </c>
      <c r="AK356">
        <v>54.9</v>
      </c>
      <c r="AL356">
        <v>76.3</v>
      </c>
      <c r="AM356">
        <v>117.6</v>
      </c>
      <c r="AN356">
        <v>15.7</v>
      </c>
      <c r="AO356">
        <v>13.2</v>
      </c>
      <c r="AP356">
        <v>1.1919999999999999</v>
      </c>
      <c r="AQ356">
        <f t="shared" si="15"/>
        <v>-0.35499999999999998</v>
      </c>
      <c r="AR356">
        <f t="shared" si="16"/>
        <v>8.9</v>
      </c>
      <c r="AS356">
        <f t="shared" si="17"/>
        <v>-3.4000000000000004</v>
      </c>
      <c r="AT356">
        <f>_xlfn.XLOOKUP(_xlfn.XLOOKUP($A356,TEAMS!$E$3:$E$361,TEAMS!$D$3:$D$361,"",0),KP!$C$1:$C$370,KP!B$1:B$370,"",0)</f>
        <v>352</v>
      </c>
      <c r="AU356">
        <f>_xlfn.XLOOKUP(_xlfn.XLOOKUP($A356,TEAMS!$E$3:$E$361,TEAMS!$D$3:$D$361,"",0),KP!$C$1:$C$370,KP!F$1:F$370,"",0)</f>
        <v>0</v>
      </c>
      <c r="AV356">
        <f>_xlfn.XLOOKUP(_xlfn.XLOOKUP($A356,TEAMS!$E$3:$E$361,TEAMS!$D$3:$D$361,"",0),KP!$C$1:$C$370,KP!G$1:G$370,"",0)</f>
        <v>0</v>
      </c>
      <c r="AW356">
        <f>_xlfn.XLOOKUP(_xlfn.XLOOKUP($A356,TEAMS!$E$3:$E$361,TEAMS!$D$3:$D$361,"",0),KP!$C$1:$C$370,KP!H$1:H$370,"",0)</f>
        <v>0</v>
      </c>
      <c r="AX356">
        <f>_xlfn.XLOOKUP(_xlfn.XLOOKUP($A356,TEAMS!$E$3:$E$361,TEAMS!$D$3:$D$361,"",0),KP!$C$1:$C$370,KP!I$1:I$370,"",0)</f>
        <v>-18.36</v>
      </c>
      <c r="AY356">
        <f>_xlfn.XLOOKUP(_xlfn.XLOOKUP($A356,TEAMS!$E$3:$E$361,TEAMS!$D$3:$D$361,"",0),KP!$C$1:$C$370,KP!J$1:J$370,"",0)</f>
        <v>91.6</v>
      </c>
      <c r="AZ356">
        <f>_xlfn.XLOOKUP(_xlfn.XLOOKUP($A356,TEAMS!$E$3:$E$361,TEAMS!$D$3:$D$361,"",0),KP!$C$1:$C$370,KP!L$1:L$370,"",0)</f>
        <v>109.9</v>
      </c>
      <c r="BA356">
        <f>_xlfn.XLOOKUP(_xlfn.XLOOKUP($A356,TEAMS!$E$3:$E$361,TEAMS!$D$3:$D$361,"",0),KP!$C$1:$C$370,KP!N$1:N$370,"",0)</f>
        <v>69.599999999999994</v>
      </c>
      <c r="BB356">
        <f>_xlfn.XLOOKUP(_xlfn.XLOOKUP($A356,TEAMS!$E$3:$E$361,TEAMS!$D$3:$D$361,"",0),KP!$C$1:$C$370,KP!P$1:P$370,"",0)</f>
        <v>-4.0000000000000001E-3</v>
      </c>
      <c r="BC356">
        <f>_xlfn.XLOOKUP(_xlfn.XLOOKUP($A356,TEAMS!$E$3:$E$361,TEAMS!$D$3:$D$361,"",0),KP!$C$1:$C$370,KP!R$1:R$370,"",0)</f>
        <v>-1.06</v>
      </c>
      <c r="BD356">
        <f>_xlfn.XLOOKUP(_xlfn.XLOOKUP($A356,TEAMS!$E$3:$E$361,TEAMS!$D$3:$D$361,"",0),KP!$C$1:$C$370,KP!T$1:T$370,"",0)</f>
        <v>104.5</v>
      </c>
      <c r="BE356">
        <f>_xlfn.XLOOKUP(_xlfn.XLOOKUP($A356,TEAMS!$E$3:$E$361,TEAMS!$D$3:$D$361,"",0),KP!$C$1:$C$370,KP!V$1:V$370,"",0)</f>
        <v>105.6</v>
      </c>
      <c r="BF356">
        <f>_xlfn.XLOOKUP(_xlfn.XLOOKUP($A356,TEAMS!$E$3:$E$361,TEAMS!$D$3:$D$361,"",0),KP!$C$1:$C$370,KP!X$1:X$370,"",0)</f>
        <v>-1.06</v>
      </c>
    </row>
    <row r="357" spans="1:58" x14ac:dyDescent="0.2">
      <c r="A357" s="1" t="s">
        <v>394</v>
      </c>
      <c r="B357" s="11" t="str">
        <f>_xlfn.XLOOKUP($A357,KP!$D$1:$D$364,KP!$C$1:$C$364,"",0)</f>
        <v>South Florida</v>
      </c>
      <c r="C357" s="11" t="str">
        <f>_xlfn.XLOOKUP($A357,KP!$D$1:$D$364,KP!$E$1:$E$364,"",0)</f>
        <v>Amer</v>
      </c>
      <c r="D357">
        <v>72</v>
      </c>
      <c r="E357">
        <v>0</v>
      </c>
      <c r="F357">
        <v>26.4</v>
      </c>
      <c r="G357">
        <v>59.2</v>
      </c>
      <c r="H357">
        <v>1.006</v>
      </c>
      <c r="I357">
        <v>1.006</v>
      </c>
      <c r="J357">
        <v>50.8</v>
      </c>
      <c r="K357">
        <v>106.1</v>
      </c>
      <c r="L357">
        <v>33.6</v>
      </c>
      <c r="M357">
        <v>51</v>
      </c>
      <c r="N357">
        <v>65.099999999999994</v>
      </c>
      <c r="O357">
        <v>7.4</v>
      </c>
      <c r="P357">
        <v>22</v>
      </c>
      <c r="Q357">
        <v>10</v>
      </c>
      <c r="R357">
        <v>23.6</v>
      </c>
      <c r="S357">
        <v>37.5</v>
      </c>
      <c r="T357">
        <v>30.9</v>
      </c>
      <c r="U357">
        <v>73.8</v>
      </c>
      <c r="V357">
        <v>52.4</v>
      </c>
      <c r="W357">
        <v>3.1</v>
      </c>
      <c r="X357">
        <v>6.5</v>
      </c>
      <c r="Y357">
        <v>13.4</v>
      </c>
      <c r="Z357">
        <v>13.7</v>
      </c>
      <c r="AA357">
        <v>0.98199999999999998</v>
      </c>
      <c r="AB357">
        <v>0.438</v>
      </c>
      <c r="AC357">
        <v>0.3</v>
      </c>
      <c r="AD357">
        <v>71.5</v>
      </c>
      <c r="AE357">
        <v>17.8</v>
      </c>
      <c r="AF357">
        <v>72</v>
      </c>
      <c r="AG357">
        <v>0</v>
      </c>
      <c r="AH357">
        <v>43.1</v>
      </c>
      <c r="AI357">
        <v>49.8</v>
      </c>
      <c r="AJ357">
        <v>34.9</v>
      </c>
      <c r="AK357">
        <v>48.2</v>
      </c>
      <c r="AL357">
        <v>72.900000000000006</v>
      </c>
      <c r="AM357">
        <v>107.7</v>
      </c>
      <c r="AN357">
        <v>13.4</v>
      </c>
      <c r="AO357">
        <v>13.1</v>
      </c>
      <c r="AP357">
        <v>1.0289999999999999</v>
      </c>
      <c r="AQ357">
        <f t="shared" si="15"/>
        <v>-4.6999999999999931E-2</v>
      </c>
      <c r="AR357">
        <f t="shared" si="16"/>
        <v>9.6</v>
      </c>
      <c r="AS357">
        <f t="shared" si="17"/>
        <v>-4.0999999999999996</v>
      </c>
      <c r="AT357">
        <f>_xlfn.XLOOKUP(_xlfn.XLOOKUP($A357,TEAMS!$E$3:$E$361,TEAMS!$D$3:$D$361,"",0),KP!$C$1:$C$370,KP!B$1:B$370,"",0)</f>
        <v>150</v>
      </c>
      <c r="AU357">
        <f>_xlfn.XLOOKUP(_xlfn.XLOOKUP($A357,TEAMS!$E$3:$E$361,TEAMS!$D$3:$D$361,"",0),KP!$C$1:$C$370,KP!F$1:F$370,"",0)</f>
        <v>14</v>
      </c>
      <c r="AV357">
        <f>_xlfn.XLOOKUP(_xlfn.XLOOKUP($A357,TEAMS!$E$3:$E$361,TEAMS!$D$3:$D$361,"",0),KP!$C$1:$C$370,KP!G$1:G$370,"",0)</f>
        <v>18</v>
      </c>
      <c r="AW357">
        <f>_xlfn.XLOOKUP(_xlfn.XLOOKUP($A357,TEAMS!$E$3:$E$361,TEAMS!$D$3:$D$361,"",0),KP!$C$1:$C$370,KP!H$1:H$370,"",0)</f>
        <v>0</v>
      </c>
      <c r="AX357">
        <f>_xlfn.XLOOKUP(_xlfn.XLOOKUP($A357,TEAMS!$E$3:$E$361,TEAMS!$D$3:$D$361,"",0),KP!$C$1:$C$370,KP!I$1:I$370,"",0)</f>
        <v>1.32</v>
      </c>
      <c r="AY357">
        <f>_xlfn.XLOOKUP(_xlfn.XLOOKUP($A357,TEAMS!$E$3:$E$361,TEAMS!$D$3:$D$361,"",0),KP!$C$1:$C$370,KP!J$1:J$370,"",0)</f>
        <v>105.9</v>
      </c>
      <c r="AZ357">
        <f>_xlfn.XLOOKUP(_xlfn.XLOOKUP($A357,TEAMS!$E$3:$E$361,TEAMS!$D$3:$D$361,"",0),KP!$C$1:$C$370,KP!L$1:L$370,"",0)</f>
        <v>104.6</v>
      </c>
      <c r="BA357">
        <f>_xlfn.XLOOKUP(_xlfn.XLOOKUP($A357,TEAMS!$E$3:$E$361,TEAMS!$D$3:$D$361,"",0),KP!$C$1:$C$370,KP!N$1:N$370,"",0)</f>
        <v>68.400000000000006</v>
      </c>
      <c r="BB357">
        <f>_xlfn.XLOOKUP(_xlfn.XLOOKUP($A357,TEAMS!$E$3:$E$361,TEAMS!$D$3:$D$361,"",0),KP!$C$1:$C$370,KP!P$1:P$370,"",0)</f>
        <v>-6.7000000000000004E-2</v>
      </c>
      <c r="BC357">
        <f>_xlfn.XLOOKUP(_xlfn.XLOOKUP($A357,TEAMS!$E$3:$E$361,TEAMS!$D$3:$D$361,"",0),KP!$C$1:$C$370,KP!R$1:R$370,"",0)</f>
        <v>0.7</v>
      </c>
      <c r="BD357">
        <f>_xlfn.XLOOKUP(_xlfn.XLOOKUP($A357,TEAMS!$E$3:$E$361,TEAMS!$D$3:$D$361,"",0),KP!$C$1:$C$370,KP!T$1:T$370,"",0)</f>
        <v>105.3</v>
      </c>
      <c r="BE357">
        <f>_xlfn.XLOOKUP(_xlfn.XLOOKUP($A357,TEAMS!$E$3:$E$361,TEAMS!$D$3:$D$361,"",0),KP!$C$1:$C$370,KP!V$1:V$370,"",0)</f>
        <v>104.6</v>
      </c>
      <c r="BF357">
        <f>_xlfn.XLOOKUP(_xlfn.XLOOKUP($A357,TEAMS!$E$3:$E$361,TEAMS!$D$3:$D$361,"",0),KP!$C$1:$C$370,KP!X$1:X$370,"",0)</f>
        <v>-7.03</v>
      </c>
    </row>
    <row r="358" spans="1:58" x14ac:dyDescent="0.2">
      <c r="A358" s="1" t="s">
        <v>395</v>
      </c>
      <c r="B358" s="11" t="str">
        <f>_xlfn.XLOOKUP($A358,KP!$D$1:$D$364,KP!$C$1:$C$364,"",0)</f>
        <v>Eastern Illinois</v>
      </c>
      <c r="C358" s="11" t="str">
        <f>_xlfn.XLOOKUP($A358,KP!$D$1:$D$364,KP!$E$1:$E$364,"",0)</f>
        <v>OVC</v>
      </c>
      <c r="D358">
        <v>66.900000000000006</v>
      </c>
      <c r="E358">
        <v>-7.3</v>
      </c>
      <c r="F358">
        <v>25</v>
      </c>
      <c r="G358">
        <v>57.3</v>
      </c>
      <c r="H358">
        <v>0.93600000000000005</v>
      </c>
      <c r="I358">
        <v>1.0389999999999999</v>
      </c>
      <c r="J358">
        <v>48</v>
      </c>
      <c r="K358">
        <v>101.1</v>
      </c>
      <c r="L358">
        <v>32.6</v>
      </c>
      <c r="M358">
        <v>47.7</v>
      </c>
      <c r="N358">
        <v>63.4</v>
      </c>
      <c r="O358">
        <v>5.2</v>
      </c>
      <c r="P358">
        <v>15.9</v>
      </c>
      <c r="Q358">
        <v>7.8</v>
      </c>
      <c r="R358">
        <v>22.2</v>
      </c>
      <c r="S358">
        <v>32.700000000000003</v>
      </c>
      <c r="T358">
        <v>23.7</v>
      </c>
      <c r="U358">
        <v>68.7</v>
      </c>
      <c r="V358">
        <v>46.1</v>
      </c>
      <c r="W358">
        <v>3.4</v>
      </c>
      <c r="X358">
        <v>8</v>
      </c>
      <c r="Y358">
        <v>13.7</v>
      </c>
      <c r="Z358">
        <v>13.5</v>
      </c>
      <c r="AA358">
        <v>1.018</v>
      </c>
      <c r="AB358">
        <v>0.24099999999999999</v>
      </c>
      <c r="AC358">
        <v>0.25</v>
      </c>
      <c r="AD358">
        <v>71.5</v>
      </c>
      <c r="AE358">
        <v>18.2</v>
      </c>
      <c r="AF358">
        <v>74.2</v>
      </c>
      <c r="AG358">
        <v>7.3</v>
      </c>
      <c r="AH358">
        <v>44.8</v>
      </c>
      <c r="AI358">
        <v>52.2</v>
      </c>
      <c r="AJ358">
        <v>34.6</v>
      </c>
      <c r="AK358">
        <v>52.4</v>
      </c>
      <c r="AL358">
        <v>70.5</v>
      </c>
      <c r="AM358">
        <v>110.3</v>
      </c>
      <c r="AN358">
        <v>15.5</v>
      </c>
      <c r="AO358">
        <v>13.9</v>
      </c>
      <c r="AP358">
        <v>1.119</v>
      </c>
      <c r="AQ358">
        <f t="shared" si="15"/>
        <v>-0.10099999999999998</v>
      </c>
      <c r="AR358">
        <f t="shared" si="16"/>
        <v>11.4</v>
      </c>
      <c r="AS358">
        <f t="shared" si="17"/>
        <v>-2.0999999999999996</v>
      </c>
      <c r="AT358">
        <f>_xlfn.XLOOKUP(_xlfn.XLOOKUP($A358,TEAMS!$E$3:$E$361,TEAMS!$D$3:$D$361,"",0),KP!$C$1:$C$370,KP!B$1:B$370,"",0)</f>
        <v>344</v>
      </c>
      <c r="AU358">
        <f>_xlfn.XLOOKUP(_xlfn.XLOOKUP($A358,TEAMS!$E$3:$E$361,TEAMS!$D$3:$D$361,"",0),KP!$C$1:$C$370,KP!F$1:F$370,"",0)</f>
        <v>0</v>
      </c>
      <c r="AV358">
        <f>_xlfn.XLOOKUP(_xlfn.XLOOKUP($A358,TEAMS!$E$3:$E$361,TEAMS!$D$3:$D$361,"",0),KP!$C$1:$C$370,KP!G$1:G$370,"",0)</f>
        <v>0</v>
      </c>
      <c r="AW358">
        <f>_xlfn.XLOOKUP(_xlfn.XLOOKUP($A358,TEAMS!$E$3:$E$361,TEAMS!$D$3:$D$361,"",0),KP!$C$1:$C$370,KP!H$1:H$370,"",0)</f>
        <v>0</v>
      </c>
      <c r="AX358">
        <f>_xlfn.XLOOKUP(_xlfn.XLOOKUP($A358,TEAMS!$E$3:$E$361,TEAMS!$D$3:$D$361,"",0),KP!$C$1:$C$370,KP!I$1:I$370,"",0)</f>
        <v>-17.07</v>
      </c>
      <c r="AY358">
        <f>_xlfn.XLOOKUP(_xlfn.XLOOKUP($A358,TEAMS!$E$3:$E$361,TEAMS!$D$3:$D$361,"",0),KP!$C$1:$C$370,KP!J$1:J$370,"",0)</f>
        <v>94.1</v>
      </c>
      <c r="AZ358">
        <f>_xlfn.XLOOKUP(_xlfn.XLOOKUP($A358,TEAMS!$E$3:$E$361,TEAMS!$D$3:$D$361,"",0),KP!$C$1:$C$370,KP!L$1:L$370,"",0)</f>
        <v>111.2</v>
      </c>
      <c r="BA358">
        <f>_xlfn.XLOOKUP(_xlfn.XLOOKUP($A358,TEAMS!$E$3:$E$361,TEAMS!$D$3:$D$361,"",0),KP!$C$1:$C$370,KP!N$1:N$370,"",0)</f>
        <v>68</v>
      </c>
      <c r="BB358">
        <f>_xlfn.XLOOKUP(_xlfn.XLOOKUP($A358,TEAMS!$E$3:$E$361,TEAMS!$D$3:$D$361,"",0),KP!$C$1:$C$370,KP!P$1:P$370,"",0)</f>
        <v>5.0000000000000001E-3</v>
      </c>
      <c r="BC358">
        <f>_xlfn.XLOOKUP(_xlfn.XLOOKUP($A358,TEAMS!$E$3:$E$361,TEAMS!$D$3:$D$361,"",0),KP!$C$1:$C$370,KP!R$1:R$370,"",0)</f>
        <v>-7.97</v>
      </c>
      <c r="BD358">
        <f>_xlfn.XLOOKUP(_xlfn.XLOOKUP($A358,TEAMS!$E$3:$E$361,TEAMS!$D$3:$D$361,"",0),KP!$C$1:$C$370,KP!T$1:T$370,"",0)</f>
        <v>101.9</v>
      </c>
      <c r="BE358">
        <f>_xlfn.XLOOKUP(_xlfn.XLOOKUP($A358,TEAMS!$E$3:$E$361,TEAMS!$D$3:$D$361,"",0),KP!$C$1:$C$370,KP!V$1:V$370,"",0)</f>
        <v>109.9</v>
      </c>
      <c r="BF358">
        <f>_xlfn.XLOOKUP(_xlfn.XLOOKUP($A358,TEAMS!$E$3:$E$361,TEAMS!$D$3:$D$361,"",0),KP!$C$1:$C$370,KP!X$1:X$370,"",0)</f>
        <v>-3.24</v>
      </c>
    </row>
    <row r="359" spans="1:58" x14ac:dyDescent="0.2">
      <c r="A359" s="1" t="s">
        <v>396</v>
      </c>
      <c r="B359" s="11" t="str">
        <f>_xlfn.XLOOKUP($A359,KP!$D$1:$D$364,KP!$C$1:$C$364,"",0)</f>
        <v>IUPUI</v>
      </c>
      <c r="C359" s="11" t="str">
        <f>_xlfn.XLOOKUP($A359,KP!$D$1:$D$364,KP!$E$1:$E$364,"",0)</f>
        <v>Horz</v>
      </c>
      <c r="D359">
        <v>65.2</v>
      </c>
      <c r="E359">
        <v>-13.4</v>
      </c>
      <c r="F359">
        <v>24.3</v>
      </c>
      <c r="G359">
        <v>53.6</v>
      </c>
      <c r="H359">
        <v>0.93700000000000006</v>
      </c>
      <c r="I359">
        <v>1.1299999999999999</v>
      </c>
      <c r="J359">
        <v>49.7</v>
      </c>
      <c r="K359">
        <v>105.5</v>
      </c>
      <c r="L359">
        <v>29.7</v>
      </c>
      <c r="M359">
        <v>51.7</v>
      </c>
      <c r="N359">
        <v>69.3</v>
      </c>
      <c r="O359">
        <v>4.5999999999999996</v>
      </c>
      <c r="P359">
        <v>15.5</v>
      </c>
      <c r="Q359">
        <v>7.8</v>
      </c>
      <c r="R359">
        <v>20.2</v>
      </c>
      <c r="S359">
        <v>31.1</v>
      </c>
      <c r="T359">
        <v>26.5</v>
      </c>
      <c r="U359">
        <v>69.400000000000006</v>
      </c>
      <c r="V359">
        <v>48.9</v>
      </c>
      <c r="W359">
        <v>2.2999999999999998</v>
      </c>
      <c r="X359">
        <v>5.8</v>
      </c>
      <c r="Y359">
        <v>10.9</v>
      </c>
      <c r="Z359">
        <v>15.8</v>
      </c>
      <c r="AA359">
        <v>0.68600000000000005</v>
      </c>
      <c r="AB359">
        <v>0.1</v>
      </c>
      <c r="AC359">
        <v>0</v>
      </c>
      <c r="AD359">
        <v>69.599999999999994</v>
      </c>
      <c r="AE359">
        <v>18.399999999999999</v>
      </c>
      <c r="AF359">
        <v>78.599999999999994</v>
      </c>
      <c r="AG359">
        <v>13.4</v>
      </c>
      <c r="AH359">
        <v>47.8</v>
      </c>
      <c r="AI359">
        <v>55</v>
      </c>
      <c r="AJ359">
        <v>37.200000000000003</v>
      </c>
      <c r="AK359">
        <v>54.6</v>
      </c>
      <c r="AL359">
        <v>76.5</v>
      </c>
      <c r="AM359">
        <v>117.5</v>
      </c>
      <c r="AN359">
        <v>14.9</v>
      </c>
      <c r="AO359">
        <v>11.4</v>
      </c>
      <c r="AP359">
        <v>1.3140000000000001</v>
      </c>
      <c r="AQ359">
        <f t="shared" si="15"/>
        <v>-0.628</v>
      </c>
      <c r="AR359">
        <f t="shared" si="16"/>
        <v>8.1</v>
      </c>
      <c r="AS359">
        <f t="shared" si="17"/>
        <v>-7.7000000000000011</v>
      </c>
      <c r="AT359">
        <f>_xlfn.XLOOKUP(_xlfn.XLOOKUP($A359,TEAMS!$E$3:$E$361,TEAMS!$D$3:$D$361,"",0),KP!$C$1:$C$370,KP!B$1:B$370,"",0)</f>
        <v>360</v>
      </c>
      <c r="AU359">
        <f>_xlfn.XLOOKUP(_xlfn.XLOOKUP($A359,TEAMS!$E$3:$E$361,TEAMS!$D$3:$D$361,"",0),KP!$C$1:$C$370,KP!F$1:F$370,"",0)</f>
        <v>0</v>
      </c>
      <c r="AV359">
        <f>_xlfn.XLOOKUP(_xlfn.XLOOKUP($A359,TEAMS!$E$3:$E$361,TEAMS!$D$3:$D$361,"",0),KP!$C$1:$C$370,KP!G$1:G$370,"",0)</f>
        <v>0</v>
      </c>
      <c r="AW359">
        <f>_xlfn.XLOOKUP(_xlfn.XLOOKUP($A359,TEAMS!$E$3:$E$361,TEAMS!$D$3:$D$361,"",0),KP!$C$1:$C$370,KP!H$1:H$370,"",0)</f>
        <v>0</v>
      </c>
      <c r="AX359">
        <f>_xlfn.XLOOKUP(_xlfn.XLOOKUP($A359,TEAMS!$E$3:$E$361,TEAMS!$D$3:$D$361,"",0),KP!$C$1:$C$370,KP!I$1:I$370,"",0)</f>
        <v>-21.84</v>
      </c>
      <c r="AY359">
        <f>_xlfn.XLOOKUP(_xlfn.XLOOKUP($A359,TEAMS!$E$3:$E$361,TEAMS!$D$3:$D$361,"",0),KP!$C$1:$C$370,KP!J$1:J$370,"",0)</f>
        <v>95.9</v>
      </c>
      <c r="AZ359">
        <f>_xlfn.XLOOKUP(_xlfn.XLOOKUP($A359,TEAMS!$E$3:$E$361,TEAMS!$D$3:$D$361,"",0),KP!$C$1:$C$370,KP!L$1:L$370,"",0)</f>
        <v>117.7</v>
      </c>
      <c r="BA359">
        <f>_xlfn.XLOOKUP(_xlfn.XLOOKUP($A359,TEAMS!$E$3:$E$361,TEAMS!$D$3:$D$361,"",0),KP!$C$1:$C$370,KP!N$1:N$370,"",0)</f>
        <v>67.099999999999994</v>
      </c>
      <c r="BB359">
        <f>_xlfn.XLOOKUP(_xlfn.XLOOKUP($A359,TEAMS!$E$3:$E$361,TEAMS!$D$3:$D$361,"",0),KP!$C$1:$C$370,KP!P$1:P$370,"",0)</f>
        <v>-7.5999999999999998E-2</v>
      </c>
      <c r="BC359">
        <f>_xlfn.XLOOKUP(_xlfn.XLOOKUP($A359,TEAMS!$E$3:$E$361,TEAMS!$D$3:$D$361,"",0),KP!$C$1:$C$370,KP!R$1:R$370,"",0)</f>
        <v>-5.31</v>
      </c>
      <c r="BD359">
        <f>_xlfn.XLOOKUP(_xlfn.XLOOKUP($A359,TEAMS!$E$3:$E$361,TEAMS!$D$3:$D$361,"",0),KP!$C$1:$C$370,KP!T$1:T$370,"",0)</f>
        <v>102.9</v>
      </c>
      <c r="BE359">
        <f>_xlfn.XLOOKUP(_xlfn.XLOOKUP($A359,TEAMS!$E$3:$E$361,TEAMS!$D$3:$D$361,"",0),KP!$C$1:$C$370,KP!V$1:V$370,"",0)</f>
        <v>108.2</v>
      </c>
      <c r="BF359">
        <f>_xlfn.XLOOKUP(_xlfn.XLOOKUP($A359,TEAMS!$E$3:$E$361,TEAMS!$D$3:$D$361,"",0),KP!$C$1:$C$370,KP!X$1:X$370,"",0)</f>
        <v>-6.55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5B6C-7C50-AC4F-93D9-04346F6741EC}">
  <sheetPr>
    <tabColor theme="4"/>
  </sheetPr>
  <dimension ref="A1:Y364"/>
  <sheetViews>
    <sheetView topLeftCell="A262" workbookViewId="0">
      <selection activeCell="M286" sqref="M286"/>
    </sheetView>
  </sheetViews>
  <sheetFormatPr baseColWidth="10" defaultColWidth="8.83203125" defaultRowHeight="15" x14ac:dyDescent="0.2"/>
  <cols>
    <col min="3" max="3" width="19.33203125" bestFit="1" customWidth="1"/>
    <col min="4" max="4" width="16.83203125" bestFit="1" customWidth="1"/>
  </cols>
  <sheetData>
    <row r="1" spans="1:25" x14ac:dyDescent="0.2">
      <c r="A1" s="1" t="s">
        <v>397</v>
      </c>
      <c r="B1" s="1" t="s">
        <v>398</v>
      </c>
      <c r="C1" s="8" t="s">
        <v>675</v>
      </c>
      <c r="D1" s="8" t="s">
        <v>676</v>
      </c>
      <c r="E1" s="1" t="s">
        <v>399</v>
      </c>
      <c r="F1" s="13" t="s">
        <v>400</v>
      </c>
      <c r="G1" s="13" t="s">
        <v>401</v>
      </c>
      <c r="H1" s="13" t="s">
        <v>402</v>
      </c>
      <c r="I1" s="1" t="s">
        <v>403</v>
      </c>
      <c r="J1" s="1" t="s">
        <v>404</v>
      </c>
      <c r="K1" s="1" t="s">
        <v>405</v>
      </c>
      <c r="L1" s="1" t="s">
        <v>406</v>
      </c>
      <c r="M1" s="1" t="s">
        <v>407</v>
      </c>
      <c r="N1" s="1" t="s">
        <v>408</v>
      </c>
      <c r="O1" s="1" t="s">
        <v>409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1" t="s">
        <v>415</v>
      </c>
      <c r="V1" s="1" t="s">
        <v>416</v>
      </c>
      <c r="W1" s="1" t="s">
        <v>417</v>
      </c>
      <c r="X1" s="1" t="s">
        <v>418</v>
      </c>
      <c r="Y1" s="1" t="s">
        <v>419</v>
      </c>
    </row>
    <row r="2" spans="1:25" x14ac:dyDescent="0.2">
      <c r="A2">
        <v>2023</v>
      </c>
      <c r="B2">
        <v>1</v>
      </c>
      <c r="C2" t="s">
        <v>80</v>
      </c>
      <c r="D2" t="str">
        <f>_xlfn.XLOOKUP($C2,TEAMS!$D$3:$D$361,TEAMS!$E$3:$E$361,"",0)</f>
        <v>Houston</v>
      </c>
      <c r="E2" t="s">
        <v>423</v>
      </c>
      <c r="F2">
        <v>31</v>
      </c>
      <c r="G2">
        <v>3</v>
      </c>
      <c r="H2" s="10">
        <v>1</v>
      </c>
      <c r="I2">
        <v>28.82</v>
      </c>
      <c r="J2">
        <v>118.4</v>
      </c>
      <c r="K2">
        <v>11</v>
      </c>
      <c r="L2">
        <v>89.6</v>
      </c>
      <c r="M2">
        <v>4</v>
      </c>
      <c r="N2">
        <v>63.3</v>
      </c>
      <c r="O2">
        <v>343</v>
      </c>
      <c r="P2">
        <v>2.5000000000000001E-2</v>
      </c>
      <c r="Q2">
        <v>122</v>
      </c>
      <c r="R2">
        <v>4.21</v>
      </c>
      <c r="S2">
        <v>92</v>
      </c>
      <c r="T2">
        <v>107.3</v>
      </c>
      <c r="U2">
        <v>101</v>
      </c>
      <c r="V2">
        <v>103.1</v>
      </c>
      <c r="W2">
        <v>86</v>
      </c>
      <c r="X2">
        <v>0.63</v>
      </c>
      <c r="Y2">
        <v>152</v>
      </c>
    </row>
    <row r="3" spans="1:25" x14ac:dyDescent="0.2">
      <c r="A3">
        <v>2023</v>
      </c>
      <c r="B3">
        <v>2</v>
      </c>
      <c r="C3" t="s">
        <v>71</v>
      </c>
      <c r="D3" t="str">
        <f>_xlfn.XLOOKUP($C3,TEAMS!$D$3:$D$361,TEAMS!$E$3:$E$361,"",0)</f>
        <v>UCLA</v>
      </c>
      <c r="E3" t="s">
        <v>421</v>
      </c>
      <c r="F3">
        <v>29</v>
      </c>
      <c r="G3">
        <v>5</v>
      </c>
      <c r="H3" s="10">
        <v>2</v>
      </c>
      <c r="I3">
        <v>27.63</v>
      </c>
      <c r="J3">
        <v>114.9</v>
      </c>
      <c r="K3">
        <v>25</v>
      </c>
      <c r="L3">
        <v>87.2</v>
      </c>
      <c r="M3">
        <v>1</v>
      </c>
      <c r="N3">
        <v>66.3</v>
      </c>
      <c r="O3">
        <v>230</v>
      </c>
      <c r="P3">
        <v>-1E-3</v>
      </c>
      <c r="Q3">
        <v>196</v>
      </c>
      <c r="R3">
        <v>9</v>
      </c>
      <c r="S3">
        <v>33</v>
      </c>
      <c r="T3">
        <v>109.7</v>
      </c>
      <c r="U3">
        <v>32</v>
      </c>
      <c r="V3">
        <v>100.7</v>
      </c>
      <c r="W3">
        <v>44</v>
      </c>
      <c r="X3">
        <v>0.72</v>
      </c>
      <c r="Y3">
        <v>149</v>
      </c>
    </row>
    <row r="4" spans="1:25" x14ac:dyDescent="0.2">
      <c r="A4">
        <v>2023</v>
      </c>
      <c r="B4">
        <v>3</v>
      </c>
      <c r="C4" t="s">
        <v>45</v>
      </c>
      <c r="D4" t="str">
        <f>_xlfn.XLOOKUP($C4,TEAMS!$D$3:$D$361,TEAMS!$E$3:$E$361,"",0)</f>
        <v>Alabama</v>
      </c>
      <c r="E4" t="s">
        <v>422</v>
      </c>
      <c r="F4">
        <v>29</v>
      </c>
      <c r="G4">
        <v>5</v>
      </c>
      <c r="H4" s="10">
        <v>1</v>
      </c>
      <c r="I4">
        <v>27.54</v>
      </c>
      <c r="J4">
        <v>116.1</v>
      </c>
      <c r="K4">
        <v>19</v>
      </c>
      <c r="L4">
        <v>88.6</v>
      </c>
      <c r="M4">
        <v>3</v>
      </c>
      <c r="N4">
        <v>72.7</v>
      </c>
      <c r="O4">
        <v>4</v>
      </c>
      <c r="P4">
        <v>7.3999999999999996E-2</v>
      </c>
      <c r="Q4">
        <v>37</v>
      </c>
      <c r="R4">
        <v>11.66</v>
      </c>
      <c r="S4">
        <v>9</v>
      </c>
      <c r="T4">
        <v>110.9</v>
      </c>
      <c r="U4">
        <v>7</v>
      </c>
      <c r="V4">
        <v>99.2</v>
      </c>
      <c r="W4">
        <v>12</v>
      </c>
      <c r="X4">
        <v>10.56</v>
      </c>
      <c r="Y4">
        <v>5</v>
      </c>
    </row>
    <row r="5" spans="1:25" x14ac:dyDescent="0.2">
      <c r="A5">
        <v>2023</v>
      </c>
      <c r="B5">
        <v>4</v>
      </c>
      <c r="C5" t="s">
        <v>91</v>
      </c>
      <c r="D5" t="str">
        <f>_xlfn.XLOOKUP($C5,TEAMS!$D$3:$D$361,TEAMS!$E$3:$E$361,"",0)</f>
        <v>Connecticut</v>
      </c>
      <c r="E5" t="s">
        <v>425</v>
      </c>
      <c r="F5">
        <v>25</v>
      </c>
      <c r="G5">
        <v>8</v>
      </c>
      <c r="H5" s="10">
        <v>4</v>
      </c>
      <c r="I5">
        <v>25.37</v>
      </c>
      <c r="J5">
        <v>119.4</v>
      </c>
      <c r="K5">
        <v>6</v>
      </c>
      <c r="L5">
        <v>94.1</v>
      </c>
      <c r="M5">
        <v>18</v>
      </c>
      <c r="N5">
        <v>66.7</v>
      </c>
      <c r="O5">
        <v>210</v>
      </c>
      <c r="P5">
        <v>-6.0999999999999999E-2</v>
      </c>
      <c r="Q5">
        <v>312</v>
      </c>
      <c r="R5">
        <v>8.51</v>
      </c>
      <c r="S5">
        <v>44</v>
      </c>
      <c r="T5">
        <v>109.1</v>
      </c>
      <c r="U5">
        <v>50</v>
      </c>
      <c r="V5">
        <v>100.6</v>
      </c>
      <c r="W5">
        <v>38</v>
      </c>
      <c r="X5">
        <v>-1.39</v>
      </c>
      <c r="Y5">
        <v>207</v>
      </c>
    </row>
    <row r="6" spans="1:25" x14ac:dyDescent="0.2">
      <c r="A6">
        <v>2023</v>
      </c>
      <c r="B6">
        <v>5</v>
      </c>
      <c r="C6" t="s">
        <v>127</v>
      </c>
      <c r="D6" t="str">
        <f>_xlfn.XLOOKUP($C6,TEAMS!$D$3:$D$361,TEAMS!$E$3:$E$361,"",0)</f>
        <v>Tennessee</v>
      </c>
      <c r="E6" t="s">
        <v>422</v>
      </c>
      <c r="F6">
        <v>23</v>
      </c>
      <c r="G6">
        <v>10</v>
      </c>
      <c r="H6" s="10">
        <v>4</v>
      </c>
      <c r="I6">
        <v>24.71</v>
      </c>
      <c r="J6">
        <v>112.7</v>
      </c>
      <c r="K6">
        <v>49</v>
      </c>
      <c r="L6">
        <v>88</v>
      </c>
      <c r="M6">
        <v>2</v>
      </c>
      <c r="N6">
        <v>65.5</v>
      </c>
      <c r="O6">
        <v>278</v>
      </c>
      <c r="P6">
        <v>-7.0999999999999994E-2</v>
      </c>
      <c r="Q6">
        <v>324</v>
      </c>
      <c r="R6">
        <v>8.77</v>
      </c>
      <c r="S6">
        <v>37</v>
      </c>
      <c r="T6">
        <v>109.5</v>
      </c>
      <c r="U6">
        <v>39</v>
      </c>
      <c r="V6">
        <v>100.7</v>
      </c>
      <c r="W6">
        <v>43</v>
      </c>
      <c r="X6">
        <v>3.16</v>
      </c>
      <c r="Y6">
        <v>86</v>
      </c>
    </row>
    <row r="7" spans="1:25" x14ac:dyDescent="0.2">
      <c r="A7">
        <v>2023</v>
      </c>
      <c r="B7">
        <v>6</v>
      </c>
      <c r="C7" t="s">
        <v>268</v>
      </c>
      <c r="D7" t="str">
        <f>_xlfn.XLOOKUP($C7,TEAMS!$D$3:$D$361,TEAMS!$E$3:$E$361,"",0)</f>
        <v>Texas</v>
      </c>
      <c r="E7" t="s">
        <v>424</v>
      </c>
      <c r="F7">
        <v>26</v>
      </c>
      <c r="G7">
        <v>8</v>
      </c>
      <c r="H7" s="10">
        <v>2</v>
      </c>
      <c r="I7">
        <v>24.57</v>
      </c>
      <c r="J7">
        <v>116.6</v>
      </c>
      <c r="K7">
        <v>18</v>
      </c>
      <c r="L7">
        <v>92</v>
      </c>
      <c r="M7">
        <v>11</v>
      </c>
      <c r="N7">
        <v>69.099999999999994</v>
      </c>
      <c r="O7">
        <v>91</v>
      </c>
      <c r="P7">
        <v>0.02</v>
      </c>
      <c r="Q7">
        <v>131</v>
      </c>
      <c r="R7">
        <v>12.11</v>
      </c>
      <c r="S7">
        <v>8</v>
      </c>
      <c r="T7">
        <v>111</v>
      </c>
      <c r="U7">
        <v>5</v>
      </c>
      <c r="V7">
        <v>98.9</v>
      </c>
      <c r="W7">
        <v>6</v>
      </c>
      <c r="X7">
        <v>-0.66</v>
      </c>
      <c r="Y7">
        <v>185</v>
      </c>
    </row>
    <row r="8" spans="1:25" x14ac:dyDescent="0.2">
      <c r="A8">
        <v>2023</v>
      </c>
      <c r="B8">
        <v>7</v>
      </c>
      <c r="C8" t="s">
        <v>47</v>
      </c>
      <c r="D8" t="str">
        <f>_xlfn.XLOOKUP($C8,TEAMS!$D$3:$D$361,TEAMS!$E$3:$E$361,"",0)</f>
        <v>Purdue</v>
      </c>
      <c r="E8" t="s">
        <v>427</v>
      </c>
      <c r="F8">
        <v>29</v>
      </c>
      <c r="G8">
        <v>5</v>
      </c>
      <c r="H8" s="10">
        <v>1</v>
      </c>
      <c r="I8">
        <v>24.55</v>
      </c>
      <c r="J8">
        <v>119.4</v>
      </c>
      <c r="K8">
        <v>7</v>
      </c>
      <c r="L8">
        <v>94.8</v>
      </c>
      <c r="M8">
        <v>26</v>
      </c>
      <c r="N8">
        <v>64.400000000000006</v>
      </c>
      <c r="O8">
        <v>322</v>
      </c>
      <c r="P8">
        <v>3.2000000000000001E-2</v>
      </c>
      <c r="Q8">
        <v>97</v>
      </c>
      <c r="R8">
        <v>9.84</v>
      </c>
      <c r="S8">
        <v>21</v>
      </c>
      <c r="T8">
        <v>110.4</v>
      </c>
      <c r="U8">
        <v>16</v>
      </c>
      <c r="V8">
        <v>100.6</v>
      </c>
      <c r="W8">
        <v>37</v>
      </c>
      <c r="X8">
        <v>0.95</v>
      </c>
      <c r="Y8">
        <v>140</v>
      </c>
    </row>
    <row r="9" spans="1:25" x14ac:dyDescent="0.2">
      <c r="A9">
        <v>2023</v>
      </c>
      <c r="B9">
        <v>8</v>
      </c>
      <c r="C9" t="s">
        <v>39</v>
      </c>
      <c r="D9" t="str">
        <f>_xlfn.XLOOKUP($C9,TEAMS!$D$3:$D$361,TEAMS!$E$3:$E$361,"",0)</f>
        <v>Gonzaga</v>
      </c>
      <c r="E9" t="s">
        <v>420</v>
      </c>
      <c r="F9">
        <v>28</v>
      </c>
      <c r="G9">
        <v>5</v>
      </c>
      <c r="H9" s="10">
        <v>3</v>
      </c>
      <c r="I9">
        <v>24.31</v>
      </c>
      <c r="J9">
        <v>124</v>
      </c>
      <c r="K9">
        <v>1</v>
      </c>
      <c r="L9">
        <v>99.7</v>
      </c>
      <c r="M9">
        <v>76</v>
      </c>
      <c r="N9">
        <v>70.099999999999994</v>
      </c>
      <c r="O9">
        <v>44</v>
      </c>
      <c r="P9">
        <v>4.7E-2</v>
      </c>
      <c r="Q9">
        <v>71</v>
      </c>
      <c r="R9">
        <v>7.49</v>
      </c>
      <c r="S9">
        <v>60</v>
      </c>
      <c r="T9">
        <v>110.2</v>
      </c>
      <c r="U9">
        <v>21</v>
      </c>
      <c r="V9">
        <v>102.7</v>
      </c>
      <c r="W9">
        <v>77</v>
      </c>
      <c r="X9">
        <v>8.31</v>
      </c>
      <c r="Y9">
        <v>11</v>
      </c>
    </row>
    <row r="10" spans="1:25" x14ac:dyDescent="0.2">
      <c r="A10">
        <v>2023</v>
      </c>
      <c r="B10">
        <v>9</v>
      </c>
      <c r="C10" t="s">
        <v>55</v>
      </c>
      <c r="D10" t="str">
        <f>_xlfn.XLOOKUP($C10,TEAMS!$D$3:$D$361,TEAMS!$E$3:$E$361,"",0)</f>
        <v>Kansas</v>
      </c>
      <c r="E10" t="s">
        <v>424</v>
      </c>
      <c r="F10">
        <v>27</v>
      </c>
      <c r="G10">
        <v>7</v>
      </c>
      <c r="H10" s="10">
        <v>1</v>
      </c>
      <c r="I10">
        <v>23.14</v>
      </c>
      <c r="J10">
        <v>114.6</v>
      </c>
      <c r="K10">
        <v>29</v>
      </c>
      <c r="L10">
        <v>91.5</v>
      </c>
      <c r="M10">
        <v>7</v>
      </c>
      <c r="N10">
        <v>69.3</v>
      </c>
      <c r="O10">
        <v>79</v>
      </c>
      <c r="P10">
        <v>0.106</v>
      </c>
      <c r="Q10">
        <v>10</v>
      </c>
      <c r="R10">
        <v>14.26</v>
      </c>
      <c r="S10">
        <v>1</v>
      </c>
      <c r="T10">
        <v>111.7</v>
      </c>
      <c r="U10">
        <v>3</v>
      </c>
      <c r="V10">
        <v>97.5</v>
      </c>
      <c r="W10">
        <v>2</v>
      </c>
      <c r="X10">
        <v>6.82</v>
      </c>
      <c r="Y10">
        <v>22</v>
      </c>
    </row>
    <row r="11" spans="1:25" x14ac:dyDescent="0.2">
      <c r="A11">
        <v>2023</v>
      </c>
      <c r="B11">
        <v>10</v>
      </c>
      <c r="C11" t="s">
        <v>41</v>
      </c>
      <c r="D11" t="str">
        <f>_xlfn.XLOOKUP($C11,TEAMS!$D$3:$D$361,TEAMS!$E$3:$E$361,"",0)</f>
        <v>Arizona</v>
      </c>
      <c r="E11" t="s">
        <v>421</v>
      </c>
      <c r="F11">
        <v>28</v>
      </c>
      <c r="G11">
        <v>6</v>
      </c>
      <c r="H11" s="10">
        <v>2</v>
      </c>
      <c r="I11">
        <v>22.86</v>
      </c>
      <c r="J11">
        <v>120</v>
      </c>
      <c r="K11">
        <v>4</v>
      </c>
      <c r="L11">
        <v>97.1</v>
      </c>
      <c r="M11">
        <v>41</v>
      </c>
      <c r="N11">
        <v>72.3</v>
      </c>
      <c r="O11">
        <v>9</v>
      </c>
      <c r="P11">
        <v>4.1000000000000002E-2</v>
      </c>
      <c r="Q11">
        <v>85</v>
      </c>
      <c r="R11">
        <v>8.83</v>
      </c>
      <c r="S11">
        <v>36</v>
      </c>
      <c r="T11">
        <v>107.9</v>
      </c>
      <c r="U11">
        <v>87</v>
      </c>
      <c r="V11">
        <v>99.1</v>
      </c>
      <c r="W11">
        <v>9</v>
      </c>
      <c r="X11">
        <v>3.47</v>
      </c>
      <c r="Y11">
        <v>79</v>
      </c>
    </row>
    <row r="12" spans="1:25" x14ac:dyDescent="0.2">
      <c r="A12">
        <v>2023</v>
      </c>
      <c r="B12">
        <v>11</v>
      </c>
      <c r="C12" t="s">
        <v>428</v>
      </c>
      <c r="D12" t="str">
        <f>_xlfn.XLOOKUP($C12,TEAMS!$D$3:$D$361,TEAMS!$E$3:$E$361,"",0)</f>
        <v>St Marys</v>
      </c>
      <c r="E12" t="s">
        <v>420</v>
      </c>
      <c r="F12">
        <v>26</v>
      </c>
      <c r="G12">
        <v>7</v>
      </c>
      <c r="H12" s="10">
        <v>5</v>
      </c>
      <c r="I12">
        <v>21.9</v>
      </c>
      <c r="J12">
        <v>113.5</v>
      </c>
      <c r="K12">
        <v>40</v>
      </c>
      <c r="L12">
        <v>91.6</v>
      </c>
      <c r="M12">
        <v>9</v>
      </c>
      <c r="N12">
        <v>61.7</v>
      </c>
      <c r="O12">
        <v>359</v>
      </c>
      <c r="P12">
        <v>4.0000000000000001E-3</v>
      </c>
      <c r="Q12">
        <v>184</v>
      </c>
      <c r="R12">
        <v>6.38</v>
      </c>
      <c r="S12">
        <v>73</v>
      </c>
      <c r="T12">
        <v>110.2</v>
      </c>
      <c r="U12">
        <v>20</v>
      </c>
      <c r="V12">
        <v>103.8</v>
      </c>
      <c r="W12">
        <v>104</v>
      </c>
      <c r="X12">
        <v>4.6100000000000003</v>
      </c>
      <c r="Y12">
        <v>52</v>
      </c>
    </row>
    <row r="13" spans="1:25" x14ac:dyDescent="0.2">
      <c r="A13">
        <v>2023</v>
      </c>
      <c r="B13">
        <v>12</v>
      </c>
      <c r="C13" t="s">
        <v>98</v>
      </c>
      <c r="D13" t="str">
        <f>_xlfn.XLOOKUP($C13,TEAMS!$D$3:$D$361,TEAMS!$E$3:$E$361,"",0)</f>
        <v>Marquette</v>
      </c>
      <c r="E13" t="s">
        <v>425</v>
      </c>
      <c r="F13">
        <v>28</v>
      </c>
      <c r="G13">
        <v>6</v>
      </c>
      <c r="H13" s="10">
        <v>2</v>
      </c>
      <c r="I13">
        <v>21.83</v>
      </c>
      <c r="J13">
        <v>119.3</v>
      </c>
      <c r="K13">
        <v>8</v>
      </c>
      <c r="L13">
        <v>97.5</v>
      </c>
      <c r="M13">
        <v>47</v>
      </c>
      <c r="N13">
        <v>68.400000000000006</v>
      </c>
      <c r="O13">
        <v>135</v>
      </c>
      <c r="P13">
        <v>1.4E-2</v>
      </c>
      <c r="Q13">
        <v>150</v>
      </c>
      <c r="R13">
        <v>8.67</v>
      </c>
      <c r="S13">
        <v>39</v>
      </c>
      <c r="T13">
        <v>109.5</v>
      </c>
      <c r="U13">
        <v>35</v>
      </c>
      <c r="V13">
        <v>100.9</v>
      </c>
      <c r="W13">
        <v>51</v>
      </c>
      <c r="X13">
        <v>-1.1399999999999999</v>
      </c>
      <c r="Y13">
        <v>196</v>
      </c>
    </row>
    <row r="14" spans="1:25" x14ac:dyDescent="0.2">
      <c r="A14">
        <v>2023</v>
      </c>
      <c r="B14">
        <v>13</v>
      </c>
      <c r="C14" t="s">
        <v>244</v>
      </c>
      <c r="D14" t="str">
        <f>_xlfn.XLOOKUP($C14,TEAMS!$D$3:$D$361,TEAMS!$E$3:$E$361,"",0)</f>
        <v>Creighton</v>
      </c>
      <c r="E14" t="s">
        <v>425</v>
      </c>
      <c r="F14">
        <v>21</v>
      </c>
      <c r="G14">
        <v>12</v>
      </c>
      <c r="H14" s="10">
        <v>6</v>
      </c>
      <c r="I14">
        <v>20.65</v>
      </c>
      <c r="J14">
        <v>114.6</v>
      </c>
      <c r="K14">
        <v>28</v>
      </c>
      <c r="L14">
        <v>94</v>
      </c>
      <c r="M14">
        <v>15</v>
      </c>
      <c r="N14">
        <v>68</v>
      </c>
      <c r="O14">
        <v>149</v>
      </c>
      <c r="P14">
        <v>-7.3999999999999996E-2</v>
      </c>
      <c r="Q14">
        <v>329</v>
      </c>
      <c r="R14">
        <v>10.34</v>
      </c>
      <c r="S14">
        <v>16</v>
      </c>
      <c r="T14">
        <v>110.9</v>
      </c>
      <c r="U14">
        <v>8</v>
      </c>
      <c r="V14">
        <v>100.5</v>
      </c>
      <c r="W14">
        <v>36</v>
      </c>
      <c r="X14">
        <v>6.44</v>
      </c>
      <c r="Y14">
        <v>27</v>
      </c>
    </row>
    <row r="15" spans="1:25" x14ac:dyDescent="0.2">
      <c r="A15">
        <v>2023</v>
      </c>
      <c r="B15">
        <v>14</v>
      </c>
      <c r="C15" t="s">
        <v>430</v>
      </c>
      <c r="D15" t="str">
        <f>_xlfn.XLOOKUP($C15,TEAMS!$D$3:$D$361,TEAMS!$E$3:$E$361,"",0)</f>
        <v>San Diego St</v>
      </c>
      <c r="E15" t="s">
        <v>431</v>
      </c>
      <c r="F15">
        <v>27</v>
      </c>
      <c r="G15">
        <v>6</v>
      </c>
      <c r="H15" s="10">
        <v>5</v>
      </c>
      <c r="I15">
        <v>20.25</v>
      </c>
      <c r="J15">
        <v>111.9</v>
      </c>
      <c r="K15">
        <v>64</v>
      </c>
      <c r="L15">
        <v>91.7</v>
      </c>
      <c r="M15">
        <v>10</v>
      </c>
      <c r="N15">
        <v>66</v>
      </c>
      <c r="O15">
        <v>252</v>
      </c>
      <c r="P15">
        <v>4.7E-2</v>
      </c>
      <c r="Q15">
        <v>73</v>
      </c>
      <c r="R15">
        <v>8.9600000000000009</v>
      </c>
      <c r="S15">
        <v>34</v>
      </c>
      <c r="T15">
        <v>110.4</v>
      </c>
      <c r="U15">
        <v>15</v>
      </c>
      <c r="V15">
        <v>101.4</v>
      </c>
      <c r="W15">
        <v>58</v>
      </c>
      <c r="X15">
        <v>7.47</v>
      </c>
      <c r="Y15">
        <v>16</v>
      </c>
    </row>
    <row r="16" spans="1:25" x14ac:dyDescent="0.2">
      <c r="A16">
        <v>2023</v>
      </c>
      <c r="B16">
        <v>15</v>
      </c>
      <c r="C16" t="s">
        <v>68</v>
      </c>
      <c r="D16" t="str">
        <f>_xlfn.XLOOKUP($C16,TEAMS!$D$3:$D$361,TEAMS!$E$3:$E$361,"",0)</f>
        <v>Baylor</v>
      </c>
      <c r="E16" t="s">
        <v>424</v>
      </c>
      <c r="F16">
        <v>22</v>
      </c>
      <c r="G16">
        <v>10</v>
      </c>
      <c r="H16" s="10">
        <v>3</v>
      </c>
      <c r="I16">
        <v>19.98</v>
      </c>
      <c r="J16">
        <v>121.9</v>
      </c>
      <c r="K16">
        <v>2</v>
      </c>
      <c r="L16">
        <v>101.9</v>
      </c>
      <c r="M16">
        <v>104</v>
      </c>
      <c r="N16">
        <v>66.599999999999994</v>
      </c>
      <c r="O16">
        <v>217</v>
      </c>
      <c r="P16">
        <v>3.2000000000000001E-2</v>
      </c>
      <c r="Q16">
        <v>96</v>
      </c>
      <c r="R16">
        <v>12.93</v>
      </c>
      <c r="S16">
        <v>3</v>
      </c>
      <c r="T16">
        <v>110.8</v>
      </c>
      <c r="U16">
        <v>9</v>
      </c>
      <c r="V16">
        <v>97.9</v>
      </c>
      <c r="W16">
        <v>3</v>
      </c>
      <c r="X16">
        <v>1.92</v>
      </c>
      <c r="Y16">
        <v>110</v>
      </c>
    </row>
    <row r="17" spans="1:25" x14ac:dyDescent="0.2">
      <c r="A17">
        <v>2023</v>
      </c>
      <c r="B17">
        <v>16</v>
      </c>
      <c r="C17" t="s">
        <v>102</v>
      </c>
      <c r="D17" t="str">
        <f>_xlfn.XLOOKUP($C17,TEAMS!$D$3:$D$361,TEAMS!$E$3:$E$361,"",0)</f>
        <v>Xavier</v>
      </c>
      <c r="E17" t="s">
        <v>425</v>
      </c>
      <c r="F17">
        <v>25</v>
      </c>
      <c r="G17">
        <v>9</v>
      </c>
      <c r="H17" s="10">
        <v>3</v>
      </c>
      <c r="I17">
        <v>19.690000000000001</v>
      </c>
      <c r="J17">
        <v>119.3</v>
      </c>
      <c r="K17">
        <v>9</v>
      </c>
      <c r="L17">
        <v>99.6</v>
      </c>
      <c r="M17">
        <v>70</v>
      </c>
      <c r="N17">
        <v>70.400000000000006</v>
      </c>
      <c r="O17">
        <v>39</v>
      </c>
      <c r="P17">
        <v>-4.0000000000000001E-3</v>
      </c>
      <c r="Q17">
        <v>208</v>
      </c>
      <c r="R17">
        <v>9.7799999999999994</v>
      </c>
      <c r="S17">
        <v>23</v>
      </c>
      <c r="T17">
        <v>110.3</v>
      </c>
      <c r="U17">
        <v>19</v>
      </c>
      <c r="V17">
        <v>100.5</v>
      </c>
      <c r="W17">
        <v>35</v>
      </c>
      <c r="X17">
        <v>3.89</v>
      </c>
      <c r="Y17">
        <v>70</v>
      </c>
    </row>
    <row r="18" spans="1:25" x14ac:dyDescent="0.2">
      <c r="A18">
        <v>2023</v>
      </c>
      <c r="B18">
        <v>17</v>
      </c>
      <c r="C18" t="s">
        <v>468</v>
      </c>
      <c r="D18" t="str">
        <f>_xlfn.XLOOKUP($C18,TEAMS!$D$3:$D$361,TEAMS!$E$3:$E$361,"",0)</f>
        <v>W Virginia</v>
      </c>
      <c r="E18" t="s">
        <v>424</v>
      </c>
      <c r="F18">
        <v>19</v>
      </c>
      <c r="G18">
        <v>14</v>
      </c>
      <c r="H18" s="10">
        <v>9</v>
      </c>
      <c r="I18">
        <v>19.14</v>
      </c>
      <c r="J18">
        <v>117.1</v>
      </c>
      <c r="K18">
        <v>15</v>
      </c>
      <c r="L18">
        <v>98</v>
      </c>
      <c r="M18">
        <v>52</v>
      </c>
      <c r="N18">
        <v>68.900000000000006</v>
      </c>
      <c r="O18">
        <v>104</v>
      </c>
      <c r="P18">
        <v>-5.3999999999999999E-2</v>
      </c>
      <c r="Q18">
        <v>299</v>
      </c>
      <c r="R18">
        <v>12.74</v>
      </c>
      <c r="S18">
        <v>5</v>
      </c>
      <c r="T18">
        <v>111</v>
      </c>
      <c r="U18">
        <v>6</v>
      </c>
      <c r="V18">
        <v>98.2</v>
      </c>
      <c r="W18">
        <v>4</v>
      </c>
      <c r="X18">
        <v>2.2599999999999998</v>
      </c>
      <c r="Y18">
        <v>97</v>
      </c>
    </row>
    <row r="19" spans="1:25" x14ac:dyDescent="0.2">
      <c r="A19">
        <v>2023</v>
      </c>
      <c r="B19">
        <v>18</v>
      </c>
      <c r="C19" t="s">
        <v>448</v>
      </c>
      <c r="D19" t="str">
        <f>_xlfn.XLOOKUP($C19,TEAMS!$D$3:$D$361,TEAMS!$E$3:$E$361,"",0)</f>
        <v>Utah State</v>
      </c>
      <c r="E19" t="s">
        <v>431</v>
      </c>
      <c r="F19">
        <v>26</v>
      </c>
      <c r="G19">
        <v>8</v>
      </c>
      <c r="H19" s="10">
        <v>10</v>
      </c>
      <c r="I19">
        <v>18.88</v>
      </c>
      <c r="J19">
        <v>117.8</v>
      </c>
      <c r="K19">
        <v>13</v>
      </c>
      <c r="L19">
        <v>98.9</v>
      </c>
      <c r="M19">
        <v>64</v>
      </c>
      <c r="N19">
        <v>68.8</v>
      </c>
      <c r="O19">
        <v>108</v>
      </c>
      <c r="P19">
        <v>8.0000000000000002E-3</v>
      </c>
      <c r="Q19">
        <v>166</v>
      </c>
      <c r="R19">
        <v>7.68</v>
      </c>
      <c r="S19">
        <v>56</v>
      </c>
      <c r="T19">
        <v>108.8</v>
      </c>
      <c r="U19">
        <v>57</v>
      </c>
      <c r="V19">
        <v>101.1</v>
      </c>
      <c r="W19">
        <v>55</v>
      </c>
      <c r="X19">
        <v>3.52</v>
      </c>
      <c r="Y19">
        <v>78</v>
      </c>
    </row>
    <row r="20" spans="1:25" x14ac:dyDescent="0.2">
      <c r="A20">
        <v>2023</v>
      </c>
      <c r="B20">
        <v>19</v>
      </c>
      <c r="C20" t="s">
        <v>85</v>
      </c>
      <c r="D20" t="str">
        <f>_xlfn.XLOOKUP($C20,TEAMS!$D$3:$D$361,TEAMS!$E$3:$E$361,"",0)</f>
        <v>Memphis</v>
      </c>
      <c r="E20" t="s">
        <v>423</v>
      </c>
      <c r="F20">
        <v>26</v>
      </c>
      <c r="G20">
        <v>8</v>
      </c>
      <c r="H20" s="10">
        <v>8</v>
      </c>
      <c r="I20">
        <v>18.690000000000001</v>
      </c>
      <c r="J20">
        <v>114.7</v>
      </c>
      <c r="K20">
        <v>26</v>
      </c>
      <c r="L20">
        <v>96</v>
      </c>
      <c r="M20">
        <v>35</v>
      </c>
      <c r="N20">
        <v>71.8</v>
      </c>
      <c r="O20">
        <v>17</v>
      </c>
      <c r="P20">
        <v>-3.6999999999999998E-2</v>
      </c>
      <c r="Q20">
        <v>271</v>
      </c>
      <c r="R20">
        <v>7.22</v>
      </c>
      <c r="S20">
        <v>63</v>
      </c>
      <c r="T20">
        <v>108.5</v>
      </c>
      <c r="U20">
        <v>68</v>
      </c>
      <c r="V20">
        <v>101.3</v>
      </c>
      <c r="W20">
        <v>57</v>
      </c>
      <c r="X20">
        <v>6.59</v>
      </c>
      <c r="Y20">
        <v>24</v>
      </c>
    </row>
    <row r="21" spans="1:25" x14ac:dyDescent="0.2">
      <c r="A21">
        <v>2023</v>
      </c>
      <c r="B21">
        <v>20</v>
      </c>
      <c r="C21" t="s">
        <v>65</v>
      </c>
      <c r="D21" t="str">
        <f>_xlfn.XLOOKUP($C21,TEAMS!$D$3:$D$361,TEAMS!$E$3:$E$361,"",0)</f>
        <v>Arkansas</v>
      </c>
      <c r="E21" t="s">
        <v>422</v>
      </c>
      <c r="F21">
        <v>20</v>
      </c>
      <c r="G21">
        <v>13</v>
      </c>
      <c r="H21" s="10">
        <v>8</v>
      </c>
      <c r="I21">
        <v>18.63</v>
      </c>
      <c r="J21">
        <v>112.6</v>
      </c>
      <c r="K21">
        <v>51</v>
      </c>
      <c r="L21">
        <v>94</v>
      </c>
      <c r="M21">
        <v>16</v>
      </c>
      <c r="N21">
        <v>69.7</v>
      </c>
      <c r="O21">
        <v>54</v>
      </c>
      <c r="P21">
        <v>-7.1999999999999995E-2</v>
      </c>
      <c r="Q21">
        <v>327</v>
      </c>
      <c r="R21">
        <v>9.9</v>
      </c>
      <c r="S21">
        <v>19</v>
      </c>
      <c r="T21">
        <v>109.9</v>
      </c>
      <c r="U21">
        <v>26</v>
      </c>
      <c r="V21">
        <v>100</v>
      </c>
      <c r="W21">
        <v>24</v>
      </c>
      <c r="X21">
        <v>3.73</v>
      </c>
      <c r="Y21">
        <v>75</v>
      </c>
    </row>
    <row r="22" spans="1:25" x14ac:dyDescent="0.2">
      <c r="A22">
        <v>2023</v>
      </c>
      <c r="B22">
        <v>21</v>
      </c>
      <c r="C22" t="s">
        <v>44</v>
      </c>
      <c r="D22" t="str">
        <f>_xlfn.XLOOKUP($C22,TEAMS!$D$3:$D$361,TEAMS!$E$3:$E$361,"",0)</f>
        <v>Duke</v>
      </c>
      <c r="E22" t="s">
        <v>426</v>
      </c>
      <c r="F22">
        <v>26</v>
      </c>
      <c r="G22">
        <v>8</v>
      </c>
      <c r="H22" s="10">
        <v>5</v>
      </c>
      <c r="I22">
        <v>18.489999999999998</v>
      </c>
      <c r="J22">
        <v>113.2</v>
      </c>
      <c r="K22">
        <v>42</v>
      </c>
      <c r="L22">
        <v>94.8</v>
      </c>
      <c r="M22">
        <v>24</v>
      </c>
      <c r="N22">
        <v>65.3</v>
      </c>
      <c r="O22">
        <v>288</v>
      </c>
      <c r="P22">
        <v>5.8999999999999997E-2</v>
      </c>
      <c r="Q22">
        <v>52</v>
      </c>
      <c r="R22">
        <v>6.78</v>
      </c>
      <c r="S22">
        <v>68</v>
      </c>
      <c r="T22">
        <v>109.8</v>
      </c>
      <c r="U22">
        <v>30</v>
      </c>
      <c r="V22">
        <v>103</v>
      </c>
      <c r="W22">
        <v>83</v>
      </c>
      <c r="X22">
        <v>2.0699999999999998</v>
      </c>
      <c r="Y22">
        <v>102</v>
      </c>
    </row>
    <row r="23" spans="1:25" x14ac:dyDescent="0.2">
      <c r="A23">
        <v>2023</v>
      </c>
      <c r="B23">
        <v>22</v>
      </c>
      <c r="C23" t="s">
        <v>189</v>
      </c>
      <c r="D23" t="str">
        <f>_xlfn.XLOOKUP($C23,TEAMS!$D$3:$D$361,TEAMS!$E$3:$E$361,"",0)</f>
        <v>Maryland</v>
      </c>
      <c r="E23" t="s">
        <v>427</v>
      </c>
      <c r="F23">
        <v>21</v>
      </c>
      <c r="G23">
        <v>12</v>
      </c>
      <c r="H23" s="10">
        <v>8</v>
      </c>
      <c r="I23">
        <v>18.37</v>
      </c>
      <c r="J23">
        <v>114.1</v>
      </c>
      <c r="K23">
        <v>35</v>
      </c>
      <c r="L23">
        <v>95.8</v>
      </c>
      <c r="M23">
        <v>33</v>
      </c>
      <c r="N23">
        <v>64.599999999999994</v>
      </c>
      <c r="O23">
        <v>312</v>
      </c>
      <c r="P23">
        <v>-3.9E-2</v>
      </c>
      <c r="Q23">
        <v>278</v>
      </c>
      <c r="R23">
        <v>8.01</v>
      </c>
      <c r="S23">
        <v>50</v>
      </c>
      <c r="T23">
        <v>109.3</v>
      </c>
      <c r="U23">
        <v>47</v>
      </c>
      <c r="V23">
        <v>101.3</v>
      </c>
      <c r="W23">
        <v>56</v>
      </c>
      <c r="X23">
        <v>-3.92</v>
      </c>
      <c r="Y23">
        <v>285</v>
      </c>
    </row>
    <row r="24" spans="1:25" x14ac:dyDescent="0.2">
      <c r="A24">
        <v>2023</v>
      </c>
      <c r="B24">
        <v>23</v>
      </c>
      <c r="C24" t="s">
        <v>652</v>
      </c>
      <c r="D24" t="str">
        <f>_xlfn.XLOOKUP($C24,TEAMS!$D$3:$D$361,TEAMS!$E$3:$E$361,"",0)</f>
        <v>Iowa State</v>
      </c>
      <c r="E24" t="s">
        <v>424</v>
      </c>
      <c r="F24">
        <v>19</v>
      </c>
      <c r="G24">
        <v>13</v>
      </c>
      <c r="H24" s="10">
        <v>6</v>
      </c>
      <c r="I24">
        <v>18.329999999999998</v>
      </c>
      <c r="J24">
        <v>109.9</v>
      </c>
      <c r="K24">
        <v>96</v>
      </c>
      <c r="L24">
        <v>91.6</v>
      </c>
      <c r="M24">
        <v>8</v>
      </c>
      <c r="N24">
        <v>64.3</v>
      </c>
      <c r="O24">
        <v>326</v>
      </c>
      <c r="P24">
        <v>-3.4000000000000002E-2</v>
      </c>
      <c r="Q24">
        <v>264</v>
      </c>
      <c r="R24">
        <v>12.88</v>
      </c>
      <c r="S24">
        <v>4</v>
      </c>
      <c r="T24">
        <v>112.4</v>
      </c>
      <c r="U24">
        <v>1</v>
      </c>
      <c r="V24">
        <v>99.5</v>
      </c>
      <c r="W24">
        <v>14</v>
      </c>
      <c r="X24">
        <v>-1.29</v>
      </c>
      <c r="Y24">
        <v>203</v>
      </c>
    </row>
    <row r="25" spans="1:25" x14ac:dyDescent="0.2">
      <c r="A25">
        <v>2023</v>
      </c>
      <c r="B25">
        <v>24</v>
      </c>
      <c r="C25" t="s">
        <v>462</v>
      </c>
      <c r="D25" t="str">
        <f>_xlfn.XLOOKUP($C25,TEAMS!$D$3:$D$361,TEAMS!$E$3:$E$361,"",0)</f>
        <v>Kansas St</v>
      </c>
      <c r="E25" t="s">
        <v>424</v>
      </c>
      <c r="F25">
        <v>23</v>
      </c>
      <c r="G25">
        <v>9</v>
      </c>
      <c r="H25" s="10">
        <v>3</v>
      </c>
      <c r="I25">
        <v>18.309999999999999</v>
      </c>
      <c r="J25">
        <v>112.5</v>
      </c>
      <c r="K25">
        <v>52</v>
      </c>
      <c r="L25">
        <v>94.2</v>
      </c>
      <c r="M25">
        <v>19</v>
      </c>
      <c r="N25">
        <v>70.2</v>
      </c>
      <c r="O25">
        <v>40</v>
      </c>
      <c r="P25">
        <v>3.5999999999999997E-2</v>
      </c>
      <c r="Q25">
        <v>90</v>
      </c>
      <c r="R25">
        <v>10.4</v>
      </c>
      <c r="S25">
        <v>15</v>
      </c>
      <c r="T25">
        <v>109.3</v>
      </c>
      <c r="U25">
        <v>44</v>
      </c>
      <c r="V25">
        <v>98.9</v>
      </c>
      <c r="W25">
        <v>7</v>
      </c>
      <c r="X25">
        <v>-2.59</v>
      </c>
      <c r="Y25">
        <v>252</v>
      </c>
    </row>
    <row r="26" spans="1:25" x14ac:dyDescent="0.2">
      <c r="A26">
        <v>2023</v>
      </c>
      <c r="B26">
        <v>25</v>
      </c>
      <c r="C26" t="s">
        <v>156</v>
      </c>
      <c r="D26" t="str">
        <f>_xlfn.XLOOKUP($C26,TEAMS!$D$3:$D$361,TEAMS!$E$3:$E$361,"",0)</f>
        <v>Texas A&amp;M</v>
      </c>
      <c r="E26" t="s">
        <v>422</v>
      </c>
      <c r="F26">
        <v>25</v>
      </c>
      <c r="G26">
        <v>9</v>
      </c>
      <c r="H26" s="10">
        <v>7</v>
      </c>
      <c r="I26">
        <v>18.28</v>
      </c>
      <c r="J26">
        <v>114.5</v>
      </c>
      <c r="K26">
        <v>30</v>
      </c>
      <c r="L26">
        <v>96.2</v>
      </c>
      <c r="M26">
        <v>37</v>
      </c>
      <c r="N26">
        <v>66.2</v>
      </c>
      <c r="O26">
        <v>237</v>
      </c>
      <c r="P26">
        <v>4.2000000000000003E-2</v>
      </c>
      <c r="Q26">
        <v>82</v>
      </c>
      <c r="R26">
        <v>7.83</v>
      </c>
      <c r="S26">
        <v>53</v>
      </c>
      <c r="T26">
        <v>108.8</v>
      </c>
      <c r="U26">
        <v>58</v>
      </c>
      <c r="V26">
        <v>100.9</v>
      </c>
      <c r="W26">
        <v>52</v>
      </c>
      <c r="X26">
        <v>-2.46</v>
      </c>
      <c r="Y26">
        <v>243</v>
      </c>
    </row>
    <row r="27" spans="1:25" x14ac:dyDescent="0.2">
      <c r="A27">
        <v>2023</v>
      </c>
      <c r="B27">
        <v>26</v>
      </c>
      <c r="C27" t="s">
        <v>497</v>
      </c>
      <c r="D27" t="str">
        <f>_xlfn.XLOOKUP($C27,TEAMS!$D$3:$D$361,TEAMS!$E$3:$E$361,"",0)</f>
        <v>Fla Atlantic</v>
      </c>
      <c r="E27" t="s">
        <v>451</v>
      </c>
      <c r="F27">
        <v>31</v>
      </c>
      <c r="G27">
        <v>3</v>
      </c>
      <c r="H27" s="10">
        <v>9</v>
      </c>
      <c r="I27">
        <v>18.23</v>
      </c>
      <c r="J27">
        <v>114.3</v>
      </c>
      <c r="K27">
        <v>32</v>
      </c>
      <c r="L27">
        <v>96</v>
      </c>
      <c r="M27">
        <v>36</v>
      </c>
      <c r="N27">
        <v>68.400000000000006</v>
      </c>
      <c r="O27">
        <v>126</v>
      </c>
      <c r="P27">
        <v>5.2999999999999999E-2</v>
      </c>
      <c r="Q27">
        <v>61</v>
      </c>
      <c r="R27">
        <v>0.41</v>
      </c>
      <c r="S27">
        <v>136</v>
      </c>
      <c r="T27">
        <v>105.6</v>
      </c>
      <c r="U27">
        <v>137</v>
      </c>
      <c r="V27">
        <v>105.1</v>
      </c>
      <c r="W27">
        <v>159</v>
      </c>
      <c r="X27">
        <v>-2.52</v>
      </c>
      <c r="Y27">
        <v>248</v>
      </c>
    </row>
    <row r="28" spans="1:25" x14ac:dyDescent="0.2">
      <c r="A28">
        <v>2023</v>
      </c>
      <c r="B28">
        <v>27</v>
      </c>
      <c r="C28" t="s">
        <v>443</v>
      </c>
      <c r="D28" t="str">
        <f>_xlfn.XLOOKUP($C28,TEAMS!$D$3:$D$361,TEAMS!$E$3:$E$361,"",0)</f>
        <v>TX Christian</v>
      </c>
      <c r="E28" t="s">
        <v>424</v>
      </c>
      <c r="F28">
        <v>21</v>
      </c>
      <c r="G28">
        <v>12</v>
      </c>
      <c r="H28" s="10">
        <v>6</v>
      </c>
      <c r="I28">
        <v>18.059999999999999</v>
      </c>
      <c r="J28">
        <v>112.4</v>
      </c>
      <c r="K28">
        <v>53</v>
      </c>
      <c r="L28">
        <v>94.3</v>
      </c>
      <c r="M28">
        <v>20</v>
      </c>
      <c r="N28">
        <v>69.8</v>
      </c>
      <c r="O28">
        <v>49</v>
      </c>
      <c r="P28">
        <v>-3.4000000000000002E-2</v>
      </c>
      <c r="Q28">
        <v>267</v>
      </c>
      <c r="R28">
        <v>10.7</v>
      </c>
      <c r="S28">
        <v>11</v>
      </c>
      <c r="T28">
        <v>109.8</v>
      </c>
      <c r="U28">
        <v>29</v>
      </c>
      <c r="V28">
        <v>99.1</v>
      </c>
      <c r="W28">
        <v>10</v>
      </c>
      <c r="X28">
        <v>-7.05</v>
      </c>
      <c r="Y28">
        <v>336</v>
      </c>
    </row>
    <row r="29" spans="1:25" x14ac:dyDescent="0.2">
      <c r="A29">
        <v>2023</v>
      </c>
      <c r="B29">
        <v>28</v>
      </c>
      <c r="C29" t="s">
        <v>50</v>
      </c>
      <c r="D29" t="str">
        <f>_xlfn.XLOOKUP($C29,TEAMS!$D$3:$D$361,TEAMS!$E$3:$E$361,"",0)</f>
        <v>Kentucky</v>
      </c>
      <c r="E29" t="s">
        <v>422</v>
      </c>
      <c r="F29">
        <v>21</v>
      </c>
      <c r="G29">
        <v>11</v>
      </c>
      <c r="H29" s="10">
        <v>6</v>
      </c>
      <c r="I29">
        <v>17.8</v>
      </c>
      <c r="J29">
        <v>117.4</v>
      </c>
      <c r="K29">
        <v>14</v>
      </c>
      <c r="L29">
        <v>99.6</v>
      </c>
      <c r="M29">
        <v>71</v>
      </c>
      <c r="N29">
        <v>66</v>
      </c>
      <c r="O29">
        <v>251</v>
      </c>
      <c r="P29">
        <v>-1.4E-2</v>
      </c>
      <c r="Q29">
        <v>232</v>
      </c>
      <c r="R29">
        <v>8.65</v>
      </c>
      <c r="S29">
        <v>40</v>
      </c>
      <c r="T29">
        <v>109.4</v>
      </c>
      <c r="U29">
        <v>43</v>
      </c>
      <c r="V29">
        <v>100.7</v>
      </c>
      <c r="W29">
        <v>46</v>
      </c>
      <c r="X29">
        <v>0.8</v>
      </c>
      <c r="Y29">
        <v>145</v>
      </c>
    </row>
    <row r="30" spans="1:25" x14ac:dyDescent="0.2">
      <c r="A30">
        <v>2023</v>
      </c>
      <c r="B30">
        <v>29</v>
      </c>
      <c r="C30" t="s">
        <v>52</v>
      </c>
      <c r="D30" t="str">
        <f>_xlfn.XLOOKUP($C30,TEAMS!$D$3:$D$361,TEAMS!$E$3:$E$361,"",0)</f>
        <v>Auburn</v>
      </c>
      <c r="E30" t="s">
        <v>422</v>
      </c>
      <c r="F30">
        <v>20</v>
      </c>
      <c r="G30">
        <v>12</v>
      </c>
      <c r="H30" s="10">
        <v>9</v>
      </c>
      <c r="I30">
        <v>17.45</v>
      </c>
      <c r="J30">
        <v>112.7</v>
      </c>
      <c r="K30">
        <v>48</v>
      </c>
      <c r="L30">
        <v>95.2</v>
      </c>
      <c r="M30">
        <v>29</v>
      </c>
      <c r="N30">
        <v>67.599999999999994</v>
      </c>
      <c r="O30">
        <v>165</v>
      </c>
      <c r="P30">
        <v>-2.9000000000000001E-2</v>
      </c>
      <c r="Q30">
        <v>257</v>
      </c>
      <c r="R30">
        <v>9.73</v>
      </c>
      <c r="S30">
        <v>24</v>
      </c>
      <c r="T30">
        <v>109.5</v>
      </c>
      <c r="U30">
        <v>40</v>
      </c>
      <c r="V30">
        <v>99.7</v>
      </c>
      <c r="W30">
        <v>17</v>
      </c>
      <c r="X30">
        <v>3.89</v>
      </c>
      <c r="Y30">
        <v>69</v>
      </c>
    </row>
    <row r="31" spans="1:25" x14ac:dyDescent="0.2">
      <c r="A31">
        <v>2023</v>
      </c>
      <c r="B31">
        <v>30</v>
      </c>
      <c r="C31" t="s">
        <v>180</v>
      </c>
      <c r="D31" t="str">
        <f>_xlfn.XLOOKUP($C31,TEAMS!$D$3:$D$361,TEAMS!$E$3:$E$361,"",0)</f>
        <v>Indiana</v>
      </c>
      <c r="E31" t="s">
        <v>427</v>
      </c>
      <c r="F31">
        <v>22</v>
      </c>
      <c r="G31">
        <v>11</v>
      </c>
      <c r="H31" s="10">
        <v>4</v>
      </c>
      <c r="I31">
        <v>17.36</v>
      </c>
      <c r="J31">
        <v>114.7</v>
      </c>
      <c r="K31">
        <v>27</v>
      </c>
      <c r="L31">
        <v>97.3</v>
      </c>
      <c r="M31">
        <v>43</v>
      </c>
      <c r="N31">
        <v>68.099999999999994</v>
      </c>
      <c r="O31">
        <v>142</v>
      </c>
      <c r="P31">
        <v>2.1999999999999999E-2</v>
      </c>
      <c r="Q31">
        <v>129</v>
      </c>
      <c r="R31">
        <v>10.59</v>
      </c>
      <c r="S31">
        <v>13</v>
      </c>
      <c r="T31">
        <v>110.7</v>
      </c>
      <c r="U31">
        <v>11</v>
      </c>
      <c r="V31">
        <v>100.1</v>
      </c>
      <c r="W31">
        <v>27</v>
      </c>
      <c r="X31">
        <v>-3.4</v>
      </c>
      <c r="Y31">
        <v>271</v>
      </c>
    </row>
    <row r="32" spans="1:25" x14ac:dyDescent="0.2">
      <c r="A32">
        <v>2023</v>
      </c>
      <c r="B32">
        <v>31</v>
      </c>
      <c r="C32" t="s">
        <v>435</v>
      </c>
      <c r="D32" t="str">
        <f>_xlfn.XLOOKUP($C32,TEAMS!$D$3:$D$361,TEAMS!$E$3:$E$361,"",0)</f>
        <v>Boise State</v>
      </c>
      <c r="E32" t="s">
        <v>431</v>
      </c>
      <c r="F32">
        <v>24</v>
      </c>
      <c r="G32">
        <v>9</v>
      </c>
      <c r="H32" s="10">
        <v>10</v>
      </c>
      <c r="I32">
        <v>17.13</v>
      </c>
      <c r="J32">
        <v>111</v>
      </c>
      <c r="K32">
        <v>78</v>
      </c>
      <c r="L32">
        <v>93.8</v>
      </c>
      <c r="M32">
        <v>14</v>
      </c>
      <c r="N32">
        <v>66.5</v>
      </c>
      <c r="O32">
        <v>219</v>
      </c>
      <c r="P32">
        <v>1.2999999999999999E-2</v>
      </c>
      <c r="Q32">
        <v>153</v>
      </c>
      <c r="R32">
        <v>7.6</v>
      </c>
      <c r="S32">
        <v>57</v>
      </c>
      <c r="T32">
        <v>109.5</v>
      </c>
      <c r="U32">
        <v>38</v>
      </c>
      <c r="V32">
        <v>101.9</v>
      </c>
      <c r="W32">
        <v>68</v>
      </c>
      <c r="X32">
        <v>1.37</v>
      </c>
      <c r="Y32">
        <v>126</v>
      </c>
    </row>
    <row r="33" spans="1:25" x14ac:dyDescent="0.2">
      <c r="A33">
        <v>2023</v>
      </c>
      <c r="B33">
        <v>32</v>
      </c>
      <c r="C33" t="s">
        <v>445</v>
      </c>
      <c r="D33" t="str">
        <f>_xlfn.XLOOKUP($C33,TEAMS!$D$3:$D$361,TEAMS!$E$3:$E$361,"",0)</f>
        <v>Michigan St</v>
      </c>
      <c r="E33" t="s">
        <v>427</v>
      </c>
      <c r="F33">
        <v>19</v>
      </c>
      <c r="G33">
        <v>12</v>
      </c>
      <c r="H33" s="10">
        <v>7</v>
      </c>
      <c r="I33">
        <v>16.71</v>
      </c>
      <c r="J33">
        <v>113.4</v>
      </c>
      <c r="K33">
        <v>41</v>
      </c>
      <c r="L33">
        <v>96.7</v>
      </c>
      <c r="M33">
        <v>40</v>
      </c>
      <c r="N33">
        <v>64.900000000000006</v>
      </c>
      <c r="O33">
        <v>304</v>
      </c>
      <c r="P33">
        <v>1.4999999999999999E-2</v>
      </c>
      <c r="Q33">
        <v>147</v>
      </c>
      <c r="R33">
        <v>12.27</v>
      </c>
      <c r="S33">
        <v>7</v>
      </c>
      <c r="T33">
        <v>112.3</v>
      </c>
      <c r="U33">
        <v>2</v>
      </c>
      <c r="V33">
        <v>100</v>
      </c>
      <c r="W33">
        <v>23</v>
      </c>
      <c r="X33">
        <v>5.71</v>
      </c>
      <c r="Y33">
        <v>37</v>
      </c>
    </row>
    <row r="34" spans="1:25" x14ac:dyDescent="0.2">
      <c r="A34">
        <v>2023</v>
      </c>
      <c r="B34">
        <v>33</v>
      </c>
      <c r="C34" t="s">
        <v>81</v>
      </c>
      <c r="D34" t="str">
        <f>_xlfn.XLOOKUP($C34,TEAMS!$D$3:$D$361,TEAMS!$E$3:$E$361,"",0)</f>
        <v>Illinois</v>
      </c>
      <c r="E34" t="s">
        <v>427</v>
      </c>
      <c r="F34">
        <v>20</v>
      </c>
      <c r="G34">
        <v>12</v>
      </c>
      <c r="H34" s="10">
        <v>9</v>
      </c>
      <c r="I34">
        <v>16.48</v>
      </c>
      <c r="J34">
        <v>112.2</v>
      </c>
      <c r="K34">
        <v>58</v>
      </c>
      <c r="L34">
        <v>95.7</v>
      </c>
      <c r="M34">
        <v>32</v>
      </c>
      <c r="N34">
        <v>69.400000000000006</v>
      </c>
      <c r="O34">
        <v>71</v>
      </c>
      <c r="P34">
        <v>-4.4999999999999998E-2</v>
      </c>
      <c r="Q34">
        <v>287</v>
      </c>
      <c r="R34">
        <v>8.48</v>
      </c>
      <c r="S34">
        <v>45</v>
      </c>
      <c r="T34">
        <v>109.1</v>
      </c>
      <c r="U34">
        <v>48</v>
      </c>
      <c r="V34">
        <v>100.6</v>
      </c>
      <c r="W34">
        <v>42</v>
      </c>
      <c r="X34">
        <v>-6.02</v>
      </c>
      <c r="Y34">
        <v>323</v>
      </c>
    </row>
    <row r="35" spans="1:25" x14ac:dyDescent="0.2">
      <c r="A35">
        <v>2023</v>
      </c>
      <c r="B35">
        <v>34</v>
      </c>
      <c r="C35" t="s">
        <v>372</v>
      </c>
      <c r="D35" t="str">
        <f>_xlfn.XLOOKUP($C35,TEAMS!$D$3:$D$361,TEAMS!$E$3:$E$361,"",0)</f>
        <v>Virginia</v>
      </c>
      <c r="E35" t="s">
        <v>426</v>
      </c>
      <c r="F35">
        <v>25</v>
      </c>
      <c r="G35">
        <v>7</v>
      </c>
      <c r="H35" s="10">
        <v>4</v>
      </c>
      <c r="I35">
        <v>16.41</v>
      </c>
      <c r="J35">
        <v>111.2</v>
      </c>
      <c r="K35">
        <v>74</v>
      </c>
      <c r="L35">
        <v>94.8</v>
      </c>
      <c r="M35">
        <v>25</v>
      </c>
      <c r="N35">
        <v>61.6</v>
      </c>
      <c r="O35">
        <v>360</v>
      </c>
      <c r="P35">
        <v>4.4999999999999998E-2</v>
      </c>
      <c r="Q35">
        <v>78</v>
      </c>
      <c r="R35">
        <v>5.59</v>
      </c>
      <c r="S35">
        <v>78</v>
      </c>
      <c r="T35">
        <v>108.5</v>
      </c>
      <c r="U35">
        <v>69</v>
      </c>
      <c r="V35">
        <v>102.9</v>
      </c>
      <c r="W35">
        <v>81</v>
      </c>
      <c r="X35">
        <v>1.84</v>
      </c>
      <c r="Y35">
        <v>111</v>
      </c>
    </row>
    <row r="36" spans="1:25" x14ac:dyDescent="0.2">
      <c r="A36">
        <v>2023</v>
      </c>
      <c r="B36">
        <v>35</v>
      </c>
      <c r="C36" t="s">
        <v>277</v>
      </c>
      <c r="D36" t="str">
        <f>_xlfn.XLOOKUP($C36,TEAMS!$D$3:$D$361,TEAMS!$E$3:$E$361,"",0)</f>
        <v>Rutgers</v>
      </c>
      <c r="E36" t="s">
        <v>427</v>
      </c>
      <c r="F36">
        <v>19</v>
      </c>
      <c r="G36">
        <v>14</v>
      </c>
      <c r="H36" s="10"/>
      <c r="I36">
        <v>15.77</v>
      </c>
      <c r="J36">
        <v>105.8</v>
      </c>
      <c r="K36">
        <v>159</v>
      </c>
      <c r="L36">
        <v>90.1</v>
      </c>
      <c r="M36">
        <v>5</v>
      </c>
      <c r="N36">
        <v>65.900000000000006</v>
      </c>
      <c r="O36">
        <v>261</v>
      </c>
      <c r="P36">
        <v>-9.1999999999999998E-2</v>
      </c>
      <c r="Q36">
        <v>349</v>
      </c>
      <c r="R36">
        <v>7.95</v>
      </c>
      <c r="S36">
        <v>51</v>
      </c>
      <c r="T36">
        <v>109.9</v>
      </c>
      <c r="U36">
        <v>27</v>
      </c>
      <c r="V36">
        <v>101.9</v>
      </c>
      <c r="W36">
        <v>70</v>
      </c>
      <c r="X36">
        <v>-7.79</v>
      </c>
      <c r="Y36">
        <v>342</v>
      </c>
    </row>
    <row r="37" spans="1:25" x14ac:dyDescent="0.2">
      <c r="A37">
        <v>2023</v>
      </c>
      <c r="B37">
        <v>36</v>
      </c>
      <c r="C37" t="s">
        <v>147</v>
      </c>
      <c r="D37" t="str">
        <f>_xlfn.XLOOKUP($C37,TEAMS!$D$3:$D$361,TEAMS!$E$3:$E$361,"",0)</f>
        <v>USC</v>
      </c>
      <c r="E37" t="s">
        <v>421</v>
      </c>
      <c r="F37">
        <v>22</v>
      </c>
      <c r="G37">
        <v>10</v>
      </c>
      <c r="H37" s="10">
        <v>10</v>
      </c>
      <c r="I37">
        <v>15.63</v>
      </c>
      <c r="J37">
        <v>113.1</v>
      </c>
      <c r="K37">
        <v>43</v>
      </c>
      <c r="L37">
        <v>97.5</v>
      </c>
      <c r="M37">
        <v>48</v>
      </c>
      <c r="N37">
        <v>68.099999999999994</v>
      </c>
      <c r="O37">
        <v>140</v>
      </c>
      <c r="P37">
        <v>1.7999999999999999E-2</v>
      </c>
      <c r="Q37">
        <v>140</v>
      </c>
      <c r="R37">
        <v>7.84</v>
      </c>
      <c r="S37">
        <v>52</v>
      </c>
      <c r="T37">
        <v>107.4</v>
      </c>
      <c r="U37">
        <v>99</v>
      </c>
      <c r="V37">
        <v>99.5</v>
      </c>
      <c r="W37">
        <v>15</v>
      </c>
      <c r="X37">
        <v>1.63</v>
      </c>
      <c r="Y37">
        <v>121</v>
      </c>
    </row>
    <row r="38" spans="1:25" x14ac:dyDescent="0.2">
      <c r="A38">
        <v>2023</v>
      </c>
      <c r="B38">
        <v>37</v>
      </c>
      <c r="C38" t="s">
        <v>42</v>
      </c>
      <c r="D38" t="str">
        <f>_xlfn.XLOOKUP($C38,TEAMS!$D$3:$D$361,TEAMS!$E$3:$E$361,"",0)</f>
        <v>Iowa</v>
      </c>
      <c r="E38" t="s">
        <v>427</v>
      </c>
      <c r="F38">
        <v>19</v>
      </c>
      <c r="G38">
        <v>13</v>
      </c>
      <c r="H38" s="10">
        <v>8</v>
      </c>
      <c r="I38">
        <v>15.6</v>
      </c>
      <c r="J38">
        <v>120.5</v>
      </c>
      <c r="K38">
        <v>3</v>
      </c>
      <c r="L38">
        <v>104.9</v>
      </c>
      <c r="M38">
        <v>167</v>
      </c>
      <c r="N38">
        <v>69.5</v>
      </c>
      <c r="O38">
        <v>66</v>
      </c>
      <c r="P38">
        <v>-4.2000000000000003E-2</v>
      </c>
      <c r="Q38">
        <v>281</v>
      </c>
      <c r="R38">
        <v>9.61</v>
      </c>
      <c r="S38">
        <v>27</v>
      </c>
      <c r="T38">
        <v>108.9</v>
      </c>
      <c r="U38">
        <v>55</v>
      </c>
      <c r="V38">
        <v>99.3</v>
      </c>
      <c r="W38">
        <v>13</v>
      </c>
      <c r="X38">
        <v>-2.09</v>
      </c>
      <c r="Y38">
        <v>234</v>
      </c>
    </row>
    <row r="39" spans="1:25" x14ac:dyDescent="0.2">
      <c r="A39">
        <v>2023</v>
      </c>
      <c r="B39">
        <v>38</v>
      </c>
      <c r="C39" t="s">
        <v>444</v>
      </c>
      <c r="D39" t="str">
        <f>_xlfn.XLOOKUP($C39,TEAMS!$D$3:$D$361,TEAMS!$E$3:$E$361,"",0)</f>
        <v>Oklahoma St</v>
      </c>
      <c r="E39" t="s">
        <v>424</v>
      </c>
      <c r="F39">
        <v>18</v>
      </c>
      <c r="G39">
        <v>15</v>
      </c>
      <c r="H39" s="10"/>
      <c r="I39">
        <v>15.21</v>
      </c>
      <c r="J39">
        <v>107.8</v>
      </c>
      <c r="K39">
        <v>126</v>
      </c>
      <c r="L39">
        <v>92.6</v>
      </c>
      <c r="M39">
        <v>12</v>
      </c>
      <c r="N39">
        <v>67.599999999999994</v>
      </c>
      <c r="O39">
        <v>166</v>
      </c>
      <c r="P39">
        <v>-2.5999999999999999E-2</v>
      </c>
      <c r="Q39">
        <v>251</v>
      </c>
      <c r="R39">
        <v>12.33</v>
      </c>
      <c r="S39">
        <v>6</v>
      </c>
      <c r="T39">
        <v>110.8</v>
      </c>
      <c r="U39">
        <v>10</v>
      </c>
      <c r="V39">
        <v>98.5</v>
      </c>
      <c r="W39">
        <v>5</v>
      </c>
      <c r="X39">
        <v>0.74</v>
      </c>
      <c r="Y39">
        <v>147</v>
      </c>
    </row>
    <row r="40" spans="1:25" x14ac:dyDescent="0.2">
      <c r="A40">
        <v>2023</v>
      </c>
      <c r="B40">
        <v>39</v>
      </c>
      <c r="C40" t="s">
        <v>475</v>
      </c>
      <c r="D40" t="str">
        <f>_xlfn.XLOOKUP($C40,TEAMS!$D$3:$D$361,TEAMS!$E$3:$E$361,"",0)</f>
        <v>Penn State</v>
      </c>
      <c r="E40" t="s">
        <v>427</v>
      </c>
      <c r="F40">
        <v>22</v>
      </c>
      <c r="G40">
        <v>13</v>
      </c>
      <c r="H40" s="10">
        <v>10</v>
      </c>
      <c r="I40">
        <v>15.04</v>
      </c>
      <c r="J40">
        <v>116.8</v>
      </c>
      <c r="K40">
        <v>17</v>
      </c>
      <c r="L40">
        <v>101.8</v>
      </c>
      <c r="M40">
        <v>101</v>
      </c>
      <c r="N40">
        <v>64.599999999999994</v>
      </c>
      <c r="O40">
        <v>313</v>
      </c>
      <c r="P40">
        <v>8.9999999999999993E-3</v>
      </c>
      <c r="Q40">
        <v>163</v>
      </c>
      <c r="R40">
        <v>9.7200000000000006</v>
      </c>
      <c r="S40">
        <v>25</v>
      </c>
      <c r="T40">
        <v>109.6</v>
      </c>
      <c r="U40">
        <v>33</v>
      </c>
      <c r="V40">
        <v>99.9</v>
      </c>
      <c r="W40">
        <v>19</v>
      </c>
      <c r="X40">
        <v>-4.72</v>
      </c>
      <c r="Y40">
        <v>303</v>
      </c>
    </row>
    <row r="41" spans="1:25" x14ac:dyDescent="0.2">
      <c r="A41">
        <v>2023</v>
      </c>
      <c r="B41">
        <v>40</v>
      </c>
      <c r="C41" t="s">
        <v>653</v>
      </c>
      <c r="D41" t="str">
        <f>_xlfn.XLOOKUP($C41,TEAMS!$D$3:$D$361,TEAMS!$E$3:$E$361,"",0)</f>
        <v>Miami (FL)</v>
      </c>
      <c r="E41" t="s">
        <v>426</v>
      </c>
      <c r="F41">
        <v>25</v>
      </c>
      <c r="G41">
        <v>7</v>
      </c>
      <c r="H41" s="10">
        <v>5</v>
      </c>
      <c r="I41">
        <v>14.91</v>
      </c>
      <c r="J41">
        <v>118.2</v>
      </c>
      <c r="K41">
        <v>12</v>
      </c>
      <c r="L41">
        <v>103.3</v>
      </c>
      <c r="M41">
        <v>132</v>
      </c>
      <c r="N41">
        <v>68.900000000000006</v>
      </c>
      <c r="O41">
        <v>105</v>
      </c>
      <c r="P41">
        <v>1.7000000000000001E-2</v>
      </c>
      <c r="Q41">
        <v>141</v>
      </c>
      <c r="R41">
        <v>4.75</v>
      </c>
      <c r="S41">
        <v>85</v>
      </c>
      <c r="T41">
        <v>108</v>
      </c>
      <c r="U41">
        <v>86</v>
      </c>
      <c r="V41">
        <v>103.2</v>
      </c>
      <c r="W41">
        <v>91</v>
      </c>
      <c r="X41">
        <v>-2.77</v>
      </c>
      <c r="Y41">
        <v>258</v>
      </c>
    </row>
    <row r="42" spans="1:25" x14ac:dyDescent="0.2">
      <c r="A42">
        <v>2023</v>
      </c>
      <c r="B42">
        <v>41</v>
      </c>
      <c r="C42" t="s">
        <v>151</v>
      </c>
      <c r="D42" t="str">
        <f>_xlfn.XLOOKUP($C42,TEAMS!$D$3:$D$361,TEAMS!$E$3:$E$361,"",0)</f>
        <v>Oregon</v>
      </c>
      <c r="E42" t="s">
        <v>421</v>
      </c>
      <c r="F42">
        <v>19</v>
      </c>
      <c r="G42">
        <v>14</v>
      </c>
      <c r="H42" s="10"/>
      <c r="I42">
        <v>14.84</v>
      </c>
      <c r="J42">
        <v>114.5</v>
      </c>
      <c r="K42">
        <v>31</v>
      </c>
      <c r="L42">
        <v>99.6</v>
      </c>
      <c r="M42">
        <v>74</v>
      </c>
      <c r="N42">
        <v>66.3</v>
      </c>
      <c r="O42">
        <v>231</v>
      </c>
      <c r="P42">
        <v>-1.4999999999999999E-2</v>
      </c>
      <c r="Q42">
        <v>234</v>
      </c>
      <c r="R42">
        <v>10.06</v>
      </c>
      <c r="S42">
        <v>18</v>
      </c>
      <c r="T42">
        <v>109</v>
      </c>
      <c r="U42">
        <v>51</v>
      </c>
      <c r="V42">
        <v>99</v>
      </c>
      <c r="W42">
        <v>8</v>
      </c>
      <c r="X42">
        <v>6.14</v>
      </c>
      <c r="Y42">
        <v>29</v>
      </c>
    </row>
    <row r="43" spans="1:25" x14ac:dyDescent="0.2">
      <c r="A43">
        <v>2023</v>
      </c>
      <c r="B43">
        <v>42</v>
      </c>
      <c r="C43" t="s">
        <v>150</v>
      </c>
      <c r="D43" t="str">
        <f>_xlfn.XLOOKUP($C43,TEAMS!$D$3:$D$361,TEAMS!$E$3:$E$361,"",0)</f>
        <v>Northwestern</v>
      </c>
      <c r="E43" t="s">
        <v>427</v>
      </c>
      <c r="F43">
        <v>21</v>
      </c>
      <c r="G43">
        <v>11</v>
      </c>
      <c r="H43" s="10">
        <v>7</v>
      </c>
      <c r="I43">
        <v>14.83</v>
      </c>
      <c r="J43">
        <v>108.5</v>
      </c>
      <c r="K43">
        <v>109</v>
      </c>
      <c r="L43">
        <v>93.7</v>
      </c>
      <c r="M43">
        <v>13</v>
      </c>
      <c r="N43">
        <v>64.900000000000006</v>
      </c>
      <c r="O43">
        <v>305</v>
      </c>
      <c r="P43">
        <v>3.3000000000000002E-2</v>
      </c>
      <c r="Q43">
        <v>94</v>
      </c>
      <c r="R43">
        <v>8.6</v>
      </c>
      <c r="S43">
        <v>41</v>
      </c>
      <c r="T43">
        <v>109.5</v>
      </c>
      <c r="U43">
        <v>41</v>
      </c>
      <c r="V43">
        <v>100.8</v>
      </c>
      <c r="W43">
        <v>50</v>
      </c>
      <c r="X43">
        <v>-4.22</v>
      </c>
      <c r="Y43">
        <v>291</v>
      </c>
    </row>
    <row r="44" spans="1:25" x14ac:dyDescent="0.2">
      <c r="A44">
        <v>2023</v>
      </c>
      <c r="B44">
        <v>43</v>
      </c>
      <c r="C44" t="s">
        <v>170</v>
      </c>
      <c r="D44" t="str">
        <f>_xlfn.XLOOKUP($C44,TEAMS!$D$3:$D$361,TEAMS!$E$3:$E$361,"",0)</f>
        <v>Nevada</v>
      </c>
      <c r="E44" t="s">
        <v>431</v>
      </c>
      <c r="F44">
        <v>22</v>
      </c>
      <c r="G44">
        <v>10</v>
      </c>
      <c r="H44" s="10">
        <v>11</v>
      </c>
      <c r="I44">
        <v>14.79</v>
      </c>
      <c r="J44">
        <v>112</v>
      </c>
      <c r="K44">
        <v>61</v>
      </c>
      <c r="L44">
        <v>97.2</v>
      </c>
      <c r="M44">
        <v>42</v>
      </c>
      <c r="N44">
        <v>66.099999999999994</v>
      </c>
      <c r="O44">
        <v>245</v>
      </c>
      <c r="P44">
        <v>1.2999999999999999E-2</v>
      </c>
      <c r="Q44">
        <v>152</v>
      </c>
      <c r="R44">
        <v>7.7</v>
      </c>
      <c r="S44">
        <v>55</v>
      </c>
      <c r="T44">
        <v>109.4</v>
      </c>
      <c r="U44">
        <v>42</v>
      </c>
      <c r="V44">
        <v>101.7</v>
      </c>
      <c r="W44">
        <v>65</v>
      </c>
      <c r="X44">
        <v>3.81</v>
      </c>
      <c r="Y44">
        <v>73</v>
      </c>
    </row>
    <row r="45" spans="1:25" x14ac:dyDescent="0.2">
      <c r="A45">
        <v>2023</v>
      </c>
      <c r="B45">
        <v>44</v>
      </c>
      <c r="C45" t="s">
        <v>163</v>
      </c>
      <c r="D45" t="str">
        <f>_xlfn.XLOOKUP($C45,TEAMS!$D$3:$D$361,TEAMS!$E$3:$E$361,"",0)</f>
        <v>Providence</v>
      </c>
      <c r="E45" t="s">
        <v>425</v>
      </c>
      <c r="F45">
        <v>21</v>
      </c>
      <c r="G45">
        <v>11</v>
      </c>
      <c r="H45" s="10">
        <v>11</v>
      </c>
      <c r="I45">
        <v>14.73</v>
      </c>
      <c r="J45">
        <v>116.8</v>
      </c>
      <c r="K45">
        <v>16</v>
      </c>
      <c r="L45">
        <v>102.1</v>
      </c>
      <c r="M45">
        <v>108</v>
      </c>
      <c r="N45">
        <v>66.900000000000006</v>
      </c>
      <c r="O45">
        <v>195</v>
      </c>
      <c r="P45">
        <v>-0.01</v>
      </c>
      <c r="Q45">
        <v>218</v>
      </c>
      <c r="R45">
        <v>6.55</v>
      </c>
      <c r="S45">
        <v>72</v>
      </c>
      <c r="T45">
        <v>108.3</v>
      </c>
      <c r="U45">
        <v>75</v>
      </c>
      <c r="V45">
        <v>101.7</v>
      </c>
      <c r="W45">
        <v>63</v>
      </c>
      <c r="X45">
        <v>-8.98</v>
      </c>
      <c r="Y45">
        <v>354</v>
      </c>
    </row>
    <row r="46" spans="1:25" x14ac:dyDescent="0.2">
      <c r="A46">
        <v>2023</v>
      </c>
      <c r="B46">
        <v>45</v>
      </c>
      <c r="C46" t="s">
        <v>356</v>
      </c>
      <c r="D46" t="str">
        <f>_xlfn.XLOOKUP($C46,TEAMS!$D$3:$D$361,TEAMS!$E$3:$E$361,"",0)</f>
        <v>North Texas</v>
      </c>
      <c r="E46" t="s">
        <v>451</v>
      </c>
      <c r="F46">
        <v>26</v>
      </c>
      <c r="G46">
        <v>7</v>
      </c>
      <c r="H46" s="10"/>
      <c r="I46">
        <v>14.68</v>
      </c>
      <c r="J46">
        <v>110.2</v>
      </c>
      <c r="K46">
        <v>90</v>
      </c>
      <c r="L46">
        <v>95.5</v>
      </c>
      <c r="M46">
        <v>31</v>
      </c>
      <c r="N46">
        <v>58.8</v>
      </c>
      <c r="O46">
        <v>363</v>
      </c>
      <c r="P46">
        <v>5.8999999999999997E-2</v>
      </c>
      <c r="Q46">
        <v>54</v>
      </c>
      <c r="R46">
        <v>1.85</v>
      </c>
      <c r="S46">
        <v>118</v>
      </c>
      <c r="T46">
        <v>106</v>
      </c>
      <c r="U46">
        <v>126</v>
      </c>
      <c r="V46">
        <v>104.2</v>
      </c>
      <c r="W46">
        <v>110</v>
      </c>
      <c r="X46">
        <v>1.79</v>
      </c>
      <c r="Y46">
        <v>114</v>
      </c>
    </row>
    <row r="47" spans="1:25" x14ac:dyDescent="0.2">
      <c r="A47">
        <v>2023</v>
      </c>
      <c r="B47">
        <v>46</v>
      </c>
      <c r="C47" t="s">
        <v>136</v>
      </c>
      <c r="D47" t="str">
        <f>_xlfn.XLOOKUP($C47,TEAMS!$D$3:$D$361,TEAMS!$E$3:$E$361,"",0)</f>
        <v>Michigan</v>
      </c>
      <c r="E47" t="s">
        <v>427</v>
      </c>
      <c r="F47">
        <v>17</v>
      </c>
      <c r="G47">
        <v>15</v>
      </c>
      <c r="H47" s="10"/>
      <c r="I47">
        <v>14.68</v>
      </c>
      <c r="J47">
        <v>112.8</v>
      </c>
      <c r="K47">
        <v>46</v>
      </c>
      <c r="L47">
        <v>98.1</v>
      </c>
      <c r="M47">
        <v>53</v>
      </c>
      <c r="N47">
        <v>67.5</v>
      </c>
      <c r="O47">
        <v>168</v>
      </c>
      <c r="P47">
        <v>-7.1999999999999995E-2</v>
      </c>
      <c r="Q47">
        <v>328</v>
      </c>
      <c r="R47">
        <v>9.6199999999999992</v>
      </c>
      <c r="S47">
        <v>26</v>
      </c>
      <c r="T47">
        <v>109.5</v>
      </c>
      <c r="U47">
        <v>34</v>
      </c>
      <c r="V47">
        <v>99.9</v>
      </c>
      <c r="W47">
        <v>22</v>
      </c>
      <c r="X47">
        <v>0.13</v>
      </c>
      <c r="Y47">
        <v>168</v>
      </c>
    </row>
    <row r="48" spans="1:25" x14ac:dyDescent="0.2">
      <c r="A48">
        <v>2023</v>
      </c>
      <c r="B48">
        <v>47</v>
      </c>
      <c r="C48" t="s">
        <v>438</v>
      </c>
      <c r="D48" t="str">
        <f>_xlfn.XLOOKUP($C48,TEAMS!$D$3:$D$361,TEAMS!$E$3:$E$361,"",0)</f>
        <v>N Carolina</v>
      </c>
      <c r="E48" t="s">
        <v>426</v>
      </c>
      <c r="F48">
        <v>20</v>
      </c>
      <c r="G48">
        <v>13</v>
      </c>
      <c r="H48" s="10"/>
      <c r="I48">
        <v>14.66</v>
      </c>
      <c r="J48">
        <v>112.1</v>
      </c>
      <c r="K48">
        <v>59</v>
      </c>
      <c r="L48">
        <v>97.5</v>
      </c>
      <c r="M48">
        <v>46</v>
      </c>
      <c r="N48">
        <v>69</v>
      </c>
      <c r="O48">
        <v>100</v>
      </c>
      <c r="P48">
        <v>-7.1999999999999995E-2</v>
      </c>
      <c r="Q48">
        <v>326</v>
      </c>
      <c r="R48">
        <v>7.59</v>
      </c>
      <c r="S48">
        <v>58</v>
      </c>
      <c r="T48">
        <v>109.5</v>
      </c>
      <c r="U48">
        <v>36</v>
      </c>
      <c r="V48">
        <v>101.9</v>
      </c>
      <c r="W48">
        <v>71</v>
      </c>
      <c r="X48">
        <v>7.02</v>
      </c>
      <c r="Y48">
        <v>20</v>
      </c>
    </row>
    <row r="49" spans="1:25" x14ac:dyDescent="0.2">
      <c r="A49">
        <v>2023</v>
      </c>
      <c r="B49">
        <v>48</v>
      </c>
      <c r="C49" t="s">
        <v>172</v>
      </c>
      <c r="D49" t="str">
        <f>_xlfn.XLOOKUP($C49,TEAMS!$D$3:$D$361,TEAMS!$E$3:$E$361,"",0)</f>
        <v>Liberty</v>
      </c>
      <c r="E49" t="s">
        <v>498</v>
      </c>
      <c r="F49">
        <v>26</v>
      </c>
      <c r="G49">
        <v>8</v>
      </c>
      <c r="H49" s="10"/>
      <c r="I49">
        <v>14.51</v>
      </c>
      <c r="J49">
        <v>112.7</v>
      </c>
      <c r="K49">
        <v>50</v>
      </c>
      <c r="L49">
        <v>98.1</v>
      </c>
      <c r="M49">
        <v>54</v>
      </c>
      <c r="N49">
        <v>64.5</v>
      </c>
      <c r="O49">
        <v>318</v>
      </c>
      <c r="P49">
        <v>-3.4000000000000002E-2</v>
      </c>
      <c r="Q49">
        <v>266</v>
      </c>
      <c r="R49">
        <v>-2.57</v>
      </c>
      <c r="S49">
        <v>223</v>
      </c>
      <c r="T49">
        <v>103.7</v>
      </c>
      <c r="U49">
        <v>245</v>
      </c>
      <c r="V49">
        <v>106.3</v>
      </c>
      <c r="W49">
        <v>206</v>
      </c>
      <c r="X49">
        <v>1.74</v>
      </c>
      <c r="Y49">
        <v>117</v>
      </c>
    </row>
    <row r="50" spans="1:25" x14ac:dyDescent="0.2">
      <c r="A50">
        <v>2023</v>
      </c>
      <c r="B50">
        <v>49</v>
      </c>
      <c r="C50" t="s">
        <v>449</v>
      </c>
      <c r="D50" t="str">
        <f>_xlfn.XLOOKUP($C50,TEAMS!$D$3:$D$361,TEAMS!$E$3:$E$361,"",0)</f>
        <v>Miss State</v>
      </c>
      <c r="E50" t="s">
        <v>422</v>
      </c>
      <c r="F50">
        <v>21</v>
      </c>
      <c r="G50">
        <v>12</v>
      </c>
      <c r="H50" s="10">
        <v>11</v>
      </c>
      <c r="I50">
        <v>14.12</v>
      </c>
      <c r="J50">
        <v>105.5</v>
      </c>
      <c r="K50">
        <v>164</v>
      </c>
      <c r="L50">
        <v>91.3</v>
      </c>
      <c r="M50">
        <v>6</v>
      </c>
      <c r="N50">
        <v>63.8</v>
      </c>
      <c r="O50">
        <v>334</v>
      </c>
      <c r="P50">
        <v>8.0000000000000002E-3</v>
      </c>
      <c r="Q50">
        <v>164</v>
      </c>
      <c r="R50">
        <v>7.59</v>
      </c>
      <c r="S50">
        <v>59</v>
      </c>
      <c r="T50">
        <v>108.6</v>
      </c>
      <c r="U50">
        <v>65</v>
      </c>
      <c r="V50">
        <v>101</v>
      </c>
      <c r="W50">
        <v>53</v>
      </c>
      <c r="X50">
        <v>-3.31</v>
      </c>
      <c r="Y50">
        <v>268</v>
      </c>
    </row>
    <row r="51" spans="1:25" x14ac:dyDescent="0.2">
      <c r="A51">
        <v>2023</v>
      </c>
      <c r="B51">
        <v>50</v>
      </c>
      <c r="C51" t="s">
        <v>440</v>
      </c>
      <c r="D51" t="str">
        <f>_xlfn.XLOOKUP($C51,TEAMS!$D$3:$D$361,TEAMS!$E$3:$E$361,"",0)</f>
        <v>Ohio State</v>
      </c>
      <c r="E51" t="s">
        <v>427</v>
      </c>
      <c r="F51">
        <v>16</v>
      </c>
      <c r="G51">
        <v>19</v>
      </c>
      <c r="H51" s="10"/>
      <c r="I51">
        <v>13.98</v>
      </c>
      <c r="J51">
        <v>115.9</v>
      </c>
      <c r="K51">
        <v>21</v>
      </c>
      <c r="L51">
        <v>101.9</v>
      </c>
      <c r="M51">
        <v>105</v>
      </c>
      <c r="N51">
        <v>66</v>
      </c>
      <c r="O51">
        <v>248</v>
      </c>
      <c r="P51">
        <v>-0.12</v>
      </c>
      <c r="Q51">
        <v>361</v>
      </c>
      <c r="R51">
        <v>11.32</v>
      </c>
      <c r="S51">
        <v>10</v>
      </c>
      <c r="T51">
        <v>110.5</v>
      </c>
      <c r="U51">
        <v>13</v>
      </c>
      <c r="V51">
        <v>99.2</v>
      </c>
      <c r="W51">
        <v>11</v>
      </c>
      <c r="X51">
        <v>-2.4700000000000002</v>
      </c>
      <c r="Y51">
        <v>244</v>
      </c>
    </row>
    <row r="52" spans="1:25" x14ac:dyDescent="0.2">
      <c r="A52">
        <v>2023</v>
      </c>
      <c r="B52">
        <v>51</v>
      </c>
      <c r="C52" t="s">
        <v>341</v>
      </c>
      <c r="D52" t="str">
        <f>_xlfn.XLOOKUP($C52,TEAMS!$D$3:$D$361,TEAMS!$E$3:$E$361,"",0)</f>
        <v>Missouri</v>
      </c>
      <c r="E52" t="s">
        <v>422</v>
      </c>
      <c r="F52">
        <v>24</v>
      </c>
      <c r="G52">
        <v>9</v>
      </c>
      <c r="H52" s="10">
        <v>7</v>
      </c>
      <c r="I52">
        <v>13.92</v>
      </c>
      <c r="J52">
        <v>119.3</v>
      </c>
      <c r="K52">
        <v>10</v>
      </c>
      <c r="L52">
        <v>105.4</v>
      </c>
      <c r="M52">
        <v>178</v>
      </c>
      <c r="N52">
        <v>69.099999999999994</v>
      </c>
      <c r="O52">
        <v>92</v>
      </c>
      <c r="P52">
        <v>0.11</v>
      </c>
      <c r="Q52">
        <v>9</v>
      </c>
      <c r="R52">
        <v>7.73</v>
      </c>
      <c r="S52">
        <v>54</v>
      </c>
      <c r="T52">
        <v>108.1</v>
      </c>
      <c r="U52">
        <v>80</v>
      </c>
      <c r="V52">
        <v>100.4</v>
      </c>
      <c r="W52">
        <v>33</v>
      </c>
      <c r="X52">
        <v>-4.68</v>
      </c>
      <c r="Y52">
        <v>302</v>
      </c>
    </row>
    <row r="53" spans="1:25" x14ac:dyDescent="0.2">
      <c r="A53">
        <v>2023</v>
      </c>
      <c r="B53">
        <v>52</v>
      </c>
      <c r="C53" t="s">
        <v>113</v>
      </c>
      <c r="D53" t="str">
        <f>_xlfn.XLOOKUP($C53,TEAMS!$D$3:$D$361,TEAMS!$E$3:$E$361,"",0)</f>
        <v>New Mexico</v>
      </c>
      <c r="E53" t="s">
        <v>431</v>
      </c>
      <c r="F53">
        <v>22</v>
      </c>
      <c r="G53">
        <v>11</v>
      </c>
      <c r="H53" s="10"/>
      <c r="I53">
        <v>13.84</v>
      </c>
      <c r="J53">
        <v>116.1</v>
      </c>
      <c r="K53">
        <v>20</v>
      </c>
      <c r="L53">
        <v>102.2</v>
      </c>
      <c r="M53">
        <v>111</v>
      </c>
      <c r="N53">
        <v>71.599999999999994</v>
      </c>
      <c r="O53">
        <v>19</v>
      </c>
      <c r="P53">
        <v>-0.03</v>
      </c>
      <c r="Q53">
        <v>258</v>
      </c>
      <c r="R53">
        <v>5.71</v>
      </c>
      <c r="S53">
        <v>77</v>
      </c>
      <c r="T53">
        <v>108.2</v>
      </c>
      <c r="U53">
        <v>77</v>
      </c>
      <c r="V53">
        <v>102.5</v>
      </c>
      <c r="W53">
        <v>75</v>
      </c>
      <c r="X53">
        <v>-0.44</v>
      </c>
      <c r="Y53">
        <v>179</v>
      </c>
    </row>
    <row r="54" spans="1:25" x14ac:dyDescent="0.2">
      <c r="A54">
        <v>2023</v>
      </c>
      <c r="B54">
        <v>53</v>
      </c>
      <c r="C54" t="s">
        <v>259</v>
      </c>
      <c r="D54" t="str">
        <f>_xlfn.XLOOKUP($C54,TEAMS!$D$3:$D$361,TEAMS!$E$3:$E$361,"",0)</f>
        <v>Oklahoma</v>
      </c>
      <c r="E54" t="s">
        <v>424</v>
      </c>
      <c r="F54">
        <v>15</v>
      </c>
      <c r="G54">
        <v>17</v>
      </c>
      <c r="H54" s="10"/>
      <c r="I54">
        <v>13.7</v>
      </c>
      <c r="J54">
        <v>111.1</v>
      </c>
      <c r="K54">
        <v>76</v>
      </c>
      <c r="L54">
        <v>97.4</v>
      </c>
      <c r="M54">
        <v>45</v>
      </c>
      <c r="N54">
        <v>65.3</v>
      </c>
      <c r="O54">
        <v>286</v>
      </c>
      <c r="P54">
        <v>-4.3999999999999997E-2</v>
      </c>
      <c r="Q54">
        <v>286</v>
      </c>
      <c r="R54">
        <v>13.32</v>
      </c>
      <c r="S54">
        <v>2</v>
      </c>
      <c r="T54">
        <v>110.4</v>
      </c>
      <c r="U54">
        <v>17</v>
      </c>
      <c r="V54">
        <v>97.1</v>
      </c>
      <c r="W54">
        <v>1</v>
      </c>
      <c r="X54">
        <v>4.1100000000000003</v>
      </c>
      <c r="Y54">
        <v>63</v>
      </c>
    </row>
    <row r="55" spans="1:25" x14ac:dyDescent="0.2">
      <c r="A55">
        <v>2023</v>
      </c>
      <c r="B55">
        <v>54</v>
      </c>
      <c r="C55" t="s">
        <v>232</v>
      </c>
      <c r="D55" t="str">
        <f>_xlfn.XLOOKUP($C55,TEAMS!$D$3:$D$361,TEAMS!$E$3:$E$361,"",0)</f>
        <v>Cincinnati</v>
      </c>
      <c r="E55" t="s">
        <v>423</v>
      </c>
      <c r="F55">
        <v>21</v>
      </c>
      <c r="G55">
        <v>12</v>
      </c>
      <c r="H55" s="10"/>
      <c r="I55">
        <v>13.35</v>
      </c>
      <c r="J55">
        <v>112.3</v>
      </c>
      <c r="K55">
        <v>55</v>
      </c>
      <c r="L55">
        <v>99</v>
      </c>
      <c r="M55">
        <v>66</v>
      </c>
      <c r="N55">
        <v>68.5</v>
      </c>
      <c r="O55">
        <v>120</v>
      </c>
      <c r="P55">
        <v>-3.2000000000000001E-2</v>
      </c>
      <c r="Q55">
        <v>263</v>
      </c>
      <c r="R55">
        <v>3.98</v>
      </c>
      <c r="S55">
        <v>96</v>
      </c>
      <c r="T55">
        <v>107.5</v>
      </c>
      <c r="U55">
        <v>98</v>
      </c>
      <c r="V55">
        <v>103.5</v>
      </c>
      <c r="W55">
        <v>95</v>
      </c>
      <c r="X55">
        <v>-2.64</v>
      </c>
      <c r="Y55">
        <v>254</v>
      </c>
    </row>
    <row r="56" spans="1:25" x14ac:dyDescent="0.2">
      <c r="A56">
        <v>2023</v>
      </c>
      <c r="B56">
        <v>55</v>
      </c>
      <c r="C56" t="s">
        <v>510</v>
      </c>
      <c r="D56" t="str">
        <f>_xlfn.XLOOKUP($C56,TEAMS!$D$3:$D$361,TEAMS!$E$3:$E$361,"",0)</f>
        <v>NC State</v>
      </c>
      <c r="E56" t="s">
        <v>426</v>
      </c>
      <c r="F56">
        <v>23</v>
      </c>
      <c r="G56">
        <v>10</v>
      </c>
      <c r="H56" s="10">
        <v>11</v>
      </c>
      <c r="I56">
        <v>13.31</v>
      </c>
      <c r="J56">
        <v>113.9</v>
      </c>
      <c r="K56">
        <v>37</v>
      </c>
      <c r="L56">
        <v>100.6</v>
      </c>
      <c r="M56">
        <v>85</v>
      </c>
      <c r="N56">
        <v>69.099999999999994</v>
      </c>
      <c r="O56">
        <v>89</v>
      </c>
      <c r="P56">
        <v>0.03</v>
      </c>
      <c r="Q56">
        <v>102</v>
      </c>
      <c r="R56">
        <v>4.8099999999999996</v>
      </c>
      <c r="S56">
        <v>84</v>
      </c>
      <c r="T56">
        <v>108.6</v>
      </c>
      <c r="U56">
        <v>67</v>
      </c>
      <c r="V56">
        <v>103.8</v>
      </c>
      <c r="W56">
        <v>102</v>
      </c>
      <c r="X56">
        <v>-4.91</v>
      </c>
      <c r="Y56">
        <v>307</v>
      </c>
    </row>
    <row r="57" spans="1:25" x14ac:dyDescent="0.2">
      <c r="A57">
        <v>2023</v>
      </c>
      <c r="B57">
        <v>56</v>
      </c>
      <c r="C57" t="s">
        <v>43</v>
      </c>
      <c r="D57" t="str">
        <f>_xlfn.XLOOKUP($C57,TEAMS!$D$3:$D$361,TEAMS!$E$3:$E$361,"",0)</f>
        <v>Oral Roberts</v>
      </c>
      <c r="E57" t="s">
        <v>465</v>
      </c>
      <c r="F57">
        <v>30</v>
      </c>
      <c r="G57">
        <v>4</v>
      </c>
      <c r="H57" s="10">
        <v>12</v>
      </c>
      <c r="I57">
        <v>13.25</v>
      </c>
      <c r="J57">
        <v>115.3</v>
      </c>
      <c r="K57">
        <v>23</v>
      </c>
      <c r="L57">
        <v>102</v>
      </c>
      <c r="M57">
        <v>107</v>
      </c>
      <c r="N57">
        <v>70.5</v>
      </c>
      <c r="O57">
        <v>38</v>
      </c>
      <c r="P57">
        <v>0.10299999999999999</v>
      </c>
      <c r="Q57">
        <v>11</v>
      </c>
      <c r="R57">
        <v>-3.96</v>
      </c>
      <c r="S57">
        <v>260</v>
      </c>
      <c r="T57">
        <v>104.2</v>
      </c>
      <c r="U57">
        <v>210</v>
      </c>
      <c r="V57">
        <v>108.1</v>
      </c>
      <c r="W57">
        <v>302</v>
      </c>
      <c r="X57">
        <v>8.1</v>
      </c>
      <c r="Y57">
        <v>13</v>
      </c>
    </row>
    <row r="58" spans="1:25" x14ac:dyDescent="0.2">
      <c r="A58">
        <v>2023</v>
      </c>
      <c r="B58">
        <v>57</v>
      </c>
      <c r="C58" t="s">
        <v>455</v>
      </c>
      <c r="D58" t="str">
        <f>_xlfn.XLOOKUP($C58,TEAMS!$D$3:$D$361,TEAMS!$E$3:$E$361,"",0)</f>
        <v>Wash State</v>
      </c>
      <c r="E58" t="s">
        <v>421</v>
      </c>
      <c r="F58">
        <v>17</v>
      </c>
      <c r="G58">
        <v>16</v>
      </c>
      <c r="H58" s="10"/>
      <c r="I58">
        <v>13.22</v>
      </c>
      <c r="J58">
        <v>112</v>
      </c>
      <c r="K58">
        <v>63</v>
      </c>
      <c r="L58">
        <v>98.8</v>
      </c>
      <c r="M58">
        <v>62</v>
      </c>
      <c r="N58">
        <v>64.3</v>
      </c>
      <c r="O58">
        <v>327</v>
      </c>
      <c r="P58">
        <v>-7.0999999999999994E-2</v>
      </c>
      <c r="Q58">
        <v>325</v>
      </c>
      <c r="R58">
        <v>9.16</v>
      </c>
      <c r="S58">
        <v>32</v>
      </c>
      <c r="T58">
        <v>109.3</v>
      </c>
      <c r="U58">
        <v>46</v>
      </c>
      <c r="V58">
        <v>100.1</v>
      </c>
      <c r="W58">
        <v>29</v>
      </c>
      <c r="X58">
        <v>5.12</v>
      </c>
      <c r="Y58">
        <v>46</v>
      </c>
    </row>
    <row r="59" spans="1:25" x14ac:dyDescent="0.2">
      <c r="A59">
        <v>2023</v>
      </c>
      <c r="B59">
        <v>58</v>
      </c>
      <c r="C59" t="s">
        <v>316</v>
      </c>
      <c r="D59" t="str">
        <f>_xlfn.XLOOKUP($C59,TEAMS!$D$3:$D$361,TEAMS!$E$3:$E$361,"",0)</f>
        <v>VCU</v>
      </c>
      <c r="E59" t="s">
        <v>447</v>
      </c>
      <c r="F59">
        <v>27</v>
      </c>
      <c r="G59">
        <v>7</v>
      </c>
      <c r="H59" s="10">
        <v>12</v>
      </c>
      <c r="I59">
        <v>13.15</v>
      </c>
      <c r="J59">
        <v>107.2</v>
      </c>
      <c r="K59">
        <v>140</v>
      </c>
      <c r="L59">
        <v>94</v>
      </c>
      <c r="M59">
        <v>17</v>
      </c>
      <c r="N59">
        <v>68</v>
      </c>
      <c r="O59">
        <v>147</v>
      </c>
      <c r="P59">
        <v>1.7000000000000001E-2</v>
      </c>
      <c r="Q59">
        <v>142</v>
      </c>
      <c r="R59">
        <v>0.47</v>
      </c>
      <c r="S59">
        <v>135</v>
      </c>
      <c r="T59">
        <v>105.1</v>
      </c>
      <c r="U59">
        <v>157</v>
      </c>
      <c r="V59">
        <v>104.7</v>
      </c>
      <c r="W59">
        <v>136</v>
      </c>
      <c r="X59">
        <v>-1.78</v>
      </c>
      <c r="Y59">
        <v>226</v>
      </c>
    </row>
    <row r="60" spans="1:25" x14ac:dyDescent="0.2">
      <c r="A60">
        <v>2023</v>
      </c>
      <c r="B60">
        <v>59</v>
      </c>
      <c r="C60" t="s">
        <v>185</v>
      </c>
      <c r="D60" t="str">
        <f>_xlfn.XLOOKUP($C60,TEAMS!$D$3:$D$361,TEAMS!$E$3:$E$361,"",0)</f>
        <v>Colorado</v>
      </c>
      <c r="E60" t="s">
        <v>421</v>
      </c>
      <c r="F60">
        <v>17</v>
      </c>
      <c r="G60">
        <v>16</v>
      </c>
      <c r="H60" s="10"/>
      <c r="I60">
        <v>13.05</v>
      </c>
      <c r="J60">
        <v>107.7</v>
      </c>
      <c r="K60">
        <v>130</v>
      </c>
      <c r="L60">
        <v>94.7</v>
      </c>
      <c r="M60">
        <v>23</v>
      </c>
      <c r="N60">
        <v>69</v>
      </c>
      <c r="O60">
        <v>98</v>
      </c>
      <c r="P60">
        <v>-7.8E-2</v>
      </c>
      <c r="Q60">
        <v>337</v>
      </c>
      <c r="R60">
        <v>8.56</v>
      </c>
      <c r="S60">
        <v>43</v>
      </c>
      <c r="T60">
        <v>108.5</v>
      </c>
      <c r="U60">
        <v>71</v>
      </c>
      <c r="V60">
        <v>99.9</v>
      </c>
      <c r="W60">
        <v>21</v>
      </c>
      <c r="X60">
        <v>3.78</v>
      </c>
      <c r="Y60">
        <v>74</v>
      </c>
    </row>
    <row r="61" spans="1:25" x14ac:dyDescent="0.2">
      <c r="A61">
        <v>2023</v>
      </c>
      <c r="B61">
        <v>60</v>
      </c>
      <c r="C61" t="s">
        <v>146</v>
      </c>
      <c r="D61" t="str">
        <f>_xlfn.XLOOKUP($C61,TEAMS!$D$3:$D$361,TEAMS!$E$3:$E$361,"",0)</f>
        <v>Villanova</v>
      </c>
      <c r="E61" t="s">
        <v>425</v>
      </c>
      <c r="F61">
        <v>17</v>
      </c>
      <c r="G61">
        <v>16</v>
      </c>
      <c r="H61" s="10"/>
      <c r="I61">
        <v>12.98</v>
      </c>
      <c r="J61">
        <v>113.8</v>
      </c>
      <c r="K61">
        <v>38</v>
      </c>
      <c r="L61">
        <v>100.8</v>
      </c>
      <c r="M61">
        <v>90</v>
      </c>
      <c r="N61">
        <v>63.7</v>
      </c>
      <c r="O61">
        <v>336</v>
      </c>
      <c r="P61">
        <v>-6.7000000000000004E-2</v>
      </c>
      <c r="Q61">
        <v>322</v>
      </c>
      <c r="R61">
        <v>9.4</v>
      </c>
      <c r="S61">
        <v>31</v>
      </c>
      <c r="T61">
        <v>110.1</v>
      </c>
      <c r="U61">
        <v>23</v>
      </c>
      <c r="V61">
        <v>100.7</v>
      </c>
      <c r="W61">
        <v>45</v>
      </c>
      <c r="X61">
        <v>4.05</v>
      </c>
      <c r="Y61">
        <v>65</v>
      </c>
    </row>
    <row r="62" spans="1:25" x14ac:dyDescent="0.2">
      <c r="A62">
        <v>2023</v>
      </c>
      <c r="B62">
        <v>61</v>
      </c>
      <c r="C62" t="s">
        <v>169</v>
      </c>
      <c r="D62" t="str">
        <f>_xlfn.XLOOKUP($C62,TEAMS!$D$3:$D$361,TEAMS!$E$3:$E$361,"",0)</f>
        <v>Texas Tech</v>
      </c>
      <c r="E62" t="s">
        <v>424</v>
      </c>
      <c r="F62">
        <v>16</v>
      </c>
      <c r="G62">
        <v>16</v>
      </c>
      <c r="H62" s="10"/>
      <c r="I62">
        <v>12.95</v>
      </c>
      <c r="J62">
        <v>111.8</v>
      </c>
      <c r="K62">
        <v>65</v>
      </c>
      <c r="L62">
        <v>98.9</v>
      </c>
      <c r="M62">
        <v>65</v>
      </c>
      <c r="N62">
        <v>67.2</v>
      </c>
      <c r="O62">
        <v>183</v>
      </c>
      <c r="P62">
        <v>-0.08</v>
      </c>
      <c r="Q62">
        <v>339</v>
      </c>
      <c r="R62">
        <v>9.81</v>
      </c>
      <c r="S62">
        <v>22</v>
      </c>
      <c r="T62">
        <v>110.1</v>
      </c>
      <c r="U62">
        <v>22</v>
      </c>
      <c r="V62">
        <v>100.3</v>
      </c>
      <c r="W62">
        <v>32</v>
      </c>
      <c r="X62">
        <v>-7.03</v>
      </c>
      <c r="Y62">
        <v>334</v>
      </c>
    </row>
    <row r="63" spans="1:25" x14ac:dyDescent="0.2">
      <c r="A63">
        <v>2023</v>
      </c>
      <c r="B63">
        <v>62</v>
      </c>
      <c r="C63" t="s">
        <v>51</v>
      </c>
      <c r="D63" t="str">
        <f>_xlfn.XLOOKUP($C63,TEAMS!$D$3:$D$361,TEAMS!$E$3:$E$361,"",0)</f>
        <v>UAB</v>
      </c>
      <c r="E63" t="s">
        <v>451</v>
      </c>
      <c r="F63">
        <v>25</v>
      </c>
      <c r="G63">
        <v>9</v>
      </c>
      <c r="H63" s="10"/>
      <c r="I63">
        <v>12.86</v>
      </c>
      <c r="J63">
        <v>112.7</v>
      </c>
      <c r="K63">
        <v>47</v>
      </c>
      <c r="L63">
        <v>99.9</v>
      </c>
      <c r="M63">
        <v>78</v>
      </c>
      <c r="N63">
        <v>70.599999999999994</v>
      </c>
      <c r="O63">
        <v>33</v>
      </c>
      <c r="P63">
        <v>-2.7E-2</v>
      </c>
      <c r="Q63">
        <v>253</v>
      </c>
      <c r="R63">
        <v>0.49</v>
      </c>
      <c r="S63">
        <v>134</v>
      </c>
      <c r="T63">
        <v>105.3</v>
      </c>
      <c r="U63">
        <v>152</v>
      </c>
      <c r="V63">
        <v>104.8</v>
      </c>
      <c r="W63">
        <v>143</v>
      </c>
      <c r="X63">
        <v>-4.4400000000000004</v>
      </c>
      <c r="Y63">
        <v>297</v>
      </c>
    </row>
    <row r="64" spans="1:25" x14ac:dyDescent="0.2">
      <c r="A64">
        <v>2023</v>
      </c>
      <c r="B64">
        <v>63</v>
      </c>
      <c r="C64" t="s">
        <v>194</v>
      </c>
      <c r="D64" t="str">
        <f>_xlfn.XLOOKUP($C64,TEAMS!$D$3:$D$361,TEAMS!$E$3:$E$361,"",0)</f>
        <v>Florida</v>
      </c>
      <c r="E64" t="s">
        <v>422</v>
      </c>
      <c r="F64">
        <v>16</v>
      </c>
      <c r="G64">
        <v>16</v>
      </c>
      <c r="H64" s="10"/>
      <c r="I64">
        <v>12.82</v>
      </c>
      <c r="J64">
        <v>108.2</v>
      </c>
      <c r="K64">
        <v>112</v>
      </c>
      <c r="L64">
        <v>95.4</v>
      </c>
      <c r="M64">
        <v>30</v>
      </c>
      <c r="N64">
        <v>69.400000000000006</v>
      </c>
      <c r="O64">
        <v>70</v>
      </c>
      <c r="P64">
        <v>-7.6999999999999999E-2</v>
      </c>
      <c r="Q64">
        <v>334</v>
      </c>
      <c r="R64">
        <v>9.4600000000000009</v>
      </c>
      <c r="S64">
        <v>29</v>
      </c>
      <c r="T64">
        <v>110.1</v>
      </c>
      <c r="U64">
        <v>24</v>
      </c>
      <c r="V64">
        <v>100.6</v>
      </c>
      <c r="W64">
        <v>41</v>
      </c>
      <c r="X64">
        <v>5.25</v>
      </c>
      <c r="Y64">
        <v>44</v>
      </c>
    </row>
    <row r="65" spans="1:25" x14ac:dyDescent="0.2">
      <c r="A65">
        <v>2023</v>
      </c>
      <c r="B65">
        <v>64</v>
      </c>
      <c r="C65" t="s">
        <v>167</v>
      </c>
      <c r="D65" t="str">
        <f>_xlfn.XLOOKUP($C65,TEAMS!$D$3:$D$361,TEAMS!$E$3:$E$361,"",0)</f>
        <v>Clemson</v>
      </c>
      <c r="E65" t="s">
        <v>426</v>
      </c>
      <c r="F65">
        <v>23</v>
      </c>
      <c r="G65">
        <v>10</v>
      </c>
      <c r="H65" s="10"/>
      <c r="I65">
        <v>12.67</v>
      </c>
      <c r="J65">
        <v>111.1</v>
      </c>
      <c r="K65">
        <v>75</v>
      </c>
      <c r="L65">
        <v>98.4</v>
      </c>
      <c r="M65">
        <v>58</v>
      </c>
      <c r="N65">
        <v>68.2</v>
      </c>
      <c r="O65">
        <v>139</v>
      </c>
      <c r="P65">
        <v>1.6E-2</v>
      </c>
      <c r="Q65">
        <v>146</v>
      </c>
      <c r="R65">
        <v>2.7</v>
      </c>
      <c r="S65">
        <v>109</v>
      </c>
      <c r="T65">
        <v>107.7</v>
      </c>
      <c r="U65">
        <v>90</v>
      </c>
      <c r="V65">
        <v>105</v>
      </c>
      <c r="W65">
        <v>151</v>
      </c>
      <c r="X65">
        <v>-5.56</v>
      </c>
      <c r="Y65">
        <v>315</v>
      </c>
    </row>
    <row r="66" spans="1:25" x14ac:dyDescent="0.2">
      <c r="A66">
        <v>2023</v>
      </c>
      <c r="B66">
        <v>65</v>
      </c>
      <c r="C66" t="s">
        <v>486</v>
      </c>
      <c r="D66" t="str">
        <f>_xlfn.XLOOKUP($C66,TEAMS!$D$3:$D$361,TEAMS!$E$3:$E$361,"",0)</f>
        <v>Central FL</v>
      </c>
      <c r="E66" t="s">
        <v>423</v>
      </c>
      <c r="F66">
        <v>18</v>
      </c>
      <c r="G66">
        <v>14</v>
      </c>
      <c r="H66" s="10"/>
      <c r="I66">
        <v>12.59</v>
      </c>
      <c r="J66">
        <v>110.2</v>
      </c>
      <c r="K66">
        <v>89</v>
      </c>
      <c r="L66">
        <v>97.6</v>
      </c>
      <c r="M66">
        <v>49</v>
      </c>
      <c r="N66">
        <v>64.5</v>
      </c>
      <c r="O66">
        <v>319</v>
      </c>
      <c r="P66">
        <v>-0.113</v>
      </c>
      <c r="Q66">
        <v>360</v>
      </c>
      <c r="R66">
        <v>4.0199999999999996</v>
      </c>
      <c r="S66">
        <v>94</v>
      </c>
      <c r="T66">
        <v>107.4</v>
      </c>
      <c r="U66">
        <v>100</v>
      </c>
      <c r="V66">
        <v>103.4</v>
      </c>
      <c r="W66">
        <v>92</v>
      </c>
      <c r="X66">
        <v>-0.28999999999999998</v>
      </c>
      <c r="Y66">
        <v>178</v>
      </c>
    </row>
    <row r="67" spans="1:25" x14ac:dyDescent="0.2">
      <c r="A67">
        <v>2023</v>
      </c>
      <c r="B67">
        <v>66</v>
      </c>
      <c r="C67" t="s">
        <v>144</v>
      </c>
      <c r="D67" t="str">
        <f>_xlfn.XLOOKUP($C67,TEAMS!$D$3:$D$361,TEAMS!$E$3:$E$361,"",0)</f>
        <v>Drake</v>
      </c>
      <c r="E67" t="s">
        <v>434</v>
      </c>
      <c r="F67">
        <v>27</v>
      </c>
      <c r="G67">
        <v>7</v>
      </c>
      <c r="H67" s="10">
        <v>12</v>
      </c>
      <c r="I67">
        <v>12.51</v>
      </c>
      <c r="J67">
        <v>109.8</v>
      </c>
      <c r="K67">
        <v>98</v>
      </c>
      <c r="L67">
        <v>97.3</v>
      </c>
      <c r="M67">
        <v>44</v>
      </c>
      <c r="N67">
        <v>66.400000000000006</v>
      </c>
      <c r="O67">
        <v>222</v>
      </c>
      <c r="P67">
        <v>2.5999999999999999E-2</v>
      </c>
      <c r="Q67">
        <v>117</v>
      </c>
      <c r="R67">
        <v>-1.65</v>
      </c>
      <c r="S67">
        <v>194</v>
      </c>
      <c r="T67">
        <v>104</v>
      </c>
      <c r="U67">
        <v>225</v>
      </c>
      <c r="V67">
        <v>105.7</v>
      </c>
      <c r="W67">
        <v>180</v>
      </c>
      <c r="X67">
        <v>-1.72</v>
      </c>
      <c r="Y67">
        <v>222</v>
      </c>
    </row>
    <row r="68" spans="1:25" x14ac:dyDescent="0.2">
      <c r="A68">
        <v>2023</v>
      </c>
      <c r="B68">
        <v>67</v>
      </c>
      <c r="C68" t="s">
        <v>164</v>
      </c>
      <c r="D68" t="str">
        <f>_xlfn.XLOOKUP($C68,TEAMS!$D$3:$D$361,TEAMS!$E$3:$E$361,"",0)</f>
        <v>Yale</v>
      </c>
      <c r="E68" t="s">
        <v>485</v>
      </c>
      <c r="F68">
        <v>21</v>
      </c>
      <c r="G68">
        <v>8</v>
      </c>
      <c r="I68">
        <v>12.39</v>
      </c>
      <c r="J68">
        <v>110.8</v>
      </c>
      <c r="K68">
        <v>81</v>
      </c>
      <c r="L68">
        <v>98.4</v>
      </c>
      <c r="M68">
        <v>56</v>
      </c>
      <c r="N68">
        <v>66.099999999999994</v>
      </c>
      <c r="O68">
        <v>242</v>
      </c>
      <c r="P68">
        <v>-4.3999999999999997E-2</v>
      </c>
      <c r="Q68">
        <v>285</v>
      </c>
      <c r="R68">
        <v>-0.71</v>
      </c>
      <c r="S68">
        <v>162</v>
      </c>
      <c r="T68">
        <v>104.5</v>
      </c>
      <c r="U68">
        <v>197</v>
      </c>
      <c r="V68">
        <v>105.2</v>
      </c>
      <c r="W68">
        <v>161</v>
      </c>
      <c r="X68">
        <v>0.36</v>
      </c>
      <c r="Y68">
        <v>158</v>
      </c>
    </row>
    <row r="69" spans="1:25" x14ac:dyDescent="0.2">
      <c r="A69">
        <v>2023</v>
      </c>
      <c r="B69">
        <v>68</v>
      </c>
      <c r="C69" t="s">
        <v>480</v>
      </c>
      <c r="D69" t="str">
        <f>_xlfn.XLOOKUP($C69,TEAMS!$D$3:$D$361,TEAMS!$E$3:$E$361,"",0)</f>
        <v>Arizona St</v>
      </c>
      <c r="E69" t="s">
        <v>421</v>
      </c>
      <c r="F69">
        <v>22</v>
      </c>
      <c r="G69">
        <v>12</v>
      </c>
      <c r="H69">
        <v>11</v>
      </c>
      <c r="I69">
        <v>12.38</v>
      </c>
      <c r="J69">
        <v>107.6</v>
      </c>
      <c r="K69">
        <v>133</v>
      </c>
      <c r="L69">
        <v>95.2</v>
      </c>
      <c r="M69">
        <v>28</v>
      </c>
      <c r="N69">
        <v>68.400000000000006</v>
      </c>
      <c r="O69">
        <v>131</v>
      </c>
      <c r="P69">
        <v>6.9000000000000006E-2</v>
      </c>
      <c r="Q69">
        <v>43</v>
      </c>
      <c r="R69">
        <v>8.69</v>
      </c>
      <c r="S69">
        <v>38</v>
      </c>
      <c r="T69">
        <v>108.9</v>
      </c>
      <c r="U69">
        <v>54</v>
      </c>
      <c r="V69">
        <v>100.3</v>
      </c>
      <c r="W69">
        <v>31</v>
      </c>
      <c r="X69">
        <v>1.31</v>
      </c>
      <c r="Y69">
        <v>128</v>
      </c>
    </row>
    <row r="70" spans="1:25" x14ac:dyDescent="0.2">
      <c r="A70">
        <v>2023</v>
      </c>
      <c r="B70">
        <v>69</v>
      </c>
      <c r="C70" t="s">
        <v>509</v>
      </c>
      <c r="D70" t="str">
        <f>_xlfn.XLOOKUP($C70,TEAMS!$D$3:$D$361,TEAMS!$E$3:$E$361,"",0)</f>
        <v>Sam Hous St</v>
      </c>
      <c r="E70" t="s">
        <v>472</v>
      </c>
      <c r="F70">
        <v>25</v>
      </c>
      <c r="G70">
        <v>7</v>
      </c>
      <c r="H70" s="10"/>
      <c r="I70">
        <v>12.28</v>
      </c>
      <c r="J70">
        <v>106.6</v>
      </c>
      <c r="K70">
        <v>148</v>
      </c>
      <c r="L70">
        <v>94.3</v>
      </c>
      <c r="M70">
        <v>21</v>
      </c>
      <c r="N70">
        <v>64.400000000000006</v>
      </c>
      <c r="O70">
        <v>320</v>
      </c>
      <c r="P70">
        <v>5.1999999999999998E-2</v>
      </c>
      <c r="Q70">
        <v>65</v>
      </c>
      <c r="R70">
        <v>2.17</v>
      </c>
      <c r="S70">
        <v>115</v>
      </c>
      <c r="T70">
        <v>105.9</v>
      </c>
      <c r="U70">
        <v>127</v>
      </c>
      <c r="V70">
        <v>103.7</v>
      </c>
      <c r="W70">
        <v>101</v>
      </c>
      <c r="X70">
        <v>7.27</v>
      </c>
      <c r="Y70">
        <v>18</v>
      </c>
    </row>
    <row r="71" spans="1:25" x14ac:dyDescent="0.2">
      <c r="A71">
        <v>2023</v>
      </c>
      <c r="B71">
        <v>70</v>
      </c>
      <c r="C71" t="s">
        <v>177</v>
      </c>
      <c r="D71" t="str">
        <f>_xlfn.XLOOKUP($C71,TEAMS!$D$3:$D$361,TEAMS!$E$3:$E$361,"",0)</f>
        <v>Seton Hall</v>
      </c>
      <c r="E71" t="s">
        <v>425</v>
      </c>
      <c r="F71">
        <v>17</v>
      </c>
      <c r="G71">
        <v>15</v>
      </c>
      <c r="H71" s="10"/>
      <c r="I71">
        <v>12.23</v>
      </c>
      <c r="J71">
        <v>106.7</v>
      </c>
      <c r="K71">
        <v>145</v>
      </c>
      <c r="L71">
        <v>94.5</v>
      </c>
      <c r="M71">
        <v>22</v>
      </c>
      <c r="N71">
        <v>66.5</v>
      </c>
      <c r="O71">
        <v>220</v>
      </c>
      <c r="P71">
        <v>-4.2000000000000003E-2</v>
      </c>
      <c r="Q71">
        <v>280</v>
      </c>
      <c r="R71">
        <v>9.4600000000000009</v>
      </c>
      <c r="S71">
        <v>30</v>
      </c>
      <c r="T71">
        <v>110</v>
      </c>
      <c r="U71">
        <v>25</v>
      </c>
      <c r="V71">
        <v>100.6</v>
      </c>
      <c r="W71">
        <v>40</v>
      </c>
      <c r="X71">
        <v>2.72</v>
      </c>
      <c r="Y71">
        <v>90</v>
      </c>
    </row>
    <row r="72" spans="1:25" x14ac:dyDescent="0.2">
      <c r="A72">
        <v>2023</v>
      </c>
      <c r="B72">
        <v>71</v>
      </c>
      <c r="C72" t="s">
        <v>518</v>
      </c>
      <c r="D72" t="str">
        <f>_xlfn.XLOOKUP($C72,TEAMS!$D$3:$D$361,TEAMS!$E$3:$E$361,"",0)</f>
        <v>Kent State</v>
      </c>
      <c r="E72" t="s">
        <v>476</v>
      </c>
      <c r="F72">
        <v>28</v>
      </c>
      <c r="G72">
        <v>6</v>
      </c>
      <c r="H72" s="10">
        <v>13</v>
      </c>
      <c r="I72">
        <v>11.9</v>
      </c>
      <c r="J72">
        <v>108.3</v>
      </c>
      <c r="K72">
        <v>110</v>
      </c>
      <c r="L72">
        <v>96.4</v>
      </c>
      <c r="M72">
        <v>38</v>
      </c>
      <c r="N72">
        <v>68.099999999999994</v>
      </c>
      <c r="O72">
        <v>144</v>
      </c>
      <c r="P72">
        <v>1.9E-2</v>
      </c>
      <c r="Q72">
        <v>139</v>
      </c>
      <c r="R72">
        <v>-1.42</v>
      </c>
      <c r="S72">
        <v>189</v>
      </c>
      <c r="T72">
        <v>106.3</v>
      </c>
      <c r="U72">
        <v>114</v>
      </c>
      <c r="V72">
        <v>107.7</v>
      </c>
      <c r="W72">
        <v>288</v>
      </c>
      <c r="X72">
        <v>3.47</v>
      </c>
      <c r="Y72">
        <v>80</v>
      </c>
    </row>
    <row r="73" spans="1:25" x14ac:dyDescent="0.2">
      <c r="A73">
        <v>2023</v>
      </c>
      <c r="B73">
        <v>72</v>
      </c>
      <c r="C73" t="s">
        <v>219</v>
      </c>
      <c r="D73" t="str">
        <f>_xlfn.XLOOKUP($C73,TEAMS!$D$3:$D$361,TEAMS!$E$3:$E$361,"",0)</f>
        <v>Utah</v>
      </c>
      <c r="E73" t="s">
        <v>421</v>
      </c>
      <c r="F73">
        <v>17</v>
      </c>
      <c r="G73">
        <v>15</v>
      </c>
      <c r="H73" s="10"/>
      <c r="I73">
        <v>11.85</v>
      </c>
      <c r="J73">
        <v>107.7</v>
      </c>
      <c r="K73">
        <v>131</v>
      </c>
      <c r="L73">
        <v>95.8</v>
      </c>
      <c r="M73">
        <v>34</v>
      </c>
      <c r="N73">
        <v>66.2</v>
      </c>
      <c r="O73">
        <v>235</v>
      </c>
      <c r="P73">
        <v>-7.6999999999999999E-2</v>
      </c>
      <c r="Q73">
        <v>333</v>
      </c>
      <c r="R73">
        <v>6.83</v>
      </c>
      <c r="S73">
        <v>66</v>
      </c>
      <c r="T73">
        <v>107.6</v>
      </c>
      <c r="U73">
        <v>93</v>
      </c>
      <c r="V73">
        <v>100.8</v>
      </c>
      <c r="W73">
        <v>47</v>
      </c>
      <c r="X73">
        <v>-3.66</v>
      </c>
      <c r="Y73">
        <v>279</v>
      </c>
    </row>
    <row r="74" spans="1:25" x14ac:dyDescent="0.2">
      <c r="A74">
        <v>2023</v>
      </c>
      <c r="B74">
        <v>73</v>
      </c>
      <c r="C74" t="s">
        <v>522</v>
      </c>
      <c r="D74" t="str">
        <f>_xlfn.XLOOKUP($C74,TEAMS!$D$3:$D$361,TEAMS!$E$3:$E$361,"",0)</f>
        <v>Col Charlestn</v>
      </c>
      <c r="E74" t="s">
        <v>470</v>
      </c>
      <c r="F74">
        <v>31</v>
      </c>
      <c r="G74">
        <v>3</v>
      </c>
      <c r="H74" s="10">
        <v>12</v>
      </c>
      <c r="I74">
        <v>11.76</v>
      </c>
      <c r="J74">
        <v>111.4</v>
      </c>
      <c r="K74">
        <v>70</v>
      </c>
      <c r="L74">
        <v>99.6</v>
      </c>
      <c r="M74">
        <v>75</v>
      </c>
      <c r="N74">
        <v>71</v>
      </c>
      <c r="O74">
        <v>29</v>
      </c>
      <c r="P74">
        <v>5.1999999999999998E-2</v>
      </c>
      <c r="Q74">
        <v>64</v>
      </c>
      <c r="R74">
        <v>-5.71</v>
      </c>
      <c r="S74">
        <v>305</v>
      </c>
      <c r="T74">
        <v>102.3</v>
      </c>
      <c r="U74">
        <v>293</v>
      </c>
      <c r="V74">
        <v>108</v>
      </c>
      <c r="W74">
        <v>298</v>
      </c>
      <c r="X74">
        <v>-1.96</v>
      </c>
      <c r="Y74">
        <v>232</v>
      </c>
    </row>
    <row r="75" spans="1:25" x14ac:dyDescent="0.2">
      <c r="A75">
        <v>2023</v>
      </c>
      <c r="B75">
        <v>74</v>
      </c>
      <c r="C75" t="s">
        <v>89</v>
      </c>
      <c r="D75" t="str">
        <f>_xlfn.XLOOKUP($C75,TEAMS!$D$3:$D$361,TEAMS!$E$3:$E$361,"",0)</f>
        <v>Iona</v>
      </c>
      <c r="E75" t="s">
        <v>479</v>
      </c>
      <c r="F75">
        <v>27</v>
      </c>
      <c r="G75">
        <v>7</v>
      </c>
      <c r="H75" s="10">
        <v>13</v>
      </c>
      <c r="I75">
        <v>11.71</v>
      </c>
      <c r="J75">
        <v>110.9</v>
      </c>
      <c r="K75">
        <v>79</v>
      </c>
      <c r="L75">
        <v>99.1</v>
      </c>
      <c r="M75">
        <v>67</v>
      </c>
      <c r="N75">
        <v>68.900000000000006</v>
      </c>
      <c r="O75">
        <v>102</v>
      </c>
      <c r="P75">
        <v>-6.0000000000000001E-3</v>
      </c>
      <c r="Q75">
        <v>210</v>
      </c>
      <c r="R75">
        <v>-3.8</v>
      </c>
      <c r="S75">
        <v>254</v>
      </c>
      <c r="T75">
        <v>102.6</v>
      </c>
      <c r="U75">
        <v>287</v>
      </c>
      <c r="V75">
        <v>106.4</v>
      </c>
      <c r="W75">
        <v>209</v>
      </c>
      <c r="X75">
        <v>4.29</v>
      </c>
      <c r="Y75">
        <v>59</v>
      </c>
    </row>
    <row r="76" spans="1:25" x14ac:dyDescent="0.2">
      <c r="A76">
        <v>2023</v>
      </c>
      <c r="B76">
        <v>75</v>
      </c>
      <c r="C76" t="s">
        <v>126</v>
      </c>
      <c r="D76" t="str">
        <f>_xlfn.XLOOKUP($C76,TEAMS!$D$3:$D$361,TEAMS!$E$3:$E$361,"",0)</f>
        <v>BYU</v>
      </c>
      <c r="E76" t="s">
        <v>420</v>
      </c>
      <c r="F76">
        <v>19</v>
      </c>
      <c r="G76">
        <v>15</v>
      </c>
      <c r="H76" s="10"/>
      <c r="I76">
        <v>11.59</v>
      </c>
      <c r="J76">
        <v>109.2</v>
      </c>
      <c r="K76">
        <v>101</v>
      </c>
      <c r="L76">
        <v>97.6</v>
      </c>
      <c r="M76">
        <v>50</v>
      </c>
      <c r="N76">
        <v>69.599999999999994</v>
      </c>
      <c r="O76">
        <v>62</v>
      </c>
      <c r="P76">
        <v>-0.10299999999999999</v>
      </c>
      <c r="Q76">
        <v>354</v>
      </c>
      <c r="R76">
        <v>5.31</v>
      </c>
      <c r="S76">
        <v>81</v>
      </c>
      <c r="T76">
        <v>108.5</v>
      </c>
      <c r="U76">
        <v>70</v>
      </c>
      <c r="V76">
        <v>103.2</v>
      </c>
      <c r="W76">
        <v>90</v>
      </c>
      <c r="X76">
        <v>1.28</v>
      </c>
      <c r="Y76">
        <v>129</v>
      </c>
    </row>
    <row r="77" spans="1:25" x14ac:dyDescent="0.2">
      <c r="A77">
        <v>2023</v>
      </c>
      <c r="B77">
        <v>76</v>
      </c>
      <c r="C77" t="s">
        <v>198</v>
      </c>
      <c r="D77" t="str">
        <f>_xlfn.XLOOKUP($C77,TEAMS!$D$3:$D$361,TEAMS!$E$3:$E$361,"",0)</f>
        <v>Wisconsin</v>
      </c>
      <c r="E77" t="s">
        <v>427</v>
      </c>
      <c r="F77">
        <v>17</v>
      </c>
      <c r="G77">
        <v>14</v>
      </c>
      <c r="H77" s="10"/>
      <c r="I77">
        <v>11.54</v>
      </c>
      <c r="J77">
        <v>106.4</v>
      </c>
      <c r="K77">
        <v>151</v>
      </c>
      <c r="L77">
        <v>94.9</v>
      </c>
      <c r="M77">
        <v>27</v>
      </c>
      <c r="N77">
        <v>63.1</v>
      </c>
      <c r="O77">
        <v>348</v>
      </c>
      <c r="P77">
        <v>4.0000000000000001E-3</v>
      </c>
      <c r="Q77">
        <v>185</v>
      </c>
      <c r="R77">
        <v>10.63</v>
      </c>
      <c r="S77">
        <v>12</v>
      </c>
      <c r="T77">
        <v>111.2</v>
      </c>
      <c r="U77">
        <v>4</v>
      </c>
      <c r="V77">
        <v>100.6</v>
      </c>
      <c r="W77">
        <v>39</v>
      </c>
      <c r="X77">
        <v>1.06</v>
      </c>
      <c r="Y77">
        <v>137</v>
      </c>
    </row>
    <row r="78" spans="1:25" x14ac:dyDescent="0.2">
      <c r="A78">
        <v>2023</v>
      </c>
      <c r="B78">
        <v>77</v>
      </c>
      <c r="C78" t="s">
        <v>382</v>
      </c>
      <c r="D78" t="str">
        <f>_xlfn.XLOOKUP($C78,TEAMS!$D$3:$D$361,TEAMS!$E$3:$E$361,"",0)</f>
        <v>Pittsburgh</v>
      </c>
      <c r="E78" t="s">
        <v>426</v>
      </c>
      <c r="F78">
        <v>22</v>
      </c>
      <c r="G78">
        <v>11</v>
      </c>
      <c r="H78" s="10">
        <v>11</v>
      </c>
      <c r="I78">
        <v>11.27</v>
      </c>
      <c r="J78">
        <v>115.1</v>
      </c>
      <c r="K78">
        <v>24</v>
      </c>
      <c r="L78">
        <v>103.8</v>
      </c>
      <c r="M78">
        <v>142</v>
      </c>
      <c r="N78">
        <v>67.3</v>
      </c>
      <c r="O78">
        <v>174</v>
      </c>
      <c r="P78">
        <v>0.03</v>
      </c>
      <c r="Q78">
        <v>101</v>
      </c>
      <c r="R78">
        <v>3.67</v>
      </c>
      <c r="S78">
        <v>99</v>
      </c>
      <c r="T78">
        <v>108.1</v>
      </c>
      <c r="U78">
        <v>82</v>
      </c>
      <c r="V78">
        <v>104.4</v>
      </c>
      <c r="W78">
        <v>122</v>
      </c>
      <c r="X78">
        <v>-2.92</v>
      </c>
      <c r="Y78">
        <v>260</v>
      </c>
    </row>
    <row r="79" spans="1:25" x14ac:dyDescent="0.2">
      <c r="A79">
        <v>2023</v>
      </c>
      <c r="B79">
        <v>78</v>
      </c>
      <c r="C79" t="s">
        <v>240</v>
      </c>
      <c r="D79" t="str">
        <f>_xlfn.XLOOKUP($C79,TEAMS!$D$3:$D$361,TEAMS!$E$3:$E$361,"",0)</f>
        <v>Dayton</v>
      </c>
      <c r="E79" t="s">
        <v>447</v>
      </c>
      <c r="F79">
        <v>22</v>
      </c>
      <c r="G79">
        <v>12</v>
      </c>
      <c r="H79" s="10"/>
      <c r="I79">
        <v>11.2</v>
      </c>
      <c r="J79">
        <v>110</v>
      </c>
      <c r="K79">
        <v>94</v>
      </c>
      <c r="L79">
        <v>98.8</v>
      </c>
      <c r="M79">
        <v>63</v>
      </c>
      <c r="N79">
        <v>62.4</v>
      </c>
      <c r="O79">
        <v>354</v>
      </c>
      <c r="P79">
        <v>-5.6000000000000001E-2</v>
      </c>
      <c r="Q79">
        <v>304</v>
      </c>
      <c r="R79">
        <v>0.18</v>
      </c>
      <c r="S79">
        <v>141</v>
      </c>
      <c r="T79">
        <v>104.7</v>
      </c>
      <c r="U79">
        <v>183</v>
      </c>
      <c r="V79">
        <v>104.5</v>
      </c>
      <c r="W79">
        <v>126</v>
      </c>
      <c r="X79">
        <v>-1.73</v>
      </c>
      <c r="Y79">
        <v>223</v>
      </c>
    </row>
    <row r="80" spans="1:25" x14ac:dyDescent="0.2">
      <c r="A80">
        <v>2023</v>
      </c>
      <c r="B80">
        <v>79</v>
      </c>
      <c r="C80" t="s">
        <v>492</v>
      </c>
      <c r="D80" t="str">
        <f>_xlfn.XLOOKUP($C80,TEAMS!$D$3:$D$361,TEAMS!$E$3:$E$361,"",0)</f>
        <v>Utah Val St</v>
      </c>
      <c r="E80" t="s">
        <v>472</v>
      </c>
      <c r="F80">
        <v>25</v>
      </c>
      <c r="G80">
        <v>8</v>
      </c>
      <c r="H80" s="10"/>
      <c r="I80">
        <v>10.87</v>
      </c>
      <c r="J80">
        <v>107.3</v>
      </c>
      <c r="K80">
        <v>138</v>
      </c>
      <c r="L80">
        <v>96.5</v>
      </c>
      <c r="M80">
        <v>39</v>
      </c>
      <c r="N80">
        <v>70</v>
      </c>
      <c r="O80">
        <v>47</v>
      </c>
      <c r="P80">
        <v>4.5999999999999999E-2</v>
      </c>
      <c r="Q80">
        <v>75</v>
      </c>
      <c r="R80">
        <v>2.0299999999999998</v>
      </c>
      <c r="S80">
        <v>116</v>
      </c>
      <c r="T80">
        <v>106.2</v>
      </c>
      <c r="U80">
        <v>122</v>
      </c>
      <c r="V80">
        <v>104.1</v>
      </c>
      <c r="W80">
        <v>109</v>
      </c>
      <c r="X80">
        <v>5.09</v>
      </c>
      <c r="Y80">
        <v>47</v>
      </c>
    </row>
    <row r="81" spans="1:25" x14ac:dyDescent="0.2">
      <c r="A81">
        <v>2023</v>
      </c>
      <c r="B81">
        <v>80</v>
      </c>
      <c r="C81" t="s">
        <v>203</v>
      </c>
      <c r="D81" t="str">
        <f>_xlfn.XLOOKUP($C81,TEAMS!$D$3:$D$361,TEAMS!$E$3:$E$361,"",0)</f>
        <v>Vanderbilt</v>
      </c>
      <c r="E81" t="s">
        <v>422</v>
      </c>
      <c r="F81">
        <v>20</v>
      </c>
      <c r="G81">
        <v>14</v>
      </c>
      <c r="H81" s="10"/>
      <c r="I81">
        <v>10.82</v>
      </c>
      <c r="J81">
        <v>115.7</v>
      </c>
      <c r="K81">
        <v>22</v>
      </c>
      <c r="L81">
        <v>104.9</v>
      </c>
      <c r="M81">
        <v>166</v>
      </c>
      <c r="N81">
        <v>66.7</v>
      </c>
      <c r="O81">
        <v>209</v>
      </c>
      <c r="P81">
        <v>7.8E-2</v>
      </c>
      <c r="Q81">
        <v>34</v>
      </c>
      <c r="R81">
        <v>9.4600000000000009</v>
      </c>
      <c r="S81">
        <v>28</v>
      </c>
      <c r="T81">
        <v>109.3</v>
      </c>
      <c r="U81">
        <v>45</v>
      </c>
      <c r="V81">
        <v>99.8</v>
      </c>
      <c r="W81">
        <v>18</v>
      </c>
      <c r="X81">
        <v>2.2999999999999998</v>
      </c>
      <c r="Y81">
        <v>96</v>
      </c>
    </row>
    <row r="82" spans="1:25" x14ac:dyDescent="0.2">
      <c r="A82">
        <v>2023</v>
      </c>
      <c r="B82">
        <v>81</v>
      </c>
      <c r="C82" t="s">
        <v>654</v>
      </c>
      <c r="D82" t="str">
        <f>_xlfn.XLOOKUP($C82,TEAMS!$D$3:$D$361,TEAMS!$E$3:$E$361,"",0)</f>
        <v>VA Tech</v>
      </c>
      <c r="E82" t="s">
        <v>426</v>
      </c>
      <c r="F82">
        <v>19</v>
      </c>
      <c r="G82">
        <v>14</v>
      </c>
      <c r="H82" s="10"/>
      <c r="I82">
        <v>10.210000000000001</v>
      </c>
      <c r="J82">
        <v>113.9</v>
      </c>
      <c r="K82">
        <v>36</v>
      </c>
      <c r="L82">
        <v>103.7</v>
      </c>
      <c r="M82">
        <v>139</v>
      </c>
      <c r="N82">
        <v>66.599999999999994</v>
      </c>
      <c r="O82">
        <v>214</v>
      </c>
      <c r="P82">
        <v>-0.06</v>
      </c>
      <c r="Q82">
        <v>311</v>
      </c>
      <c r="R82">
        <v>4.55</v>
      </c>
      <c r="S82">
        <v>86</v>
      </c>
      <c r="T82">
        <v>108</v>
      </c>
      <c r="U82">
        <v>84</v>
      </c>
      <c r="V82">
        <v>103.4</v>
      </c>
      <c r="W82">
        <v>94</v>
      </c>
      <c r="X82">
        <v>-3.92</v>
      </c>
      <c r="Y82">
        <v>286</v>
      </c>
    </row>
    <row r="83" spans="1:25" x14ac:dyDescent="0.2">
      <c r="A83">
        <v>2023</v>
      </c>
      <c r="B83">
        <v>82</v>
      </c>
      <c r="C83" t="s">
        <v>57</v>
      </c>
      <c r="D83" t="str">
        <f>_xlfn.XLOOKUP($C83,TEAMS!$D$3:$D$361,TEAMS!$E$3:$E$361,"",0)</f>
        <v>Santa Clara</v>
      </c>
      <c r="E83" t="s">
        <v>420</v>
      </c>
      <c r="F83">
        <v>23</v>
      </c>
      <c r="G83">
        <v>9</v>
      </c>
      <c r="H83" s="10"/>
      <c r="I83">
        <v>10.130000000000001</v>
      </c>
      <c r="J83">
        <v>111.3</v>
      </c>
      <c r="K83">
        <v>72</v>
      </c>
      <c r="L83">
        <v>101.2</v>
      </c>
      <c r="M83">
        <v>93</v>
      </c>
      <c r="N83">
        <v>70.099999999999994</v>
      </c>
      <c r="O83">
        <v>43</v>
      </c>
      <c r="P83">
        <v>0.09</v>
      </c>
      <c r="Q83">
        <v>23</v>
      </c>
      <c r="R83">
        <v>4.3</v>
      </c>
      <c r="S83">
        <v>91</v>
      </c>
      <c r="T83">
        <v>108.7</v>
      </c>
      <c r="U83">
        <v>63</v>
      </c>
      <c r="V83">
        <v>104.4</v>
      </c>
      <c r="W83">
        <v>120</v>
      </c>
      <c r="X83">
        <v>1.05</v>
      </c>
      <c r="Y83">
        <v>138</v>
      </c>
    </row>
    <row r="84" spans="1:25" x14ac:dyDescent="0.2">
      <c r="A84">
        <v>2023</v>
      </c>
      <c r="B84">
        <v>83</v>
      </c>
      <c r="C84" t="s">
        <v>312</v>
      </c>
      <c r="D84" t="str">
        <f>_xlfn.XLOOKUP($C84,TEAMS!$D$3:$D$361,TEAMS!$E$3:$E$361,"",0)</f>
        <v>Stanford</v>
      </c>
      <c r="E84" t="s">
        <v>421</v>
      </c>
      <c r="F84">
        <v>14</v>
      </c>
      <c r="G84">
        <v>19</v>
      </c>
      <c r="H84" s="10"/>
      <c r="I84">
        <v>9.76</v>
      </c>
      <c r="J84">
        <v>114.1</v>
      </c>
      <c r="K84">
        <v>34</v>
      </c>
      <c r="L84">
        <v>104.4</v>
      </c>
      <c r="M84">
        <v>154</v>
      </c>
      <c r="N84">
        <v>65.8</v>
      </c>
      <c r="O84">
        <v>269</v>
      </c>
      <c r="P84">
        <v>-0.125</v>
      </c>
      <c r="Q84">
        <v>362</v>
      </c>
      <c r="R84">
        <v>8.15</v>
      </c>
      <c r="S84">
        <v>47</v>
      </c>
      <c r="T84">
        <v>107.7</v>
      </c>
      <c r="U84">
        <v>89</v>
      </c>
      <c r="V84">
        <v>99.6</v>
      </c>
      <c r="W84">
        <v>16</v>
      </c>
      <c r="X84">
        <v>-0.1</v>
      </c>
      <c r="Y84">
        <v>174</v>
      </c>
    </row>
    <row r="85" spans="1:25" x14ac:dyDescent="0.2">
      <c r="A85">
        <v>2023</v>
      </c>
      <c r="B85">
        <v>84</v>
      </c>
      <c r="C85" t="s">
        <v>139</v>
      </c>
      <c r="D85" t="str">
        <f>_xlfn.XLOOKUP($C85,TEAMS!$D$3:$D$361,TEAMS!$E$3:$E$361,"",0)</f>
        <v>Marshall</v>
      </c>
      <c r="E85" t="s">
        <v>507</v>
      </c>
      <c r="F85">
        <v>24</v>
      </c>
      <c r="G85">
        <v>8</v>
      </c>
      <c r="H85" s="10"/>
      <c r="I85">
        <v>9.74</v>
      </c>
      <c r="J85">
        <v>111.3</v>
      </c>
      <c r="K85">
        <v>73</v>
      </c>
      <c r="L85">
        <v>101.5</v>
      </c>
      <c r="M85">
        <v>96</v>
      </c>
      <c r="N85">
        <v>72.099999999999994</v>
      </c>
      <c r="O85">
        <v>13</v>
      </c>
      <c r="P85">
        <v>-6.3E-2</v>
      </c>
      <c r="Q85">
        <v>317</v>
      </c>
      <c r="R85">
        <v>-2.7</v>
      </c>
      <c r="S85">
        <v>228</v>
      </c>
      <c r="T85">
        <v>103.9</v>
      </c>
      <c r="U85">
        <v>232</v>
      </c>
      <c r="V85">
        <v>106.6</v>
      </c>
      <c r="W85">
        <v>219</v>
      </c>
      <c r="X85">
        <v>-3.49</v>
      </c>
      <c r="Y85">
        <v>273</v>
      </c>
    </row>
    <row r="86" spans="1:25" x14ac:dyDescent="0.2">
      <c r="A86">
        <v>2023</v>
      </c>
      <c r="B86">
        <v>85</v>
      </c>
      <c r="C86" t="s">
        <v>459</v>
      </c>
      <c r="D86" t="str">
        <f>_xlfn.XLOOKUP($C86,TEAMS!$D$3:$D$361,TEAMS!$E$3:$E$361,"",0)</f>
        <v>St Johns</v>
      </c>
      <c r="E86" t="s">
        <v>425</v>
      </c>
      <c r="F86">
        <v>18</v>
      </c>
      <c r="G86">
        <v>15</v>
      </c>
      <c r="H86" s="10"/>
      <c r="I86">
        <v>9.4600000000000009</v>
      </c>
      <c r="J86">
        <v>107.9</v>
      </c>
      <c r="K86">
        <v>119</v>
      </c>
      <c r="L86">
        <v>98.5</v>
      </c>
      <c r="M86">
        <v>60</v>
      </c>
      <c r="N86">
        <v>73.5</v>
      </c>
      <c r="O86">
        <v>1</v>
      </c>
      <c r="P86">
        <v>-1.2999999999999999E-2</v>
      </c>
      <c r="Q86">
        <v>230</v>
      </c>
      <c r="R86">
        <v>6.76</v>
      </c>
      <c r="S86">
        <v>69</v>
      </c>
      <c r="T86">
        <v>108.3</v>
      </c>
      <c r="U86">
        <v>76</v>
      </c>
      <c r="V86">
        <v>101.5</v>
      </c>
      <c r="W86">
        <v>59</v>
      </c>
      <c r="X86">
        <v>-7.72</v>
      </c>
      <c r="Y86">
        <v>340</v>
      </c>
    </row>
    <row r="87" spans="1:25" x14ac:dyDescent="0.2">
      <c r="A87">
        <v>2023</v>
      </c>
      <c r="B87">
        <v>86</v>
      </c>
      <c r="C87" t="s">
        <v>217</v>
      </c>
      <c r="D87" t="str">
        <f>_xlfn.XLOOKUP($C87,TEAMS!$D$3:$D$361,TEAMS!$E$3:$E$361,"",0)</f>
        <v>Bradley</v>
      </c>
      <c r="E87" t="s">
        <v>434</v>
      </c>
      <c r="F87">
        <v>25</v>
      </c>
      <c r="G87">
        <v>9</v>
      </c>
      <c r="H87" s="10"/>
      <c r="I87">
        <v>9.24</v>
      </c>
      <c r="J87">
        <v>107.1</v>
      </c>
      <c r="K87">
        <v>142</v>
      </c>
      <c r="L87">
        <v>97.9</v>
      </c>
      <c r="M87">
        <v>51</v>
      </c>
      <c r="N87">
        <v>65.2</v>
      </c>
      <c r="O87">
        <v>289</v>
      </c>
      <c r="P87">
        <v>6.3E-2</v>
      </c>
      <c r="Q87">
        <v>50</v>
      </c>
      <c r="R87">
        <v>-1.1000000000000001</v>
      </c>
      <c r="S87">
        <v>177</v>
      </c>
      <c r="T87">
        <v>103.9</v>
      </c>
      <c r="U87">
        <v>229</v>
      </c>
      <c r="V87">
        <v>105</v>
      </c>
      <c r="W87">
        <v>154</v>
      </c>
      <c r="X87">
        <v>0.3</v>
      </c>
      <c r="Y87">
        <v>160</v>
      </c>
    </row>
    <row r="88" spans="1:25" x14ac:dyDescent="0.2">
      <c r="A88">
        <v>2023</v>
      </c>
      <c r="B88">
        <v>87</v>
      </c>
      <c r="C88" t="s">
        <v>46</v>
      </c>
      <c r="D88" t="str">
        <f>_xlfn.XLOOKUP($C88,TEAMS!$D$3:$D$361,TEAMS!$E$3:$E$361,"",0)</f>
        <v>Toledo</v>
      </c>
      <c r="E88" t="s">
        <v>476</v>
      </c>
      <c r="F88">
        <v>27</v>
      </c>
      <c r="G88">
        <v>7</v>
      </c>
      <c r="H88" s="10"/>
      <c r="I88">
        <v>9.1199999999999992</v>
      </c>
      <c r="J88">
        <v>119.6</v>
      </c>
      <c r="K88">
        <v>5</v>
      </c>
      <c r="L88">
        <v>110.5</v>
      </c>
      <c r="M88">
        <v>287</v>
      </c>
      <c r="N88">
        <v>69.599999999999994</v>
      </c>
      <c r="O88">
        <v>63</v>
      </c>
      <c r="P88">
        <v>4.2000000000000003E-2</v>
      </c>
      <c r="Q88">
        <v>81</v>
      </c>
      <c r="R88">
        <v>-3.25</v>
      </c>
      <c r="S88">
        <v>239</v>
      </c>
      <c r="T88">
        <v>104.1</v>
      </c>
      <c r="U88">
        <v>213</v>
      </c>
      <c r="V88">
        <v>107.4</v>
      </c>
      <c r="W88">
        <v>268</v>
      </c>
      <c r="X88">
        <v>-1.18</v>
      </c>
      <c r="Y88">
        <v>199</v>
      </c>
    </row>
    <row r="89" spans="1:25" x14ac:dyDescent="0.2">
      <c r="A89">
        <v>2023</v>
      </c>
      <c r="B89">
        <v>88</v>
      </c>
      <c r="C89" t="s">
        <v>49</v>
      </c>
      <c r="D89" t="str">
        <f>_xlfn.XLOOKUP($C89,TEAMS!$D$3:$D$361,TEAMS!$E$3:$E$361,"",0)</f>
        <v>Wake Forest</v>
      </c>
      <c r="E89" t="s">
        <v>426</v>
      </c>
      <c r="F89">
        <v>19</v>
      </c>
      <c r="G89">
        <v>14</v>
      </c>
      <c r="H89" s="10"/>
      <c r="I89">
        <v>8.57</v>
      </c>
      <c r="J89">
        <v>112.1</v>
      </c>
      <c r="K89">
        <v>60</v>
      </c>
      <c r="L89">
        <v>103.5</v>
      </c>
      <c r="M89">
        <v>136</v>
      </c>
      <c r="N89">
        <v>69.599999999999994</v>
      </c>
      <c r="O89">
        <v>61</v>
      </c>
      <c r="P89">
        <v>-1.2E-2</v>
      </c>
      <c r="Q89">
        <v>227</v>
      </c>
      <c r="R89">
        <v>4.9400000000000004</v>
      </c>
      <c r="S89">
        <v>83</v>
      </c>
      <c r="T89">
        <v>108</v>
      </c>
      <c r="U89">
        <v>85</v>
      </c>
      <c r="V89">
        <v>103.1</v>
      </c>
      <c r="W89">
        <v>85</v>
      </c>
      <c r="X89">
        <v>-2.2000000000000002</v>
      </c>
      <c r="Y89">
        <v>237</v>
      </c>
    </row>
    <row r="90" spans="1:25" x14ac:dyDescent="0.2">
      <c r="A90">
        <v>2023</v>
      </c>
      <c r="B90">
        <v>89</v>
      </c>
      <c r="C90" t="s">
        <v>70</v>
      </c>
      <c r="D90" t="str">
        <f>_xlfn.XLOOKUP($C90,TEAMS!$D$3:$D$361,TEAMS!$E$3:$E$361,"",0)</f>
        <v>Furman</v>
      </c>
      <c r="E90" t="s">
        <v>467</v>
      </c>
      <c r="F90">
        <v>27</v>
      </c>
      <c r="G90">
        <v>7</v>
      </c>
      <c r="H90" s="10">
        <v>13</v>
      </c>
      <c r="I90">
        <v>8.43</v>
      </c>
      <c r="J90">
        <v>114.2</v>
      </c>
      <c r="K90">
        <v>33</v>
      </c>
      <c r="L90">
        <v>105.8</v>
      </c>
      <c r="M90">
        <v>183</v>
      </c>
      <c r="N90">
        <v>68.5</v>
      </c>
      <c r="O90">
        <v>124</v>
      </c>
      <c r="P90">
        <v>0</v>
      </c>
      <c r="Q90">
        <v>195</v>
      </c>
      <c r="R90">
        <v>-4.4000000000000004</v>
      </c>
      <c r="S90">
        <v>271</v>
      </c>
      <c r="T90">
        <v>104</v>
      </c>
      <c r="U90">
        <v>228</v>
      </c>
      <c r="V90">
        <v>108.4</v>
      </c>
      <c r="W90">
        <v>315</v>
      </c>
      <c r="X90">
        <v>-2.0699999999999998</v>
      </c>
      <c r="Y90">
        <v>233</v>
      </c>
    </row>
    <row r="91" spans="1:25" x14ac:dyDescent="0.2">
      <c r="A91">
        <v>2023</v>
      </c>
      <c r="B91">
        <v>90</v>
      </c>
      <c r="C91" t="s">
        <v>66</v>
      </c>
      <c r="D91" t="str">
        <f>_xlfn.XLOOKUP($C91,TEAMS!$D$3:$D$361,TEAMS!$E$3:$E$361,"",0)</f>
        <v>Hofstra</v>
      </c>
      <c r="E91" t="s">
        <v>470</v>
      </c>
      <c r="F91">
        <v>24</v>
      </c>
      <c r="G91">
        <v>9</v>
      </c>
      <c r="H91" s="10"/>
      <c r="I91">
        <v>8.4</v>
      </c>
      <c r="J91">
        <v>110.3</v>
      </c>
      <c r="K91">
        <v>87</v>
      </c>
      <c r="L91">
        <v>101.9</v>
      </c>
      <c r="M91">
        <v>103</v>
      </c>
      <c r="N91">
        <v>67.2</v>
      </c>
      <c r="O91">
        <v>179</v>
      </c>
      <c r="P91">
        <v>3.2000000000000001E-2</v>
      </c>
      <c r="Q91">
        <v>95</v>
      </c>
      <c r="R91">
        <v>-3.37</v>
      </c>
      <c r="S91">
        <v>243</v>
      </c>
      <c r="T91">
        <v>102.9</v>
      </c>
      <c r="U91">
        <v>276</v>
      </c>
      <c r="V91">
        <v>106.3</v>
      </c>
      <c r="W91">
        <v>205</v>
      </c>
      <c r="X91">
        <v>6.89</v>
      </c>
      <c r="Y91">
        <v>21</v>
      </c>
    </row>
    <row r="92" spans="1:25" x14ac:dyDescent="0.2">
      <c r="A92">
        <v>2023</v>
      </c>
      <c r="B92">
        <v>91</v>
      </c>
      <c r="C92" t="s">
        <v>249</v>
      </c>
      <c r="D92" t="str">
        <f>_xlfn.XLOOKUP($C92,TEAMS!$D$3:$D$361,TEAMS!$E$3:$E$361,"",0)</f>
        <v>UNLV</v>
      </c>
      <c r="E92" t="s">
        <v>431</v>
      </c>
      <c r="F92">
        <v>19</v>
      </c>
      <c r="G92">
        <v>13</v>
      </c>
      <c r="H92" s="10"/>
      <c r="I92">
        <v>8.2200000000000006</v>
      </c>
      <c r="J92">
        <v>107.8</v>
      </c>
      <c r="K92">
        <v>125</v>
      </c>
      <c r="L92">
        <v>99.6</v>
      </c>
      <c r="M92">
        <v>72</v>
      </c>
      <c r="N92">
        <v>69.5</v>
      </c>
      <c r="O92">
        <v>68</v>
      </c>
      <c r="P92">
        <v>1.4E-2</v>
      </c>
      <c r="Q92">
        <v>149</v>
      </c>
      <c r="R92">
        <v>5.59</v>
      </c>
      <c r="S92">
        <v>79</v>
      </c>
      <c r="T92">
        <v>107.8</v>
      </c>
      <c r="U92">
        <v>88</v>
      </c>
      <c r="V92">
        <v>102.2</v>
      </c>
      <c r="W92">
        <v>73</v>
      </c>
      <c r="X92">
        <v>-2.56</v>
      </c>
      <c r="Y92">
        <v>250</v>
      </c>
    </row>
    <row r="93" spans="1:25" x14ac:dyDescent="0.2">
      <c r="A93">
        <v>2023</v>
      </c>
      <c r="B93">
        <v>92</v>
      </c>
      <c r="C93" t="s">
        <v>537</v>
      </c>
      <c r="D93" t="str">
        <f>_xlfn.XLOOKUP($C93,TEAMS!$D$3:$D$361,TEAMS!$E$3:$E$361,"",0)</f>
        <v>Lafayette</v>
      </c>
      <c r="E93" t="s">
        <v>507</v>
      </c>
      <c r="F93">
        <v>26</v>
      </c>
      <c r="G93">
        <v>7</v>
      </c>
      <c r="H93" s="10">
        <v>13</v>
      </c>
      <c r="I93">
        <v>8.1999999999999993</v>
      </c>
      <c r="J93">
        <v>112.2</v>
      </c>
      <c r="K93">
        <v>57</v>
      </c>
      <c r="L93">
        <v>104</v>
      </c>
      <c r="M93">
        <v>146</v>
      </c>
      <c r="N93">
        <v>68.400000000000006</v>
      </c>
      <c r="O93">
        <v>130</v>
      </c>
      <c r="P93">
        <v>7.6999999999999999E-2</v>
      </c>
      <c r="Q93">
        <v>35</v>
      </c>
      <c r="R93">
        <v>-0.27</v>
      </c>
      <c r="S93">
        <v>152</v>
      </c>
      <c r="T93">
        <v>104.2</v>
      </c>
      <c r="U93">
        <v>208</v>
      </c>
      <c r="V93">
        <v>104.5</v>
      </c>
      <c r="W93">
        <v>125</v>
      </c>
      <c r="X93">
        <v>0.26</v>
      </c>
      <c r="Y93">
        <v>162</v>
      </c>
    </row>
    <row r="94" spans="1:25" x14ac:dyDescent="0.2">
      <c r="A94">
        <v>2023</v>
      </c>
      <c r="B94">
        <v>93</v>
      </c>
      <c r="C94" t="s">
        <v>595</v>
      </c>
      <c r="D94" t="str">
        <f>_xlfn.XLOOKUP($C94,TEAMS!$D$3:$D$361,TEAMS!$E$3:$E$361,"",0)</f>
        <v>San Jose St</v>
      </c>
      <c r="E94" t="s">
        <v>431</v>
      </c>
      <c r="F94">
        <v>20</v>
      </c>
      <c r="G94">
        <v>13</v>
      </c>
      <c r="H94" s="10"/>
      <c r="I94">
        <v>7.91</v>
      </c>
      <c r="J94">
        <v>110.7</v>
      </c>
      <c r="K94">
        <v>82</v>
      </c>
      <c r="L94">
        <v>102.8</v>
      </c>
      <c r="M94">
        <v>120</v>
      </c>
      <c r="N94">
        <v>62.7</v>
      </c>
      <c r="O94">
        <v>351</v>
      </c>
      <c r="P94">
        <v>8.5999999999999993E-2</v>
      </c>
      <c r="Q94">
        <v>25</v>
      </c>
      <c r="R94">
        <v>6.87</v>
      </c>
      <c r="S94">
        <v>65</v>
      </c>
      <c r="T94">
        <v>108.5</v>
      </c>
      <c r="U94">
        <v>72</v>
      </c>
      <c r="V94">
        <v>101.6</v>
      </c>
      <c r="W94">
        <v>61</v>
      </c>
      <c r="X94">
        <v>-1.0900000000000001</v>
      </c>
      <c r="Y94">
        <v>194</v>
      </c>
    </row>
    <row r="95" spans="1:25" x14ac:dyDescent="0.2">
      <c r="A95">
        <v>2023</v>
      </c>
      <c r="B95">
        <v>94</v>
      </c>
      <c r="C95" t="s">
        <v>508</v>
      </c>
      <c r="D95" t="str">
        <f>_xlfn.XLOOKUP($C95,TEAMS!$D$3:$D$361,TEAMS!$E$3:$E$361,"",0)</f>
        <v>S Alabama</v>
      </c>
      <c r="E95" t="s">
        <v>507</v>
      </c>
      <c r="F95">
        <v>19</v>
      </c>
      <c r="G95">
        <v>16</v>
      </c>
      <c r="H95" s="10"/>
      <c r="I95">
        <v>7.74</v>
      </c>
      <c r="J95">
        <v>108.2</v>
      </c>
      <c r="K95">
        <v>113</v>
      </c>
      <c r="L95">
        <v>100.4</v>
      </c>
      <c r="M95">
        <v>82</v>
      </c>
      <c r="N95">
        <v>65.8</v>
      </c>
      <c r="O95">
        <v>270</v>
      </c>
      <c r="P95">
        <v>-0.111</v>
      </c>
      <c r="Q95">
        <v>359</v>
      </c>
      <c r="R95">
        <v>0.91</v>
      </c>
      <c r="S95">
        <v>129</v>
      </c>
      <c r="T95">
        <v>104.9</v>
      </c>
      <c r="U95">
        <v>171</v>
      </c>
      <c r="V95">
        <v>103.9</v>
      </c>
      <c r="W95">
        <v>106</v>
      </c>
      <c r="X95">
        <v>3.82</v>
      </c>
      <c r="Y95">
        <v>71</v>
      </c>
    </row>
    <row r="96" spans="1:25" x14ac:dyDescent="0.2">
      <c r="A96">
        <v>2023</v>
      </c>
      <c r="B96">
        <v>95</v>
      </c>
      <c r="C96" t="s">
        <v>124</v>
      </c>
      <c r="D96" t="str">
        <f>_xlfn.XLOOKUP($C96,TEAMS!$D$3:$D$361,TEAMS!$E$3:$E$361,"",0)</f>
        <v>Nebraska</v>
      </c>
      <c r="E96" t="s">
        <v>427</v>
      </c>
      <c r="F96">
        <v>16</v>
      </c>
      <c r="G96">
        <v>16</v>
      </c>
      <c r="H96" s="10"/>
      <c r="I96">
        <v>7.47</v>
      </c>
      <c r="J96">
        <v>106.7</v>
      </c>
      <c r="K96">
        <v>147</v>
      </c>
      <c r="L96">
        <v>99.2</v>
      </c>
      <c r="M96">
        <v>68</v>
      </c>
      <c r="N96">
        <v>67.099999999999994</v>
      </c>
      <c r="O96">
        <v>185</v>
      </c>
      <c r="P96">
        <v>5.2999999999999999E-2</v>
      </c>
      <c r="Q96">
        <v>60</v>
      </c>
      <c r="R96">
        <v>10.41</v>
      </c>
      <c r="S96">
        <v>14</v>
      </c>
      <c r="T96">
        <v>110.5</v>
      </c>
      <c r="U96">
        <v>14</v>
      </c>
      <c r="V96">
        <v>100.1</v>
      </c>
      <c r="W96">
        <v>26</v>
      </c>
      <c r="X96">
        <v>2.09</v>
      </c>
      <c r="Y96">
        <v>101</v>
      </c>
    </row>
    <row r="97" spans="1:25" x14ac:dyDescent="0.2">
      <c r="A97">
        <v>2023</v>
      </c>
      <c r="B97">
        <v>96</v>
      </c>
      <c r="C97" t="s">
        <v>94</v>
      </c>
      <c r="D97" t="str">
        <f>_xlfn.XLOOKUP($C97,TEAMS!$D$3:$D$361,TEAMS!$E$3:$E$361,"",0)</f>
        <v>Saint Louis</v>
      </c>
      <c r="E97" t="s">
        <v>447</v>
      </c>
      <c r="F97">
        <v>21</v>
      </c>
      <c r="G97">
        <v>12</v>
      </c>
      <c r="H97" s="10"/>
      <c r="I97">
        <v>7.45</v>
      </c>
      <c r="J97">
        <v>111.7</v>
      </c>
      <c r="K97">
        <v>66</v>
      </c>
      <c r="L97">
        <v>104.2</v>
      </c>
      <c r="M97">
        <v>150</v>
      </c>
      <c r="N97">
        <v>69.3</v>
      </c>
      <c r="O97">
        <v>76</v>
      </c>
      <c r="P97">
        <v>2.7E-2</v>
      </c>
      <c r="Q97">
        <v>112</v>
      </c>
      <c r="R97">
        <v>2.4900000000000002</v>
      </c>
      <c r="S97">
        <v>110</v>
      </c>
      <c r="T97">
        <v>105.3</v>
      </c>
      <c r="U97">
        <v>150</v>
      </c>
      <c r="V97">
        <v>102.8</v>
      </c>
      <c r="W97">
        <v>79</v>
      </c>
      <c r="X97">
        <v>4.3099999999999996</v>
      </c>
      <c r="Y97">
        <v>58</v>
      </c>
    </row>
    <row r="98" spans="1:25" x14ac:dyDescent="0.2">
      <c r="A98">
        <v>2023</v>
      </c>
      <c r="B98">
        <v>97</v>
      </c>
      <c r="C98" t="s">
        <v>561</v>
      </c>
      <c r="D98" t="str">
        <f>_xlfn.XLOOKUP($C98,TEAMS!$D$3:$D$361,TEAMS!$E$3:$E$361,"",0)</f>
        <v>Indiana St</v>
      </c>
      <c r="E98" t="s">
        <v>434</v>
      </c>
      <c r="F98">
        <v>22</v>
      </c>
      <c r="G98">
        <v>12</v>
      </c>
      <c r="H98" s="10"/>
      <c r="I98">
        <v>7.39</v>
      </c>
      <c r="J98">
        <v>110.6</v>
      </c>
      <c r="K98">
        <v>84</v>
      </c>
      <c r="L98">
        <v>103.2</v>
      </c>
      <c r="M98">
        <v>128</v>
      </c>
      <c r="N98">
        <v>70.599999999999994</v>
      </c>
      <c r="O98">
        <v>34</v>
      </c>
      <c r="P98">
        <v>-0.104</v>
      </c>
      <c r="Q98">
        <v>355</v>
      </c>
      <c r="R98">
        <v>-4.5</v>
      </c>
      <c r="S98">
        <v>274</v>
      </c>
      <c r="T98">
        <v>102.1</v>
      </c>
      <c r="U98">
        <v>304</v>
      </c>
      <c r="V98">
        <v>106.6</v>
      </c>
      <c r="W98">
        <v>222</v>
      </c>
      <c r="X98">
        <v>-6.55</v>
      </c>
      <c r="Y98">
        <v>329</v>
      </c>
    </row>
    <row r="99" spans="1:25" x14ac:dyDescent="0.2">
      <c r="A99">
        <v>2023</v>
      </c>
      <c r="B99">
        <v>98</v>
      </c>
      <c r="C99" t="s">
        <v>635</v>
      </c>
      <c r="D99" t="str">
        <f>_xlfn.XLOOKUP($C99,TEAMS!$D$3:$D$361,TEAMS!$E$3:$E$361,"",0)</f>
        <v>S Mississippi</v>
      </c>
      <c r="E99" t="s">
        <v>507</v>
      </c>
      <c r="F99">
        <v>25</v>
      </c>
      <c r="G99">
        <v>7</v>
      </c>
      <c r="H99" s="10"/>
      <c r="I99">
        <v>7.31</v>
      </c>
      <c r="J99">
        <v>108</v>
      </c>
      <c r="K99">
        <v>117</v>
      </c>
      <c r="L99">
        <v>100.7</v>
      </c>
      <c r="M99">
        <v>88</v>
      </c>
      <c r="N99">
        <v>68.5</v>
      </c>
      <c r="O99">
        <v>119</v>
      </c>
      <c r="P99">
        <v>9.4E-2</v>
      </c>
      <c r="Q99">
        <v>17</v>
      </c>
      <c r="R99">
        <v>-0.79</v>
      </c>
      <c r="S99">
        <v>168</v>
      </c>
      <c r="T99">
        <v>104.7</v>
      </c>
      <c r="U99">
        <v>180</v>
      </c>
      <c r="V99">
        <v>105.5</v>
      </c>
      <c r="W99">
        <v>176</v>
      </c>
      <c r="X99">
        <v>-3.32</v>
      </c>
      <c r="Y99">
        <v>269</v>
      </c>
    </row>
    <row r="100" spans="1:25" x14ac:dyDescent="0.2">
      <c r="A100">
        <v>2023</v>
      </c>
      <c r="B100">
        <v>99</v>
      </c>
      <c r="C100" t="s">
        <v>357</v>
      </c>
      <c r="D100" t="str">
        <f>_xlfn.XLOOKUP($C100,TEAMS!$D$3:$D$361,TEAMS!$E$3:$E$361,"",0)</f>
        <v>UC Irvine</v>
      </c>
      <c r="E100" t="s">
        <v>501</v>
      </c>
      <c r="F100">
        <v>23</v>
      </c>
      <c r="G100">
        <v>11</v>
      </c>
      <c r="H100" s="10"/>
      <c r="I100">
        <v>7.29</v>
      </c>
      <c r="J100">
        <v>107.7</v>
      </c>
      <c r="K100">
        <v>129</v>
      </c>
      <c r="L100">
        <v>100.5</v>
      </c>
      <c r="M100">
        <v>83</v>
      </c>
      <c r="N100">
        <v>69.599999999999994</v>
      </c>
      <c r="O100">
        <v>64</v>
      </c>
      <c r="P100">
        <v>-4.4999999999999998E-2</v>
      </c>
      <c r="Q100">
        <v>288</v>
      </c>
      <c r="R100">
        <v>-0.78</v>
      </c>
      <c r="S100">
        <v>166</v>
      </c>
      <c r="T100">
        <v>103.4</v>
      </c>
      <c r="U100">
        <v>252</v>
      </c>
      <c r="V100">
        <v>104.2</v>
      </c>
      <c r="W100">
        <v>114</v>
      </c>
      <c r="X100">
        <v>3.39</v>
      </c>
      <c r="Y100">
        <v>82</v>
      </c>
    </row>
    <row r="101" spans="1:25" x14ac:dyDescent="0.2">
      <c r="A101">
        <v>2023</v>
      </c>
      <c r="B101">
        <v>100</v>
      </c>
      <c r="C101" t="s">
        <v>79</v>
      </c>
      <c r="D101" t="str">
        <f>_xlfn.XLOOKUP($C101,TEAMS!$D$3:$D$361,TEAMS!$E$3:$E$361,"",0)</f>
        <v>San Francisco</v>
      </c>
      <c r="E101" t="s">
        <v>420</v>
      </c>
      <c r="F101">
        <v>20</v>
      </c>
      <c r="G101">
        <v>14</v>
      </c>
      <c r="H101" s="10"/>
      <c r="I101">
        <v>6.95</v>
      </c>
      <c r="J101">
        <v>110.1</v>
      </c>
      <c r="K101">
        <v>92</v>
      </c>
      <c r="L101">
        <v>103.2</v>
      </c>
      <c r="M101">
        <v>129</v>
      </c>
      <c r="N101">
        <v>68.599999999999994</v>
      </c>
      <c r="O101">
        <v>113</v>
      </c>
      <c r="P101">
        <v>1.9E-2</v>
      </c>
      <c r="Q101">
        <v>137</v>
      </c>
      <c r="R101">
        <v>4.05</v>
      </c>
      <c r="S101">
        <v>93</v>
      </c>
      <c r="T101">
        <v>108.2</v>
      </c>
      <c r="U101">
        <v>78</v>
      </c>
      <c r="V101">
        <v>104.1</v>
      </c>
      <c r="W101">
        <v>107</v>
      </c>
      <c r="X101">
        <v>-2.5099999999999998</v>
      </c>
      <c r="Y101">
        <v>247</v>
      </c>
    </row>
    <row r="102" spans="1:25" x14ac:dyDescent="0.2">
      <c r="A102">
        <v>2023</v>
      </c>
      <c r="B102">
        <v>101</v>
      </c>
      <c r="C102" t="s">
        <v>565</v>
      </c>
      <c r="D102" t="str">
        <f>_xlfn.XLOOKUP($C102,TEAMS!$D$3:$D$361,TEAMS!$E$3:$E$361,"",0)</f>
        <v>James Mad</v>
      </c>
      <c r="E102" t="s">
        <v>507</v>
      </c>
      <c r="F102">
        <v>22</v>
      </c>
      <c r="G102">
        <v>11</v>
      </c>
      <c r="H102" s="10"/>
      <c r="I102">
        <v>6.74</v>
      </c>
      <c r="J102">
        <v>106.7</v>
      </c>
      <c r="K102">
        <v>146</v>
      </c>
      <c r="L102">
        <v>100</v>
      </c>
      <c r="M102">
        <v>79</v>
      </c>
      <c r="N102">
        <v>70.5</v>
      </c>
      <c r="O102">
        <v>35</v>
      </c>
      <c r="P102">
        <v>-5.2999999999999999E-2</v>
      </c>
      <c r="Q102">
        <v>298</v>
      </c>
      <c r="R102">
        <v>-1.42</v>
      </c>
      <c r="S102">
        <v>188</v>
      </c>
      <c r="T102">
        <v>103.7</v>
      </c>
      <c r="U102">
        <v>244</v>
      </c>
      <c r="V102">
        <v>105.1</v>
      </c>
      <c r="W102">
        <v>157</v>
      </c>
      <c r="X102">
        <v>-4.25</v>
      </c>
      <c r="Y102">
        <v>293</v>
      </c>
    </row>
    <row r="103" spans="1:25" x14ac:dyDescent="0.2">
      <c r="A103">
        <v>2023</v>
      </c>
      <c r="B103">
        <v>102</v>
      </c>
      <c r="C103" t="s">
        <v>503</v>
      </c>
      <c r="D103" t="str">
        <f>_xlfn.XLOOKUP($C103,TEAMS!$D$3:$D$361,TEAMS!$E$3:$E$361,"",0)</f>
        <v>UCSB</v>
      </c>
      <c r="E103" t="s">
        <v>501</v>
      </c>
      <c r="F103">
        <v>27</v>
      </c>
      <c r="G103">
        <v>7</v>
      </c>
      <c r="H103" s="10">
        <v>14</v>
      </c>
      <c r="I103">
        <v>6.64</v>
      </c>
      <c r="J103">
        <v>111.3</v>
      </c>
      <c r="K103">
        <v>71</v>
      </c>
      <c r="L103">
        <v>104.7</v>
      </c>
      <c r="M103">
        <v>163</v>
      </c>
      <c r="N103">
        <v>65</v>
      </c>
      <c r="O103">
        <v>302</v>
      </c>
      <c r="P103">
        <v>5.7000000000000002E-2</v>
      </c>
      <c r="Q103">
        <v>55</v>
      </c>
      <c r="R103">
        <v>-2.38</v>
      </c>
      <c r="S103">
        <v>217</v>
      </c>
      <c r="T103">
        <v>102.8</v>
      </c>
      <c r="U103">
        <v>280</v>
      </c>
      <c r="V103">
        <v>105.2</v>
      </c>
      <c r="W103">
        <v>160</v>
      </c>
      <c r="X103">
        <v>-2.69</v>
      </c>
      <c r="Y103">
        <v>256</v>
      </c>
    </row>
    <row r="104" spans="1:25" x14ac:dyDescent="0.2">
      <c r="A104">
        <v>2023</v>
      </c>
      <c r="B104">
        <v>103</v>
      </c>
      <c r="C104" t="s">
        <v>481</v>
      </c>
      <c r="D104" t="str">
        <f>_xlfn.XLOOKUP($C104,TEAMS!$D$3:$D$361,TEAMS!$E$3:$E$361,"",0)</f>
        <v>Wichita St</v>
      </c>
      <c r="E104" t="s">
        <v>423</v>
      </c>
      <c r="F104">
        <v>17</v>
      </c>
      <c r="G104">
        <v>15</v>
      </c>
      <c r="H104" s="10"/>
      <c r="I104">
        <v>6.51</v>
      </c>
      <c r="J104">
        <v>106.8</v>
      </c>
      <c r="K104">
        <v>143</v>
      </c>
      <c r="L104">
        <v>100.3</v>
      </c>
      <c r="M104">
        <v>80</v>
      </c>
      <c r="N104">
        <v>66.3</v>
      </c>
      <c r="O104">
        <v>229</v>
      </c>
      <c r="P104">
        <v>-4.9000000000000002E-2</v>
      </c>
      <c r="Q104">
        <v>295</v>
      </c>
      <c r="R104">
        <v>2.79</v>
      </c>
      <c r="S104">
        <v>107</v>
      </c>
      <c r="T104">
        <v>106.3</v>
      </c>
      <c r="U104">
        <v>115</v>
      </c>
      <c r="V104">
        <v>103.5</v>
      </c>
      <c r="W104">
        <v>96</v>
      </c>
      <c r="X104">
        <v>-1.8</v>
      </c>
      <c r="Y104">
        <v>228</v>
      </c>
    </row>
    <row r="105" spans="1:25" x14ac:dyDescent="0.2">
      <c r="A105">
        <v>2023</v>
      </c>
      <c r="B105">
        <v>104</v>
      </c>
      <c r="C105" t="s">
        <v>234</v>
      </c>
      <c r="D105" t="str">
        <f>_xlfn.XLOOKUP($C105,TEAMS!$D$3:$D$361,TEAMS!$E$3:$E$361,"",0)</f>
        <v>Akron</v>
      </c>
      <c r="E105" t="s">
        <v>476</v>
      </c>
      <c r="F105">
        <v>22</v>
      </c>
      <c r="G105">
        <v>11</v>
      </c>
      <c r="H105" s="10"/>
      <c r="I105">
        <v>6.47</v>
      </c>
      <c r="J105">
        <v>110</v>
      </c>
      <c r="K105">
        <v>95</v>
      </c>
      <c r="L105">
        <v>103.5</v>
      </c>
      <c r="M105">
        <v>135</v>
      </c>
      <c r="N105">
        <v>65.3</v>
      </c>
      <c r="O105">
        <v>283</v>
      </c>
      <c r="P105">
        <v>2E-3</v>
      </c>
      <c r="Q105">
        <v>190</v>
      </c>
      <c r="R105">
        <v>-1.76</v>
      </c>
      <c r="S105">
        <v>198</v>
      </c>
      <c r="T105">
        <v>105.2</v>
      </c>
      <c r="U105">
        <v>156</v>
      </c>
      <c r="V105">
        <v>106.9</v>
      </c>
      <c r="W105">
        <v>238</v>
      </c>
      <c r="X105">
        <v>-0.52</v>
      </c>
      <c r="Y105">
        <v>181</v>
      </c>
    </row>
    <row r="106" spans="1:25" x14ac:dyDescent="0.2">
      <c r="A106">
        <v>2023</v>
      </c>
      <c r="B106">
        <v>105</v>
      </c>
      <c r="C106" t="s">
        <v>439</v>
      </c>
      <c r="D106" t="str">
        <f>_xlfn.XLOOKUP($C106,TEAMS!$D$3:$D$361,TEAMS!$E$3:$E$361,"",0)</f>
        <v>Colorado St</v>
      </c>
      <c r="E106" t="s">
        <v>431</v>
      </c>
      <c r="F106">
        <v>15</v>
      </c>
      <c r="G106">
        <v>18</v>
      </c>
      <c r="H106" s="10"/>
      <c r="I106">
        <v>6.41</v>
      </c>
      <c r="J106">
        <v>112.3</v>
      </c>
      <c r="K106">
        <v>56</v>
      </c>
      <c r="L106">
        <v>105.9</v>
      </c>
      <c r="M106">
        <v>187</v>
      </c>
      <c r="N106">
        <v>66.099999999999994</v>
      </c>
      <c r="O106">
        <v>238</v>
      </c>
      <c r="P106">
        <v>-5.5E-2</v>
      </c>
      <c r="Q106">
        <v>300</v>
      </c>
      <c r="R106">
        <v>7.41</v>
      </c>
      <c r="S106">
        <v>61</v>
      </c>
      <c r="T106">
        <v>108.4</v>
      </c>
      <c r="U106">
        <v>74</v>
      </c>
      <c r="V106">
        <v>101</v>
      </c>
      <c r="W106">
        <v>54</v>
      </c>
      <c r="X106">
        <v>2.19</v>
      </c>
      <c r="Y106">
        <v>99</v>
      </c>
    </row>
    <row r="107" spans="1:25" x14ac:dyDescent="0.2">
      <c r="A107">
        <v>2023</v>
      </c>
      <c r="B107">
        <v>106</v>
      </c>
      <c r="C107" t="s">
        <v>201</v>
      </c>
      <c r="D107" t="str">
        <f>_xlfn.XLOOKUP($C107,TEAMS!$D$3:$D$361,TEAMS!$E$3:$E$361,"",0)</f>
        <v>Washington</v>
      </c>
      <c r="E107" t="s">
        <v>421</v>
      </c>
      <c r="F107">
        <v>16</v>
      </c>
      <c r="G107">
        <v>16</v>
      </c>
      <c r="H107" s="10"/>
      <c r="I107">
        <v>6.38</v>
      </c>
      <c r="J107">
        <v>105.8</v>
      </c>
      <c r="K107">
        <v>160</v>
      </c>
      <c r="L107">
        <v>99.4</v>
      </c>
      <c r="M107">
        <v>69</v>
      </c>
      <c r="N107">
        <v>69.2</v>
      </c>
      <c r="O107">
        <v>82</v>
      </c>
      <c r="P107">
        <v>3.6999999999999998E-2</v>
      </c>
      <c r="Q107">
        <v>88</v>
      </c>
      <c r="R107">
        <v>8.08</v>
      </c>
      <c r="S107">
        <v>48</v>
      </c>
      <c r="T107">
        <v>108.1</v>
      </c>
      <c r="U107">
        <v>79</v>
      </c>
      <c r="V107">
        <v>100.1</v>
      </c>
      <c r="W107">
        <v>25</v>
      </c>
      <c r="X107">
        <v>-0.11</v>
      </c>
      <c r="Y107">
        <v>175</v>
      </c>
    </row>
    <row r="108" spans="1:25" x14ac:dyDescent="0.2">
      <c r="A108">
        <v>2023</v>
      </c>
      <c r="B108">
        <v>107</v>
      </c>
      <c r="C108" t="s">
        <v>548</v>
      </c>
      <c r="D108" t="str">
        <f>_xlfn.XLOOKUP($C108,TEAMS!$D$3:$D$361,TEAMS!$E$3:$E$361,"",0)</f>
        <v>Loyola Mymt</v>
      </c>
      <c r="E108" t="s">
        <v>420</v>
      </c>
      <c r="F108">
        <v>19</v>
      </c>
      <c r="G108">
        <v>12</v>
      </c>
      <c r="H108" s="10"/>
      <c r="I108">
        <v>6.32</v>
      </c>
      <c r="J108">
        <v>110</v>
      </c>
      <c r="K108">
        <v>93</v>
      </c>
      <c r="L108">
        <v>103.7</v>
      </c>
      <c r="M108">
        <v>140</v>
      </c>
      <c r="N108">
        <v>67.099999999999994</v>
      </c>
      <c r="O108">
        <v>187</v>
      </c>
      <c r="P108">
        <v>7.9000000000000001E-2</v>
      </c>
      <c r="Q108">
        <v>33</v>
      </c>
      <c r="R108">
        <v>4.3499999999999996</v>
      </c>
      <c r="S108">
        <v>90</v>
      </c>
      <c r="T108">
        <v>109</v>
      </c>
      <c r="U108">
        <v>53</v>
      </c>
      <c r="V108">
        <v>104.6</v>
      </c>
      <c r="W108">
        <v>130</v>
      </c>
      <c r="X108">
        <v>0.43</v>
      </c>
      <c r="Y108">
        <v>156</v>
      </c>
    </row>
    <row r="109" spans="1:25" x14ac:dyDescent="0.2">
      <c r="A109">
        <v>2023</v>
      </c>
      <c r="B109">
        <v>108</v>
      </c>
      <c r="C109" t="s">
        <v>132</v>
      </c>
      <c r="D109" t="str">
        <f>_xlfn.XLOOKUP($C109,TEAMS!$D$3:$D$361,TEAMS!$E$3:$E$361,"",0)</f>
        <v>Tulane</v>
      </c>
      <c r="E109" t="s">
        <v>423</v>
      </c>
      <c r="F109">
        <v>20</v>
      </c>
      <c r="G109">
        <v>11</v>
      </c>
      <c r="H109" s="10"/>
      <c r="I109">
        <v>6.3</v>
      </c>
      <c r="J109">
        <v>110.2</v>
      </c>
      <c r="K109">
        <v>88</v>
      </c>
      <c r="L109">
        <v>103.9</v>
      </c>
      <c r="M109">
        <v>145</v>
      </c>
      <c r="N109">
        <v>73.099999999999994</v>
      </c>
      <c r="O109">
        <v>2</v>
      </c>
      <c r="P109">
        <v>7.5999999999999998E-2</v>
      </c>
      <c r="Q109">
        <v>36</v>
      </c>
      <c r="R109">
        <v>1.87</v>
      </c>
      <c r="S109">
        <v>117</v>
      </c>
      <c r="T109">
        <v>105.5</v>
      </c>
      <c r="U109">
        <v>141</v>
      </c>
      <c r="V109">
        <v>103.7</v>
      </c>
      <c r="W109">
        <v>98</v>
      </c>
      <c r="X109">
        <v>-7.94</v>
      </c>
      <c r="Y109">
        <v>345</v>
      </c>
    </row>
    <row r="110" spans="1:25" x14ac:dyDescent="0.2">
      <c r="A110">
        <v>2023</v>
      </c>
      <c r="B110">
        <v>109</v>
      </c>
      <c r="C110" t="s">
        <v>478</v>
      </c>
      <c r="D110" t="str">
        <f>_xlfn.XLOOKUP($C110,TEAMS!$D$3:$D$361,TEAMS!$E$3:$E$361,"",0)</f>
        <v>Grd Canyon</v>
      </c>
      <c r="E110" t="s">
        <v>472</v>
      </c>
      <c r="F110">
        <v>24</v>
      </c>
      <c r="G110">
        <v>11</v>
      </c>
      <c r="H110" s="10">
        <v>14</v>
      </c>
      <c r="I110">
        <v>5.99</v>
      </c>
      <c r="J110">
        <v>112.3</v>
      </c>
      <c r="K110">
        <v>54</v>
      </c>
      <c r="L110">
        <v>106.3</v>
      </c>
      <c r="M110">
        <v>198</v>
      </c>
      <c r="N110">
        <v>65.2</v>
      </c>
      <c r="O110">
        <v>293</v>
      </c>
      <c r="P110">
        <v>4.2000000000000003E-2</v>
      </c>
      <c r="Q110">
        <v>84</v>
      </c>
      <c r="R110">
        <v>0.99</v>
      </c>
      <c r="S110">
        <v>126</v>
      </c>
      <c r="T110">
        <v>104.7</v>
      </c>
      <c r="U110">
        <v>182</v>
      </c>
      <c r="V110">
        <v>103.7</v>
      </c>
      <c r="W110">
        <v>100</v>
      </c>
      <c r="X110">
        <v>0.09</v>
      </c>
      <c r="Y110">
        <v>171</v>
      </c>
    </row>
    <row r="111" spans="1:25" x14ac:dyDescent="0.2">
      <c r="A111">
        <v>2023</v>
      </c>
      <c r="B111">
        <v>110</v>
      </c>
      <c r="C111" t="s">
        <v>655</v>
      </c>
      <c r="D111" t="str">
        <f>_xlfn.XLOOKUP($C111,TEAMS!$D$3:$D$361,TEAMS!$E$3:$E$361,"",0)</f>
        <v>Montana St</v>
      </c>
      <c r="E111" t="s">
        <v>500</v>
      </c>
      <c r="F111">
        <v>25</v>
      </c>
      <c r="G111">
        <v>9</v>
      </c>
      <c r="H111" s="10">
        <v>14</v>
      </c>
      <c r="I111">
        <v>5.75</v>
      </c>
      <c r="J111">
        <v>105.4</v>
      </c>
      <c r="K111">
        <v>170</v>
      </c>
      <c r="L111">
        <v>99.6</v>
      </c>
      <c r="M111">
        <v>73</v>
      </c>
      <c r="N111">
        <v>66.5</v>
      </c>
      <c r="O111">
        <v>221</v>
      </c>
      <c r="P111">
        <v>8.2000000000000003E-2</v>
      </c>
      <c r="Q111">
        <v>31</v>
      </c>
      <c r="R111">
        <v>-1.0900000000000001</v>
      </c>
      <c r="S111">
        <v>176</v>
      </c>
      <c r="T111">
        <v>106.3</v>
      </c>
      <c r="U111">
        <v>118</v>
      </c>
      <c r="V111">
        <v>107.4</v>
      </c>
      <c r="W111">
        <v>266</v>
      </c>
      <c r="X111">
        <v>4.47</v>
      </c>
      <c r="Y111">
        <v>55</v>
      </c>
    </row>
    <row r="112" spans="1:25" x14ac:dyDescent="0.2">
      <c r="A112">
        <v>2023</v>
      </c>
      <c r="B112">
        <v>111</v>
      </c>
      <c r="C112" t="s">
        <v>531</v>
      </c>
      <c r="D112" t="str">
        <f>_xlfn.XLOOKUP($C112,TEAMS!$D$3:$D$361,TEAMS!$E$3:$E$361,"",0)</f>
        <v>S Utah</v>
      </c>
      <c r="E112" t="s">
        <v>472</v>
      </c>
      <c r="F112">
        <v>22</v>
      </c>
      <c r="G112">
        <v>12</v>
      </c>
      <c r="H112" s="10"/>
      <c r="I112">
        <v>5.64</v>
      </c>
      <c r="J112">
        <v>110.2</v>
      </c>
      <c r="K112">
        <v>91</v>
      </c>
      <c r="L112">
        <v>104.5</v>
      </c>
      <c r="M112">
        <v>156</v>
      </c>
      <c r="N112">
        <v>71.900000000000006</v>
      </c>
      <c r="O112">
        <v>16</v>
      </c>
      <c r="P112">
        <v>4.4999999999999998E-2</v>
      </c>
      <c r="Q112">
        <v>77</v>
      </c>
      <c r="R112">
        <v>3.39</v>
      </c>
      <c r="S112">
        <v>102</v>
      </c>
      <c r="T112">
        <v>106.3</v>
      </c>
      <c r="U112">
        <v>112</v>
      </c>
      <c r="V112">
        <v>102.9</v>
      </c>
      <c r="W112">
        <v>82</v>
      </c>
      <c r="X112">
        <v>5.27</v>
      </c>
      <c r="Y112">
        <v>43</v>
      </c>
    </row>
    <row r="113" spans="1:25" x14ac:dyDescent="0.2">
      <c r="A113">
        <v>2023</v>
      </c>
      <c r="B113">
        <v>112</v>
      </c>
      <c r="C113" t="s">
        <v>54</v>
      </c>
      <c r="D113" t="str">
        <f>_xlfn.XLOOKUP($C113,TEAMS!$D$3:$D$361,TEAMS!$E$3:$E$361,"",0)</f>
        <v>Princeton</v>
      </c>
      <c r="E113" t="s">
        <v>485</v>
      </c>
      <c r="F113">
        <v>21</v>
      </c>
      <c r="G113">
        <v>8</v>
      </c>
      <c r="H113" s="10">
        <v>15</v>
      </c>
      <c r="I113">
        <v>5.57</v>
      </c>
      <c r="J113">
        <v>109.1</v>
      </c>
      <c r="K113">
        <v>103</v>
      </c>
      <c r="L113">
        <v>103.5</v>
      </c>
      <c r="M113">
        <v>137</v>
      </c>
      <c r="N113">
        <v>67.5</v>
      </c>
      <c r="O113">
        <v>171</v>
      </c>
      <c r="P113">
        <v>2.4E-2</v>
      </c>
      <c r="Q113">
        <v>123</v>
      </c>
      <c r="R113">
        <v>-2.5499999999999998</v>
      </c>
      <c r="S113">
        <v>222</v>
      </c>
      <c r="T113">
        <v>103.4</v>
      </c>
      <c r="U113">
        <v>254</v>
      </c>
      <c r="V113">
        <v>105.9</v>
      </c>
      <c r="W113">
        <v>192</v>
      </c>
      <c r="X113">
        <v>-4.83</v>
      </c>
      <c r="Y113">
        <v>306</v>
      </c>
    </row>
    <row r="114" spans="1:25" x14ac:dyDescent="0.2">
      <c r="A114">
        <v>2023</v>
      </c>
      <c r="B114">
        <v>113</v>
      </c>
      <c r="C114" t="s">
        <v>96</v>
      </c>
      <c r="D114" t="str">
        <f>_xlfn.XLOOKUP($C114,TEAMS!$D$3:$D$361,TEAMS!$E$3:$E$361,"",0)</f>
        <v>Vermont</v>
      </c>
      <c r="E114" t="s">
        <v>458</v>
      </c>
      <c r="F114">
        <v>23</v>
      </c>
      <c r="G114">
        <v>10</v>
      </c>
      <c r="H114" s="10">
        <v>15</v>
      </c>
      <c r="I114">
        <v>5.42</v>
      </c>
      <c r="J114">
        <v>109.8</v>
      </c>
      <c r="K114">
        <v>99</v>
      </c>
      <c r="L114">
        <v>104.4</v>
      </c>
      <c r="M114">
        <v>153</v>
      </c>
      <c r="N114">
        <v>64.599999999999994</v>
      </c>
      <c r="O114">
        <v>314</v>
      </c>
      <c r="P114">
        <v>5.0999999999999997E-2</v>
      </c>
      <c r="Q114">
        <v>66</v>
      </c>
      <c r="R114">
        <v>-3.68</v>
      </c>
      <c r="S114">
        <v>251</v>
      </c>
      <c r="T114">
        <v>103.4</v>
      </c>
      <c r="U114">
        <v>256</v>
      </c>
      <c r="V114">
        <v>107</v>
      </c>
      <c r="W114">
        <v>252</v>
      </c>
      <c r="X114">
        <v>5.86</v>
      </c>
      <c r="Y114">
        <v>33</v>
      </c>
    </row>
    <row r="115" spans="1:25" x14ac:dyDescent="0.2">
      <c r="A115">
        <v>2023</v>
      </c>
      <c r="B115">
        <v>114</v>
      </c>
      <c r="C115" t="s">
        <v>84</v>
      </c>
      <c r="D115" t="str">
        <f>_xlfn.XLOOKUP($C115,TEAMS!$D$3:$D$361,TEAMS!$E$3:$E$361,"",0)</f>
        <v>Colgate</v>
      </c>
      <c r="E115" t="s">
        <v>495</v>
      </c>
      <c r="F115">
        <v>26</v>
      </c>
      <c r="G115">
        <v>8</v>
      </c>
      <c r="H115" s="10">
        <v>15</v>
      </c>
      <c r="I115">
        <v>5.29</v>
      </c>
      <c r="J115">
        <v>113</v>
      </c>
      <c r="K115">
        <v>44</v>
      </c>
      <c r="L115">
        <v>107.7</v>
      </c>
      <c r="M115">
        <v>231</v>
      </c>
      <c r="N115">
        <v>67.900000000000006</v>
      </c>
      <c r="O115">
        <v>156</v>
      </c>
      <c r="P115">
        <v>4.0000000000000001E-3</v>
      </c>
      <c r="Q115">
        <v>180</v>
      </c>
      <c r="R115">
        <v>-7.69</v>
      </c>
      <c r="S115">
        <v>335</v>
      </c>
      <c r="T115">
        <v>100.7</v>
      </c>
      <c r="U115">
        <v>336</v>
      </c>
      <c r="V115">
        <v>108.4</v>
      </c>
      <c r="W115">
        <v>316</v>
      </c>
      <c r="X115">
        <v>-1.17</v>
      </c>
      <c r="Y115">
        <v>198</v>
      </c>
    </row>
    <row r="116" spans="1:25" x14ac:dyDescent="0.2">
      <c r="A116">
        <v>2023</v>
      </c>
      <c r="B116">
        <v>115</v>
      </c>
      <c r="C116" t="s">
        <v>272</v>
      </c>
      <c r="D116" t="str">
        <f>_xlfn.XLOOKUP($C116,TEAMS!$D$3:$D$361,TEAMS!$E$3:$E$361,"",0)</f>
        <v>Mississippi</v>
      </c>
      <c r="E116" t="s">
        <v>422</v>
      </c>
      <c r="H116" s="10"/>
      <c r="I116">
        <v>5.03</v>
      </c>
      <c r="J116">
        <v>106.8</v>
      </c>
      <c r="K116">
        <v>144</v>
      </c>
      <c r="L116">
        <v>101.7</v>
      </c>
      <c r="M116">
        <v>99</v>
      </c>
      <c r="N116">
        <v>66.099999999999994</v>
      </c>
      <c r="O116">
        <v>241</v>
      </c>
      <c r="P116">
        <v>-7.8E-2</v>
      </c>
      <c r="Q116">
        <v>336</v>
      </c>
      <c r="R116">
        <v>8.0299999999999994</v>
      </c>
      <c r="S116">
        <v>49</v>
      </c>
      <c r="T116">
        <v>108.9</v>
      </c>
      <c r="U116">
        <v>56</v>
      </c>
      <c r="V116">
        <v>100.8</v>
      </c>
      <c r="W116">
        <v>49</v>
      </c>
      <c r="X116">
        <v>1.46</v>
      </c>
      <c r="Y116">
        <v>123</v>
      </c>
    </row>
    <row r="117" spans="1:25" x14ac:dyDescent="0.2">
      <c r="A117">
        <v>2023</v>
      </c>
      <c r="B117">
        <v>116</v>
      </c>
      <c r="C117" t="s">
        <v>534</v>
      </c>
      <c r="D117" t="str">
        <f>_xlfn.XLOOKUP($C117,TEAMS!$D$3:$D$361,TEAMS!$E$3:$E$361,"",0)</f>
        <v>NC-Grnsboro</v>
      </c>
      <c r="E117" t="s">
        <v>467</v>
      </c>
      <c r="F117">
        <v>20</v>
      </c>
      <c r="G117">
        <v>12</v>
      </c>
      <c r="H117" s="10"/>
      <c r="I117">
        <v>4.93</v>
      </c>
      <c r="J117">
        <v>103.5</v>
      </c>
      <c r="K117">
        <v>209</v>
      </c>
      <c r="L117">
        <v>98.6</v>
      </c>
      <c r="M117">
        <v>61</v>
      </c>
      <c r="N117">
        <v>66</v>
      </c>
      <c r="O117">
        <v>257</v>
      </c>
      <c r="P117">
        <v>-4.3999999999999997E-2</v>
      </c>
      <c r="Q117">
        <v>284</v>
      </c>
      <c r="R117">
        <v>-2.35</v>
      </c>
      <c r="S117">
        <v>216</v>
      </c>
      <c r="T117">
        <v>105.5</v>
      </c>
      <c r="U117">
        <v>144</v>
      </c>
      <c r="V117">
        <v>107.8</v>
      </c>
      <c r="W117">
        <v>289</v>
      </c>
      <c r="X117">
        <v>2.9</v>
      </c>
      <c r="Y117">
        <v>88</v>
      </c>
    </row>
    <row r="118" spans="1:25" x14ac:dyDescent="0.2">
      <c r="A118">
        <v>2023</v>
      </c>
      <c r="B118">
        <v>117</v>
      </c>
      <c r="C118" t="s">
        <v>211</v>
      </c>
      <c r="D118" t="str">
        <f>_xlfn.XLOOKUP($C118,TEAMS!$D$3:$D$361,TEAMS!$E$3:$E$361,"",0)</f>
        <v>Charlotte</v>
      </c>
      <c r="E118" t="s">
        <v>451</v>
      </c>
      <c r="F118">
        <v>18</v>
      </c>
      <c r="G118">
        <v>14</v>
      </c>
      <c r="H118" s="10"/>
      <c r="I118">
        <v>4.5999999999999996</v>
      </c>
      <c r="J118">
        <v>108</v>
      </c>
      <c r="K118">
        <v>118</v>
      </c>
      <c r="L118">
        <v>103.4</v>
      </c>
      <c r="M118">
        <v>133</v>
      </c>
      <c r="N118">
        <v>60.5</v>
      </c>
      <c r="O118">
        <v>362</v>
      </c>
      <c r="P118">
        <v>-3.7999999999999999E-2</v>
      </c>
      <c r="Q118">
        <v>273</v>
      </c>
      <c r="R118">
        <v>-0.75</v>
      </c>
      <c r="S118">
        <v>164</v>
      </c>
      <c r="T118">
        <v>104.5</v>
      </c>
      <c r="U118">
        <v>192</v>
      </c>
      <c r="V118">
        <v>105.3</v>
      </c>
      <c r="W118">
        <v>163</v>
      </c>
      <c r="X118">
        <v>-7.03</v>
      </c>
      <c r="Y118">
        <v>335</v>
      </c>
    </row>
    <row r="119" spans="1:25" x14ac:dyDescent="0.2">
      <c r="A119">
        <v>2023</v>
      </c>
      <c r="B119">
        <v>118</v>
      </c>
      <c r="C119" t="s">
        <v>304</v>
      </c>
      <c r="D119" t="str">
        <f>_xlfn.XLOOKUP($C119,TEAMS!$D$3:$D$361,TEAMS!$E$3:$E$361,"",0)</f>
        <v>Temple</v>
      </c>
      <c r="E119" t="s">
        <v>423</v>
      </c>
      <c r="F119">
        <v>16</v>
      </c>
      <c r="G119">
        <v>16</v>
      </c>
      <c r="H119" s="10"/>
      <c r="I119">
        <v>4.57</v>
      </c>
      <c r="J119">
        <v>107.3</v>
      </c>
      <c r="K119">
        <v>139</v>
      </c>
      <c r="L119">
        <v>102.7</v>
      </c>
      <c r="M119">
        <v>119</v>
      </c>
      <c r="N119">
        <v>66</v>
      </c>
      <c r="O119">
        <v>247</v>
      </c>
      <c r="P119">
        <v>2.1000000000000001E-2</v>
      </c>
      <c r="Q119">
        <v>130</v>
      </c>
      <c r="R119">
        <v>5.04</v>
      </c>
      <c r="S119">
        <v>82</v>
      </c>
      <c r="T119">
        <v>106.9</v>
      </c>
      <c r="U119">
        <v>103</v>
      </c>
      <c r="V119">
        <v>101.8</v>
      </c>
      <c r="W119">
        <v>67</v>
      </c>
      <c r="X119">
        <v>1.38</v>
      </c>
      <c r="Y119">
        <v>125</v>
      </c>
    </row>
    <row r="120" spans="1:25" x14ac:dyDescent="0.2">
      <c r="A120">
        <v>2023</v>
      </c>
      <c r="B120">
        <v>119</v>
      </c>
      <c r="C120" t="s">
        <v>656</v>
      </c>
      <c r="D120" t="str">
        <f>_xlfn.XLOOKUP($C120,TEAMS!$D$3:$D$361,TEAMS!$E$3:$E$361,"",0)</f>
        <v>CS Fullerton</v>
      </c>
      <c r="E120" t="s">
        <v>501</v>
      </c>
      <c r="F120">
        <v>20</v>
      </c>
      <c r="G120">
        <v>13</v>
      </c>
      <c r="H120" s="10"/>
      <c r="I120">
        <v>4.55</v>
      </c>
      <c r="J120">
        <v>105</v>
      </c>
      <c r="K120">
        <v>177</v>
      </c>
      <c r="L120">
        <v>100.4</v>
      </c>
      <c r="M120">
        <v>81</v>
      </c>
      <c r="N120">
        <v>64.8</v>
      </c>
      <c r="O120">
        <v>307</v>
      </c>
      <c r="P120">
        <v>1.0999999999999999E-2</v>
      </c>
      <c r="Q120">
        <v>161</v>
      </c>
      <c r="R120">
        <v>0.99</v>
      </c>
      <c r="S120">
        <v>127</v>
      </c>
      <c r="T120">
        <v>104.8</v>
      </c>
      <c r="U120">
        <v>175</v>
      </c>
      <c r="V120">
        <v>103.8</v>
      </c>
      <c r="W120">
        <v>103</v>
      </c>
      <c r="X120">
        <v>3.82</v>
      </c>
      <c r="Y120">
        <v>72</v>
      </c>
    </row>
    <row r="121" spans="1:25" x14ac:dyDescent="0.2">
      <c r="A121">
        <v>2023</v>
      </c>
      <c r="B121">
        <v>120</v>
      </c>
      <c r="C121" t="s">
        <v>61</v>
      </c>
      <c r="D121" t="str">
        <f>_xlfn.XLOOKUP($C121,TEAMS!$D$3:$D$361,TEAMS!$E$3:$E$361,"",0)</f>
        <v>Syracuse</v>
      </c>
      <c r="E121" t="s">
        <v>426</v>
      </c>
      <c r="F121">
        <v>17</v>
      </c>
      <c r="G121">
        <v>15</v>
      </c>
      <c r="H121" s="10"/>
      <c r="I121">
        <v>4.46</v>
      </c>
      <c r="J121">
        <v>110.4</v>
      </c>
      <c r="K121">
        <v>85</v>
      </c>
      <c r="L121">
        <v>105.9</v>
      </c>
      <c r="M121">
        <v>190</v>
      </c>
      <c r="N121">
        <v>67.5</v>
      </c>
      <c r="O121">
        <v>169</v>
      </c>
      <c r="P121">
        <v>2E-3</v>
      </c>
      <c r="Q121">
        <v>188</v>
      </c>
      <c r="R121">
        <v>2.88</v>
      </c>
      <c r="S121">
        <v>105</v>
      </c>
      <c r="T121">
        <v>107.5</v>
      </c>
      <c r="U121">
        <v>96</v>
      </c>
      <c r="V121">
        <v>104.6</v>
      </c>
      <c r="W121">
        <v>134</v>
      </c>
      <c r="X121">
        <v>-5.81</v>
      </c>
      <c r="Y121">
        <v>321</v>
      </c>
    </row>
    <row r="122" spans="1:25" x14ac:dyDescent="0.2">
      <c r="A122">
        <v>2023</v>
      </c>
      <c r="B122">
        <v>121</v>
      </c>
      <c r="C122" t="s">
        <v>484</v>
      </c>
      <c r="D122" t="str">
        <f>_xlfn.XLOOKUP($C122,TEAMS!$D$3:$D$361,TEAMS!$E$3:$E$361,"",0)</f>
        <v>Middle Tenn</v>
      </c>
      <c r="E122" t="s">
        <v>451</v>
      </c>
      <c r="F122">
        <v>19</v>
      </c>
      <c r="G122">
        <v>14</v>
      </c>
      <c r="H122" s="10"/>
      <c r="I122">
        <v>4.1399999999999997</v>
      </c>
      <c r="J122">
        <v>106.5</v>
      </c>
      <c r="K122">
        <v>150</v>
      </c>
      <c r="L122">
        <v>102.4</v>
      </c>
      <c r="M122">
        <v>113</v>
      </c>
      <c r="N122">
        <v>66.900000000000006</v>
      </c>
      <c r="O122">
        <v>193</v>
      </c>
      <c r="P122">
        <v>2.7E-2</v>
      </c>
      <c r="Q122">
        <v>114</v>
      </c>
      <c r="R122">
        <v>2.72</v>
      </c>
      <c r="S122">
        <v>108</v>
      </c>
      <c r="T122">
        <v>106.9</v>
      </c>
      <c r="U122">
        <v>105</v>
      </c>
      <c r="V122">
        <v>104.1</v>
      </c>
      <c r="W122">
        <v>108</v>
      </c>
      <c r="X122">
        <v>1.77</v>
      </c>
      <c r="Y122">
        <v>115</v>
      </c>
    </row>
    <row r="123" spans="1:25" x14ac:dyDescent="0.2">
      <c r="A123">
        <v>2023</v>
      </c>
      <c r="B123">
        <v>122</v>
      </c>
      <c r="C123" t="s">
        <v>558</v>
      </c>
      <c r="D123" t="str">
        <f>_xlfn.XLOOKUP($C123,TEAMS!$D$3:$D$361,TEAMS!$E$3:$E$361,"",0)</f>
        <v>E Washingtn</v>
      </c>
      <c r="E123" t="s">
        <v>500</v>
      </c>
      <c r="F123">
        <v>22</v>
      </c>
      <c r="G123">
        <v>10</v>
      </c>
      <c r="H123" s="10"/>
      <c r="I123">
        <v>4.08</v>
      </c>
      <c r="J123">
        <v>111.5</v>
      </c>
      <c r="K123">
        <v>69</v>
      </c>
      <c r="L123">
        <v>107.5</v>
      </c>
      <c r="M123">
        <v>226</v>
      </c>
      <c r="N123">
        <v>68.5</v>
      </c>
      <c r="O123">
        <v>123</v>
      </c>
      <c r="P123">
        <v>6.4000000000000001E-2</v>
      </c>
      <c r="Q123">
        <v>48</v>
      </c>
      <c r="R123">
        <v>-1.62</v>
      </c>
      <c r="S123">
        <v>193</v>
      </c>
      <c r="T123">
        <v>104.7</v>
      </c>
      <c r="U123">
        <v>177</v>
      </c>
      <c r="V123">
        <v>106.4</v>
      </c>
      <c r="W123">
        <v>211</v>
      </c>
      <c r="X123">
        <v>1.97</v>
      </c>
      <c r="Y123">
        <v>105</v>
      </c>
    </row>
    <row r="124" spans="1:25" x14ac:dyDescent="0.2">
      <c r="A124">
        <v>2023</v>
      </c>
      <c r="B124">
        <v>123</v>
      </c>
      <c r="C124" t="s">
        <v>63</v>
      </c>
      <c r="D124" t="str">
        <f>_xlfn.XLOOKUP($C124,TEAMS!$D$3:$D$361,TEAMS!$E$3:$E$361,"",0)</f>
        <v>Belmont</v>
      </c>
      <c r="E124" t="s">
        <v>434</v>
      </c>
      <c r="F124">
        <v>21</v>
      </c>
      <c r="G124">
        <v>11</v>
      </c>
      <c r="H124" s="10"/>
      <c r="I124">
        <v>4.08</v>
      </c>
      <c r="J124">
        <v>111.5</v>
      </c>
      <c r="K124">
        <v>68</v>
      </c>
      <c r="L124">
        <v>107.5</v>
      </c>
      <c r="M124">
        <v>227</v>
      </c>
      <c r="N124">
        <v>68.400000000000006</v>
      </c>
      <c r="O124">
        <v>132</v>
      </c>
      <c r="P124">
        <v>2.5000000000000001E-2</v>
      </c>
      <c r="Q124">
        <v>120</v>
      </c>
      <c r="R124">
        <v>-1.47</v>
      </c>
      <c r="S124">
        <v>190</v>
      </c>
      <c r="T124">
        <v>103.9</v>
      </c>
      <c r="U124">
        <v>233</v>
      </c>
      <c r="V124">
        <v>105.3</v>
      </c>
      <c r="W124">
        <v>166</v>
      </c>
      <c r="X124">
        <v>0.85</v>
      </c>
      <c r="Y124">
        <v>143</v>
      </c>
    </row>
    <row r="125" spans="1:25" x14ac:dyDescent="0.2">
      <c r="A125">
        <v>2023</v>
      </c>
      <c r="B125">
        <v>124</v>
      </c>
      <c r="C125" t="s">
        <v>368</v>
      </c>
      <c r="D125" t="str">
        <f>_xlfn.XLOOKUP($C125,TEAMS!$D$3:$D$361,TEAMS!$E$3:$E$361,"",0)</f>
        <v>Butler</v>
      </c>
      <c r="E125" t="s">
        <v>425</v>
      </c>
      <c r="F125">
        <v>14</v>
      </c>
      <c r="G125">
        <v>18</v>
      </c>
      <c r="H125" s="10"/>
      <c r="I125">
        <v>3.99</v>
      </c>
      <c r="J125">
        <v>102.5</v>
      </c>
      <c r="K125">
        <v>235</v>
      </c>
      <c r="L125">
        <v>98.5</v>
      </c>
      <c r="M125">
        <v>59</v>
      </c>
      <c r="N125">
        <v>65.5</v>
      </c>
      <c r="O125">
        <v>277</v>
      </c>
      <c r="P125">
        <v>-1E-3</v>
      </c>
      <c r="Q125">
        <v>201</v>
      </c>
      <c r="R125">
        <v>9.8800000000000008</v>
      </c>
      <c r="S125">
        <v>20</v>
      </c>
      <c r="T125">
        <v>110.7</v>
      </c>
      <c r="U125">
        <v>12</v>
      </c>
      <c r="V125">
        <v>100.8</v>
      </c>
      <c r="W125">
        <v>48</v>
      </c>
      <c r="X125">
        <v>1.27</v>
      </c>
      <c r="Y125">
        <v>130</v>
      </c>
    </row>
    <row r="126" spans="1:25" x14ac:dyDescent="0.2">
      <c r="A126">
        <v>2023</v>
      </c>
      <c r="B126">
        <v>125</v>
      </c>
      <c r="C126" t="s">
        <v>332</v>
      </c>
      <c r="D126" t="str">
        <f>_xlfn.XLOOKUP($C126,TEAMS!$D$3:$D$361,TEAMS!$E$3:$E$361,"",0)</f>
        <v>Duquesne</v>
      </c>
      <c r="E126" t="s">
        <v>447</v>
      </c>
      <c r="F126">
        <v>20</v>
      </c>
      <c r="G126">
        <v>12</v>
      </c>
      <c r="H126" s="10"/>
      <c r="I126">
        <v>3.98</v>
      </c>
      <c r="J126">
        <v>108.6</v>
      </c>
      <c r="K126">
        <v>107</v>
      </c>
      <c r="L126">
        <v>104.6</v>
      </c>
      <c r="M126">
        <v>160</v>
      </c>
      <c r="N126">
        <v>68.2</v>
      </c>
      <c r="O126">
        <v>138</v>
      </c>
      <c r="P126">
        <v>1.2E-2</v>
      </c>
      <c r="Q126">
        <v>155</v>
      </c>
      <c r="R126">
        <v>-1.72</v>
      </c>
      <c r="S126">
        <v>196</v>
      </c>
      <c r="T126">
        <v>104.7</v>
      </c>
      <c r="U126">
        <v>176</v>
      </c>
      <c r="V126">
        <v>106.5</v>
      </c>
      <c r="W126">
        <v>216</v>
      </c>
      <c r="X126">
        <v>-3.95</v>
      </c>
      <c r="Y126">
        <v>287</v>
      </c>
    </row>
    <row r="127" spans="1:25" x14ac:dyDescent="0.2">
      <c r="A127">
        <v>2023</v>
      </c>
      <c r="B127">
        <v>126</v>
      </c>
      <c r="C127" t="s">
        <v>296</v>
      </c>
      <c r="D127" t="str">
        <f>_xlfn.XLOOKUP($C127,TEAMS!$D$3:$D$361,TEAMS!$E$3:$E$361,"",0)</f>
        <v>Hawaii</v>
      </c>
      <c r="E127" t="s">
        <v>501</v>
      </c>
      <c r="F127">
        <v>22</v>
      </c>
      <c r="G127">
        <v>11</v>
      </c>
      <c r="H127" s="10"/>
      <c r="I127">
        <v>3.86</v>
      </c>
      <c r="J127">
        <v>102.1</v>
      </c>
      <c r="K127">
        <v>246</v>
      </c>
      <c r="L127">
        <v>98.2</v>
      </c>
      <c r="M127">
        <v>55</v>
      </c>
      <c r="N127">
        <v>64.8</v>
      </c>
      <c r="O127">
        <v>309</v>
      </c>
      <c r="P127">
        <v>-1.4E-2</v>
      </c>
      <c r="Q127">
        <v>233</v>
      </c>
      <c r="R127">
        <v>-3.09</v>
      </c>
      <c r="S127">
        <v>234</v>
      </c>
      <c r="T127">
        <v>102.9</v>
      </c>
      <c r="U127">
        <v>272</v>
      </c>
      <c r="V127">
        <v>106</v>
      </c>
      <c r="W127">
        <v>194</v>
      </c>
      <c r="X127">
        <v>-5.67</v>
      </c>
      <c r="Y127">
        <v>317</v>
      </c>
    </row>
    <row r="128" spans="1:25" x14ac:dyDescent="0.2">
      <c r="A128">
        <v>2023</v>
      </c>
      <c r="B128">
        <v>127</v>
      </c>
      <c r="C128" t="s">
        <v>560</v>
      </c>
      <c r="D128" t="str">
        <f>_xlfn.XLOOKUP($C128,TEAMS!$D$3:$D$361,TEAMS!$E$3:$E$361,"",0)</f>
        <v>Kennesaw St</v>
      </c>
      <c r="E128" t="s">
        <v>498</v>
      </c>
      <c r="F128">
        <v>26</v>
      </c>
      <c r="G128">
        <v>8</v>
      </c>
      <c r="H128" s="10">
        <v>14</v>
      </c>
      <c r="I128">
        <v>3.64</v>
      </c>
      <c r="J128">
        <v>106.3</v>
      </c>
      <c r="K128">
        <v>153</v>
      </c>
      <c r="L128">
        <v>102.7</v>
      </c>
      <c r="M128">
        <v>116</v>
      </c>
      <c r="N128">
        <v>68.5</v>
      </c>
      <c r="O128">
        <v>118</v>
      </c>
      <c r="P128">
        <v>0.14699999999999999</v>
      </c>
      <c r="Q128">
        <v>2</v>
      </c>
      <c r="R128">
        <v>-1.52</v>
      </c>
      <c r="S128">
        <v>191</v>
      </c>
      <c r="T128">
        <v>105.1</v>
      </c>
      <c r="U128">
        <v>158</v>
      </c>
      <c r="V128">
        <v>106.7</v>
      </c>
      <c r="W128">
        <v>228</v>
      </c>
      <c r="X128">
        <v>5.05</v>
      </c>
      <c r="Y128">
        <v>48</v>
      </c>
    </row>
    <row r="129" spans="1:25" x14ac:dyDescent="0.2">
      <c r="A129">
        <v>2023</v>
      </c>
      <c r="B129">
        <v>128</v>
      </c>
      <c r="C129" t="s">
        <v>299</v>
      </c>
      <c r="D129" t="str">
        <f>_xlfn.XLOOKUP($C129,TEAMS!$D$3:$D$361,TEAMS!$E$3:$E$361,"",0)</f>
        <v>Troy</v>
      </c>
      <c r="E129" t="s">
        <v>507</v>
      </c>
      <c r="F129">
        <v>20</v>
      </c>
      <c r="G129">
        <v>13</v>
      </c>
      <c r="H129" s="10"/>
      <c r="I129">
        <v>3.56</v>
      </c>
      <c r="J129">
        <v>104.8</v>
      </c>
      <c r="K129">
        <v>179</v>
      </c>
      <c r="L129">
        <v>101.3</v>
      </c>
      <c r="M129">
        <v>95</v>
      </c>
      <c r="N129">
        <v>67.900000000000006</v>
      </c>
      <c r="O129">
        <v>154</v>
      </c>
      <c r="P129">
        <v>-0.02</v>
      </c>
      <c r="Q129">
        <v>241</v>
      </c>
      <c r="R129">
        <v>-0.11</v>
      </c>
      <c r="S129">
        <v>148</v>
      </c>
      <c r="T129">
        <v>104.6</v>
      </c>
      <c r="U129">
        <v>186</v>
      </c>
      <c r="V129">
        <v>104.7</v>
      </c>
      <c r="W129">
        <v>138</v>
      </c>
      <c r="X129">
        <v>0.11</v>
      </c>
      <c r="Y129">
        <v>169</v>
      </c>
    </row>
    <row r="130" spans="1:25" x14ac:dyDescent="0.2">
      <c r="A130">
        <v>2023</v>
      </c>
      <c r="B130">
        <v>129</v>
      </c>
      <c r="C130" t="s">
        <v>580</v>
      </c>
      <c r="D130" t="str">
        <f>_xlfn.XLOOKUP($C130,TEAMS!$D$3:$D$361,TEAMS!$E$3:$E$361,"",0)</f>
        <v>Youngs St</v>
      </c>
      <c r="E130" t="s">
        <v>539</v>
      </c>
      <c r="F130">
        <v>24</v>
      </c>
      <c r="G130">
        <v>9</v>
      </c>
      <c r="H130" s="10"/>
      <c r="I130">
        <v>3.56</v>
      </c>
      <c r="J130">
        <v>112.9</v>
      </c>
      <c r="K130">
        <v>45</v>
      </c>
      <c r="L130">
        <v>109.4</v>
      </c>
      <c r="M130">
        <v>266</v>
      </c>
      <c r="N130">
        <v>68</v>
      </c>
      <c r="O130">
        <v>148</v>
      </c>
      <c r="P130">
        <v>-0.01</v>
      </c>
      <c r="Q130">
        <v>220</v>
      </c>
      <c r="R130">
        <v>-6.63</v>
      </c>
      <c r="S130">
        <v>320</v>
      </c>
      <c r="T130">
        <v>102.3</v>
      </c>
      <c r="U130">
        <v>295</v>
      </c>
      <c r="V130">
        <v>108.9</v>
      </c>
      <c r="W130">
        <v>332</v>
      </c>
      <c r="X130">
        <v>-5.37</v>
      </c>
      <c r="Y130">
        <v>314</v>
      </c>
    </row>
    <row r="131" spans="1:25" x14ac:dyDescent="0.2">
      <c r="A131">
        <v>2023</v>
      </c>
      <c r="B131">
        <v>130</v>
      </c>
      <c r="C131" t="s">
        <v>131</v>
      </c>
      <c r="D131" t="str">
        <f>_xlfn.XLOOKUP($C131,TEAMS!$D$3:$D$361,TEAMS!$E$3:$E$361,"",0)</f>
        <v>Towson</v>
      </c>
      <c r="E131" t="s">
        <v>470</v>
      </c>
      <c r="F131">
        <v>21</v>
      </c>
      <c r="G131">
        <v>12</v>
      </c>
      <c r="H131" s="10"/>
      <c r="I131">
        <v>3.5</v>
      </c>
      <c r="J131">
        <v>108.2</v>
      </c>
      <c r="K131">
        <v>115</v>
      </c>
      <c r="L131">
        <v>104.7</v>
      </c>
      <c r="M131">
        <v>161</v>
      </c>
      <c r="N131">
        <v>64.900000000000006</v>
      </c>
      <c r="O131">
        <v>303</v>
      </c>
      <c r="P131">
        <v>-4.8000000000000001E-2</v>
      </c>
      <c r="Q131">
        <v>293</v>
      </c>
      <c r="R131">
        <v>-4.66</v>
      </c>
      <c r="S131">
        <v>281</v>
      </c>
      <c r="T131">
        <v>102.3</v>
      </c>
      <c r="U131">
        <v>296</v>
      </c>
      <c r="V131">
        <v>106.9</v>
      </c>
      <c r="W131">
        <v>241</v>
      </c>
      <c r="X131">
        <v>-3.51</v>
      </c>
      <c r="Y131">
        <v>274</v>
      </c>
    </row>
    <row r="132" spans="1:25" x14ac:dyDescent="0.2">
      <c r="A132">
        <v>2023</v>
      </c>
      <c r="B132">
        <v>131</v>
      </c>
      <c r="C132" t="s">
        <v>118</v>
      </c>
      <c r="D132" t="str">
        <f>_xlfn.XLOOKUP($C132,TEAMS!$D$3:$D$361,TEAMS!$E$3:$E$361,"",0)</f>
        <v>Ohio</v>
      </c>
      <c r="E132" t="s">
        <v>476</v>
      </c>
      <c r="F132">
        <v>19</v>
      </c>
      <c r="G132">
        <v>14</v>
      </c>
      <c r="H132" s="10"/>
      <c r="I132">
        <v>3.41</v>
      </c>
      <c r="J132">
        <v>110.9</v>
      </c>
      <c r="K132">
        <v>80</v>
      </c>
      <c r="L132">
        <v>107.4</v>
      </c>
      <c r="M132">
        <v>224</v>
      </c>
      <c r="N132">
        <v>68.400000000000006</v>
      </c>
      <c r="O132">
        <v>127</v>
      </c>
      <c r="P132">
        <v>-3.7999999999999999E-2</v>
      </c>
      <c r="Q132">
        <v>272</v>
      </c>
      <c r="R132">
        <v>-2.1</v>
      </c>
      <c r="S132">
        <v>207</v>
      </c>
      <c r="T132">
        <v>105.8</v>
      </c>
      <c r="U132">
        <v>129</v>
      </c>
      <c r="V132">
        <v>107.9</v>
      </c>
      <c r="W132">
        <v>290</v>
      </c>
      <c r="X132">
        <v>0.15</v>
      </c>
      <c r="Y132">
        <v>166</v>
      </c>
    </row>
    <row r="133" spans="1:25" x14ac:dyDescent="0.2">
      <c r="A133">
        <v>2023</v>
      </c>
      <c r="B133">
        <v>132</v>
      </c>
      <c r="C133" t="s">
        <v>488</v>
      </c>
      <c r="D133" t="str">
        <f>_xlfn.XLOOKUP($C133,TEAMS!$D$3:$D$361,TEAMS!$E$3:$E$361,"",0)</f>
        <v>Ste F Austin</v>
      </c>
      <c r="E133" t="s">
        <v>472</v>
      </c>
      <c r="F133">
        <v>19</v>
      </c>
      <c r="G133">
        <v>13</v>
      </c>
      <c r="H133" s="10"/>
      <c r="I133">
        <v>3.2</v>
      </c>
      <c r="J133">
        <v>105.5</v>
      </c>
      <c r="K133">
        <v>163</v>
      </c>
      <c r="L133">
        <v>102.3</v>
      </c>
      <c r="M133">
        <v>112</v>
      </c>
      <c r="N133">
        <v>69.3</v>
      </c>
      <c r="O133">
        <v>78</v>
      </c>
      <c r="P133">
        <v>-4.0000000000000001E-3</v>
      </c>
      <c r="Q133">
        <v>207</v>
      </c>
      <c r="R133">
        <v>0.08</v>
      </c>
      <c r="S133">
        <v>143</v>
      </c>
      <c r="T133">
        <v>105.1</v>
      </c>
      <c r="U133">
        <v>162</v>
      </c>
      <c r="V133">
        <v>105</v>
      </c>
      <c r="W133">
        <v>150</v>
      </c>
      <c r="X133">
        <v>-1.7</v>
      </c>
      <c r="Y133">
        <v>220</v>
      </c>
    </row>
    <row r="134" spans="1:25" x14ac:dyDescent="0.2">
      <c r="A134">
        <v>2023</v>
      </c>
      <c r="B134">
        <v>133</v>
      </c>
      <c r="C134" t="s">
        <v>555</v>
      </c>
      <c r="D134" t="str">
        <f>_xlfn.XLOOKUP($C134,TEAMS!$D$3:$D$361,TEAMS!$E$3:$E$361,"",0)</f>
        <v>U Penn</v>
      </c>
      <c r="E134" t="s">
        <v>485</v>
      </c>
      <c r="F134">
        <v>17</v>
      </c>
      <c r="G134">
        <v>13</v>
      </c>
      <c r="H134" s="10"/>
      <c r="I134">
        <v>3.14</v>
      </c>
      <c r="J134">
        <v>110.3</v>
      </c>
      <c r="K134">
        <v>86</v>
      </c>
      <c r="L134">
        <v>107.2</v>
      </c>
      <c r="M134">
        <v>220</v>
      </c>
      <c r="N134">
        <v>67</v>
      </c>
      <c r="O134">
        <v>192</v>
      </c>
      <c r="P134">
        <v>-3.0000000000000001E-3</v>
      </c>
      <c r="Q134">
        <v>205</v>
      </c>
      <c r="R134">
        <v>-0.47</v>
      </c>
      <c r="S134">
        <v>155</v>
      </c>
      <c r="T134">
        <v>104.9</v>
      </c>
      <c r="U134">
        <v>168</v>
      </c>
      <c r="V134">
        <v>105.4</v>
      </c>
      <c r="W134">
        <v>167</v>
      </c>
      <c r="X134">
        <v>-0.56000000000000005</v>
      </c>
      <c r="Y134">
        <v>182</v>
      </c>
    </row>
    <row r="135" spans="1:25" x14ac:dyDescent="0.2">
      <c r="A135">
        <v>2023</v>
      </c>
      <c r="B135">
        <v>134</v>
      </c>
      <c r="C135" t="s">
        <v>463</v>
      </c>
      <c r="D135" t="str">
        <f>_xlfn.XLOOKUP($C135,TEAMS!$D$3:$D$361,TEAMS!$E$3:$E$361,"",0)</f>
        <v>Fresno St</v>
      </c>
      <c r="E135" t="s">
        <v>431</v>
      </c>
      <c r="H135" s="10"/>
      <c r="I135">
        <v>2.97</v>
      </c>
      <c r="J135">
        <v>103.5</v>
      </c>
      <c r="K135">
        <v>208</v>
      </c>
      <c r="L135">
        <v>100.6</v>
      </c>
      <c r="M135">
        <v>84</v>
      </c>
      <c r="N135">
        <v>64.3</v>
      </c>
      <c r="O135">
        <v>328</v>
      </c>
      <c r="P135">
        <v>-8.3000000000000004E-2</v>
      </c>
      <c r="Q135">
        <v>343</v>
      </c>
      <c r="R135">
        <v>6.79</v>
      </c>
      <c r="S135">
        <v>67</v>
      </c>
      <c r="T135">
        <v>109.5</v>
      </c>
      <c r="U135">
        <v>37</v>
      </c>
      <c r="V135">
        <v>102.7</v>
      </c>
      <c r="W135">
        <v>76</v>
      </c>
      <c r="X135">
        <v>1.1499999999999999</v>
      </c>
      <c r="Y135">
        <v>134</v>
      </c>
    </row>
    <row r="136" spans="1:25" x14ac:dyDescent="0.2">
      <c r="A136">
        <v>2023</v>
      </c>
      <c r="B136">
        <v>135</v>
      </c>
      <c r="C136" t="s">
        <v>128</v>
      </c>
      <c r="D136" t="str">
        <f>_xlfn.XLOOKUP($C136,TEAMS!$D$3:$D$361,TEAMS!$E$3:$E$361,"",0)</f>
        <v>Samford</v>
      </c>
      <c r="E136" t="s">
        <v>467</v>
      </c>
      <c r="F136">
        <v>21</v>
      </c>
      <c r="G136">
        <v>11</v>
      </c>
      <c r="H136" s="10"/>
      <c r="I136">
        <v>2.94</v>
      </c>
      <c r="J136">
        <v>109.3</v>
      </c>
      <c r="K136">
        <v>100</v>
      </c>
      <c r="L136">
        <v>106.3</v>
      </c>
      <c r="M136">
        <v>199</v>
      </c>
      <c r="N136">
        <v>68.400000000000006</v>
      </c>
      <c r="O136">
        <v>134</v>
      </c>
      <c r="P136">
        <v>2E-3</v>
      </c>
      <c r="Q136">
        <v>187</v>
      </c>
      <c r="R136">
        <v>-3.85</v>
      </c>
      <c r="S136">
        <v>257</v>
      </c>
      <c r="T136">
        <v>104.1</v>
      </c>
      <c r="U136">
        <v>212</v>
      </c>
      <c r="V136">
        <v>108</v>
      </c>
      <c r="W136">
        <v>296</v>
      </c>
      <c r="X136">
        <v>-1.55</v>
      </c>
      <c r="Y136">
        <v>215</v>
      </c>
    </row>
    <row r="137" spans="1:25" x14ac:dyDescent="0.2">
      <c r="A137">
        <v>2023</v>
      </c>
      <c r="B137">
        <v>136</v>
      </c>
      <c r="C137" t="s">
        <v>496</v>
      </c>
      <c r="D137" t="str">
        <f>_xlfn.XLOOKUP($C137,TEAMS!$D$3:$D$361,TEAMS!$E$3:$E$361,"",0)</f>
        <v>S Illinois</v>
      </c>
      <c r="E137" t="s">
        <v>434</v>
      </c>
      <c r="F137">
        <v>23</v>
      </c>
      <c r="G137">
        <v>10</v>
      </c>
      <c r="H137" s="10"/>
      <c r="I137">
        <v>2.9</v>
      </c>
      <c r="J137">
        <v>101.3</v>
      </c>
      <c r="K137">
        <v>256</v>
      </c>
      <c r="L137">
        <v>98.4</v>
      </c>
      <c r="M137">
        <v>57</v>
      </c>
      <c r="N137">
        <v>63.9</v>
      </c>
      <c r="O137">
        <v>333</v>
      </c>
      <c r="P137">
        <v>8.6999999999999994E-2</v>
      </c>
      <c r="Q137">
        <v>24</v>
      </c>
      <c r="R137">
        <v>-2</v>
      </c>
      <c r="S137">
        <v>205</v>
      </c>
      <c r="T137">
        <v>103.8</v>
      </c>
      <c r="U137">
        <v>235</v>
      </c>
      <c r="V137">
        <v>105.8</v>
      </c>
      <c r="W137">
        <v>189</v>
      </c>
      <c r="X137">
        <v>-3.2</v>
      </c>
      <c r="Y137">
        <v>264</v>
      </c>
    </row>
    <row r="138" spans="1:25" x14ac:dyDescent="0.2">
      <c r="A138">
        <v>2023</v>
      </c>
      <c r="B138">
        <v>137</v>
      </c>
      <c r="C138" t="s">
        <v>327</v>
      </c>
      <c r="D138" t="str">
        <f>_xlfn.XLOOKUP($C138,TEAMS!$D$3:$D$361,TEAMS!$E$3:$E$361,"",0)</f>
        <v>UC Riverside</v>
      </c>
      <c r="E138" t="s">
        <v>501</v>
      </c>
      <c r="F138">
        <v>22</v>
      </c>
      <c r="G138">
        <v>12</v>
      </c>
      <c r="H138" s="10"/>
      <c r="I138">
        <v>2.69</v>
      </c>
      <c r="J138">
        <v>107.9</v>
      </c>
      <c r="K138">
        <v>124</v>
      </c>
      <c r="L138">
        <v>105.2</v>
      </c>
      <c r="M138">
        <v>176</v>
      </c>
      <c r="N138">
        <v>66.900000000000006</v>
      </c>
      <c r="O138">
        <v>198</v>
      </c>
      <c r="P138">
        <v>9.7000000000000003E-2</v>
      </c>
      <c r="Q138">
        <v>13</v>
      </c>
      <c r="R138">
        <v>0.4</v>
      </c>
      <c r="S138">
        <v>138</v>
      </c>
      <c r="T138">
        <v>104.6</v>
      </c>
      <c r="U138">
        <v>188</v>
      </c>
      <c r="V138">
        <v>104.2</v>
      </c>
      <c r="W138">
        <v>111</v>
      </c>
      <c r="X138">
        <v>4.45</v>
      </c>
      <c r="Y138">
        <v>57</v>
      </c>
    </row>
    <row r="139" spans="1:25" x14ac:dyDescent="0.2">
      <c r="A139">
        <v>2023</v>
      </c>
      <c r="B139">
        <v>138</v>
      </c>
      <c r="C139" t="s">
        <v>574</v>
      </c>
      <c r="D139" t="str">
        <f>_xlfn.XLOOKUP($C139,TEAMS!$D$3:$D$361,TEAMS!$E$3:$E$361,"",0)</f>
        <v>U Mass</v>
      </c>
      <c r="E139" t="s">
        <v>458</v>
      </c>
      <c r="F139">
        <v>26</v>
      </c>
      <c r="G139">
        <v>8</v>
      </c>
      <c r="H139" s="10"/>
      <c r="I139">
        <v>2.64</v>
      </c>
      <c r="J139">
        <v>107.8</v>
      </c>
      <c r="K139">
        <v>128</v>
      </c>
      <c r="L139">
        <v>105.1</v>
      </c>
      <c r="M139">
        <v>175</v>
      </c>
      <c r="N139">
        <v>68.900000000000006</v>
      </c>
      <c r="O139">
        <v>103</v>
      </c>
      <c r="P139">
        <v>1.0999999999999999E-2</v>
      </c>
      <c r="Q139">
        <v>160</v>
      </c>
      <c r="R139">
        <v>-10.23</v>
      </c>
      <c r="S139">
        <v>355</v>
      </c>
      <c r="T139">
        <v>98.8</v>
      </c>
      <c r="U139">
        <v>357</v>
      </c>
      <c r="V139">
        <v>109</v>
      </c>
      <c r="W139">
        <v>334</v>
      </c>
      <c r="X139">
        <v>-12.66</v>
      </c>
      <c r="Y139">
        <v>362</v>
      </c>
    </row>
    <row r="140" spans="1:25" x14ac:dyDescent="0.2">
      <c r="A140">
        <v>2023</v>
      </c>
      <c r="B140">
        <v>139</v>
      </c>
      <c r="C140" t="s">
        <v>315</v>
      </c>
      <c r="D140" t="str">
        <f>_xlfn.XLOOKUP($C140,TEAMS!$D$3:$D$361,TEAMS!$E$3:$E$361,"",0)</f>
        <v>Fordham</v>
      </c>
      <c r="E140" t="s">
        <v>447</v>
      </c>
      <c r="F140">
        <v>25</v>
      </c>
      <c r="G140">
        <v>8</v>
      </c>
      <c r="H140" s="10"/>
      <c r="I140">
        <v>2.5099999999999998</v>
      </c>
      <c r="J140">
        <v>103.2</v>
      </c>
      <c r="K140">
        <v>221</v>
      </c>
      <c r="L140">
        <v>100.7</v>
      </c>
      <c r="M140">
        <v>87</v>
      </c>
      <c r="N140">
        <v>69.7</v>
      </c>
      <c r="O140">
        <v>52</v>
      </c>
      <c r="P140">
        <v>0.121</v>
      </c>
      <c r="Q140">
        <v>8</v>
      </c>
      <c r="R140">
        <v>-4.55</v>
      </c>
      <c r="S140">
        <v>276</v>
      </c>
      <c r="T140">
        <v>101.9</v>
      </c>
      <c r="U140">
        <v>307</v>
      </c>
      <c r="V140">
        <v>106.5</v>
      </c>
      <c r="W140">
        <v>215</v>
      </c>
      <c r="X140">
        <v>-13.52</v>
      </c>
      <c r="Y140">
        <v>363</v>
      </c>
    </row>
    <row r="141" spans="1:25" x14ac:dyDescent="0.2">
      <c r="A141">
        <v>2023</v>
      </c>
      <c r="B141">
        <v>140</v>
      </c>
      <c r="C141" t="s">
        <v>97</v>
      </c>
      <c r="D141" t="str">
        <f>_xlfn.XLOOKUP($C141,TEAMS!$D$3:$D$361,TEAMS!$E$3:$E$361,"",0)</f>
        <v>Davidson</v>
      </c>
      <c r="E141" t="s">
        <v>447</v>
      </c>
      <c r="F141">
        <v>16</v>
      </c>
      <c r="G141">
        <v>16</v>
      </c>
      <c r="H141" s="10"/>
      <c r="I141">
        <v>2.48</v>
      </c>
      <c r="J141">
        <v>107.4</v>
      </c>
      <c r="K141">
        <v>136</v>
      </c>
      <c r="L141">
        <v>104.9</v>
      </c>
      <c r="M141">
        <v>169</v>
      </c>
      <c r="N141">
        <v>65.099999999999994</v>
      </c>
      <c r="O141">
        <v>295</v>
      </c>
      <c r="P141">
        <v>-3.4000000000000002E-2</v>
      </c>
      <c r="Q141">
        <v>265</v>
      </c>
      <c r="R141">
        <v>1.2</v>
      </c>
      <c r="S141">
        <v>122</v>
      </c>
      <c r="T141">
        <v>105.1</v>
      </c>
      <c r="U141">
        <v>159</v>
      </c>
      <c r="V141">
        <v>103.9</v>
      </c>
      <c r="W141">
        <v>105</v>
      </c>
      <c r="X141">
        <v>-1.4</v>
      </c>
      <c r="Y141">
        <v>208</v>
      </c>
    </row>
    <row r="142" spans="1:25" x14ac:dyDescent="0.2">
      <c r="A142">
        <v>2023</v>
      </c>
      <c r="B142">
        <v>141</v>
      </c>
      <c r="C142" t="s">
        <v>117</v>
      </c>
      <c r="D142" t="str">
        <f>_xlfn.XLOOKUP($C142,TEAMS!$D$3:$D$361,TEAMS!$E$3:$E$361,"",0)</f>
        <v>Seattle</v>
      </c>
      <c r="E142" t="s">
        <v>472</v>
      </c>
      <c r="F142">
        <v>20</v>
      </c>
      <c r="G142">
        <v>12</v>
      </c>
      <c r="H142" s="10"/>
      <c r="I142">
        <v>2.35</v>
      </c>
      <c r="J142">
        <v>102.1</v>
      </c>
      <c r="K142">
        <v>243</v>
      </c>
      <c r="L142">
        <v>99.8</v>
      </c>
      <c r="M142">
        <v>77</v>
      </c>
      <c r="N142">
        <v>69.2</v>
      </c>
      <c r="O142">
        <v>87</v>
      </c>
      <c r="P142">
        <v>9.1999999999999998E-2</v>
      </c>
      <c r="Q142">
        <v>19</v>
      </c>
      <c r="R142">
        <v>1.57</v>
      </c>
      <c r="S142">
        <v>119</v>
      </c>
      <c r="T142">
        <v>106.3</v>
      </c>
      <c r="U142">
        <v>113</v>
      </c>
      <c r="V142">
        <v>104.7</v>
      </c>
      <c r="W142">
        <v>139</v>
      </c>
      <c r="X142">
        <v>1.08</v>
      </c>
      <c r="Y142">
        <v>136</v>
      </c>
    </row>
    <row r="143" spans="1:25" x14ac:dyDescent="0.2">
      <c r="A143">
        <v>2023</v>
      </c>
      <c r="B143">
        <v>142</v>
      </c>
      <c r="C143" t="s">
        <v>123</v>
      </c>
      <c r="D143" t="str">
        <f>_xlfn.XLOOKUP($C143,TEAMS!$D$3:$D$361,TEAMS!$E$3:$E$361,"",0)</f>
        <v>DePaul</v>
      </c>
      <c r="E143" t="s">
        <v>425</v>
      </c>
      <c r="H143" s="10"/>
      <c r="I143">
        <v>2.27</v>
      </c>
      <c r="J143">
        <v>107.9</v>
      </c>
      <c r="K143">
        <v>123</v>
      </c>
      <c r="L143">
        <v>105.6</v>
      </c>
      <c r="M143">
        <v>180</v>
      </c>
      <c r="N143">
        <v>68.8</v>
      </c>
      <c r="O143">
        <v>107</v>
      </c>
      <c r="P143">
        <v>-1.2E-2</v>
      </c>
      <c r="Q143">
        <v>228</v>
      </c>
      <c r="R143">
        <v>10.15</v>
      </c>
      <c r="S143">
        <v>17</v>
      </c>
      <c r="T143">
        <v>110.3</v>
      </c>
      <c r="U143">
        <v>18</v>
      </c>
      <c r="V143">
        <v>100.1</v>
      </c>
      <c r="W143">
        <v>30</v>
      </c>
      <c r="X143">
        <v>2.31</v>
      </c>
      <c r="Y143">
        <v>95</v>
      </c>
    </row>
    <row r="144" spans="1:25" x14ac:dyDescent="0.2">
      <c r="A144">
        <v>2023</v>
      </c>
      <c r="B144">
        <v>143</v>
      </c>
      <c r="C144" t="s">
        <v>392</v>
      </c>
      <c r="D144" t="str">
        <f>_xlfn.XLOOKUP($C144,TEAMS!$D$3:$D$361,TEAMS!$E$3:$E$361,"",0)</f>
        <v>Air Force</v>
      </c>
      <c r="E144" t="s">
        <v>431</v>
      </c>
      <c r="F144">
        <v>14</v>
      </c>
      <c r="G144">
        <v>18</v>
      </c>
      <c r="H144" s="10"/>
      <c r="I144">
        <v>1.96</v>
      </c>
      <c r="J144">
        <v>106.3</v>
      </c>
      <c r="K144">
        <v>152</v>
      </c>
      <c r="L144">
        <v>104.4</v>
      </c>
      <c r="M144">
        <v>155</v>
      </c>
      <c r="N144">
        <v>63.2</v>
      </c>
      <c r="O144">
        <v>347</v>
      </c>
      <c r="P144">
        <v>-5.7000000000000002E-2</v>
      </c>
      <c r="Q144">
        <v>306</v>
      </c>
      <c r="R144">
        <v>2.39</v>
      </c>
      <c r="S144">
        <v>113</v>
      </c>
      <c r="T144">
        <v>107</v>
      </c>
      <c r="U144">
        <v>102</v>
      </c>
      <c r="V144">
        <v>104.6</v>
      </c>
      <c r="W144">
        <v>133</v>
      </c>
      <c r="X144">
        <v>-10.24</v>
      </c>
      <c r="Y144">
        <v>359</v>
      </c>
    </row>
    <row r="145" spans="1:25" x14ac:dyDescent="0.2">
      <c r="A145">
        <v>2023</v>
      </c>
      <c r="B145">
        <v>144</v>
      </c>
      <c r="C145" t="s">
        <v>75</v>
      </c>
      <c r="D145" t="str">
        <f>_xlfn.XLOOKUP($C145,TEAMS!$D$3:$D$361,TEAMS!$E$3:$E$361,"",0)</f>
        <v>Cornell</v>
      </c>
      <c r="E145" t="s">
        <v>485</v>
      </c>
      <c r="F145">
        <v>17</v>
      </c>
      <c r="G145">
        <v>11</v>
      </c>
      <c r="H145" s="10"/>
      <c r="I145">
        <v>1.76</v>
      </c>
      <c r="J145">
        <v>112</v>
      </c>
      <c r="K145">
        <v>62</v>
      </c>
      <c r="L145">
        <v>110.3</v>
      </c>
      <c r="M145">
        <v>282</v>
      </c>
      <c r="N145">
        <v>71.3</v>
      </c>
      <c r="O145">
        <v>24</v>
      </c>
      <c r="P145">
        <v>-5.0000000000000001E-3</v>
      </c>
      <c r="Q145">
        <v>209</v>
      </c>
      <c r="R145">
        <v>-1.89</v>
      </c>
      <c r="S145">
        <v>203</v>
      </c>
      <c r="T145">
        <v>103.7</v>
      </c>
      <c r="U145">
        <v>243</v>
      </c>
      <c r="V145">
        <v>105.6</v>
      </c>
      <c r="W145">
        <v>179</v>
      </c>
      <c r="X145">
        <v>-4.59</v>
      </c>
      <c r="Y145">
        <v>301</v>
      </c>
    </row>
    <row r="146" spans="1:25" x14ac:dyDescent="0.2">
      <c r="A146">
        <v>2023</v>
      </c>
      <c r="B146">
        <v>145</v>
      </c>
      <c r="C146" t="s">
        <v>134</v>
      </c>
      <c r="D146" t="str">
        <f>_xlfn.XLOOKUP($C146,TEAMS!$D$3:$D$361,TEAMS!$E$3:$E$361,"",0)</f>
        <v>LSU</v>
      </c>
      <c r="E146" t="s">
        <v>422</v>
      </c>
      <c r="F146">
        <v>14</v>
      </c>
      <c r="G146">
        <v>19</v>
      </c>
      <c r="H146" s="10"/>
      <c r="I146">
        <v>1.62</v>
      </c>
      <c r="J146">
        <v>106.6</v>
      </c>
      <c r="K146">
        <v>149</v>
      </c>
      <c r="L146">
        <v>105</v>
      </c>
      <c r="M146">
        <v>172</v>
      </c>
      <c r="N146">
        <v>65.900000000000006</v>
      </c>
      <c r="O146">
        <v>264</v>
      </c>
      <c r="P146">
        <v>2.7E-2</v>
      </c>
      <c r="Q146">
        <v>111</v>
      </c>
      <c r="R146">
        <v>6.68</v>
      </c>
      <c r="S146">
        <v>70</v>
      </c>
      <c r="T146">
        <v>108.6</v>
      </c>
      <c r="U146">
        <v>66</v>
      </c>
      <c r="V146">
        <v>101.9</v>
      </c>
      <c r="W146">
        <v>69</v>
      </c>
      <c r="X146">
        <v>-6.2</v>
      </c>
      <c r="Y146">
        <v>325</v>
      </c>
    </row>
    <row r="147" spans="1:25" x14ac:dyDescent="0.2">
      <c r="A147">
        <v>2023</v>
      </c>
      <c r="B147">
        <v>146</v>
      </c>
      <c r="C147" t="s">
        <v>559</v>
      </c>
      <c r="D147" t="str">
        <f>_xlfn.XLOOKUP($C147,TEAMS!$D$3:$D$361,TEAMS!$E$3:$E$361,"",0)</f>
        <v>NC-Asheville</v>
      </c>
      <c r="E147" t="s">
        <v>512</v>
      </c>
      <c r="F147">
        <v>27</v>
      </c>
      <c r="G147">
        <v>7</v>
      </c>
      <c r="H147" s="10">
        <v>15</v>
      </c>
      <c r="I147">
        <v>1.51</v>
      </c>
      <c r="J147">
        <v>104.1</v>
      </c>
      <c r="K147">
        <v>195</v>
      </c>
      <c r="L147">
        <v>102.6</v>
      </c>
      <c r="M147">
        <v>115</v>
      </c>
      <c r="N147">
        <v>68.5</v>
      </c>
      <c r="O147">
        <v>121</v>
      </c>
      <c r="P147">
        <v>0.152</v>
      </c>
      <c r="Q147">
        <v>1</v>
      </c>
      <c r="R147">
        <v>-5.3</v>
      </c>
      <c r="S147">
        <v>294</v>
      </c>
      <c r="T147">
        <v>102.8</v>
      </c>
      <c r="U147">
        <v>281</v>
      </c>
      <c r="V147">
        <v>108.1</v>
      </c>
      <c r="W147">
        <v>300</v>
      </c>
      <c r="X147">
        <v>-0.56999999999999995</v>
      </c>
      <c r="Y147">
        <v>183</v>
      </c>
    </row>
    <row r="148" spans="1:25" x14ac:dyDescent="0.2">
      <c r="A148">
        <v>2023</v>
      </c>
      <c r="B148">
        <v>147</v>
      </c>
      <c r="C148" t="s">
        <v>491</v>
      </c>
      <c r="D148" t="str">
        <f>_xlfn.XLOOKUP($C148,TEAMS!$D$3:$D$361,TEAMS!$E$3:$E$361,"",0)</f>
        <v>Geo Mason</v>
      </c>
      <c r="E148" t="s">
        <v>447</v>
      </c>
      <c r="F148">
        <v>20</v>
      </c>
      <c r="G148">
        <v>13</v>
      </c>
      <c r="H148" s="10"/>
      <c r="I148">
        <v>1.47</v>
      </c>
      <c r="J148">
        <v>102.7</v>
      </c>
      <c r="K148">
        <v>231</v>
      </c>
      <c r="L148">
        <v>101.2</v>
      </c>
      <c r="M148">
        <v>94</v>
      </c>
      <c r="N148">
        <v>66.400000000000006</v>
      </c>
      <c r="O148">
        <v>224</v>
      </c>
      <c r="P148">
        <v>6.0999999999999999E-2</v>
      </c>
      <c r="Q148">
        <v>51</v>
      </c>
      <c r="R148">
        <v>-0.87</v>
      </c>
      <c r="S148">
        <v>170</v>
      </c>
      <c r="T148">
        <v>104.8</v>
      </c>
      <c r="U148">
        <v>174</v>
      </c>
      <c r="V148">
        <v>105.7</v>
      </c>
      <c r="W148">
        <v>182</v>
      </c>
      <c r="X148">
        <v>-1.79</v>
      </c>
      <c r="Y148">
        <v>227</v>
      </c>
    </row>
    <row r="149" spans="1:25" x14ac:dyDescent="0.2">
      <c r="A149">
        <v>2023</v>
      </c>
      <c r="B149">
        <v>148</v>
      </c>
      <c r="C149" t="s">
        <v>662</v>
      </c>
      <c r="D149" t="str">
        <f>_xlfn.XLOOKUP($C149,TEAMS!$D$3:$D$361,TEAMS!$E$3:$E$361,"",0)</f>
        <v/>
      </c>
      <c r="E149" t="s">
        <v>472</v>
      </c>
      <c r="F149">
        <v>14</v>
      </c>
      <c r="G149">
        <v>19</v>
      </c>
      <c r="H149" s="10"/>
      <c r="I149">
        <v>1.46</v>
      </c>
      <c r="J149">
        <v>107.9</v>
      </c>
      <c r="K149">
        <v>122</v>
      </c>
      <c r="L149">
        <v>106.4</v>
      </c>
      <c r="M149">
        <v>201</v>
      </c>
      <c r="N149">
        <v>68.599999999999994</v>
      </c>
      <c r="O149">
        <v>114</v>
      </c>
      <c r="P149">
        <v>-0.1</v>
      </c>
      <c r="Q149">
        <v>351</v>
      </c>
      <c r="R149">
        <v>2.79</v>
      </c>
      <c r="S149">
        <v>106</v>
      </c>
      <c r="T149">
        <v>106.2</v>
      </c>
      <c r="U149">
        <v>119</v>
      </c>
      <c r="V149">
        <v>103.4</v>
      </c>
      <c r="W149">
        <v>93</v>
      </c>
      <c r="X149">
        <v>4.09</v>
      </c>
      <c r="Y149">
        <v>64</v>
      </c>
    </row>
    <row r="150" spans="1:25" x14ac:dyDescent="0.2">
      <c r="A150">
        <v>2023</v>
      </c>
      <c r="B150">
        <v>149</v>
      </c>
      <c r="C150" t="s">
        <v>214</v>
      </c>
      <c r="D150" t="str">
        <f>_xlfn.XLOOKUP($C150,TEAMS!$D$3:$D$361,TEAMS!$E$3:$E$361,"",0)</f>
        <v>Georgia</v>
      </c>
      <c r="E150" t="s">
        <v>422</v>
      </c>
      <c r="F150">
        <v>16</v>
      </c>
      <c r="G150">
        <v>16</v>
      </c>
      <c r="H150" s="10"/>
      <c r="I150">
        <v>1.39</v>
      </c>
      <c r="J150">
        <v>104.4</v>
      </c>
      <c r="K150">
        <v>187</v>
      </c>
      <c r="L150">
        <v>103</v>
      </c>
      <c r="M150">
        <v>124</v>
      </c>
      <c r="N150">
        <v>67.7</v>
      </c>
      <c r="O150">
        <v>161</v>
      </c>
      <c r="P150">
        <v>6.9000000000000006E-2</v>
      </c>
      <c r="Q150">
        <v>42</v>
      </c>
      <c r="R150">
        <v>4.3600000000000003</v>
      </c>
      <c r="S150">
        <v>89</v>
      </c>
      <c r="T150">
        <v>107.5</v>
      </c>
      <c r="U150">
        <v>97</v>
      </c>
      <c r="V150">
        <v>103.1</v>
      </c>
      <c r="W150">
        <v>88</v>
      </c>
      <c r="X150">
        <v>-7.05</v>
      </c>
      <c r="Y150">
        <v>337</v>
      </c>
    </row>
    <row r="151" spans="1:25" x14ac:dyDescent="0.2">
      <c r="A151">
        <v>2023</v>
      </c>
      <c r="B151">
        <v>150</v>
      </c>
      <c r="C151" t="s">
        <v>575</v>
      </c>
      <c r="D151" t="str">
        <f>_xlfn.XLOOKUP($C151,TEAMS!$D$3:$D$361,TEAMS!$E$3:$E$361,"",0)</f>
        <v>S Florida</v>
      </c>
      <c r="E151" t="s">
        <v>423</v>
      </c>
      <c r="F151">
        <v>14</v>
      </c>
      <c r="G151">
        <v>18</v>
      </c>
      <c r="H151" s="10"/>
      <c r="I151">
        <v>1.32</v>
      </c>
      <c r="J151">
        <v>105.9</v>
      </c>
      <c r="K151">
        <v>157</v>
      </c>
      <c r="L151">
        <v>104.6</v>
      </c>
      <c r="M151">
        <v>159</v>
      </c>
      <c r="N151">
        <v>68.400000000000006</v>
      </c>
      <c r="O151">
        <v>136</v>
      </c>
      <c r="P151">
        <v>-6.7000000000000004E-2</v>
      </c>
      <c r="Q151">
        <v>321</v>
      </c>
      <c r="R151">
        <v>0.7</v>
      </c>
      <c r="S151">
        <v>132</v>
      </c>
      <c r="T151">
        <v>105.3</v>
      </c>
      <c r="U151">
        <v>151</v>
      </c>
      <c r="V151">
        <v>104.6</v>
      </c>
      <c r="W151">
        <v>128</v>
      </c>
      <c r="X151">
        <v>-7.03</v>
      </c>
      <c r="Y151">
        <v>333</v>
      </c>
    </row>
    <row r="152" spans="1:25" x14ac:dyDescent="0.2">
      <c r="A152">
        <v>2023</v>
      </c>
      <c r="B152">
        <v>151</v>
      </c>
      <c r="C152" t="s">
        <v>461</v>
      </c>
      <c r="D152" t="str">
        <f>_xlfn.XLOOKUP($C152,TEAMS!$D$3:$D$361,TEAMS!$E$3:$E$361,"",0)</f>
        <v>Missouri St</v>
      </c>
      <c r="E152" t="s">
        <v>434</v>
      </c>
      <c r="F152">
        <v>17</v>
      </c>
      <c r="G152">
        <v>15</v>
      </c>
      <c r="H152" s="10"/>
      <c r="I152">
        <v>1.31</v>
      </c>
      <c r="J152">
        <v>104.6</v>
      </c>
      <c r="K152">
        <v>183</v>
      </c>
      <c r="L152">
        <v>103.3</v>
      </c>
      <c r="M152">
        <v>131</v>
      </c>
      <c r="N152">
        <v>62.2</v>
      </c>
      <c r="O152">
        <v>355</v>
      </c>
      <c r="P152">
        <v>-2.1000000000000001E-2</v>
      </c>
      <c r="Q152">
        <v>243</v>
      </c>
      <c r="R152">
        <v>-0.81</v>
      </c>
      <c r="S152">
        <v>169</v>
      </c>
      <c r="T152">
        <v>103.9</v>
      </c>
      <c r="U152">
        <v>234</v>
      </c>
      <c r="V152">
        <v>104.7</v>
      </c>
      <c r="W152">
        <v>135</v>
      </c>
      <c r="X152">
        <v>1.65</v>
      </c>
      <c r="Y152">
        <v>119</v>
      </c>
    </row>
    <row r="153" spans="1:25" x14ac:dyDescent="0.2">
      <c r="A153">
        <v>2023</v>
      </c>
      <c r="B153">
        <v>152</v>
      </c>
      <c r="C153" t="s">
        <v>158</v>
      </c>
      <c r="D153" t="str">
        <f>_xlfn.XLOOKUP($C153,TEAMS!$D$3:$D$361,TEAMS!$E$3:$E$361,"",0)</f>
        <v>Portland</v>
      </c>
      <c r="E153" t="s">
        <v>420</v>
      </c>
      <c r="F153">
        <v>14</v>
      </c>
      <c r="G153">
        <v>19</v>
      </c>
      <c r="H153" s="10"/>
      <c r="I153">
        <v>1.26</v>
      </c>
      <c r="J153">
        <v>111</v>
      </c>
      <c r="K153">
        <v>77</v>
      </c>
      <c r="L153">
        <v>109.7</v>
      </c>
      <c r="M153">
        <v>269</v>
      </c>
      <c r="N153">
        <v>69.099999999999994</v>
      </c>
      <c r="O153">
        <v>93</v>
      </c>
      <c r="P153">
        <v>-5.6000000000000001E-2</v>
      </c>
      <c r="Q153">
        <v>302</v>
      </c>
      <c r="R153">
        <v>4.4400000000000004</v>
      </c>
      <c r="S153">
        <v>87</v>
      </c>
      <c r="T153">
        <v>108.7</v>
      </c>
      <c r="U153">
        <v>64</v>
      </c>
      <c r="V153">
        <v>104.2</v>
      </c>
      <c r="W153">
        <v>113</v>
      </c>
      <c r="X153">
        <v>0.64</v>
      </c>
      <c r="Y153">
        <v>151</v>
      </c>
    </row>
    <row r="154" spans="1:25" x14ac:dyDescent="0.2">
      <c r="A154">
        <v>2023</v>
      </c>
      <c r="B154">
        <v>153</v>
      </c>
      <c r="C154" t="s">
        <v>160</v>
      </c>
      <c r="D154" t="str">
        <f>_xlfn.XLOOKUP($C154,TEAMS!$D$3:$D$361,TEAMS!$E$3:$E$361,"",0)</f>
        <v>Wyoming</v>
      </c>
      <c r="E154" t="s">
        <v>431</v>
      </c>
      <c r="H154" s="10"/>
      <c r="I154">
        <v>1.24</v>
      </c>
      <c r="J154">
        <v>107.9</v>
      </c>
      <c r="K154">
        <v>121</v>
      </c>
      <c r="L154">
        <v>106.6</v>
      </c>
      <c r="M154">
        <v>207</v>
      </c>
      <c r="N154">
        <v>65.7</v>
      </c>
      <c r="O154">
        <v>271</v>
      </c>
      <c r="P154">
        <v>-9.9000000000000005E-2</v>
      </c>
      <c r="Q154">
        <v>350</v>
      </c>
      <c r="R154">
        <v>7.32</v>
      </c>
      <c r="S154">
        <v>62</v>
      </c>
      <c r="T154">
        <v>109.1</v>
      </c>
      <c r="U154">
        <v>49</v>
      </c>
      <c r="V154">
        <v>101.7</v>
      </c>
      <c r="W154">
        <v>64</v>
      </c>
      <c r="X154">
        <v>-0.15</v>
      </c>
      <c r="Y154">
        <v>176</v>
      </c>
    </row>
    <row r="155" spans="1:25" x14ac:dyDescent="0.2">
      <c r="A155">
        <v>2023</v>
      </c>
      <c r="B155">
        <v>154</v>
      </c>
      <c r="C155" t="s">
        <v>282</v>
      </c>
      <c r="D155" t="str">
        <f>_xlfn.XLOOKUP($C155,TEAMS!$D$3:$D$361,TEAMS!$E$3:$E$361,"",0)</f>
        <v>UC Davis</v>
      </c>
      <c r="E155" t="s">
        <v>501</v>
      </c>
      <c r="F155">
        <v>18</v>
      </c>
      <c r="G155">
        <v>14</v>
      </c>
      <c r="H155" s="10"/>
      <c r="I155">
        <v>1.1599999999999999</v>
      </c>
      <c r="J155">
        <v>104.8</v>
      </c>
      <c r="K155">
        <v>180</v>
      </c>
      <c r="L155">
        <v>103.7</v>
      </c>
      <c r="M155">
        <v>138</v>
      </c>
      <c r="N155">
        <v>70.5</v>
      </c>
      <c r="O155">
        <v>36</v>
      </c>
      <c r="P155">
        <v>-2.8000000000000001E-2</v>
      </c>
      <c r="Q155">
        <v>255</v>
      </c>
      <c r="R155">
        <v>-1.77</v>
      </c>
      <c r="S155">
        <v>200</v>
      </c>
      <c r="T155">
        <v>103.3</v>
      </c>
      <c r="U155">
        <v>258</v>
      </c>
      <c r="V155">
        <v>105.1</v>
      </c>
      <c r="W155">
        <v>155</v>
      </c>
      <c r="X155">
        <v>-0.8</v>
      </c>
      <c r="Y155">
        <v>189</v>
      </c>
    </row>
    <row r="156" spans="1:25" x14ac:dyDescent="0.2">
      <c r="A156">
        <v>2023</v>
      </c>
      <c r="B156">
        <v>155</v>
      </c>
      <c r="C156" t="s">
        <v>168</v>
      </c>
      <c r="D156" t="str">
        <f>_xlfn.XLOOKUP($C156,TEAMS!$D$3:$D$361,TEAMS!$E$3:$E$361,"",0)</f>
        <v>Richmond</v>
      </c>
      <c r="E156" t="s">
        <v>447</v>
      </c>
      <c r="F156">
        <v>15</v>
      </c>
      <c r="G156">
        <v>18</v>
      </c>
      <c r="H156" s="10"/>
      <c r="I156">
        <v>1.0900000000000001</v>
      </c>
      <c r="J156">
        <v>103.7</v>
      </c>
      <c r="K156">
        <v>206</v>
      </c>
      <c r="L156">
        <v>102.6</v>
      </c>
      <c r="M156">
        <v>114</v>
      </c>
      <c r="N156">
        <v>65.400000000000006</v>
      </c>
      <c r="O156">
        <v>282</v>
      </c>
      <c r="P156">
        <v>-7.4999999999999997E-2</v>
      </c>
      <c r="Q156">
        <v>331</v>
      </c>
      <c r="R156">
        <v>-0.51</v>
      </c>
      <c r="S156">
        <v>157</v>
      </c>
      <c r="T156">
        <v>105</v>
      </c>
      <c r="U156">
        <v>166</v>
      </c>
      <c r="V156">
        <v>105.5</v>
      </c>
      <c r="W156">
        <v>172</v>
      </c>
      <c r="X156">
        <v>-2.61</v>
      </c>
      <c r="Y156">
        <v>253</v>
      </c>
    </row>
    <row r="157" spans="1:25" x14ac:dyDescent="0.2">
      <c r="A157">
        <v>2023</v>
      </c>
      <c r="B157">
        <v>156</v>
      </c>
      <c r="C157" t="s">
        <v>237</v>
      </c>
      <c r="D157" t="str">
        <f>_xlfn.XLOOKUP($C157,TEAMS!$D$3:$D$361,TEAMS!$E$3:$E$361,"",0)</f>
        <v>Cal Baptist</v>
      </c>
      <c r="E157" t="s">
        <v>472</v>
      </c>
      <c r="F157">
        <v>17</v>
      </c>
      <c r="G157">
        <v>16</v>
      </c>
      <c r="H157" s="10"/>
      <c r="I157">
        <v>1.04</v>
      </c>
      <c r="J157">
        <v>103.7</v>
      </c>
      <c r="K157">
        <v>201</v>
      </c>
      <c r="L157">
        <v>102.7</v>
      </c>
      <c r="M157">
        <v>118</v>
      </c>
      <c r="N157">
        <v>64.099999999999994</v>
      </c>
      <c r="O157">
        <v>332</v>
      </c>
      <c r="P157">
        <v>-4.7E-2</v>
      </c>
      <c r="Q157">
        <v>292</v>
      </c>
      <c r="R157">
        <v>-0.74</v>
      </c>
      <c r="S157">
        <v>163</v>
      </c>
      <c r="T157">
        <v>104</v>
      </c>
      <c r="U157">
        <v>224</v>
      </c>
      <c r="V157">
        <v>104.8</v>
      </c>
      <c r="W157">
        <v>141</v>
      </c>
      <c r="X157">
        <v>-6.62</v>
      </c>
      <c r="Y157">
        <v>330</v>
      </c>
    </row>
    <row r="158" spans="1:25" x14ac:dyDescent="0.2">
      <c r="A158">
        <v>2023</v>
      </c>
      <c r="B158">
        <v>157</v>
      </c>
      <c r="C158" t="s">
        <v>165</v>
      </c>
      <c r="D158" t="str">
        <f>_xlfn.XLOOKUP($C158,TEAMS!$D$3:$D$361,TEAMS!$E$3:$E$361,"",0)</f>
        <v>Lipscomb</v>
      </c>
      <c r="E158" t="s">
        <v>498</v>
      </c>
      <c r="F158">
        <v>20</v>
      </c>
      <c r="G158">
        <v>13</v>
      </c>
      <c r="H158" s="10"/>
      <c r="I158">
        <v>1.02</v>
      </c>
      <c r="J158">
        <v>104.9</v>
      </c>
      <c r="K158">
        <v>178</v>
      </c>
      <c r="L158">
        <v>103.8</v>
      </c>
      <c r="M158">
        <v>143</v>
      </c>
      <c r="N158">
        <v>69.400000000000006</v>
      </c>
      <c r="O158">
        <v>69</v>
      </c>
      <c r="P158">
        <v>-1E-3</v>
      </c>
      <c r="Q158">
        <v>197</v>
      </c>
      <c r="R158">
        <v>-2.61</v>
      </c>
      <c r="S158">
        <v>225</v>
      </c>
      <c r="T158">
        <v>105.6</v>
      </c>
      <c r="U158">
        <v>138</v>
      </c>
      <c r="V158">
        <v>108.2</v>
      </c>
      <c r="W158">
        <v>305</v>
      </c>
      <c r="X158">
        <v>-2.4</v>
      </c>
      <c r="Y158">
        <v>241</v>
      </c>
    </row>
    <row r="159" spans="1:25" x14ac:dyDescent="0.2">
      <c r="A159">
        <v>2023</v>
      </c>
      <c r="B159">
        <v>158</v>
      </c>
      <c r="C159" t="s">
        <v>535</v>
      </c>
      <c r="D159" t="str">
        <f>_xlfn.XLOOKUP($C159,TEAMS!$D$3:$D$361,TEAMS!$E$3:$E$361,"",0)</f>
        <v>NC-Wilmgton</v>
      </c>
      <c r="E159" t="s">
        <v>470</v>
      </c>
      <c r="F159">
        <v>24</v>
      </c>
      <c r="G159">
        <v>10</v>
      </c>
      <c r="H159" s="10"/>
      <c r="I159">
        <v>0.86</v>
      </c>
      <c r="J159">
        <v>102.4</v>
      </c>
      <c r="K159">
        <v>236</v>
      </c>
      <c r="L159">
        <v>101.6</v>
      </c>
      <c r="M159">
        <v>97</v>
      </c>
      <c r="N159">
        <v>65.400000000000006</v>
      </c>
      <c r="O159">
        <v>280</v>
      </c>
      <c r="P159">
        <v>0.13300000000000001</v>
      </c>
      <c r="Q159">
        <v>5</v>
      </c>
      <c r="R159">
        <v>-3.38</v>
      </c>
      <c r="S159">
        <v>244</v>
      </c>
      <c r="T159">
        <v>103.2</v>
      </c>
      <c r="U159">
        <v>265</v>
      </c>
      <c r="V159">
        <v>106.6</v>
      </c>
      <c r="W159">
        <v>218</v>
      </c>
      <c r="X159">
        <v>3.9</v>
      </c>
      <c r="Y159">
        <v>68</v>
      </c>
    </row>
    <row r="160" spans="1:25" x14ac:dyDescent="0.2">
      <c r="A160">
        <v>2023</v>
      </c>
      <c r="B160">
        <v>159</v>
      </c>
      <c r="C160" t="s">
        <v>231</v>
      </c>
      <c r="D160" t="str">
        <f>_xlfn.XLOOKUP($C160,TEAMS!$D$3:$D$361,TEAMS!$E$3:$E$361,"",0)</f>
        <v>Montana</v>
      </c>
      <c r="E160" t="s">
        <v>500</v>
      </c>
      <c r="F160">
        <v>17</v>
      </c>
      <c r="G160">
        <v>14</v>
      </c>
      <c r="H160" s="10"/>
      <c r="I160">
        <v>0.64</v>
      </c>
      <c r="J160">
        <v>108.9</v>
      </c>
      <c r="K160">
        <v>104</v>
      </c>
      <c r="L160">
        <v>108.3</v>
      </c>
      <c r="M160">
        <v>245</v>
      </c>
      <c r="N160">
        <v>63.7</v>
      </c>
      <c r="O160">
        <v>338</v>
      </c>
      <c r="P160">
        <v>1.7000000000000001E-2</v>
      </c>
      <c r="Q160">
        <v>144</v>
      </c>
      <c r="R160">
        <v>-0.79</v>
      </c>
      <c r="S160">
        <v>167</v>
      </c>
      <c r="T160">
        <v>105.6</v>
      </c>
      <c r="U160">
        <v>136</v>
      </c>
      <c r="V160">
        <v>106.4</v>
      </c>
      <c r="W160">
        <v>210</v>
      </c>
      <c r="X160">
        <v>3.6</v>
      </c>
      <c r="Y160">
        <v>77</v>
      </c>
    </row>
    <row r="161" spans="1:25" x14ac:dyDescent="0.2">
      <c r="A161">
        <v>2023</v>
      </c>
      <c r="B161">
        <v>160</v>
      </c>
      <c r="C161" t="s">
        <v>552</v>
      </c>
      <c r="D161" t="str">
        <f>_xlfn.XLOOKUP($C161,TEAMS!$D$3:$D$361,TEAMS!$E$3:$E$361,"",0)</f>
        <v>Tarleton State</v>
      </c>
      <c r="E161" t="s">
        <v>472</v>
      </c>
      <c r="F161">
        <v>17</v>
      </c>
      <c r="G161">
        <v>16</v>
      </c>
      <c r="H161" s="10"/>
      <c r="I161">
        <v>0.53</v>
      </c>
      <c r="J161">
        <v>103.5</v>
      </c>
      <c r="K161">
        <v>210</v>
      </c>
      <c r="L161">
        <v>103</v>
      </c>
      <c r="M161">
        <v>122</v>
      </c>
      <c r="N161">
        <v>66.599999999999994</v>
      </c>
      <c r="O161">
        <v>213</v>
      </c>
      <c r="P161">
        <v>2.7E-2</v>
      </c>
      <c r="Q161">
        <v>113</v>
      </c>
      <c r="R161">
        <v>3.57</v>
      </c>
      <c r="S161">
        <v>100</v>
      </c>
      <c r="T161">
        <v>106.7</v>
      </c>
      <c r="U161">
        <v>107</v>
      </c>
      <c r="V161">
        <v>103.1</v>
      </c>
      <c r="W161">
        <v>89</v>
      </c>
      <c r="X161">
        <v>7.3</v>
      </c>
      <c r="Y161">
        <v>17</v>
      </c>
    </row>
    <row r="162" spans="1:25" x14ac:dyDescent="0.2">
      <c r="A162">
        <v>2023</v>
      </c>
      <c r="B162">
        <v>161</v>
      </c>
      <c r="C162" t="s">
        <v>547</v>
      </c>
      <c r="D162" t="str">
        <f>_xlfn.XLOOKUP($C162,TEAMS!$D$3:$D$361,TEAMS!$E$3:$E$361,"",0)</f>
        <v>N Kentucky</v>
      </c>
      <c r="E162" t="s">
        <v>539</v>
      </c>
      <c r="F162">
        <v>22</v>
      </c>
      <c r="G162">
        <v>12</v>
      </c>
      <c r="H162" s="10">
        <v>16</v>
      </c>
      <c r="I162">
        <v>0.52</v>
      </c>
      <c r="J162">
        <v>103.3</v>
      </c>
      <c r="K162">
        <v>217</v>
      </c>
      <c r="L162">
        <v>102.8</v>
      </c>
      <c r="M162">
        <v>121</v>
      </c>
      <c r="N162">
        <v>62</v>
      </c>
      <c r="O162">
        <v>358</v>
      </c>
      <c r="P162">
        <v>5.2999999999999999E-2</v>
      </c>
      <c r="Q162">
        <v>62</v>
      </c>
      <c r="R162">
        <v>-3.89</v>
      </c>
      <c r="S162">
        <v>258</v>
      </c>
      <c r="T162">
        <v>104.4</v>
      </c>
      <c r="U162">
        <v>199</v>
      </c>
      <c r="V162">
        <v>108.3</v>
      </c>
      <c r="W162">
        <v>311</v>
      </c>
      <c r="X162">
        <v>4.21</v>
      </c>
      <c r="Y162">
        <v>60</v>
      </c>
    </row>
    <row r="163" spans="1:25" x14ac:dyDescent="0.2">
      <c r="A163">
        <v>2023</v>
      </c>
      <c r="B163">
        <v>162</v>
      </c>
      <c r="C163" t="s">
        <v>521</v>
      </c>
      <c r="D163" t="str">
        <f>_xlfn.XLOOKUP($C163,TEAMS!$D$3:$D$361,TEAMS!$E$3:$E$361,"",0)</f>
        <v>Lg Beach St</v>
      </c>
      <c r="E163" t="s">
        <v>501</v>
      </c>
      <c r="F163">
        <v>17</v>
      </c>
      <c r="G163">
        <v>16</v>
      </c>
      <c r="H163" s="10"/>
      <c r="I163">
        <v>0.5</v>
      </c>
      <c r="J163">
        <v>105.4</v>
      </c>
      <c r="K163">
        <v>165</v>
      </c>
      <c r="L163">
        <v>104.9</v>
      </c>
      <c r="M163">
        <v>168</v>
      </c>
      <c r="N163">
        <v>72.900000000000006</v>
      </c>
      <c r="O163">
        <v>3</v>
      </c>
      <c r="P163">
        <v>-1.2E-2</v>
      </c>
      <c r="Q163">
        <v>225</v>
      </c>
      <c r="R163">
        <v>0.27</v>
      </c>
      <c r="S163">
        <v>139</v>
      </c>
      <c r="T163">
        <v>103.8</v>
      </c>
      <c r="U163">
        <v>236</v>
      </c>
      <c r="V163">
        <v>103.5</v>
      </c>
      <c r="W163">
        <v>97</v>
      </c>
      <c r="X163">
        <v>6.53</v>
      </c>
      <c r="Y163">
        <v>26</v>
      </c>
    </row>
    <row r="164" spans="1:25" x14ac:dyDescent="0.2">
      <c r="A164">
        <v>2023</v>
      </c>
      <c r="B164">
        <v>163</v>
      </c>
      <c r="C164" t="s">
        <v>226</v>
      </c>
      <c r="D164" t="str">
        <f>_xlfn.XLOOKUP($C164,TEAMS!$D$3:$D$361,TEAMS!$E$3:$E$361,"",0)</f>
        <v>Harvard</v>
      </c>
      <c r="E164" t="s">
        <v>485</v>
      </c>
      <c r="F164">
        <v>14</v>
      </c>
      <c r="G164">
        <v>14</v>
      </c>
      <c r="H164" s="10"/>
      <c r="I164">
        <v>0.32</v>
      </c>
      <c r="J164">
        <v>101.3</v>
      </c>
      <c r="K164">
        <v>257</v>
      </c>
      <c r="L164">
        <v>100.9</v>
      </c>
      <c r="M164">
        <v>91</v>
      </c>
      <c r="N164">
        <v>66</v>
      </c>
      <c r="O164">
        <v>258</v>
      </c>
      <c r="P164">
        <v>-8.1000000000000003E-2</v>
      </c>
      <c r="Q164">
        <v>342</v>
      </c>
      <c r="R164">
        <v>-1.7</v>
      </c>
      <c r="S164">
        <v>195</v>
      </c>
      <c r="T164">
        <v>104</v>
      </c>
      <c r="U164">
        <v>226</v>
      </c>
      <c r="V164">
        <v>105.7</v>
      </c>
      <c r="W164">
        <v>184</v>
      </c>
      <c r="X164">
        <v>-2.85</v>
      </c>
      <c r="Y164">
        <v>259</v>
      </c>
    </row>
    <row r="165" spans="1:25" x14ac:dyDescent="0.2">
      <c r="A165">
        <v>2023</v>
      </c>
      <c r="B165">
        <v>164</v>
      </c>
      <c r="C165" t="s">
        <v>583</v>
      </c>
      <c r="D165" t="str">
        <f>_xlfn.XLOOKUP($C165,TEAMS!$D$3:$D$361,TEAMS!$E$3:$E$361,"",0)</f>
        <v>Ball State</v>
      </c>
      <c r="E165" t="s">
        <v>476</v>
      </c>
      <c r="F165">
        <v>20</v>
      </c>
      <c r="G165">
        <v>12</v>
      </c>
      <c r="H165" s="10"/>
      <c r="I165">
        <v>0.22</v>
      </c>
      <c r="J165">
        <v>108.1</v>
      </c>
      <c r="K165">
        <v>116</v>
      </c>
      <c r="L165">
        <v>107.9</v>
      </c>
      <c r="M165">
        <v>237</v>
      </c>
      <c r="N165">
        <v>67.599999999999994</v>
      </c>
      <c r="O165">
        <v>167</v>
      </c>
      <c r="P165">
        <v>1.9E-2</v>
      </c>
      <c r="Q165">
        <v>134</v>
      </c>
      <c r="R165">
        <v>-3.41</v>
      </c>
      <c r="S165">
        <v>246</v>
      </c>
      <c r="T165">
        <v>104.9</v>
      </c>
      <c r="U165">
        <v>170</v>
      </c>
      <c r="V165">
        <v>108.3</v>
      </c>
      <c r="W165">
        <v>313</v>
      </c>
      <c r="X165">
        <v>-3.99</v>
      </c>
      <c r="Y165">
        <v>288</v>
      </c>
    </row>
    <row r="166" spans="1:25" x14ac:dyDescent="0.2">
      <c r="A166">
        <v>2023</v>
      </c>
      <c r="B166">
        <v>165</v>
      </c>
      <c r="C166" t="s">
        <v>302</v>
      </c>
      <c r="D166" t="str">
        <f>_xlfn.XLOOKUP($C166,TEAMS!$D$3:$D$361,TEAMS!$E$3:$E$361,"",0)</f>
        <v>Stetson</v>
      </c>
      <c r="E166" t="s">
        <v>498</v>
      </c>
      <c r="F166">
        <v>17</v>
      </c>
      <c r="G166">
        <v>13</v>
      </c>
      <c r="H166" s="10"/>
      <c r="I166">
        <v>0.2</v>
      </c>
      <c r="J166">
        <v>113.7</v>
      </c>
      <c r="K166">
        <v>39</v>
      </c>
      <c r="L166">
        <v>113.5</v>
      </c>
      <c r="M166">
        <v>336</v>
      </c>
      <c r="N166">
        <v>64.7</v>
      </c>
      <c r="O166">
        <v>311</v>
      </c>
      <c r="P166">
        <v>3.4000000000000002E-2</v>
      </c>
      <c r="Q166">
        <v>93</v>
      </c>
      <c r="R166">
        <v>-0.63</v>
      </c>
      <c r="S166">
        <v>160</v>
      </c>
      <c r="T166">
        <v>105.7</v>
      </c>
      <c r="U166">
        <v>132</v>
      </c>
      <c r="V166">
        <v>106.3</v>
      </c>
      <c r="W166">
        <v>208</v>
      </c>
      <c r="X166">
        <v>6.39</v>
      </c>
      <c r="Y166">
        <v>28</v>
      </c>
    </row>
    <row r="167" spans="1:25" x14ac:dyDescent="0.2">
      <c r="A167">
        <v>2023</v>
      </c>
      <c r="B167">
        <v>166</v>
      </c>
      <c r="C167" t="s">
        <v>658</v>
      </c>
      <c r="D167" t="str">
        <f>_xlfn.XLOOKUP($C167,TEAMS!$D$3:$D$361,TEAMS!$E$3:$E$361,"",0)</f>
        <v>S Dakota St</v>
      </c>
      <c r="E167" t="s">
        <v>465</v>
      </c>
      <c r="F167">
        <v>19</v>
      </c>
      <c r="G167">
        <v>13</v>
      </c>
      <c r="H167" s="10"/>
      <c r="I167">
        <v>0.18</v>
      </c>
      <c r="J167">
        <v>105.2</v>
      </c>
      <c r="K167">
        <v>173</v>
      </c>
      <c r="L167">
        <v>105</v>
      </c>
      <c r="M167">
        <v>171</v>
      </c>
      <c r="N167">
        <v>66.599999999999994</v>
      </c>
      <c r="O167">
        <v>212</v>
      </c>
      <c r="P167">
        <v>6.6000000000000003E-2</v>
      </c>
      <c r="Q167">
        <v>46</v>
      </c>
      <c r="R167">
        <v>-1.74</v>
      </c>
      <c r="S167">
        <v>197</v>
      </c>
      <c r="T167">
        <v>105.1</v>
      </c>
      <c r="U167">
        <v>161</v>
      </c>
      <c r="V167">
        <v>106.8</v>
      </c>
      <c r="W167">
        <v>232</v>
      </c>
      <c r="X167">
        <v>8.66</v>
      </c>
      <c r="Y167">
        <v>9</v>
      </c>
    </row>
    <row r="168" spans="1:25" x14ac:dyDescent="0.2">
      <c r="A168">
        <v>2023</v>
      </c>
      <c r="B168">
        <v>167</v>
      </c>
      <c r="C168" t="s">
        <v>528</v>
      </c>
      <c r="D168" t="str">
        <f>_xlfn.XLOOKUP($C168,TEAMS!$D$3:$D$361,TEAMS!$E$3:$E$361,"",0)</f>
        <v>GA Tech</v>
      </c>
      <c r="E168" t="s">
        <v>426</v>
      </c>
      <c r="F168">
        <v>15</v>
      </c>
      <c r="G168">
        <v>18</v>
      </c>
      <c r="H168" s="10"/>
      <c r="I168">
        <v>0.16</v>
      </c>
      <c r="J168">
        <v>104.3</v>
      </c>
      <c r="K168">
        <v>192</v>
      </c>
      <c r="L168">
        <v>104.1</v>
      </c>
      <c r="M168">
        <v>148</v>
      </c>
      <c r="N168">
        <v>66.7</v>
      </c>
      <c r="O168">
        <v>207</v>
      </c>
      <c r="P168">
        <v>-3.0000000000000001E-3</v>
      </c>
      <c r="Q168">
        <v>204</v>
      </c>
      <c r="R168">
        <v>4.41</v>
      </c>
      <c r="S168">
        <v>88</v>
      </c>
      <c r="T168">
        <v>108.7</v>
      </c>
      <c r="U168">
        <v>60</v>
      </c>
      <c r="V168">
        <v>104.3</v>
      </c>
      <c r="W168">
        <v>119</v>
      </c>
      <c r="X168">
        <v>-2.95</v>
      </c>
      <c r="Y168">
        <v>261</v>
      </c>
    </row>
    <row r="169" spans="1:25" x14ac:dyDescent="0.2">
      <c r="A169">
        <v>2023</v>
      </c>
      <c r="B169">
        <v>168</v>
      </c>
      <c r="C169" t="s">
        <v>157</v>
      </c>
      <c r="D169" t="str">
        <f>_xlfn.XLOOKUP($C169,TEAMS!$D$3:$D$361,TEAMS!$E$3:$E$361,"",0)</f>
        <v>Notre Dame</v>
      </c>
      <c r="E169" t="s">
        <v>426</v>
      </c>
      <c r="H169" s="10"/>
      <c r="I169">
        <v>0</v>
      </c>
      <c r="J169">
        <v>108.8</v>
      </c>
      <c r="K169">
        <v>106</v>
      </c>
      <c r="L169">
        <v>108.8</v>
      </c>
      <c r="M169">
        <v>258</v>
      </c>
      <c r="N169">
        <v>64.900000000000006</v>
      </c>
      <c r="O169">
        <v>306</v>
      </c>
      <c r="P169">
        <v>-6.6000000000000003E-2</v>
      </c>
      <c r="Q169">
        <v>319</v>
      </c>
      <c r="R169">
        <v>3.19</v>
      </c>
      <c r="S169">
        <v>103</v>
      </c>
      <c r="T169">
        <v>107.6</v>
      </c>
      <c r="U169">
        <v>91</v>
      </c>
      <c r="V169">
        <v>104.4</v>
      </c>
      <c r="W169">
        <v>123</v>
      </c>
      <c r="X169">
        <v>-3.77</v>
      </c>
      <c r="Y169">
        <v>282</v>
      </c>
    </row>
    <row r="170" spans="1:25" x14ac:dyDescent="0.2">
      <c r="A170">
        <v>2023</v>
      </c>
      <c r="B170">
        <v>169</v>
      </c>
      <c r="C170" t="s">
        <v>581</v>
      </c>
      <c r="D170" t="str">
        <f>_xlfn.XLOOKUP($C170,TEAMS!$D$3:$D$361,TEAMS!$E$3:$E$361,"",0)</f>
        <v>E Kentucky</v>
      </c>
      <c r="E170" t="s">
        <v>498</v>
      </c>
      <c r="F170">
        <v>20</v>
      </c>
      <c r="G170">
        <v>13</v>
      </c>
      <c r="H170" s="10"/>
      <c r="I170">
        <v>-0.05</v>
      </c>
      <c r="J170">
        <v>103.4</v>
      </c>
      <c r="K170">
        <v>214</v>
      </c>
      <c r="L170">
        <v>103.4</v>
      </c>
      <c r="M170">
        <v>134</v>
      </c>
      <c r="N170">
        <v>70.2</v>
      </c>
      <c r="O170">
        <v>41</v>
      </c>
      <c r="P170">
        <v>7.1999999999999995E-2</v>
      </c>
      <c r="Q170">
        <v>39</v>
      </c>
      <c r="R170">
        <v>-1.1399999999999999</v>
      </c>
      <c r="S170">
        <v>179</v>
      </c>
      <c r="T170">
        <v>105.1</v>
      </c>
      <c r="U170">
        <v>160</v>
      </c>
      <c r="V170">
        <v>106.2</v>
      </c>
      <c r="W170">
        <v>201</v>
      </c>
      <c r="X170">
        <v>2.78</v>
      </c>
      <c r="Y170">
        <v>89</v>
      </c>
    </row>
    <row r="171" spans="1:25" x14ac:dyDescent="0.2">
      <c r="A171">
        <v>2023</v>
      </c>
      <c r="B171">
        <v>170</v>
      </c>
      <c r="C171" t="s">
        <v>659</v>
      </c>
      <c r="D171" t="str">
        <f>_xlfn.XLOOKUP($C171,TEAMS!$D$3:$D$361,TEAMS!$E$3:$E$361,"",0)</f>
        <v>TX A&amp;M-CC</v>
      </c>
      <c r="E171" t="s">
        <v>551</v>
      </c>
      <c r="F171">
        <v>23</v>
      </c>
      <c r="G171">
        <v>10</v>
      </c>
      <c r="H171" s="10">
        <v>16</v>
      </c>
      <c r="I171">
        <v>-0.23</v>
      </c>
      <c r="J171">
        <v>107.4</v>
      </c>
      <c r="K171">
        <v>137</v>
      </c>
      <c r="L171">
        <v>107.6</v>
      </c>
      <c r="M171">
        <v>229</v>
      </c>
      <c r="N171">
        <v>69.3</v>
      </c>
      <c r="O171">
        <v>80</v>
      </c>
      <c r="P171">
        <v>1.9E-2</v>
      </c>
      <c r="Q171">
        <v>136</v>
      </c>
      <c r="R171">
        <v>-9.07</v>
      </c>
      <c r="S171">
        <v>352</v>
      </c>
      <c r="T171">
        <v>101.2</v>
      </c>
      <c r="U171">
        <v>330</v>
      </c>
      <c r="V171">
        <v>110.2</v>
      </c>
      <c r="W171">
        <v>358</v>
      </c>
      <c r="X171">
        <v>1.44</v>
      </c>
      <c r="Y171">
        <v>124</v>
      </c>
    </row>
    <row r="172" spans="1:25" x14ac:dyDescent="0.2">
      <c r="A172">
        <v>2023</v>
      </c>
      <c r="B172">
        <v>171</v>
      </c>
      <c r="C172" t="s">
        <v>111</v>
      </c>
      <c r="D172" t="str">
        <f>_xlfn.XLOOKUP($C172,TEAMS!$D$3:$D$361,TEAMS!$E$3:$E$361,"",0)</f>
        <v>Longwood</v>
      </c>
      <c r="E172" t="s">
        <v>512</v>
      </c>
      <c r="F172">
        <v>20</v>
      </c>
      <c r="G172">
        <v>12</v>
      </c>
      <c r="H172" s="10"/>
      <c r="I172">
        <v>-0.26</v>
      </c>
      <c r="J172">
        <v>104.3</v>
      </c>
      <c r="K172">
        <v>190</v>
      </c>
      <c r="L172">
        <v>104.5</v>
      </c>
      <c r="M172">
        <v>158</v>
      </c>
      <c r="N172">
        <v>66</v>
      </c>
      <c r="O172">
        <v>255</v>
      </c>
      <c r="P172">
        <v>-3.2000000000000001E-2</v>
      </c>
      <c r="Q172">
        <v>262</v>
      </c>
      <c r="R172">
        <v>-7.29</v>
      </c>
      <c r="S172">
        <v>331</v>
      </c>
      <c r="T172">
        <v>101.9</v>
      </c>
      <c r="U172">
        <v>308</v>
      </c>
      <c r="V172">
        <v>109.2</v>
      </c>
      <c r="W172">
        <v>341</v>
      </c>
      <c r="X172">
        <v>-8.01</v>
      </c>
      <c r="Y172">
        <v>346</v>
      </c>
    </row>
    <row r="173" spans="1:25" x14ac:dyDescent="0.2">
      <c r="A173">
        <v>2023</v>
      </c>
      <c r="B173">
        <v>172</v>
      </c>
      <c r="C173" t="s">
        <v>505</v>
      </c>
      <c r="D173" t="str">
        <f>_xlfn.XLOOKUP($C173,TEAMS!$D$3:$D$361,TEAMS!$E$3:$E$361,"",0)</f>
        <v>Boston Col</v>
      </c>
      <c r="E173" t="s">
        <v>426</v>
      </c>
      <c r="F173">
        <v>16</v>
      </c>
      <c r="G173">
        <v>17</v>
      </c>
      <c r="H173" s="10"/>
      <c r="I173">
        <v>-0.45</v>
      </c>
      <c r="J173">
        <v>102.6</v>
      </c>
      <c r="K173">
        <v>232</v>
      </c>
      <c r="L173">
        <v>103</v>
      </c>
      <c r="M173">
        <v>125</v>
      </c>
      <c r="N173">
        <v>66.599999999999994</v>
      </c>
      <c r="O173">
        <v>215</v>
      </c>
      <c r="P173">
        <v>0.09</v>
      </c>
      <c r="Q173">
        <v>21</v>
      </c>
      <c r="R173">
        <v>3.85</v>
      </c>
      <c r="S173">
        <v>97</v>
      </c>
      <c r="T173">
        <v>108.1</v>
      </c>
      <c r="U173">
        <v>81</v>
      </c>
      <c r="V173">
        <v>104.2</v>
      </c>
      <c r="W173">
        <v>115</v>
      </c>
      <c r="X173">
        <v>-4.37</v>
      </c>
      <c r="Y173">
        <v>296</v>
      </c>
    </row>
    <row r="174" spans="1:25" x14ac:dyDescent="0.2">
      <c r="A174">
        <v>2023</v>
      </c>
      <c r="B174">
        <v>173</v>
      </c>
      <c r="C174" t="s">
        <v>483</v>
      </c>
      <c r="D174" t="str">
        <f>_xlfn.XLOOKUP($C174,TEAMS!$D$3:$D$361,TEAMS!$E$3:$E$361,"",0)</f>
        <v>LA Tech</v>
      </c>
      <c r="E174" t="s">
        <v>451</v>
      </c>
      <c r="F174">
        <v>15</v>
      </c>
      <c r="G174">
        <v>18</v>
      </c>
      <c r="H174" s="10"/>
      <c r="I174">
        <v>-0.48</v>
      </c>
      <c r="J174">
        <v>105.4</v>
      </c>
      <c r="K174">
        <v>169</v>
      </c>
      <c r="L174">
        <v>105.9</v>
      </c>
      <c r="M174">
        <v>185</v>
      </c>
      <c r="N174">
        <v>66.599999999999994</v>
      </c>
      <c r="O174">
        <v>216</v>
      </c>
      <c r="P174">
        <v>-2.8000000000000001E-2</v>
      </c>
      <c r="Q174">
        <v>256</v>
      </c>
      <c r="R174">
        <v>2.4</v>
      </c>
      <c r="S174">
        <v>112</v>
      </c>
      <c r="T174">
        <v>106.1</v>
      </c>
      <c r="U174">
        <v>123</v>
      </c>
      <c r="V174">
        <v>103.7</v>
      </c>
      <c r="W174">
        <v>99</v>
      </c>
      <c r="X174">
        <v>0.74</v>
      </c>
      <c r="Y174">
        <v>148</v>
      </c>
    </row>
    <row r="175" spans="1:25" x14ac:dyDescent="0.2">
      <c r="A175">
        <v>2023</v>
      </c>
      <c r="B175">
        <v>174</v>
      </c>
      <c r="C175" t="s">
        <v>318</v>
      </c>
      <c r="D175" t="str">
        <f>_xlfn.XLOOKUP($C175,TEAMS!$D$3:$D$361,TEAMS!$E$3:$E$361,"",0)</f>
        <v>Old Dominion</v>
      </c>
      <c r="E175" t="s">
        <v>507</v>
      </c>
      <c r="F175">
        <v>19</v>
      </c>
      <c r="G175">
        <v>12</v>
      </c>
      <c r="H175" s="10"/>
      <c r="I175">
        <v>-0.61</v>
      </c>
      <c r="J175">
        <v>103.2</v>
      </c>
      <c r="K175">
        <v>219</v>
      </c>
      <c r="L175">
        <v>103.8</v>
      </c>
      <c r="M175">
        <v>141</v>
      </c>
      <c r="N175">
        <v>65</v>
      </c>
      <c r="O175">
        <v>301</v>
      </c>
      <c r="P175">
        <v>9.9000000000000005E-2</v>
      </c>
      <c r="Q175">
        <v>12</v>
      </c>
      <c r="R175">
        <v>-0.59</v>
      </c>
      <c r="S175">
        <v>158</v>
      </c>
      <c r="T175">
        <v>104.3</v>
      </c>
      <c r="U175">
        <v>203</v>
      </c>
      <c r="V175">
        <v>104.9</v>
      </c>
      <c r="W175">
        <v>145</v>
      </c>
      <c r="X175">
        <v>-1.54</v>
      </c>
      <c r="Y175">
        <v>214</v>
      </c>
    </row>
    <row r="176" spans="1:25" x14ac:dyDescent="0.2">
      <c r="A176">
        <v>2023</v>
      </c>
      <c r="B176">
        <v>175</v>
      </c>
      <c r="C176" t="s">
        <v>608</v>
      </c>
      <c r="D176" t="str">
        <f>_xlfn.XLOOKUP($C176,TEAMS!$D$3:$D$361,TEAMS!$E$3:$E$361,"",0)</f>
        <v>Grambling St</v>
      </c>
      <c r="E176" t="s">
        <v>545</v>
      </c>
      <c r="F176">
        <v>24</v>
      </c>
      <c r="G176">
        <v>9</v>
      </c>
      <c r="H176" s="10"/>
      <c r="I176">
        <v>-0.65</v>
      </c>
      <c r="J176">
        <v>100.1</v>
      </c>
      <c r="K176">
        <v>280</v>
      </c>
      <c r="L176">
        <v>100.8</v>
      </c>
      <c r="M176">
        <v>89</v>
      </c>
      <c r="N176">
        <v>66.3</v>
      </c>
      <c r="O176">
        <v>233</v>
      </c>
      <c r="P176">
        <v>0.09</v>
      </c>
      <c r="Q176">
        <v>22</v>
      </c>
      <c r="R176">
        <v>-8.77</v>
      </c>
      <c r="S176">
        <v>350</v>
      </c>
      <c r="T176">
        <v>98.9</v>
      </c>
      <c r="U176">
        <v>355</v>
      </c>
      <c r="V176">
        <v>107.7</v>
      </c>
      <c r="W176">
        <v>285</v>
      </c>
      <c r="X176">
        <v>4.0199999999999996</v>
      </c>
      <c r="Y176">
        <v>66</v>
      </c>
    </row>
    <row r="177" spans="1:25" x14ac:dyDescent="0.2">
      <c r="A177">
        <v>2023</v>
      </c>
      <c r="B177">
        <v>176</v>
      </c>
      <c r="C177" t="s">
        <v>541</v>
      </c>
      <c r="D177" t="str">
        <f>_xlfn.XLOOKUP($C177,TEAMS!$D$3:$D$361,TEAMS!$E$3:$E$361,"",0)</f>
        <v>E Carolina</v>
      </c>
      <c r="E177" t="s">
        <v>423</v>
      </c>
      <c r="F177">
        <v>16</v>
      </c>
      <c r="G177">
        <v>17</v>
      </c>
      <c r="H177" s="10"/>
      <c r="I177">
        <v>-0.72</v>
      </c>
      <c r="J177">
        <v>103.4</v>
      </c>
      <c r="K177">
        <v>213</v>
      </c>
      <c r="L177">
        <v>104.1</v>
      </c>
      <c r="M177">
        <v>147</v>
      </c>
      <c r="N177">
        <v>67.5</v>
      </c>
      <c r="O177">
        <v>170</v>
      </c>
      <c r="P177">
        <v>3.5999999999999997E-2</v>
      </c>
      <c r="Q177">
        <v>92</v>
      </c>
      <c r="R177">
        <v>0.85</v>
      </c>
      <c r="S177">
        <v>131</v>
      </c>
      <c r="T177">
        <v>105.6</v>
      </c>
      <c r="U177">
        <v>135</v>
      </c>
      <c r="V177">
        <v>104.8</v>
      </c>
      <c r="W177">
        <v>142</v>
      </c>
      <c r="X177">
        <v>-8.5399999999999991</v>
      </c>
      <c r="Y177">
        <v>350</v>
      </c>
    </row>
    <row r="178" spans="1:25" x14ac:dyDescent="0.2">
      <c r="A178">
        <v>2023</v>
      </c>
      <c r="B178">
        <v>177</v>
      </c>
      <c r="C178" t="s">
        <v>523</v>
      </c>
      <c r="D178" t="str">
        <f>_xlfn.XLOOKUP($C178,TEAMS!$D$3:$D$361,TEAMS!$E$3:$E$361,"",0)</f>
        <v>App State</v>
      </c>
      <c r="E178" t="s">
        <v>507</v>
      </c>
      <c r="F178">
        <v>16</v>
      </c>
      <c r="G178">
        <v>16</v>
      </c>
      <c r="H178" s="10"/>
      <c r="I178">
        <v>-0.73</v>
      </c>
      <c r="J178">
        <v>101.4</v>
      </c>
      <c r="K178">
        <v>254</v>
      </c>
      <c r="L178">
        <v>102.2</v>
      </c>
      <c r="M178">
        <v>110</v>
      </c>
      <c r="N178">
        <v>65</v>
      </c>
      <c r="O178">
        <v>299</v>
      </c>
      <c r="P178">
        <v>-3.5000000000000003E-2</v>
      </c>
      <c r="Q178">
        <v>269</v>
      </c>
      <c r="R178">
        <v>-0.65</v>
      </c>
      <c r="S178">
        <v>161</v>
      </c>
      <c r="T178">
        <v>104.7</v>
      </c>
      <c r="U178">
        <v>178</v>
      </c>
      <c r="V178">
        <v>105.4</v>
      </c>
      <c r="W178">
        <v>169</v>
      </c>
      <c r="X178">
        <v>-0.72</v>
      </c>
      <c r="Y178">
        <v>187</v>
      </c>
    </row>
    <row r="179" spans="1:25" x14ac:dyDescent="0.2">
      <c r="A179">
        <v>2023</v>
      </c>
      <c r="B179">
        <v>178</v>
      </c>
      <c r="C179" t="s">
        <v>289</v>
      </c>
      <c r="D179" t="str">
        <f>_xlfn.XLOOKUP($C179,TEAMS!$D$3:$D$361,TEAMS!$E$3:$E$361,"",0)</f>
        <v>Pepperdine</v>
      </c>
      <c r="E179" t="s">
        <v>420</v>
      </c>
      <c r="H179" s="10"/>
      <c r="I179">
        <v>-0.75</v>
      </c>
      <c r="J179">
        <v>105.4</v>
      </c>
      <c r="K179">
        <v>166</v>
      </c>
      <c r="L179">
        <v>106.2</v>
      </c>
      <c r="M179">
        <v>194</v>
      </c>
      <c r="N179">
        <v>72.2</v>
      </c>
      <c r="O179">
        <v>11</v>
      </c>
      <c r="P179">
        <v>-0.14000000000000001</v>
      </c>
      <c r="Q179">
        <v>363</v>
      </c>
      <c r="R179">
        <v>5.44</v>
      </c>
      <c r="S179">
        <v>80</v>
      </c>
      <c r="T179">
        <v>109.8</v>
      </c>
      <c r="U179">
        <v>31</v>
      </c>
      <c r="V179">
        <v>104.3</v>
      </c>
      <c r="W179">
        <v>118</v>
      </c>
      <c r="X179">
        <v>3.39</v>
      </c>
      <c r="Y179">
        <v>83</v>
      </c>
    </row>
    <row r="180" spans="1:25" x14ac:dyDescent="0.2">
      <c r="A180">
        <v>2023</v>
      </c>
      <c r="B180">
        <v>179</v>
      </c>
      <c r="C180" t="s">
        <v>549</v>
      </c>
      <c r="D180" t="str">
        <f>_xlfn.XLOOKUP($C180,TEAMS!$D$3:$D$361,TEAMS!$E$3:$E$361,"",0)</f>
        <v>Cleveland St</v>
      </c>
      <c r="E180" t="s">
        <v>539</v>
      </c>
      <c r="F180">
        <v>21</v>
      </c>
      <c r="G180">
        <v>13</v>
      </c>
      <c r="H180" s="10"/>
      <c r="I180">
        <v>-0.78</v>
      </c>
      <c r="J180">
        <v>104.4</v>
      </c>
      <c r="K180">
        <v>189</v>
      </c>
      <c r="L180">
        <v>105.1</v>
      </c>
      <c r="M180">
        <v>174</v>
      </c>
      <c r="N180">
        <v>66</v>
      </c>
      <c r="O180">
        <v>254</v>
      </c>
      <c r="P180">
        <v>2.9000000000000001E-2</v>
      </c>
      <c r="Q180">
        <v>105</v>
      </c>
      <c r="R180">
        <v>-4.99</v>
      </c>
      <c r="S180">
        <v>291</v>
      </c>
      <c r="T180">
        <v>103.3</v>
      </c>
      <c r="U180">
        <v>260</v>
      </c>
      <c r="V180">
        <v>108.3</v>
      </c>
      <c r="W180">
        <v>310</v>
      </c>
      <c r="X180">
        <v>0.37</v>
      </c>
      <c r="Y180">
        <v>157</v>
      </c>
    </row>
    <row r="181" spans="1:25" x14ac:dyDescent="0.2">
      <c r="A181">
        <v>2023</v>
      </c>
      <c r="B181">
        <v>180</v>
      </c>
      <c r="C181" t="s">
        <v>454</v>
      </c>
      <c r="D181" t="str">
        <f>_xlfn.XLOOKUP($C181,TEAMS!$D$3:$D$361,TEAMS!$E$3:$E$361,"",0)</f>
        <v>S Methodist</v>
      </c>
      <c r="E181" t="s">
        <v>423</v>
      </c>
      <c r="H181" s="10"/>
      <c r="I181">
        <v>-0.87</v>
      </c>
      <c r="J181">
        <v>103.3</v>
      </c>
      <c r="K181">
        <v>218</v>
      </c>
      <c r="L181">
        <v>104.2</v>
      </c>
      <c r="M181">
        <v>149</v>
      </c>
      <c r="N181">
        <v>69.599999999999994</v>
      </c>
      <c r="O181">
        <v>57</v>
      </c>
      <c r="P181">
        <v>-4.8000000000000001E-2</v>
      </c>
      <c r="Q181">
        <v>294</v>
      </c>
      <c r="R181">
        <v>6.34</v>
      </c>
      <c r="S181">
        <v>74</v>
      </c>
      <c r="T181">
        <v>108</v>
      </c>
      <c r="U181">
        <v>83</v>
      </c>
      <c r="V181">
        <v>101.7</v>
      </c>
      <c r="W181">
        <v>62</v>
      </c>
      <c r="X181">
        <v>4.17</v>
      </c>
      <c r="Y181">
        <v>61</v>
      </c>
    </row>
    <row r="182" spans="1:25" x14ac:dyDescent="0.2">
      <c r="A182">
        <v>2023</v>
      </c>
      <c r="B182">
        <v>181</v>
      </c>
      <c r="C182" t="s">
        <v>329</v>
      </c>
      <c r="D182" t="str">
        <f>_xlfn.XLOOKUP($C182,TEAMS!$D$3:$D$361,TEAMS!$E$3:$E$361,"",0)</f>
        <v>Pacific</v>
      </c>
      <c r="E182" t="s">
        <v>420</v>
      </c>
      <c r="F182">
        <v>15</v>
      </c>
      <c r="G182">
        <v>18</v>
      </c>
      <c r="H182" s="10"/>
      <c r="I182">
        <v>-0.88</v>
      </c>
      <c r="J182">
        <v>108.3</v>
      </c>
      <c r="K182">
        <v>111</v>
      </c>
      <c r="L182">
        <v>109.2</v>
      </c>
      <c r="M182">
        <v>264</v>
      </c>
      <c r="N182">
        <v>69.599999999999994</v>
      </c>
      <c r="O182">
        <v>60</v>
      </c>
      <c r="P182">
        <v>4.2999999999999997E-2</v>
      </c>
      <c r="Q182">
        <v>79</v>
      </c>
      <c r="R182">
        <v>2.1800000000000002</v>
      </c>
      <c r="S182">
        <v>114</v>
      </c>
      <c r="T182">
        <v>107.6</v>
      </c>
      <c r="U182">
        <v>94</v>
      </c>
      <c r="V182">
        <v>105.4</v>
      </c>
      <c r="W182">
        <v>168</v>
      </c>
      <c r="X182">
        <v>-3.27</v>
      </c>
      <c r="Y182">
        <v>266</v>
      </c>
    </row>
    <row r="183" spans="1:25" x14ac:dyDescent="0.2">
      <c r="A183">
        <v>2023</v>
      </c>
      <c r="B183">
        <v>182</v>
      </c>
      <c r="C183" t="s">
        <v>379</v>
      </c>
      <c r="D183" t="str">
        <f>_xlfn.XLOOKUP($C183,TEAMS!$D$3:$D$361,TEAMS!$E$3:$E$361,"",0)</f>
        <v>Radford</v>
      </c>
      <c r="E183" t="s">
        <v>512</v>
      </c>
      <c r="F183">
        <v>19</v>
      </c>
      <c r="G183">
        <v>14</v>
      </c>
      <c r="H183" s="10"/>
      <c r="I183">
        <v>-0.93</v>
      </c>
      <c r="J183">
        <v>104.4</v>
      </c>
      <c r="K183">
        <v>185</v>
      </c>
      <c r="L183">
        <v>105.4</v>
      </c>
      <c r="M183">
        <v>179</v>
      </c>
      <c r="N183">
        <v>64.599999999999994</v>
      </c>
      <c r="O183">
        <v>316</v>
      </c>
      <c r="P183">
        <v>-3.7999999999999999E-2</v>
      </c>
      <c r="Q183">
        <v>275</v>
      </c>
      <c r="R183">
        <v>-4.4400000000000004</v>
      </c>
      <c r="S183">
        <v>272</v>
      </c>
      <c r="T183">
        <v>103.6</v>
      </c>
      <c r="U183">
        <v>247</v>
      </c>
      <c r="V183">
        <v>108.1</v>
      </c>
      <c r="W183">
        <v>299</v>
      </c>
      <c r="X183">
        <v>0.92</v>
      </c>
      <c r="Y183">
        <v>141</v>
      </c>
    </row>
    <row r="184" spans="1:25" x14ac:dyDescent="0.2">
      <c r="A184">
        <v>2023</v>
      </c>
      <c r="B184">
        <v>183</v>
      </c>
      <c r="C184" t="s">
        <v>351</v>
      </c>
      <c r="D184" t="str">
        <f>_xlfn.XLOOKUP($C184,TEAMS!$D$3:$D$361,TEAMS!$E$3:$E$361,"",0)</f>
        <v>Navy</v>
      </c>
      <c r="E184" t="s">
        <v>495</v>
      </c>
      <c r="F184">
        <v>18</v>
      </c>
      <c r="G184">
        <v>13</v>
      </c>
      <c r="H184" s="10"/>
      <c r="I184">
        <v>-0.98</v>
      </c>
      <c r="J184">
        <v>103.7</v>
      </c>
      <c r="K184">
        <v>200</v>
      </c>
      <c r="L184">
        <v>104.7</v>
      </c>
      <c r="M184">
        <v>164</v>
      </c>
      <c r="N184">
        <v>64.5</v>
      </c>
      <c r="O184">
        <v>317</v>
      </c>
      <c r="P184">
        <v>-3.7999999999999999E-2</v>
      </c>
      <c r="Q184">
        <v>274</v>
      </c>
      <c r="R184">
        <v>-6.99</v>
      </c>
      <c r="S184">
        <v>327</v>
      </c>
      <c r="T184">
        <v>101.6</v>
      </c>
      <c r="U184">
        <v>318</v>
      </c>
      <c r="V184">
        <v>108.6</v>
      </c>
      <c r="W184">
        <v>325</v>
      </c>
      <c r="X184">
        <v>-1.51</v>
      </c>
      <c r="Y184">
        <v>212</v>
      </c>
    </row>
    <row r="185" spans="1:25" x14ac:dyDescent="0.2">
      <c r="A185">
        <v>2023</v>
      </c>
      <c r="B185">
        <v>184</v>
      </c>
      <c r="C185" t="s">
        <v>233</v>
      </c>
      <c r="D185" t="str">
        <f>_xlfn.XLOOKUP($C185,TEAMS!$D$3:$D$361,TEAMS!$E$3:$E$361,"",0)</f>
        <v>Brown</v>
      </c>
      <c r="E185" t="s">
        <v>485</v>
      </c>
      <c r="F185">
        <v>14</v>
      </c>
      <c r="G185">
        <v>13</v>
      </c>
      <c r="H185" s="10"/>
      <c r="I185">
        <v>-0.98</v>
      </c>
      <c r="J185">
        <v>100.8</v>
      </c>
      <c r="K185">
        <v>269</v>
      </c>
      <c r="L185">
        <v>101.8</v>
      </c>
      <c r="M185">
        <v>100</v>
      </c>
      <c r="N185">
        <v>69.3</v>
      </c>
      <c r="O185">
        <v>73</v>
      </c>
      <c r="P185">
        <v>5.0000000000000001E-3</v>
      </c>
      <c r="Q185">
        <v>171</v>
      </c>
      <c r="R185">
        <v>-2.2400000000000002</v>
      </c>
      <c r="S185">
        <v>212</v>
      </c>
      <c r="T185">
        <v>104.1</v>
      </c>
      <c r="U185">
        <v>218</v>
      </c>
      <c r="V185">
        <v>106.3</v>
      </c>
      <c r="W185">
        <v>207</v>
      </c>
      <c r="X185">
        <v>-4.34</v>
      </c>
      <c r="Y185">
        <v>295</v>
      </c>
    </row>
    <row r="186" spans="1:25" x14ac:dyDescent="0.2">
      <c r="A186">
        <v>2023</v>
      </c>
      <c r="B186">
        <v>185</v>
      </c>
      <c r="C186" t="s">
        <v>135</v>
      </c>
      <c r="D186" t="str">
        <f>_xlfn.XLOOKUP($C186,TEAMS!$D$3:$D$361,TEAMS!$E$3:$E$361,"",0)</f>
        <v>Chattanooga</v>
      </c>
      <c r="E186" t="s">
        <v>467</v>
      </c>
      <c r="F186">
        <v>18</v>
      </c>
      <c r="G186">
        <v>17</v>
      </c>
      <c r="H186" s="10"/>
      <c r="I186">
        <v>-1.03</v>
      </c>
      <c r="J186">
        <v>108.2</v>
      </c>
      <c r="K186">
        <v>114</v>
      </c>
      <c r="L186">
        <v>109.2</v>
      </c>
      <c r="M186">
        <v>265</v>
      </c>
      <c r="N186">
        <v>68.5</v>
      </c>
      <c r="O186">
        <v>122</v>
      </c>
      <c r="P186">
        <v>-6.5000000000000002E-2</v>
      </c>
      <c r="Q186">
        <v>318</v>
      </c>
      <c r="R186">
        <v>-2.58</v>
      </c>
      <c r="S186">
        <v>224</v>
      </c>
      <c r="T186">
        <v>105</v>
      </c>
      <c r="U186">
        <v>165</v>
      </c>
      <c r="V186">
        <v>107.6</v>
      </c>
      <c r="W186">
        <v>276</v>
      </c>
      <c r="X186">
        <v>1.1000000000000001</v>
      </c>
      <c r="Y186">
        <v>135</v>
      </c>
    </row>
    <row r="187" spans="1:25" x14ac:dyDescent="0.2">
      <c r="A187">
        <v>2023</v>
      </c>
      <c r="B187">
        <v>186</v>
      </c>
      <c r="C187" t="s">
        <v>489</v>
      </c>
      <c r="D187" t="str">
        <f>_xlfn.XLOOKUP($C187,TEAMS!$D$3:$D$361,TEAMS!$E$3:$E$361,"",0)</f>
        <v>W Kentucky</v>
      </c>
      <c r="E187" t="s">
        <v>451</v>
      </c>
      <c r="F187">
        <v>17</v>
      </c>
      <c r="G187">
        <v>16</v>
      </c>
      <c r="H187" s="10"/>
      <c r="I187">
        <v>-1.04</v>
      </c>
      <c r="J187">
        <v>104.8</v>
      </c>
      <c r="K187">
        <v>181</v>
      </c>
      <c r="L187">
        <v>105.8</v>
      </c>
      <c r="M187">
        <v>184</v>
      </c>
      <c r="N187">
        <v>67.599999999999994</v>
      </c>
      <c r="O187">
        <v>164</v>
      </c>
      <c r="P187">
        <v>5.1999999999999998E-2</v>
      </c>
      <c r="Q187">
        <v>63</v>
      </c>
      <c r="R187">
        <v>1.25</v>
      </c>
      <c r="S187">
        <v>121</v>
      </c>
      <c r="T187">
        <v>105.7</v>
      </c>
      <c r="U187">
        <v>131</v>
      </c>
      <c r="V187">
        <v>104.4</v>
      </c>
      <c r="W187">
        <v>124</v>
      </c>
      <c r="X187">
        <v>-3.74</v>
      </c>
      <c r="Y187">
        <v>281</v>
      </c>
    </row>
    <row r="188" spans="1:25" x14ac:dyDescent="0.2">
      <c r="A188">
        <v>2023</v>
      </c>
      <c r="B188">
        <v>187</v>
      </c>
      <c r="C188" t="s">
        <v>660</v>
      </c>
      <c r="D188" t="str">
        <f>_xlfn.XLOOKUP($C188,TEAMS!$D$3:$D$361,TEAMS!$E$3:$E$361,"",0)</f>
        <v>N Mex State</v>
      </c>
      <c r="E188" t="s">
        <v>472</v>
      </c>
      <c r="H188" s="10"/>
      <c r="I188">
        <v>-1.1200000000000001</v>
      </c>
      <c r="J188">
        <v>105.7</v>
      </c>
      <c r="K188">
        <v>162</v>
      </c>
      <c r="L188">
        <v>106.8</v>
      </c>
      <c r="M188">
        <v>210</v>
      </c>
      <c r="N188">
        <v>69.3</v>
      </c>
      <c r="O188">
        <v>77</v>
      </c>
      <c r="P188">
        <v>-8.7999999999999995E-2</v>
      </c>
      <c r="Q188">
        <v>347</v>
      </c>
      <c r="R188">
        <v>4.01</v>
      </c>
      <c r="S188">
        <v>95</v>
      </c>
      <c r="T188">
        <v>106.2</v>
      </c>
      <c r="U188">
        <v>120</v>
      </c>
      <c r="V188">
        <v>102.2</v>
      </c>
      <c r="W188">
        <v>72</v>
      </c>
      <c r="X188">
        <v>4.46</v>
      </c>
      <c r="Y188">
        <v>56</v>
      </c>
    </row>
    <row r="189" spans="1:25" x14ac:dyDescent="0.2">
      <c r="A189">
        <v>2023</v>
      </c>
      <c r="B189">
        <v>188</v>
      </c>
      <c r="C189" t="s">
        <v>553</v>
      </c>
      <c r="D189" t="str">
        <f>_xlfn.XLOOKUP($C189,TEAMS!$D$3:$D$361,TEAMS!$E$3:$E$361,"",0)</f>
        <v>Fla Gulf Cst</v>
      </c>
      <c r="E189" t="s">
        <v>498</v>
      </c>
      <c r="F189">
        <v>17</v>
      </c>
      <c r="G189">
        <v>15</v>
      </c>
      <c r="H189" s="10"/>
      <c r="I189">
        <v>-1.2</v>
      </c>
      <c r="J189">
        <v>105</v>
      </c>
      <c r="K189">
        <v>175</v>
      </c>
      <c r="L189">
        <v>106.2</v>
      </c>
      <c r="M189">
        <v>195</v>
      </c>
      <c r="N189">
        <v>66.3</v>
      </c>
      <c r="O189">
        <v>226</v>
      </c>
      <c r="P189">
        <v>6.0000000000000001E-3</v>
      </c>
      <c r="Q189">
        <v>170</v>
      </c>
      <c r="R189">
        <v>-2.82</v>
      </c>
      <c r="S189">
        <v>231</v>
      </c>
      <c r="T189">
        <v>104.4</v>
      </c>
      <c r="U189">
        <v>201</v>
      </c>
      <c r="V189">
        <v>107.2</v>
      </c>
      <c r="W189">
        <v>257</v>
      </c>
      <c r="X189">
        <v>1.24</v>
      </c>
      <c r="Y189">
        <v>133</v>
      </c>
    </row>
    <row r="190" spans="1:25" x14ac:dyDescent="0.2">
      <c r="A190">
        <v>2023</v>
      </c>
      <c r="B190">
        <v>189</v>
      </c>
      <c r="C190" t="s">
        <v>598</v>
      </c>
      <c r="D190" t="str">
        <f>_xlfn.XLOOKUP($C190,TEAMS!$D$3:$D$361,TEAMS!$E$3:$E$361,"",0)</f>
        <v>NC Central</v>
      </c>
      <c r="E190" t="s">
        <v>530</v>
      </c>
      <c r="F190">
        <v>18</v>
      </c>
      <c r="G190">
        <v>12</v>
      </c>
      <c r="H190" s="10"/>
      <c r="I190">
        <v>-1.23</v>
      </c>
      <c r="J190">
        <v>100.9</v>
      </c>
      <c r="K190">
        <v>264</v>
      </c>
      <c r="L190">
        <v>102.1</v>
      </c>
      <c r="M190">
        <v>109</v>
      </c>
      <c r="N190">
        <v>67.900000000000006</v>
      </c>
      <c r="O190">
        <v>155</v>
      </c>
      <c r="P190">
        <v>-5.8000000000000003E-2</v>
      </c>
      <c r="Q190">
        <v>308</v>
      </c>
      <c r="R190">
        <v>-5.94</v>
      </c>
      <c r="S190">
        <v>309</v>
      </c>
      <c r="T190">
        <v>101.1</v>
      </c>
      <c r="U190">
        <v>332</v>
      </c>
      <c r="V190">
        <v>107</v>
      </c>
      <c r="W190">
        <v>253</v>
      </c>
      <c r="X190">
        <v>5.0199999999999996</v>
      </c>
      <c r="Y190">
        <v>49</v>
      </c>
    </row>
    <row r="191" spans="1:25" x14ac:dyDescent="0.2">
      <c r="A191">
        <v>2023</v>
      </c>
      <c r="B191">
        <v>190</v>
      </c>
      <c r="C191" t="s">
        <v>506</v>
      </c>
      <c r="D191" t="str">
        <f>_xlfn.XLOOKUP($C191,TEAMS!$D$3:$D$361,TEAMS!$E$3:$E$361,"",0)</f>
        <v>Texas State</v>
      </c>
      <c r="E191" t="s">
        <v>507</v>
      </c>
      <c r="F191">
        <v>16</v>
      </c>
      <c r="G191">
        <v>19</v>
      </c>
      <c r="H191" s="10"/>
      <c r="I191">
        <v>-1.25</v>
      </c>
      <c r="J191">
        <v>104.8</v>
      </c>
      <c r="K191">
        <v>182</v>
      </c>
      <c r="L191">
        <v>106</v>
      </c>
      <c r="M191">
        <v>193</v>
      </c>
      <c r="N191">
        <v>63.6</v>
      </c>
      <c r="O191">
        <v>340</v>
      </c>
      <c r="P191">
        <v>1E-3</v>
      </c>
      <c r="Q191">
        <v>192</v>
      </c>
      <c r="R191">
        <v>0.49</v>
      </c>
      <c r="S191">
        <v>133</v>
      </c>
      <c r="T191">
        <v>104.7</v>
      </c>
      <c r="U191">
        <v>181</v>
      </c>
      <c r="V191">
        <v>104.2</v>
      </c>
      <c r="W191">
        <v>112</v>
      </c>
      <c r="X191">
        <v>-0.75</v>
      </c>
      <c r="Y191">
        <v>188</v>
      </c>
    </row>
    <row r="192" spans="1:25" x14ac:dyDescent="0.2">
      <c r="A192">
        <v>2023</v>
      </c>
      <c r="B192">
        <v>191</v>
      </c>
      <c r="C192" t="s">
        <v>533</v>
      </c>
      <c r="D192" t="str">
        <f>_xlfn.XLOOKUP($C192,TEAMS!$D$3:$D$361,TEAMS!$E$3:$E$361,"",0)</f>
        <v>Weber State</v>
      </c>
      <c r="E192" t="s">
        <v>500</v>
      </c>
      <c r="F192">
        <v>18</v>
      </c>
      <c r="G192">
        <v>15</v>
      </c>
      <c r="H192" s="10"/>
      <c r="I192">
        <v>-1.35</v>
      </c>
      <c r="J192">
        <v>100.5</v>
      </c>
      <c r="K192">
        <v>272</v>
      </c>
      <c r="L192">
        <v>101.8</v>
      </c>
      <c r="M192">
        <v>102</v>
      </c>
      <c r="N192">
        <v>65.2</v>
      </c>
      <c r="O192">
        <v>291</v>
      </c>
      <c r="P192">
        <v>6.4000000000000001E-2</v>
      </c>
      <c r="Q192">
        <v>49</v>
      </c>
      <c r="R192">
        <v>0.19</v>
      </c>
      <c r="S192">
        <v>140</v>
      </c>
      <c r="T192">
        <v>106.3</v>
      </c>
      <c r="U192">
        <v>111</v>
      </c>
      <c r="V192">
        <v>106.1</v>
      </c>
      <c r="W192">
        <v>199</v>
      </c>
      <c r="X192">
        <v>5.48</v>
      </c>
      <c r="Y192">
        <v>41</v>
      </c>
    </row>
    <row r="193" spans="1:25" x14ac:dyDescent="0.2">
      <c r="A193">
        <v>2023</v>
      </c>
      <c r="B193">
        <v>192</v>
      </c>
      <c r="C193" t="s">
        <v>502</v>
      </c>
      <c r="D193" t="str">
        <f>_xlfn.XLOOKUP($C193,TEAMS!$D$3:$D$361,TEAMS!$E$3:$E$361,"",0)</f>
        <v>Abl Christian</v>
      </c>
      <c r="E193" t="s">
        <v>472</v>
      </c>
      <c r="F193">
        <v>13</v>
      </c>
      <c r="G193">
        <v>17</v>
      </c>
      <c r="H193" s="10"/>
      <c r="I193">
        <v>-1.43</v>
      </c>
      <c r="J193">
        <v>105.9</v>
      </c>
      <c r="K193">
        <v>158</v>
      </c>
      <c r="L193">
        <v>107.3</v>
      </c>
      <c r="M193">
        <v>222</v>
      </c>
      <c r="N193">
        <v>69.2</v>
      </c>
      <c r="O193">
        <v>83</v>
      </c>
      <c r="P193">
        <v>-0.05</v>
      </c>
      <c r="Q193">
        <v>297</v>
      </c>
      <c r="R193">
        <v>2.44</v>
      </c>
      <c r="S193">
        <v>111</v>
      </c>
      <c r="T193">
        <v>105.5</v>
      </c>
      <c r="U193">
        <v>140</v>
      </c>
      <c r="V193">
        <v>103.1</v>
      </c>
      <c r="W193">
        <v>87</v>
      </c>
      <c r="X193">
        <v>0.24</v>
      </c>
      <c r="Y193">
        <v>163</v>
      </c>
    </row>
    <row r="194" spans="1:25" x14ac:dyDescent="0.2">
      <c r="A194">
        <v>2023</v>
      </c>
      <c r="B194">
        <v>193</v>
      </c>
      <c r="C194" t="s">
        <v>661</v>
      </c>
      <c r="D194" t="str">
        <f>_xlfn.XLOOKUP($C194,TEAMS!$D$3:$D$361,TEAMS!$E$3:$E$361,"",0)</f>
        <v>Wright State</v>
      </c>
      <c r="E194" t="s">
        <v>539</v>
      </c>
      <c r="F194">
        <v>18</v>
      </c>
      <c r="G194">
        <v>15</v>
      </c>
      <c r="H194" s="10"/>
      <c r="I194">
        <v>-1.47</v>
      </c>
      <c r="J194">
        <v>104.4</v>
      </c>
      <c r="K194">
        <v>186</v>
      </c>
      <c r="L194">
        <v>105.9</v>
      </c>
      <c r="M194">
        <v>189</v>
      </c>
      <c r="N194">
        <v>71.3</v>
      </c>
      <c r="O194">
        <v>23</v>
      </c>
      <c r="P194">
        <v>-8.1000000000000003E-2</v>
      </c>
      <c r="Q194">
        <v>341</v>
      </c>
      <c r="R194">
        <v>-5.75</v>
      </c>
      <c r="S194">
        <v>307</v>
      </c>
      <c r="T194">
        <v>103.2</v>
      </c>
      <c r="U194">
        <v>266</v>
      </c>
      <c r="V194">
        <v>108.9</v>
      </c>
      <c r="W194">
        <v>331</v>
      </c>
      <c r="X194">
        <v>-1.63</v>
      </c>
      <c r="Y194">
        <v>217</v>
      </c>
    </row>
    <row r="195" spans="1:25" x14ac:dyDescent="0.2">
      <c r="A195">
        <v>2023</v>
      </c>
      <c r="B195">
        <v>194</v>
      </c>
      <c r="C195" t="s">
        <v>657</v>
      </c>
      <c r="D195" t="str">
        <f>_xlfn.XLOOKUP($C195,TEAMS!$D$3:$D$361,TEAMS!$E$3:$E$361,"",0)</f>
        <v>Norfolk St</v>
      </c>
      <c r="E195" t="s">
        <v>530</v>
      </c>
      <c r="F195">
        <v>22</v>
      </c>
      <c r="G195">
        <v>11</v>
      </c>
      <c r="H195" s="10"/>
      <c r="I195">
        <v>-1.48</v>
      </c>
      <c r="J195">
        <v>107.5</v>
      </c>
      <c r="K195">
        <v>134</v>
      </c>
      <c r="L195">
        <v>108.9</v>
      </c>
      <c r="M195">
        <v>260</v>
      </c>
      <c r="N195">
        <v>65.3</v>
      </c>
      <c r="O195">
        <v>285</v>
      </c>
      <c r="P195">
        <v>6.5000000000000002E-2</v>
      </c>
      <c r="Q195">
        <v>47</v>
      </c>
      <c r="R195">
        <v>-7.7</v>
      </c>
      <c r="S195">
        <v>336</v>
      </c>
      <c r="T195">
        <v>100.3</v>
      </c>
      <c r="U195">
        <v>344</v>
      </c>
      <c r="V195">
        <v>108</v>
      </c>
      <c r="W195">
        <v>295</v>
      </c>
      <c r="X195">
        <v>-1.5</v>
      </c>
      <c r="Y195">
        <v>210</v>
      </c>
    </row>
    <row r="196" spans="1:25" x14ac:dyDescent="0.2">
      <c r="A196">
        <v>2023</v>
      </c>
      <c r="B196">
        <v>195</v>
      </c>
      <c r="C196" t="s">
        <v>526</v>
      </c>
      <c r="D196" t="str">
        <f>_xlfn.XLOOKUP($C196,TEAMS!$D$3:$D$361,TEAMS!$E$3:$E$361,"",0)</f>
        <v>St Josephs</v>
      </c>
      <c r="E196" t="s">
        <v>447</v>
      </c>
      <c r="F196">
        <v>16</v>
      </c>
      <c r="G196">
        <v>17</v>
      </c>
      <c r="H196" s="10"/>
      <c r="I196">
        <v>-1.51</v>
      </c>
      <c r="J196">
        <v>104.4</v>
      </c>
      <c r="K196">
        <v>188</v>
      </c>
      <c r="L196">
        <v>105.9</v>
      </c>
      <c r="M196">
        <v>188</v>
      </c>
      <c r="N196">
        <v>69.3</v>
      </c>
      <c r="O196">
        <v>75</v>
      </c>
      <c r="P196">
        <v>-7.0000000000000001E-3</v>
      </c>
      <c r="Q196">
        <v>212</v>
      </c>
      <c r="R196">
        <v>-1.85</v>
      </c>
      <c r="S196">
        <v>202</v>
      </c>
      <c r="T196">
        <v>104.4</v>
      </c>
      <c r="U196">
        <v>198</v>
      </c>
      <c r="V196">
        <v>106.3</v>
      </c>
      <c r="W196">
        <v>204</v>
      </c>
      <c r="X196">
        <v>-5.79</v>
      </c>
      <c r="Y196">
        <v>320</v>
      </c>
    </row>
    <row r="197" spans="1:25" x14ac:dyDescent="0.2">
      <c r="A197">
        <v>2023</v>
      </c>
      <c r="B197">
        <v>196</v>
      </c>
      <c r="C197" t="s">
        <v>195</v>
      </c>
      <c r="D197" t="str">
        <f>_xlfn.XLOOKUP($C197,TEAMS!$D$3:$D$361,TEAMS!$E$3:$E$361,"",0)</f>
        <v>Quinnipiac</v>
      </c>
      <c r="E197" t="s">
        <v>479</v>
      </c>
      <c r="F197">
        <v>20</v>
      </c>
      <c r="G197">
        <v>12</v>
      </c>
      <c r="H197" s="10"/>
      <c r="I197">
        <v>-1.52</v>
      </c>
      <c r="J197">
        <v>104.2</v>
      </c>
      <c r="K197">
        <v>194</v>
      </c>
      <c r="L197">
        <v>105.7</v>
      </c>
      <c r="M197">
        <v>182</v>
      </c>
      <c r="N197">
        <v>69.7</v>
      </c>
      <c r="O197">
        <v>53</v>
      </c>
      <c r="P197">
        <v>7.0000000000000001E-3</v>
      </c>
      <c r="Q197">
        <v>169</v>
      </c>
      <c r="R197">
        <v>-5.6</v>
      </c>
      <c r="S197">
        <v>301</v>
      </c>
      <c r="T197">
        <v>101</v>
      </c>
      <c r="U197">
        <v>334</v>
      </c>
      <c r="V197">
        <v>106.6</v>
      </c>
      <c r="W197">
        <v>223</v>
      </c>
      <c r="X197">
        <v>-3.57</v>
      </c>
      <c r="Y197">
        <v>276</v>
      </c>
    </row>
    <row r="198" spans="1:25" x14ac:dyDescent="0.2">
      <c r="A198">
        <v>2023</v>
      </c>
      <c r="B198">
        <v>197</v>
      </c>
      <c r="C198" t="s">
        <v>527</v>
      </c>
      <c r="D198" t="str">
        <f>_xlfn.XLOOKUP($C198,TEAMS!$D$3:$D$361,TEAMS!$E$3:$E$361,"",0)</f>
        <v>TX El Paso</v>
      </c>
      <c r="E198" t="s">
        <v>451</v>
      </c>
      <c r="F198">
        <v>14</v>
      </c>
      <c r="G198">
        <v>18</v>
      </c>
      <c r="H198" s="10"/>
      <c r="I198">
        <v>-1.54</v>
      </c>
      <c r="J198">
        <v>99.1</v>
      </c>
      <c r="K198">
        <v>292</v>
      </c>
      <c r="L198">
        <v>100.6</v>
      </c>
      <c r="M198">
        <v>86</v>
      </c>
      <c r="N198">
        <v>67</v>
      </c>
      <c r="O198">
        <v>189</v>
      </c>
      <c r="P198">
        <v>-8.0000000000000002E-3</v>
      </c>
      <c r="Q198">
        <v>215</v>
      </c>
      <c r="R198">
        <v>1.35</v>
      </c>
      <c r="S198">
        <v>120</v>
      </c>
      <c r="T198">
        <v>106</v>
      </c>
      <c r="U198">
        <v>125</v>
      </c>
      <c r="V198">
        <v>104.7</v>
      </c>
      <c r="W198">
        <v>137</v>
      </c>
      <c r="X198">
        <v>-2.13</v>
      </c>
      <c r="Y198">
        <v>236</v>
      </c>
    </row>
    <row r="199" spans="1:25" x14ac:dyDescent="0.2">
      <c r="A199">
        <v>2023</v>
      </c>
      <c r="B199">
        <v>198</v>
      </c>
      <c r="C199" t="s">
        <v>607</v>
      </c>
      <c r="D199" t="str">
        <f>_xlfn.XLOOKUP($C199,TEAMS!$D$3:$D$361,TEAMS!$E$3:$E$361,"",0)</f>
        <v>St. Thomas (MN)</v>
      </c>
      <c r="E199" t="s">
        <v>465</v>
      </c>
      <c r="F199">
        <v>19</v>
      </c>
      <c r="G199">
        <v>14</v>
      </c>
      <c r="H199" s="10"/>
      <c r="I199">
        <v>-1.8</v>
      </c>
      <c r="J199">
        <v>107.8</v>
      </c>
      <c r="K199">
        <v>127</v>
      </c>
      <c r="L199">
        <v>109.6</v>
      </c>
      <c r="M199">
        <v>267</v>
      </c>
      <c r="N199">
        <v>66.099999999999994</v>
      </c>
      <c r="O199">
        <v>244</v>
      </c>
      <c r="P199">
        <v>-1E-3</v>
      </c>
      <c r="Q199">
        <v>200</v>
      </c>
      <c r="R199">
        <v>-4.3899999999999997</v>
      </c>
      <c r="S199">
        <v>270</v>
      </c>
      <c r="T199">
        <v>103.3</v>
      </c>
      <c r="U199">
        <v>257</v>
      </c>
      <c r="V199">
        <v>107.7</v>
      </c>
      <c r="W199">
        <v>286</v>
      </c>
      <c r="X199">
        <v>-1.95</v>
      </c>
      <c r="Y199">
        <v>231</v>
      </c>
    </row>
    <row r="200" spans="1:25" x14ac:dyDescent="0.2">
      <c r="A200">
        <v>2023</v>
      </c>
      <c r="B200">
        <v>199</v>
      </c>
      <c r="C200" t="s">
        <v>563</v>
      </c>
      <c r="D200" t="str">
        <f>_xlfn.XLOOKUP($C200,TEAMS!$D$3:$D$361,TEAMS!$E$3:$E$361,"",0)</f>
        <v>Detroit</v>
      </c>
      <c r="E200" t="s">
        <v>539</v>
      </c>
      <c r="F200">
        <v>14</v>
      </c>
      <c r="G200">
        <v>19</v>
      </c>
      <c r="H200" s="10"/>
      <c r="I200">
        <v>-1.83</v>
      </c>
      <c r="J200">
        <v>111.6</v>
      </c>
      <c r="K200">
        <v>67</v>
      </c>
      <c r="L200">
        <v>113.5</v>
      </c>
      <c r="M200">
        <v>333</v>
      </c>
      <c r="N200">
        <v>67.3</v>
      </c>
      <c r="O200">
        <v>177</v>
      </c>
      <c r="P200">
        <v>-0.10299999999999999</v>
      </c>
      <c r="Q200">
        <v>352</v>
      </c>
      <c r="R200">
        <v>-3.21</v>
      </c>
      <c r="S200">
        <v>238</v>
      </c>
      <c r="T200">
        <v>104.1</v>
      </c>
      <c r="U200">
        <v>217</v>
      </c>
      <c r="V200">
        <v>107.3</v>
      </c>
      <c r="W200">
        <v>263</v>
      </c>
      <c r="X200">
        <v>4.57</v>
      </c>
      <c r="Y200">
        <v>53</v>
      </c>
    </row>
    <row r="201" spans="1:25" x14ac:dyDescent="0.2">
      <c r="A201">
        <v>2023</v>
      </c>
      <c r="B201">
        <v>200</v>
      </c>
      <c r="C201" t="s">
        <v>166</v>
      </c>
      <c r="D201" t="str">
        <f>_xlfn.XLOOKUP($C201,TEAMS!$D$3:$D$361,TEAMS!$E$3:$E$361,"",0)</f>
        <v>Drexel</v>
      </c>
      <c r="E201" t="s">
        <v>470</v>
      </c>
      <c r="F201">
        <v>17</v>
      </c>
      <c r="G201">
        <v>15</v>
      </c>
      <c r="H201" s="10"/>
      <c r="I201">
        <v>-1.96</v>
      </c>
      <c r="J201">
        <v>101.2</v>
      </c>
      <c r="K201">
        <v>259</v>
      </c>
      <c r="L201">
        <v>103.1</v>
      </c>
      <c r="M201">
        <v>126</v>
      </c>
      <c r="N201">
        <v>63.7</v>
      </c>
      <c r="O201">
        <v>339</v>
      </c>
      <c r="P201">
        <v>-7.3999999999999996E-2</v>
      </c>
      <c r="Q201">
        <v>330</v>
      </c>
      <c r="R201">
        <v>-6.43</v>
      </c>
      <c r="S201">
        <v>315</v>
      </c>
      <c r="T201">
        <v>101.2</v>
      </c>
      <c r="U201">
        <v>329</v>
      </c>
      <c r="V201">
        <v>107.6</v>
      </c>
      <c r="W201">
        <v>278</v>
      </c>
      <c r="X201">
        <v>-1.5</v>
      </c>
      <c r="Y201">
        <v>209</v>
      </c>
    </row>
    <row r="202" spans="1:25" x14ac:dyDescent="0.2">
      <c r="A202">
        <v>2023</v>
      </c>
      <c r="B202">
        <v>201</v>
      </c>
      <c r="C202" t="s">
        <v>474</v>
      </c>
      <c r="D202" t="str">
        <f>_xlfn.XLOOKUP($C202,TEAMS!$D$3:$D$361,TEAMS!$E$3:$E$361,"",0)</f>
        <v>St Bonavent</v>
      </c>
      <c r="E202" t="s">
        <v>447</v>
      </c>
      <c r="F202">
        <v>14</v>
      </c>
      <c r="G202">
        <v>18</v>
      </c>
      <c r="H202" s="10"/>
      <c r="I202">
        <v>-2.0099999999999998</v>
      </c>
      <c r="J202">
        <v>101.2</v>
      </c>
      <c r="K202">
        <v>260</v>
      </c>
      <c r="L202">
        <v>103.2</v>
      </c>
      <c r="M202">
        <v>127</v>
      </c>
      <c r="N202">
        <v>65.7</v>
      </c>
      <c r="O202">
        <v>274</v>
      </c>
      <c r="P202">
        <v>-3.2000000000000001E-2</v>
      </c>
      <c r="Q202">
        <v>261</v>
      </c>
      <c r="R202">
        <v>-1</v>
      </c>
      <c r="S202">
        <v>172</v>
      </c>
      <c r="T202">
        <v>104.5</v>
      </c>
      <c r="U202">
        <v>193</v>
      </c>
      <c r="V202">
        <v>105.5</v>
      </c>
      <c r="W202">
        <v>177</v>
      </c>
      <c r="X202">
        <v>-3.59</v>
      </c>
      <c r="Y202">
        <v>278</v>
      </c>
    </row>
    <row r="203" spans="1:25" x14ac:dyDescent="0.2">
      <c r="A203">
        <v>2023</v>
      </c>
      <c r="B203">
        <v>202</v>
      </c>
      <c r="C203" t="s">
        <v>532</v>
      </c>
      <c r="D203" t="str">
        <f>_xlfn.XLOOKUP($C203,TEAMS!$D$3:$D$361,TEAMS!$E$3:$E$361,"",0)</f>
        <v>Gard-Webb</v>
      </c>
      <c r="E203" t="s">
        <v>512</v>
      </c>
      <c r="F203">
        <v>15</v>
      </c>
      <c r="G203">
        <v>16</v>
      </c>
      <c r="H203" s="10"/>
      <c r="I203">
        <v>-2.57</v>
      </c>
      <c r="J203">
        <v>99</v>
      </c>
      <c r="K203">
        <v>295</v>
      </c>
      <c r="L203">
        <v>101.6</v>
      </c>
      <c r="M203">
        <v>98</v>
      </c>
      <c r="N203">
        <v>66.2</v>
      </c>
      <c r="O203">
        <v>234</v>
      </c>
      <c r="P203">
        <v>-9.0999999999999998E-2</v>
      </c>
      <c r="Q203">
        <v>348</v>
      </c>
      <c r="R203">
        <v>-4.01</v>
      </c>
      <c r="S203">
        <v>263</v>
      </c>
      <c r="T203">
        <v>103.7</v>
      </c>
      <c r="U203">
        <v>246</v>
      </c>
      <c r="V203">
        <v>107.7</v>
      </c>
      <c r="W203">
        <v>287</v>
      </c>
      <c r="X203">
        <v>1.65</v>
      </c>
      <c r="Y203">
        <v>120</v>
      </c>
    </row>
    <row r="204" spans="1:25" x14ac:dyDescent="0.2">
      <c r="A204">
        <v>2023</v>
      </c>
      <c r="B204">
        <v>203</v>
      </c>
      <c r="C204" t="s">
        <v>288</v>
      </c>
      <c r="D204" t="str">
        <f>_xlfn.XLOOKUP($C204,TEAMS!$D$3:$D$361,TEAMS!$E$3:$E$361,"",0)</f>
        <v>Rider</v>
      </c>
      <c r="E204" t="s">
        <v>479</v>
      </c>
      <c r="F204">
        <v>16</v>
      </c>
      <c r="G204">
        <v>14</v>
      </c>
      <c r="H204" s="10"/>
      <c r="I204">
        <v>-2.59</v>
      </c>
      <c r="J204">
        <v>106.3</v>
      </c>
      <c r="K204">
        <v>154</v>
      </c>
      <c r="L204">
        <v>108.9</v>
      </c>
      <c r="M204">
        <v>259</v>
      </c>
      <c r="N204">
        <v>65.099999999999994</v>
      </c>
      <c r="O204">
        <v>296</v>
      </c>
      <c r="P204">
        <v>-3.9E-2</v>
      </c>
      <c r="Q204">
        <v>277</v>
      </c>
      <c r="R204">
        <v>-5.62</v>
      </c>
      <c r="S204">
        <v>304</v>
      </c>
      <c r="T204">
        <v>101.2</v>
      </c>
      <c r="U204">
        <v>328</v>
      </c>
      <c r="V204">
        <v>106.8</v>
      </c>
      <c r="W204">
        <v>235</v>
      </c>
      <c r="X204">
        <v>-2.58</v>
      </c>
      <c r="Y204">
        <v>251</v>
      </c>
    </row>
    <row r="205" spans="1:25" x14ac:dyDescent="0.2">
      <c r="A205">
        <v>2023</v>
      </c>
      <c r="B205">
        <v>204</v>
      </c>
      <c r="C205" t="s">
        <v>663</v>
      </c>
      <c r="D205" t="str">
        <f>_xlfn.XLOOKUP($C205,TEAMS!$D$3:$D$361,TEAMS!$E$3:$E$361,"",0)</f>
        <v/>
      </c>
      <c r="E205" t="s">
        <v>498</v>
      </c>
      <c r="F205">
        <v>18</v>
      </c>
      <c r="G205">
        <v>15</v>
      </c>
      <c r="H205" s="10"/>
      <c r="I205">
        <v>-2.6</v>
      </c>
      <c r="J205">
        <v>107.2</v>
      </c>
      <c r="K205">
        <v>141</v>
      </c>
      <c r="L205">
        <v>109.8</v>
      </c>
      <c r="M205">
        <v>272</v>
      </c>
      <c r="N205">
        <v>70</v>
      </c>
      <c r="O205">
        <v>45</v>
      </c>
      <c r="P205">
        <v>3.0000000000000001E-3</v>
      </c>
      <c r="Q205">
        <v>186</v>
      </c>
      <c r="R205">
        <v>-2.69</v>
      </c>
      <c r="S205">
        <v>227</v>
      </c>
      <c r="T205">
        <v>104.3</v>
      </c>
      <c r="U205">
        <v>205</v>
      </c>
      <c r="V205">
        <v>107</v>
      </c>
      <c r="W205">
        <v>244</v>
      </c>
      <c r="X205">
        <v>-3.57</v>
      </c>
      <c r="Y205">
        <v>277</v>
      </c>
    </row>
    <row r="206" spans="1:25" x14ac:dyDescent="0.2">
      <c r="A206">
        <v>2023</v>
      </c>
      <c r="B206">
        <v>205</v>
      </c>
      <c r="C206" t="s">
        <v>53</v>
      </c>
      <c r="D206" t="str">
        <f>_xlfn.XLOOKUP($C206,TEAMS!$D$3:$D$361,TEAMS!$E$3:$E$361,"",0)</f>
        <v>Buffalo</v>
      </c>
      <c r="E206" t="s">
        <v>476</v>
      </c>
      <c r="F206">
        <v>15</v>
      </c>
      <c r="G206">
        <v>17</v>
      </c>
      <c r="H206" s="10"/>
      <c r="I206">
        <v>-2.6</v>
      </c>
      <c r="J206">
        <v>104.2</v>
      </c>
      <c r="K206">
        <v>193</v>
      </c>
      <c r="L206">
        <v>106.8</v>
      </c>
      <c r="M206">
        <v>208</v>
      </c>
      <c r="N206">
        <v>72.2</v>
      </c>
      <c r="O206">
        <v>12</v>
      </c>
      <c r="P206">
        <v>4.0000000000000001E-3</v>
      </c>
      <c r="Q206">
        <v>178</v>
      </c>
      <c r="R206">
        <v>1.02</v>
      </c>
      <c r="S206">
        <v>125</v>
      </c>
      <c r="T206">
        <v>106.9</v>
      </c>
      <c r="U206">
        <v>104</v>
      </c>
      <c r="V206">
        <v>105.9</v>
      </c>
      <c r="W206">
        <v>190</v>
      </c>
      <c r="X206">
        <v>6.01</v>
      </c>
      <c r="Y206">
        <v>30</v>
      </c>
    </row>
    <row r="207" spans="1:25" x14ac:dyDescent="0.2">
      <c r="A207">
        <v>2023</v>
      </c>
      <c r="B207">
        <v>206</v>
      </c>
      <c r="C207" t="s">
        <v>576</v>
      </c>
      <c r="D207" t="str">
        <f>_xlfn.XLOOKUP($C207,TEAMS!$D$3:$D$361,TEAMS!$E$3:$E$361,"",0)</f>
        <v>GA Southern</v>
      </c>
      <c r="E207" t="s">
        <v>507</v>
      </c>
      <c r="F207">
        <v>17</v>
      </c>
      <c r="G207">
        <v>16</v>
      </c>
      <c r="H207" s="10"/>
      <c r="I207">
        <v>-2.61</v>
      </c>
      <c r="J207">
        <v>100.4</v>
      </c>
      <c r="K207">
        <v>275</v>
      </c>
      <c r="L207">
        <v>103</v>
      </c>
      <c r="M207">
        <v>123</v>
      </c>
      <c r="N207">
        <v>66.7</v>
      </c>
      <c r="O207">
        <v>205</v>
      </c>
      <c r="P207">
        <v>5.0000000000000001E-3</v>
      </c>
      <c r="Q207">
        <v>174</v>
      </c>
      <c r="R207">
        <v>-1.6</v>
      </c>
      <c r="S207">
        <v>192</v>
      </c>
      <c r="T207">
        <v>105</v>
      </c>
      <c r="U207">
        <v>164</v>
      </c>
      <c r="V207">
        <v>106.6</v>
      </c>
      <c r="W207">
        <v>225</v>
      </c>
      <c r="X207">
        <v>-3.83</v>
      </c>
      <c r="Y207">
        <v>284</v>
      </c>
    </row>
    <row r="208" spans="1:25" x14ac:dyDescent="0.2">
      <c r="A208">
        <v>2023</v>
      </c>
      <c r="B208">
        <v>207</v>
      </c>
      <c r="C208" t="s">
        <v>313</v>
      </c>
      <c r="D208" t="str">
        <f>_xlfn.XLOOKUP($C208,TEAMS!$D$3:$D$361,TEAMS!$E$3:$E$361,"",0)</f>
        <v>Siena</v>
      </c>
      <c r="E208" t="s">
        <v>479</v>
      </c>
      <c r="F208">
        <v>17</v>
      </c>
      <c r="G208">
        <v>15</v>
      </c>
      <c r="H208" s="10"/>
      <c r="I208">
        <v>-2.67</v>
      </c>
      <c r="J208">
        <v>102.3</v>
      </c>
      <c r="K208">
        <v>239</v>
      </c>
      <c r="L208">
        <v>105</v>
      </c>
      <c r="M208">
        <v>170</v>
      </c>
      <c r="N208">
        <v>66.900000000000006</v>
      </c>
      <c r="O208">
        <v>196</v>
      </c>
      <c r="P208">
        <v>-0.03</v>
      </c>
      <c r="Q208">
        <v>259</v>
      </c>
      <c r="R208">
        <v>-5.38</v>
      </c>
      <c r="S208">
        <v>297</v>
      </c>
      <c r="T208">
        <v>101.5</v>
      </c>
      <c r="U208">
        <v>319</v>
      </c>
      <c r="V208">
        <v>106.9</v>
      </c>
      <c r="W208">
        <v>237</v>
      </c>
      <c r="X208">
        <v>-3.73</v>
      </c>
      <c r="Y208">
        <v>280</v>
      </c>
    </row>
    <row r="209" spans="1:25" x14ac:dyDescent="0.2">
      <c r="A209">
        <v>2023</v>
      </c>
      <c r="B209">
        <v>208</v>
      </c>
      <c r="C209" t="s">
        <v>487</v>
      </c>
      <c r="D209" t="str">
        <f>_xlfn.XLOOKUP($C209,TEAMS!$D$3:$D$361,TEAMS!$E$3:$E$361,"",0)</f>
        <v>Florida St</v>
      </c>
      <c r="E209" t="s">
        <v>426</v>
      </c>
      <c r="H209" s="10"/>
      <c r="I209">
        <v>-2.83</v>
      </c>
      <c r="J209">
        <v>105.2</v>
      </c>
      <c r="K209">
        <v>172</v>
      </c>
      <c r="L209">
        <v>108</v>
      </c>
      <c r="M209">
        <v>240</v>
      </c>
      <c r="N209">
        <v>68.7</v>
      </c>
      <c r="O209">
        <v>112</v>
      </c>
      <c r="P209">
        <v>-2.1999999999999999E-2</v>
      </c>
      <c r="Q209">
        <v>244</v>
      </c>
      <c r="R209">
        <v>5.99</v>
      </c>
      <c r="S209">
        <v>76</v>
      </c>
      <c r="T209">
        <v>109</v>
      </c>
      <c r="U209">
        <v>52</v>
      </c>
      <c r="V209">
        <v>103</v>
      </c>
      <c r="W209">
        <v>84</v>
      </c>
      <c r="X209">
        <v>3.2</v>
      </c>
      <c r="Y209">
        <v>85</v>
      </c>
    </row>
    <row r="210" spans="1:25" x14ac:dyDescent="0.2">
      <c r="A210">
        <v>2023</v>
      </c>
      <c r="B210">
        <v>209</v>
      </c>
      <c r="C210" t="s">
        <v>69</v>
      </c>
      <c r="D210" t="str">
        <f>_xlfn.XLOOKUP($C210,TEAMS!$D$3:$D$361,TEAMS!$E$3:$E$361,"",0)</f>
        <v>Bryant</v>
      </c>
      <c r="E210" t="s">
        <v>458</v>
      </c>
      <c r="F210">
        <v>17</v>
      </c>
      <c r="G210">
        <v>13</v>
      </c>
      <c r="H210" s="10"/>
      <c r="I210">
        <v>-2.84</v>
      </c>
      <c r="J210">
        <v>105</v>
      </c>
      <c r="K210">
        <v>176</v>
      </c>
      <c r="L210">
        <v>107.8</v>
      </c>
      <c r="M210">
        <v>236</v>
      </c>
      <c r="N210">
        <v>72</v>
      </c>
      <c r="O210">
        <v>14</v>
      </c>
      <c r="P210">
        <v>4.0000000000000001E-3</v>
      </c>
      <c r="Q210">
        <v>182</v>
      </c>
      <c r="R210">
        <v>-4.45</v>
      </c>
      <c r="S210">
        <v>273</v>
      </c>
      <c r="T210">
        <v>103.2</v>
      </c>
      <c r="U210">
        <v>262</v>
      </c>
      <c r="V210">
        <v>107.7</v>
      </c>
      <c r="W210">
        <v>282</v>
      </c>
      <c r="X210">
        <v>1.82</v>
      </c>
      <c r="Y210">
        <v>113</v>
      </c>
    </row>
    <row r="211" spans="1:25" x14ac:dyDescent="0.2">
      <c r="A211">
        <v>2023</v>
      </c>
      <c r="B211">
        <v>210</v>
      </c>
      <c r="C211" t="s">
        <v>566</v>
      </c>
      <c r="D211" t="str">
        <f>_xlfn.XLOOKUP($C211,TEAMS!$D$3:$D$361,TEAMS!$E$3:$E$361,"",0)</f>
        <v>Oregon St</v>
      </c>
      <c r="E211" t="s">
        <v>421</v>
      </c>
      <c r="H211" s="10"/>
      <c r="I211">
        <v>-2.89</v>
      </c>
      <c r="J211">
        <v>100.3</v>
      </c>
      <c r="K211">
        <v>277</v>
      </c>
      <c r="L211">
        <v>103.2</v>
      </c>
      <c r="M211">
        <v>130</v>
      </c>
      <c r="N211">
        <v>63.7</v>
      </c>
      <c r="O211">
        <v>337</v>
      </c>
      <c r="P211">
        <v>1.4999999999999999E-2</v>
      </c>
      <c r="Q211">
        <v>148</v>
      </c>
      <c r="R211">
        <v>7.21</v>
      </c>
      <c r="S211">
        <v>64</v>
      </c>
      <c r="T211">
        <v>107.6</v>
      </c>
      <c r="U211">
        <v>92</v>
      </c>
      <c r="V211">
        <v>100.4</v>
      </c>
      <c r="W211">
        <v>34</v>
      </c>
      <c r="X211">
        <v>-6.55</v>
      </c>
      <c r="Y211">
        <v>328</v>
      </c>
    </row>
    <row r="212" spans="1:25" x14ac:dyDescent="0.2">
      <c r="A212">
        <v>2023</v>
      </c>
      <c r="B212">
        <v>211</v>
      </c>
      <c r="C212" t="s">
        <v>629</v>
      </c>
      <c r="D212" t="str">
        <f>_xlfn.XLOOKUP($C212,TEAMS!$D$3:$D$361,TEAMS!$E$3:$E$361,"",0)</f>
        <v>N Arizona</v>
      </c>
      <c r="E212" t="s">
        <v>500</v>
      </c>
      <c r="H212" s="10"/>
      <c r="I212">
        <v>-2.94</v>
      </c>
      <c r="J212">
        <v>107.9</v>
      </c>
      <c r="K212">
        <v>120</v>
      </c>
      <c r="L212">
        <v>110.9</v>
      </c>
      <c r="M212">
        <v>294</v>
      </c>
      <c r="N212">
        <v>66.900000000000006</v>
      </c>
      <c r="O212">
        <v>197</v>
      </c>
      <c r="P212">
        <v>-8.4000000000000005E-2</v>
      </c>
      <c r="Q212">
        <v>344</v>
      </c>
      <c r="R212">
        <v>1.1000000000000001</v>
      </c>
      <c r="S212">
        <v>123</v>
      </c>
      <c r="T212">
        <v>106.6</v>
      </c>
      <c r="U212">
        <v>108</v>
      </c>
      <c r="V212">
        <v>105.5</v>
      </c>
      <c r="W212">
        <v>174</v>
      </c>
      <c r="X212">
        <v>8.34</v>
      </c>
      <c r="Y212">
        <v>10</v>
      </c>
    </row>
    <row r="213" spans="1:25" x14ac:dyDescent="0.2">
      <c r="A213">
        <v>2023</v>
      </c>
      <c r="B213">
        <v>212</v>
      </c>
      <c r="C213" t="s">
        <v>546</v>
      </c>
      <c r="D213" t="str">
        <f>_xlfn.XLOOKUP($C213,TEAMS!$D$3:$D$361,TEAMS!$E$3:$E$361,"",0)</f>
        <v>Mass Lowell</v>
      </c>
      <c r="E213" t="s">
        <v>447</v>
      </c>
      <c r="F213">
        <v>15</v>
      </c>
      <c r="G213">
        <v>16</v>
      </c>
      <c r="H213" s="10"/>
      <c r="I213">
        <v>-3</v>
      </c>
      <c r="J213">
        <v>100.9</v>
      </c>
      <c r="K213">
        <v>265</v>
      </c>
      <c r="L213">
        <v>103.9</v>
      </c>
      <c r="M213">
        <v>144</v>
      </c>
      <c r="N213">
        <v>70.599999999999994</v>
      </c>
      <c r="O213">
        <v>32</v>
      </c>
      <c r="P213">
        <v>3.5999999999999997E-2</v>
      </c>
      <c r="Q213">
        <v>89</v>
      </c>
      <c r="R213">
        <v>-0.37</v>
      </c>
      <c r="S213">
        <v>153</v>
      </c>
      <c r="T213">
        <v>104.4</v>
      </c>
      <c r="U213">
        <v>200</v>
      </c>
      <c r="V213">
        <v>104.8</v>
      </c>
      <c r="W213">
        <v>140</v>
      </c>
      <c r="X213">
        <v>-1.1499999999999999</v>
      </c>
      <c r="Y213">
        <v>197</v>
      </c>
    </row>
    <row r="214" spans="1:25" x14ac:dyDescent="0.2">
      <c r="A214">
        <v>2023</v>
      </c>
      <c r="B214">
        <v>213</v>
      </c>
      <c r="C214" t="s">
        <v>516</v>
      </c>
      <c r="D214" t="str">
        <f>_xlfn.XLOOKUP($C214,TEAMS!$D$3:$D$361,TEAMS!$E$3:$E$361,"",0)</f>
        <v>N Dakota St</v>
      </c>
      <c r="E214" t="s">
        <v>465</v>
      </c>
      <c r="F214">
        <v>16</v>
      </c>
      <c r="G214">
        <v>17</v>
      </c>
      <c r="H214" s="10"/>
      <c r="I214">
        <v>-3.08</v>
      </c>
      <c r="J214">
        <v>104.6</v>
      </c>
      <c r="K214">
        <v>184</v>
      </c>
      <c r="L214">
        <v>107.7</v>
      </c>
      <c r="M214">
        <v>232</v>
      </c>
      <c r="N214">
        <v>68.099999999999994</v>
      </c>
      <c r="O214">
        <v>141</v>
      </c>
      <c r="P214">
        <v>7.0000000000000001E-3</v>
      </c>
      <c r="Q214">
        <v>167</v>
      </c>
      <c r="R214">
        <v>-1.4</v>
      </c>
      <c r="S214">
        <v>187</v>
      </c>
      <c r="T214">
        <v>106.3</v>
      </c>
      <c r="U214">
        <v>116</v>
      </c>
      <c r="V214">
        <v>107.7</v>
      </c>
      <c r="W214">
        <v>284</v>
      </c>
      <c r="X214">
        <v>7.22</v>
      </c>
      <c r="Y214">
        <v>19</v>
      </c>
    </row>
    <row r="215" spans="1:25" x14ac:dyDescent="0.2">
      <c r="A215">
        <v>2023</v>
      </c>
      <c r="B215">
        <v>214</v>
      </c>
      <c r="C215" t="s">
        <v>627</v>
      </c>
      <c r="D215" t="str">
        <f>_xlfn.XLOOKUP($C215,TEAMS!$D$3:$D$361,TEAMS!$E$3:$E$361,"",0)</f>
        <v>NW State</v>
      </c>
      <c r="E215" t="s">
        <v>551</v>
      </c>
      <c r="F215">
        <v>22</v>
      </c>
      <c r="G215">
        <v>11</v>
      </c>
      <c r="H215" s="10"/>
      <c r="I215">
        <v>-3.11</v>
      </c>
      <c r="J215">
        <v>106</v>
      </c>
      <c r="K215">
        <v>156</v>
      </c>
      <c r="L215">
        <v>109.1</v>
      </c>
      <c r="M215">
        <v>263</v>
      </c>
      <c r="N215">
        <v>66.7</v>
      </c>
      <c r="O215">
        <v>211</v>
      </c>
      <c r="P215">
        <v>8.5000000000000006E-2</v>
      </c>
      <c r="Q215">
        <v>26</v>
      </c>
      <c r="R215">
        <v>-7.65</v>
      </c>
      <c r="S215">
        <v>334</v>
      </c>
      <c r="T215">
        <v>102.4</v>
      </c>
      <c r="U215">
        <v>291</v>
      </c>
      <c r="V215">
        <v>110</v>
      </c>
      <c r="W215">
        <v>354</v>
      </c>
      <c r="X215">
        <v>2.63</v>
      </c>
      <c r="Y215">
        <v>91</v>
      </c>
    </row>
    <row r="216" spans="1:25" x14ac:dyDescent="0.2">
      <c r="A216">
        <v>2023</v>
      </c>
      <c r="B216">
        <v>215</v>
      </c>
      <c r="C216" t="s">
        <v>115</v>
      </c>
      <c r="D216" t="str">
        <f>_xlfn.XLOOKUP($C216,TEAMS!$D$3:$D$361,TEAMS!$E$3:$E$361,"",0)</f>
        <v>Howard</v>
      </c>
      <c r="E216" t="s">
        <v>530</v>
      </c>
      <c r="F216">
        <v>22</v>
      </c>
      <c r="G216">
        <v>12</v>
      </c>
      <c r="H216" s="10">
        <v>16</v>
      </c>
      <c r="I216">
        <v>-3.21</v>
      </c>
      <c r="J216">
        <v>103.7</v>
      </c>
      <c r="K216">
        <v>204</v>
      </c>
      <c r="L216">
        <v>106.9</v>
      </c>
      <c r="M216">
        <v>212</v>
      </c>
      <c r="N216">
        <v>69</v>
      </c>
      <c r="O216">
        <v>99</v>
      </c>
      <c r="P216">
        <v>9.6000000000000002E-2</v>
      </c>
      <c r="Q216">
        <v>15</v>
      </c>
      <c r="R216">
        <v>-6.11</v>
      </c>
      <c r="S216">
        <v>314</v>
      </c>
      <c r="T216">
        <v>101.4</v>
      </c>
      <c r="U216">
        <v>323</v>
      </c>
      <c r="V216">
        <v>107.5</v>
      </c>
      <c r="W216">
        <v>270</v>
      </c>
      <c r="X216">
        <v>0.26</v>
      </c>
      <c r="Y216">
        <v>161</v>
      </c>
    </row>
    <row r="217" spans="1:25" x14ac:dyDescent="0.2">
      <c r="A217">
        <v>2023</v>
      </c>
      <c r="B217">
        <v>216</v>
      </c>
      <c r="C217" t="s">
        <v>143</v>
      </c>
      <c r="D217" t="str">
        <f>_xlfn.XLOOKUP($C217,TEAMS!$D$3:$D$361,TEAMS!$E$3:$E$361,"",0)</f>
        <v>Rice</v>
      </c>
      <c r="E217" t="s">
        <v>451</v>
      </c>
      <c r="F217">
        <v>18</v>
      </c>
      <c r="G217">
        <v>15</v>
      </c>
      <c r="H217" s="10"/>
      <c r="I217">
        <v>-3.23</v>
      </c>
      <c r="J217">
        <v>107.5</v>
      </c>
      <c r="K217">
        <v>135</v>
      </c>
      <c r="L217">
        <v>110.7</v>
      </c>
      <c r="M217">
        <v>291</v>
      </c>
      <c r="N217">
        <v>69.900000000000006</v>
      </c>
      <c r="O217">
        <v>48</v>
      </c>
      <c r="P217">
        <v>9.6000000000000002E-2</v>
      </c>
      <c r="Q217">
        <v>14</v>
      </c>
      <c r="R217">
        <v>0.86</v>
      </c>
      <c r="S217">
        <v>130</v>
      </c>
      <c r="T217">
        <v>105.5</v>
      </c>
      <c r="U217">
        <v>143</v>
      </c>
      <c r="V217">
        <v>104.6</v>
      </c>
      <c r="W217">
        <v>131</v>
      </c>
      <c r="X217">
        <v>-6.06</v>
      </c>
      <c r="Y217">
        <v>324</v>
      </c>
    </row>
    <row r="218" spans="1:25" x14ac:dyDescent="0.2">
      <c r="A218">
        <v>2023</v>
      </c>
      <c r="B218">
        <v>217</v>
      </c>
      <c r="C218" t="s">
        <v>298</v>
      </c>
      <c r="D218" t="str">
        <f>_xlfn.XLOOKUP($C218,TEAMS!$D$3:$D$361,TEAMS!$E$3:$E$361,"",0)</f>
        <v>Minnesota</v>
      </c>
      <c r="E218" t="s">
        <v>427</v>
      </c>
      <c r="H218" s="10"/>
      <c r="I218">
        <v>-3.29</v>
      </c>
      <c r="J218">
        <v>102.6</v>
      </c>
      <c r="K218">
        <v>233</v>
      </c>
      <c r="L218">
        <v>105.9</v>
      </c>
      <c r="M218">
        <v>186</v>
      </c>
      <c r="N218">
        <v>65.900000000000006</v>
      </c>
      <c r="O218">
        <v>265</v>
      </c>
      <c r="P218">
        <v>0.03</v>
      </c>
      <c r="Q218">
        <v>103</v>
      </c>
      <c r="R218">
        <v>8.84</v>
      </c>
      <c r="S218">
        <v>35</v>
      </c>
      <c r="T218">
        <v>108.7</v>
      </c>
      <c r="U218">
        <v>61</v>
      </c>
      <c r="V218">
        <v>99.9</v>
      </c>
      <c r="W218">
        <v>20</v>
      </c>
      <c r="X218">
        <v>-7.47</v>
      </c>
      <c r="Y218">
        <v>339</v>
      </c>
    </row>
    <row r="219" spans="1:25" x14ac:dyDescent="0.2">
      <c r="A219">
        <v>2023</v>
      </c>
      <c r="B219">
        <v>218</v>
      </c>
      <c r="C219" t="s">
        <v>562</v>
      </c>
      <c r="D219" t="str">
        <f>_xlfn.XLOOKUP($C219,TEAMS!$D$3:$D$361,TEAMS!$E$3:$E$361,"",0)</f>
        <v>Geo Wshgtn</v>
      </c>
      <c r="E219" t="s">
        <v>447</v>
      </c>
      <c r="F219">
        <v>16</v>
      </c>
      <c r="G219">
        <v>16</v>
      </c>
      <c r="H219" s="10"/>
      <c r="I219">
        <v>-3.32</v>
      </c>
      <c r="J219">
        <v>109.2</v>
      </c>
      <c r="K219">
        <v>102</v>
      </c>
      <c r="L219">
        <v>112.5</v>
      </c>
      <c r="M219">
        <v>324</v>
      </c>
      <c r="N219">
        <v>69.099999999999994</v>
      </c>
      <c r="O219">
        <v>94</v>
      </c>
      <c r="P219">
        <v>2.5000000000000001E-2</v>
      </c>
      <c r="Q219">
        <v>121</v>
      </c>
      <c r="R219">
        <v>-1.76</v>
      </c>
      <c r="S219">
        <v>199</v>
      </c>
      <c r="T219">
        <v>103.3</v>
      </c>
      <c r="U219">
        <v>259</v>
      </c>
      <c r="V219">
        <v>105</v>
      </c>
      <c r="W219">
        <v>152</v>
      </c>
      <c r="X219">
        <v>-5.58</v>
      </c>
      <c r="Y219">
        <v>316</v>
      </c>
    </row>
    <row r="220" spans="1:25" x14ac:dyDescent="0.2">
      <c r="A220">
        <v>2023</v>
      </c>
      <c r="B220">
        <v>219</v>
      </c>
      <c r="C220" t="s">
        <v>477</v>
      </c>
      <c r="D220" t="str">
        <f>_xlfn.XLOOKUP($C220,TEAMS!$D$3:$D$361,TEAMS!$E$3:$E$361,"",0)</f>
        <v>N Iowa</v>
      </c>
      <c r="E220" t="s">
        <v>434</v>
      </c>
      <c r="F220">
        <v>14</v>
      </c>
      <c r="G220">
        <v>18</v>
      </c>
      <c r="H220" s="10"/>
      <c r="I220">
        <v>-3.41</v>
      </c>
      <c r="J220">
        <v>103.2</v>
      </c>
      <c r="K220">
        <v>222</v>
      </c>
      <c r="L220">
        <v>106.6</v>
      </c>
      <c r="M220">
        <v>204</v>
      </c>
      <c r="N220">
        <v>67.8</v>
      </c>
      <c r="O220">
        <v>160</v>
      </c>
      <c r="P220">
        <v>-1.7999999999999999E-2</v>
      </c>
      <c r="Q220">
        <v>238</v>
      </c>
      <c r="R220">
        <v>-1.23</v>
      </c>
      <c r="S220">
        <v>180</v>
      </c>
      <c r="T220">
        <v>104.2</v>
      </c>
      <c r="U220">
        <v>209</v>
      </c>
      <c r="V220">
        <v>105.4</v>
      </c>
      <c r="W220">
        <v>170</v>
      </c>
      <c r="X220">
        <v>-1.69</v>
      </c>
      <c r="Y220">
        <v>219</v>
      </c>
    </row>
    <row r="221" spans="1:25" x14ac:dyDescent="0.2">
      <c r="A221">
        <v>2023</v>
      </c>
      <c r="B221">
        <v>220</v>
      </c>
      <c r="C221" t="s">
        <v>482</v>
      </c>
      <c r="D221" t="str">
        <f>_xlfn.XLOOKUP($C221,TEAMS!$D$3:$D$361,TEAMS!$E$3:$E$361,"",0)</f>
        <v>S Carolina</v>
      </c>
      <c r="E221" t="s">
        <v>422</v>
      </c>
      <c r="H221" s="10"/>
      <c r="I221">
        <v>-3.42</v>
      </c>
      <c r="J221">
        <v>103.7</v>
      </c>
      <c r="K221">
        <v>203</v>
      </c>
      <c r="L221">
        <v>107.1</v>
      </c>
      <c r="M221">
        <v>217</v>
      </c>
      <c r="N221">
        <v>64.3</v>
      </c>
      <c r="O221">
        <v>324</v>
      </c>
      <c r="P221">
        <v>4.2000000000000003E-2</v>
      </c>
      <c r="Q221">
        <v>80</v>
      </c>
      <c r="R221">
        <v>6.63</v>
      </c>
      <c r="S221">
        <v>71</v>
      </c>
      <c r="T221">
        <v>108.4</v>
      </c>
      <c r="U221">
        <v>73</v>
      </c>
      <c r="V221">
        <v>101.8</v>
      </c>
      <c r="W221">
        <v>66</v>
      </c>
      <c r="X221">
        <v>-3.11</v>
      </c>
      <c r="Y221">
        <v>263</v>
      </c>
    </row>
    <row r="222" spans="1:25" x14ac:dyDescent="0.2">
      <c r="A222">
        <v>2023</v>
      </c>
      <c r="B222">
        <v>221</v>
      </c>
      <c r="C222" t="s">
        <v>556</v>
      </c>
      <c r="D222" t="str">
        <f>_xlfn.XLOOKUP($C222,TEAMS!$D$3:$D$361,TEAMS!$E$3:$E$361,"",0)</f>
        <v>N Colorado</v>
      </c>
      <c r="E222" t="s">
        <v>500</v>
      </c>
      <c r="H222" s="10"/>
      <c r="I222">
        <v>-3.53</v>
      </c>
      <c r="J222">
        <v>107.7</v>
      </c>
      <c r="K222">
        <v>132</v>
      </c>
      <c r="L222">
        <v>111.2</v>
      </c>
      <c r="M222">
        <v>302</v>
      </c>
      <c r="N222">
        <v>69.599999999999994</v>
      </c>
      <c r="O222">
        <v>59</v>
      </c>
      <c r="P222">
        <v>-0.01</v>
      </c>
      <c r="Q222">
        <v>221</v>
      </c>
      <c r="R222">
        <v>-0.12</v>
      </c>
      <c r="S222">
        <v>150</v>
      </c>
      <c r="T222">
        <v>106.1</v>
      </c>
      <c r="U222">
        <v>124</v>
      </c>
      <c r="V222">
        <v>106.2</v>
      </c>
      <c r="W222">
        <v>200</v>
      </c>
      <c r="X222">
        <v>5.82</v>
      </c>
      <c r="Y222">
        <v>35</v>
      </c>
    </row>
    <row r="223" spans="1:25" x14ac:dyDescent="0.2">
      <c r="A223">
        <v>2023</v>
      </c>
      <c r="B223">
        <v>222</v>
      </c>
      <c r="C223" t="s">
        <v>590</v>
      </c>
      <c r="D223" t="str">
        <f>_xlfn.XLOOKUP($C223,TEAMS!$D$3:$D$361,TEAMS!$E$3:$E$361,"",0)</f>
        <v>Florida Intl</v>
      </c>
      <c r="E223" t="s">
        <v>451</v>
      </c>
      <c r="F223">
        <v>14</v>
      </c>
      <c r="G223">
        <v>18</v>
      </c>
      <c r="H223" s="10"/>
      <c r="I223">
        <v>-3.56</v>
      </c>
      <c r="J223">
        <v>102.9</v>
      </c>
      <c r="K223">
        <v>228</v>
      </c>
      <c r="L223">
        <v>106.5</v>
      </c>
      <c r="M223">
        <v>202</v>
      </c>
      <c r="N223">
        <v>70.099999999999994</v>
      </c>
      <c r="O223">
        <v>42</v>
      </c>
      <c r="P223">
        <v>-3.0000000000000001E-3</v>
      </c>
      <c r="Q223">
        <v>203</v>
      </c>
      <c r="R223">
        <v>-0.03</v>
      </c>
      <c r="S223">
        <v>147</v>
      </c>
      <c r="T223">
        <v>105.6</v>
      </c>
      <c r="U223">
        <v>134</v>
      </c>
      <c r="V223">
        <v>105.7</v>
      </c>
      <c r="W223">
        <v>183</v>
      </c>
      <c r="X223">
        <v>-8.1300000000000008</v>
      </c>
      <c r="Y223">
        <v>347</v>
      </c>
    </row>
    <row r="224" spans="1:25" x14ac:dyDescent="0.2">
      <c r="A224">
        <v>2023</v>
      </c>
      <c r="B224">
        <v>223</v>
      </c>
      <c r="C224" t="s">
        <v>355</v>
      </c>
      <c r="D224" t="str">
        <f>_xlfn.XLOOKUP($C224,TEAMS!$D$3:$D$361,TEAMS!$E$3:$E$361,"",0)</f>
        <v>San Diego</v>
      </c>
      <c r="E224" t="s">
        <v>420</v>
      </c>
      <c r="H224" s="10"/>
      <c r="I224">
        <v>-3.8</v>
      </c>
      <c r="J224">
        <v>110.6</v>
      </c>
      <c r="K224">
        <v>83</v>
      </c>
      <c r="L224">
        <v>114.4</v>
      </c>
      <c r="M224">
        <v>343</v>
      </c>
      <c r="N224">
        <v>68.8</v>
      </c>
      <c r="O224">
        <v>109</v>
      </c>
      <c r="P224">
        <v>-0.03</v>
      </c>
      <c r="Q224">
        <v>260</v>
      </c>
      <c r="R224">
        <v>2.92</v>
      </c>
      <c r="S224">
        <v>104</v>
      </c>
      <c r="T224">
        <v>107.5</v>
      </c>
      <c r="U224">
        <v>95</v>
      </c>
      <c r="V224">
        <v>104.6</v>
      </c>
      <c r="W224">
        <v>132</v>
      </c>
      <c r="X224">
        <v>-2.5099999999999998</v>
      </c>
      <c r="Y224">
        <v>246</v>
      </c>
    </row>
    <row r="225" spans="1:25" x14ac:dyDescent="0.2">
      <c r="A225">
        <v>2023</v>
      </c>
      <c r="B225">
        <v>224</v>
      </c>
      <c r="C225" t="s">
        <v>199</v>
      </c>
      <c r="D225" t="str">
        <f>_xlfn.XLOOKUP($C225,TEAMS!$D$3:$D$361,TEAMS!$E$3:$E$361,"",0)</f>
        <v>Georgetown</v>
      </c>
      <c r="E225" t="s">
        <v>425</v>
      </c>
      <c r="H225" s="10"/>
      <c r="I225">
        <v>-4.34</v>
      </c>
      <c r="J225">
        <v>103.9</v>
      </c>
      <c r="K225">
        <v>197</v>
      </c>
      <c r="L225">
        <v>108.3</v>
      </c>
      <c r="M225">
        <v>246</v>
      </c>
      <c r="N225">
        <v>68.900000000000006</v>
      </c>
      <c r="O225">
        <v>101</v>
      </c>
      <c r="P225">
        <v>-5.6000000000000001E-2</v>
      </c>
      <c r="Q225">
        <v>303</v>
      </c>
      <c r="R225">
        <v>8.2799999999999994</v>
      </c>
      <c r="S225">
        <v>46</v>
      </c>
      <c r="T225">
        <v>109.8</v>
      </c>
      <c r="U225">
        <v>28</v>
      </c>
      <c r="V225">
        <v>101.6</v>
      </c>
      <c r="W225">
        <v>60</v>
      </c>
      <c r="X225">
        <v>-5.27</v>
      </c>
      <c r="Y225">
        <v>312</v>
      </c>
    </row>
    <row r="226" spans="1:25" x14ac:dyDescent="0.2">
      <c r="A226">
        <v>2023</v>
      </c>
      <c r="B226">
        <v>225</v>
      </c>
      <c r="C226" t="s">
        <v>285</v>
      </c>
      <c r="D226" t="str">
        <f>_xlfn.XLOOKUP($C226,TEAMS!$D$3:$D$361,TEAMS!$E$3:$E$361,"",0)</f>
        <v>La Salle</v>
      </c>
      <c r="E226" t="s">
        <v>447</v>
      </c>
      <c r="F226">
        <v>15</v>
      </c>
      <c r="G226">
        <v>19</v>
      </c>
      <c r="H226" s="10"/>
      <c r="I226">
        <v>-4.3499999999999996</v>
      </c>
      <c r="J226">
        <v>103.4</v>
      </c>
      <c r="K226">
        <v>211</v>
      </c>
      <c r="L226">
        <v>107.8</v>
      </c>
      <c r="M226">
        <v>235</v>
      </c>
      <c r="N226">
        <v>67.8</v>
      </c>
      <c r="O226">
        <v>159</v>
      </c>
      <c r="P226">
        <v>0.04</v>
      </c>
      <c r="Q226">
        <v>86</v>
      </c>
      <c r="R226">
        <v>-1.1000000000000001</v>
      </c>
      <c r="S226">
        <v>178</v>
      </c>
      <c r="T226">
        <v>104</v>
      </c>
      <c r="U226">
        <v>222</v>
      </c>
      <c r="V226">
        <v>105.1</v>
      </c>
      <c r="W226">
        <v>158</v>
      </c>
      <c r="X226">
        <v>-2.41</v>
      </c>
      <c r="Y226">
        <v>242</v>
      </c>
    </row>
    <row r="227" spans="1:25" x14ac:dyDescent="0.2">
      <c r="A227">
        <v>2023</v>
      </c>
      <c r="B227">
        <v>226</v>
      </c>
      <c r="C227" t="s">
        <v>436</v>
      </c>
      <c r="D227" t="str">
        <f>_xlfn.XLOOKUP($C227,TEAMS!$D$3:$D$361,TEAMS!$E$3:$E$361,"",0)</f>
        <v>Murray St</v>
      </c>
      <c r="E227" t="s">
        <v>434</v>
      </c>
      <c r="F227">
        <v>17</v>
      </c>
      <c r="G227">
        <v>15</v>
      </c>
      <c r="H227" s="10"/>
      <c r="I227">
        <v>-4.45</v>
      </c>
      <c r="J227">
        <v>105.7</v>
      </c>
      <c r="K227">
        <v>161</v>
      </c>
      <c r="L227">
        <v>110.2</v>
      </c>
      <c r="M227">
        <v>281</v>
      </c>
      <c r="N227">
        <v>66.8</v>
      </c>
      <c r="O227">
        <v>203</v>
      </c>
      <c r="P227">
        <v>9.5000000000000001E-2</v>
      </c>
      <c r="Q227">
        <v>16</v>
      </c>
      <c r="R227">
        <v>-0.94</v>
      </c>
      <c r="S227">
        <v>171</v>
      </c>
      <c r="T227">
        <v>104</v>
      </c>
      <c r="U227">
        <v>223</v>
      </c>
      <c r="V227">
        <v>105</v>
      </c>
      <c r="W227">
        <v>149</v>
      </c>
      <c r="X227">
        <v>-1.28</v>
      </c>
      <c r="Y227">
        <v>202</v>
      </c>
    </row>
    <row r="228" spans="1:25" x14ac:dyDescent="0.2">
      <c r="A228">
        <v>2023</v>
      </c>
      <c r="B228">
        <v>227</v>
      </c>
      <c r="C228" t="s">
        <v>617</v>
      </c>
      <c r="D228" t="str">
        <f>_xlfn.XLOOKUP($C228,TEAMS!$D$3:$D$361,TEAMS!$E$3:$E$361,"",0)</f>
        <v>Sac State</v>
      </c>
      <c r="E228" t="s">
        <v>500</v>
      </c>
      <c r="F228">
        <v>14</v>
      </c>
      <c r="G228">
        <v>18</v>
      </c>
      <c r="H228" s="10"/>
      <c r="I228">
        <v>-4.4800000000000004</v>
      </c>
      <c r="J228">
        <v>103.9</v>
      </c>
      <c r="K228">
        <v>199</v>
      </c>
      <c r="L228">
        <v>108.4</v>
      </c>
      <c r="M228">
        <v>250</v>
      </c>
      <c r="N228">
        <v>62.5</v>
      </c>
      <c r="O228">
        <v>353</v>
      </c>
      <c r="P228">
        <v>1.2E-2</v>
      </c>
      <c r="Q228">
        <v>154</v>
      </c>
      <c r="R228">
        <v>-0.41</v>
      </c>
      <c r="S228">
        <v>154</v>
      </c>
      <c r="T228">
        <v>105.4</v>
      </c>
      <c r="U228">
        <v>145</v>
      </c>
      <c r="V228">
        <v>105.8</v>
      </c>
      <c r="W228">
        <v>188</v>
      </c>
      <c r="X228">
        <v>3.69</v>
      </c>
      <c r="Y228">
        <v>76</v>
      </c>
    </row>
    <row r="229" spans="1:25" x14ac:dyDescent="0.2">
      <c r="A229">
        <v>2023</v>
      </c>
      <c r="B229">
        <v>228</v>
      </c>
      <c r="C229" t="s">
        <v>631</v>
      </c>
      <c r="D229" t="str">
        <f>_xlfn.XLOOKUP($C229,TEAMS!$D$3:$D$361,TEAMS!$E$3:$E$361,"",0)</f>
        <v>WI-Milwkee</v>
      </c>
      <c r="E229" t="s">
        <v>539</v>
      </c>
      <c r="F229">
        <v>21</v>
      </c>
      <c r="G229">
        <v>11</v>
      </c>
      <c r="H229" s="10"/>
      <c r="I229">
        <v>-4.6399999999999997</v>
      </c>
      <c r="J229">
        <v>103.1</v>
      </c>
      <c r="K229">
        <v>223</v>
      </c>
      <c r="L229">
        <v>107.7</v>
      </c>
      <c r="M229">
        <v>233</v>
      </c>
      <c r="N229">
        <v>72</v>
      </c>
      <c r="O229">
        <v>15</v>
      </c>
      <c r="P229">
        <v>0.13100000000000001</v>
      </c>
      <c r="Q229">
        <v>6</v>
      </c>
      <c r="R229">
        <v>-4.8600000000000003</v>
      </c>
      <c r="S229">
        <v>289</v>
      </c>
      <c r="T229">
        <v>103.4</v>
      </c>
      <c r="U229">
        <v>255</v>
      </c>
      <c r="V229">
        <v>108.2</v>
      </c>
      <c r="W229">
        <v>308</v>
      </c>
      <c r="X229">
        <v>0.76</v>
      </c>
      <c r="Y229">
        <v>146</v>
      </c>
    </row>
    <row r="230" spans="1:25" x14ac:dyDescent="0.2">
      <c r="A230">
        <v>2023</v>
      </c>
      <c r="B230">
        <v>229</v>
      </c>
      <c r="C230" t="s">
        <v>344</v>
      </c>
      <c r="D230" t="str">
        <f>_xlfn.XLOOKUP($C230,TEAMS!$D$3:$D$361,TEAMS!$E$3:$E$361,"",0)</f>
        <v>Campbell</v>
      </c>
      <c r="E230" t="s">
        <v>512</v>
      </c>
      <c r="F230">
        <v>16</v>
      </c>
      <c r="G230">
        <v>18</v>
      </c>
      <c r="H230" s="10"/>
      <c r="I230">
        <v>-4.7699999999999996</v>
      </c>
      <c r="J230">
        <v>105</v>
      </c>
      <c r="K230">
        <v>174</v>
      </c>
      <c r="L230">
        <v>109.8</v>
      </c>
      <c r="M230">
        <v>273</v>
      </c>
      <c r="N230">
        <v>64.3</v>
      </c>
      <c r="O230">
        <v>325</v>
      </c>
      <c r="P230">
        <v>-4.9000000000000002E-2</v>
      </c>
      <c r="Q230">
        <v>296</v>
      </c>
      <c r="R230">
        <v>-4.6500000000000004</v>
      </c>
      <c r="S230">
        <v>280</v>
      </c>
      <c r="T230">
        <v>102.5</v>
      </c>
      <c r="U230">
        <v>289</v>
      </c>
      <c r="V230">
        <v>107.2</v>
      </c>
      <c r="W230">
        <v>256</v>
      </c>
      <c r="X230">
        <v>-1.25</v>
      </c>
      <c r="Y230">
        <v>201</v>
      </c>
    </row>
    <row r="231" spans="1:25" x14ac:dyDescent="0.2">
      <c r="A231">
        <v>2023</v>
      </c>
      <c r="B231">
        <v>230</v>
      </c>
      <c r="C231" t="s">
        <v>223</v>
      </c>
      <c r="D231" t="str">
        <f>_xlfn.XLOOKUP($C231,TEAMS!$D$3:$D$361,TEAMS!$E$3:$E$361,"",0)</f>
        <v>Mercer</v>
      </c>
      <c r="E231" t="s">
        <v>467</v>
      </c>
      <c r="F231">
        <v>14</v>
      </c>
      <c r="G231">
        <v>19</v>
      </c>
      <c r="H231" s="10"/>
      <c r="I231">
        <v>-4.88</v>
      </c>
      <c r="J231">
        <v>99.7</v>
      </c>
      <c r="K231">
        <v>285</v>
      </c>
      <c r="L231">
        <v>104.5</v>
      </c>
      <c r="M231">
        <v>157</v>
      </c>
      <c r="N231">
        <v>64.599999999999994</v>
      </c>
      <c r="O231">
        <v>315</v>
      </c>
      <c r="P231">
        <v>-8.5000000000000006E-2</v>
      </c>
      <c r="Q231">
        <v>346</v>
      </c>
      <c r="R231">
        <v>-3.31</v>
      </c>
      <c r="S231">
        <v>242</v>
      </c>
      <c r="T231">
        <v>104.6</v>
      </c>
      <c r="U231">
        <v>190</v>
      </c>
      <c r="V231">
        <v>107.9</v>
      </c>
      <c r="W231">
        <v>291</v>
      </c>
      <c r="X231">
        <v>-2.13</v>
      </c>
      <c r="Y231">
        <v>235</v>
      </c>
    </row>
    <row r="232" spans="1:25" x14ac:dyDescent="0.2">
      <c r="A232">
        <v>2023</v>
      </c>
      <c r="B232">
        <v>231</v>
      </c>
      <c r="C232" t="s">
        <v>588</v>
      </c>
      <c r="D232" t="str">
        <f>_xlfn.XLOOKUP($C232,TEAMS!$D$3:$D$361,TEAMS!$E$3:$E$361,"",0)</f>
        <v>N Florida</v>
      </c>
      <c r="E232" t="s">
        <v>498</v>
      </c>
      <c r="F232">
        <v>14</v>
      </c>
      <c r="G232">
        <v>17</v>
      </c>
      <c r="H232" s="10"/>
      <c r="I232">
        <v>-4.91</v>
      </c>
      <c r="J232">
        <v>109.9</v>
      </c>
      <c r="K232">
        <v>97</v>
      </c>
      <c r="L232">
        <v>114.8</v>
      </c>
      <c r="M232">
        <v>346</v>
      </c>
      <c r="N232">
        <v>68</v>
      </c>
      <c r="O232">
        <v>145</v>
      </c>
      <c r="P232">
        <v>1.2E-2</v>
      </c>
      <c r="Q232">
        <v>158</v>
      </c>
      <c r="R232">
        <v>-1.33</v>
      </c>
      <c r="S232">
        <v>182</v>
      </c>
      <c r="T232">
        <v>105.7</v>
      </c>
      <c r="U232">
        <v>133</v>
      </c>
      <c r="V232">
        <v>107</v>
      </c>
      <c r="W232">
        <v>247</v>
      </c>
      <c r="X232">
        <v>5.92</v>
      </c>
      <c r="Y232">
        <v>32</v>
      </c>
    </row>
    <row r="233" spans="1:25" x14ac:dyDescent="0.2">
      <c r="A233">
        <v>2023</v>
      </c>
      <c r="B233">
        <v>232</v>
      </c>
      <c r="C233" t="s">
        <v>206</v>
      </c>
      <c r="D233" t="str">
        <f>_xlfn.XLOOKUP($C233,TEAMS!$D$3:$D$361,TEAMS!$E$3:$E$361,"",0)</f>
        <v>Wofford</v>
      </c>
      <c r="E233" t="s">
        <v>467</v>
      </c>
      <c r="F233">
        <v>17</v>
      </c>
      <c r="G233">
        <v>16</v>
      </c>
      <c r="H233" s="10"/>
      <c r="I233">
        <v>-4.96</v>
      </c>
      <c r="J233">
        <v>108.8</v>
      </c>
      <c r="K233">
        <v>105</v>
      </c>
      <c r="L233">
        <v>113.8</v>
      </c>
      <c r="M233">
        <v>338</v>
      </c>
      <c r="N233">
        <v>65.099999999999994</v>
      </c>
      <c r="O233">
        <v>294</v>
      </c>
      <c r="P233">
        <v>2.3E-2</v>
      </c>
      <c r="Q233">
        <v>124</v>
      </c>
      <c r="R233">
        <v>-2.79</v>
      </c>
      <c r="S233">
        <v>230</v>
      </c>
      <c r="T233">
        <v>104.1</v>
      </c>
      <c r="U233">
        <v>214</v>
      </c>
      <c r="V233">
        <v>106.9</v>
      </c>
      <c r="W233">
        <v>239</v>
      </c>
      <c r="X233">
        <v>-1.1200000000000001</v>
      </c>
      <c r="Y233">
        <v>195</v>
      </c>
    </row>
    <row r="234" spans="1:25" x14ac:dyDescent="0.2">
      <c r="A234">
        <v>2023</v>
      </c>
      <c r="B234">
        <v>233</v>
      </c>
      <c r="C234" t="s">
        <v>666</v>
      </c>
      <c r="D234" t="str">
        <f>_xlfn.XLOOKUP($C234,TEAMS!$D$3:$D$361,TEAMS!$E$3:$E$361,"",0)</f>
        <v>Jksnville St</v>
      </c>
      <c r="E234" t="s">
        <v>498</v>
      </c>
      <c r="F234">
        <v>13</v>
      </c>
      <c r="G234">
        <v>18</v>
      </c>
      <c r="H234" s="10"/>
      <c r="I234">
        <v>-5.2</v>
      </c>
      <c r="J234">
        <v>102.2</v>
      </c>
      <c r="K234">
        <v>240</v>
      </c>
      <c r="L234">
        <v>107.4</v>
      </c>
      <c r="M234">
        <v>225</v>
      </c>
      <c r="N234">
        <v>65.7</v>
      </c>
      <c r="O234">
        <v>273</v>
      </c>
      <c r="P234">
        <v>-4.3999999999999997E-2</v>
      </c>
      <c r="Q234">
        <v>283</v>
      </c>
      <c r="R234">
        <v>-1.34</v>
      </c>
      <c r="S234">
        <v>183</v>
      </c>
      <c r="T234">
        <v>105.3</v>
      </c>
      <c r="U234">
        <v>147</v>
      </c>
      <c r="V234">
        <v>106.7</v>
      </c>
      <c r="W234">
        <v>229</v>
      </c>
      <c r="X234">
        <v>1.92</v>
      </c>
      <c r="Y234">
        <v>109</v>
      </c>
    </row>
    <row r="235" spans="1:25" x14ac:dyDescent="0.2">
      <c r="A235">
        <v>2023</v>
      </c>
      <c r="B235">
        <v>234</v>
      </c>
      <c r="C235" t="s">
        <v>604</v>
      </c>
      <c r="D235" t="str">
        <f>_xlfn.XLOOKUP($C235,TEAMS!$D$3:$D$361,TEAMS!$E$3:$E$361,"",0)</f>
        <v>W Carolina</v>
      </c>
      <c r="E235" t="s">
        <v>467</v>
      </c>
      <c r="F235">
        <v>18</v>
      </c>
      <c r="G235">
        <v>15</v>
      </c>
      <c r="H235" s="10"/>
      <c r="I235">
        <v>-5.38</v>
      </c>
      <c r="J235">
        <v>103.1</v>
      </c>
      <c r="K235">
        <v>225</v>
      </c>
      <c r="L235">
        <v>108.4</v>
      </c>
      <c r="M235">
        <v>251</v>
      </c>
      <c r="N235">
        <v>67.400000000000006</v>
      </c>
      <c r="O235">
        <v>172</v>
      </c>
      <c r="P235">
        <v>5.0999999999999997E-2</v>
      </c>
      <c r="Q235">
        <v>67</v>
      </c>
      <c r="R235">
        <v>-3.62</v>
      </c>
      <c r="S235">
        <v>250</v>
      </c>
      <c r="T235">
        <v>104</v>
      </c>
      <c r="U235">
        <v>220</v>
      </c>
      <c r="V235">
        <v>107.7</v>
      </c>
      <c r="W235">
        <v>280</v>
      </c>
      <c r="X235">
        <v>-3.82</v>
      </c>
      <c r="Y235">
        <v>283</v>
      </c>
    </row>
    <row r="236" spans="1:25" x14ac:dyDescent="0.2">
      <c r="A236">
        <v>2023</v>
      </c>
      <c r="B236">
        <v>235</v>
      </c>
      <c r="C236" t="s">
        <v>350</v>
      </c>
      <c r="D236" t="str">
        <f>_xlfn.XLOOKUP($C236,TEAMS!$D$3:$D$361,TEAMS!$E$3:$E$361,"",0)</f>
        <v>Jacksonville</v>
      </c>
      <c r="E236" t="s">
        <v>498</v>
      </c>
      <c r="F236">
        <v>13</v>
      </c>
      <c r="G236">
        <v>16</v>
      </c>
      <c r="H236" s="10"/>
      <c r="I236">
        <v>-5.4</v>
      </c>
      <c r="J236">
        <v>100.3</v>
      </c>
      <c r="K236">
        <v>278</v>
      </c>
      <c r="L236">
        <v>105.7</v>
      </c>
      <c r="M236">
        <v>181</v>
      </c>
      <c r="N236">
        <v>61.2</v>
      </c>
      <c r="O236">
        <v>361</v>
      </c>
      <c r="P236">
        <v>-8.9999999999999993E-3</v>
      </c>
      <c r="Q236">
        <v>217</v>
      </c>
      <c r="R236">
        <v>-0.5</v>
      </c>
      <c r="S236">
        <v>156</v>
      </c>
      <c r="T236">
        <v>106.3</v>
      </c>
      <c r="U236">
        <v>110</v>
      </c>
      <c r="V236">
        <v>106.8</v>
      </c>
      <c r="W236">
        <v>236</v>
      </c>
      <c r="X236">
        <v>6.64</v>
      </c>
      <c r="Y236">
        <v>23</v>
      </c>
    </row>
    <row r="237" spans="1:25" x14ac:dyDescent="0.2">
      <c r="A237">
        <v>2023</v>
      </c>
      <c r="B237">
        <v>236</v>
      </c>
      <c r="C237" t="s">
        <v>626</v>
      </c>
      <c r="D237" t="str">
        <f>_xlfn.XLOOKUP($C237,TEAMS!$D$3:$D$361,TEAMS!$E$3:$E$361,"",0)</f>
        <v>Rob Morris</v>
      </c>
      <c r="E237" t="s">
        <v>539</v>
      </c>
      <c r="F237">
        <v>16</v>
      </c>
      <c r="G237">
        <v>17</v>
      </c>
      <c r="H237" s="10"/>
      <c r="I237">
        <v>-5.51</v>
      </c>
      <c r="J237">
        <v>99.2</v>
      </c>
      <c r="K237">
        <v>290</v>
      </c>
      <c r="L237">
        <v>104.7</v>
      </c>
      <c r="M237">
        <v>162</v>
      </c>
      <c r="N237">
        <v>66.400000000000006</v>
      </c>
      <c r="O237">
        <v>225</v>
      </c>
      <c r="P237">
        <v>-4.1000000000000002E-2</v>
      </c>
      <c r="Q237">
        <v>279</v>
      </c>
      <c r="R237">
        <v>-5.61</v>
      </c>
      <c r="S237">
        <v>303</v>
      </c>
      <c r="T237">
        <v>102.9</v>
      </c>
      <c r="U237">
        <v>273</v>
      </c>
      <c r="V237">
        <v>108.5</v>
      </c>
      <c r="W237">
        <v>322</v>
      </c>
      <c r="X237">
        <v>-1.81</v>
      </c>
      <c r="Y237">
        <v>229</v>
      </c>
    </row>
    <row r="238" spans="1:25" x14ac:dyDescent="0.2">
      <c r="A238">
        <v>2023</v>
      </c>
      <c r="B238">
        <v>237</v>
      </c>
      <c r="C238" t="s">
        <v>130</v>
      </c>
      <c r="D238" t="str">
        <f>_xlfn.XLOOKUP($C238,TEAMS!$D$3:$D$361,TEAMS!$E$3:$E$361,"",0)</f>
        <v>Delaware</v>
      </c>
      <c r="E238" t="s">
        <v>470</v>
      </c>
      <c r="F238">
        <v>17</v>
      </c>
      <c r="G238">
        <v>16</v>
      </c>
      <c r="H238" s="10"/>
      <c r="I238">
        <v>-5.54</v>
      </c>
      <c r="J238">
        <v>102.5</v>
      </c>
      <c r="K238">
        <v>234</v>
      </c>
      <c r="L238">
        <v>108.1</v>
      </c>
      <c r="M238">
        <v>242</v>
      </c>
      <c r="N238">
        <v>67.2</v>
      </c>
      <c r="O238">
        <v>184</v>
      </c>
      <c r="P238">
        <v>4.2000000000000003E-2</v>
      </c>
      <c r="Q238">
        <v>83</v>
      </c>
      <c r="R238">
        <v>-3.71</v>
      </c>
      <c r="S238">
        <v>252</v>
      </c>
      <c r="T238">
        <v>103.5</v>
      </c>
      <c r="U238">
        <v>250</v>
      </c>
      <c r="V238">
        <v>107.2</v>
      </c>
      <c r="W238">
        <v>259</v>
      </c>
      <c r="X238">
        <v>-0.64</v>
      </c>
      <c r="Y238">
        <v>184</v>
      </c>
    </row>
    <row r="239" spans="1:25" x14ac:dyDescent="0.2">
      <c r="A239">
        <v>2023</v>
      </c>
      <c r="B239">
        <v>238</v>
      </c>
      <c r="C239" t="s">
        <v>577</v>
      </c>
      <c r="D239" t="str">
        <f>_xlfn.XLOOKUP($C239,TEAMS!$D$3:$D$361,TEAMS!$E$3:$E$361,"",0)</f>
        <v>Portland St</v>
      </c>
      <c r="E239" t="s">
        <v>500</v>
      </c>
      <c r="H239" s="10"/>
      <c r="I239">
        <v>-5.58</v>
      </c>
      <c r="J239">
        <v>103</v>
      </c>
      <c r="K239">
        <v>227</v>
      </c>
      <c r="L239">
        <v>108.6</v>
      </c>
      <c r="M239">
        <v>253</v>
      </c>
      <c r="N239">
        <v>72.400000000000006</v>
      </c>
      <c r="O239">
        <v>8</v>
      </c>
      <c r="P239">
        <v>8.0000000000000002E-3</v>
      </c>
      <c r="Q239">
        <v>165</v>
      </c>
      <c r="R239">
        <v>0.12</v>
      </c>
      <c r="S239">
        <v>142</v>
      </c>
      <c r="T239">
        <v>106.2</v>
      </c>
      <c r="U239">
        <v>121</v>
      </c>
      <c r="V239">
        <v>106.1</v>
      </c>
      <c r="W239">
        <v>196</v>
      </c>
      <c r="X239">
        <v>5.51</v>
      </c>
      <c r="Y239">
        <v>40</v>
      </c>
    </row>
    <row r="240" spans="1:25" x14ac:dyDescent="0.2">
      <c r="A240">
        <v>2023</v>
      </c>
      <c r="B240">
        <v>239</v>
      </c>
      <c r="C240" t="s">
        <v>564</v>
      </c>
      <c r="D240" t="str">
        <f>_xlfn.XLOOKUP($C240,TEAMS!$D$3:$D$361,TEAMS!$E$3:$E$361,"",0)</f>
        <v>IPFW</v>
      </c>
      <c r="E240" t="s">
        <v>539</v>
      </c>
      <c r="F240">
        <v>17</v>
      </c>
      <c r="G240">
        <v>15</v>
      </c>
      <c r="H240" s="10"/>
      <c r="I240">
        <v>-5.82</v>
      </c>
      <c r="J240">
        <v>100.8</v>
      </c>
      <c r="K240">
        <v>270</v>
      </c>
      <c r="L240">
        <v>106.6</v>
      </c>
      <c r="M240">
        <v>206</v>
      </c>
      <c r="N240">
        <v>69.099999999999994</v>
      </c>
      <c r="O240">
        <v>90</v>
      </c>
      <c r="P240">
        <v>2.3E-2</v>
      </c>
      <c r="Q240">
        <v>125</v>
      </c>
      <c r="R240">
        <v>-4.78</v>
      </c>
      <c r="S240">
        <v>287</v>
      </c>
      <c r="T240">
        <v>103.7</v>
      </c>
      <c r="U240">
        <v>241</v>
      </c>
      <c r="V240">
        <v>108.5</v>
      </c>
      <c r="W240">
        <v>319</v>
      </c>
      <c r="X240">
        <v>-1.38</v>
      </c>
      <c r="Y240">
        <v>205</v>
      </c>
    </row>
    <row r="241" spans="1:25" x14ac:dyDescent="0.2">
      <c r="A241">
        <v>2023</v>
      </c>
      <c r="B241">
        <v>240</v>
      </c>
      <c r="C241" t="s">
        <v>557</v>
      </c>
      <c r="D241" t="str">
        <f>_xlfn.XLOOKUP($C241,TEAMS!$D$3:$D$361,TEAMS!$E$3:$E$361,"",0)</f>
        <v>TX-Arlington</v>
      </c>
      <c r="E241" t="s">
        <v>472</v>
      </c>
      <c r="H241" s="10"/>
      <c r="I241">
        <v>-6.09</v>
      </c>
      <c r="J241">
        <v>99.9</v>
      </c>
      <c r="K241">
        <v>282</v>
      </c>
      <c r="L241">
        <v>106</v>
      </c>
      <c r="M241">
        <v>192</v>
      </c>
      <c r="N241">
        <v>65.900000000000006</v>
      </c>
      <c r="O241">
        <v>260</v>
      </c>
      <c r="P241">
        <v>1.0999999999999999E-2</v>
      </c>
      <c r="Q241">
        <v>159</v>
      </c>
      <c r="R241">
        <v>3.45</v>
      </c>
      <c r="S241">
        <v>101</v>
      </c>
      <c r="T241">
        <v>105.9</v>
      </c>
      <c r="U241">
        <v>128</v>
      </c>
      <c r="V241">
        <v>102.4</v>
      </c>
      <c r="W241">
        <v>74</v>
      </c>
      <c r="X241">
        <v>4.6900000000000004</v>
      </c>
      <c r="Y241">
        <v>51</v>
      </c>
    </row>
    <row r="242" spans="1:25" x14ac:dyDescent="0.2">
      <c r="A242">
        <v>2023</v>
      </c>
      <c r="B242">
        <v>241</v>
      </c>
      <c r="C242" t="s">
        <v>586</v>
      </c>
      <c r="D242" t="str">
        <f>_xlfn.XLOOKUP($C242,TEAMS!$D$3:$D$361,TEAMS!$E$3:$E$361,"",0)</f>
        <v>Alcorn State</v>
      </c>
      <c r="E242" t="s">
        <v>545</v>
      </c>
      <c r="F242">
        <v>18</v>
      </c>
      <c r="G242">
        <v>13</v>
      </c>
      <c r="H242" s="10"/>
      <c r="I242">
        <v>-6.17</v>
      </c>
      <c r="J242">
        <v>102.1</v>
      </c>
      <c r="K242">
        <v>244</v>
      </c>
      <c r="L242">
        <v>108.3</v>
      </c>
      <c r="M242">
        <v>244</v>
      </c>
      <c r="N242">
        <v>67.3</v>
      </c>
      <c r="O242">
        <v>176</v>
      </c>
      <c r="P242">
        <v>0.13900000000000001</v>
      </c>
      <c r="Q242">
        <v>4</v>
      </c>
      <c r="R242">
        <v>-5.37</v>
      </c>
      <c r="S242">
        <v>296</v>
      </c>
      <c r="T242">
        <v>99.6</v>
      </c>
      <c r="U242">
        <v>351</v>
      </c>
      <c r="V242">
        <v>105</v>
      </c>
      <c r="W242">
        <v>148</v>
      </c>
      <c r="X242">
        <v>8.84</v>
      </c>
      <c r="Y242">
        <v>8</v>
      </c>
    </row>
    <row r="243" spans="1:25" x14ac:dyDescent="0.2">
      <c r="A243">
        <v>2023</v>
      </c>
      <c r="B243">
        <v>242</v>
      </c>
      <c r="C243" t="s">
        <v>603</v>
      </c>
      <c r="D243" t="str">
        <f>_xlfn.XLOOKUP($C243,TEAMS!$D$3:$D$361,TEAMS!$E$3:$E$361,"",0)</f>
        <v>SIU Edward</v>
      </c>
      <c r="E243" t="s">
        <v>437</v>
      </c>
      <c r="F243">
        <v>19</v>
      </c>
      <c r="G243">
        <v>14</v>
      </c>
      <c r="H243" s="10"/>
      <c r="I243">
        <v>-6.21</v>
      </c>
      <c r="J243">
        <v>100.1</v>
      </c>
      <c r="K243">
        <v>281</v>
      </c>
      <c r="L243">
        <v>106.3</v>
      </c>
      <c r="M243">
        <v>197</v>
      </c>
      <c r="N243">
        <v>69.2</v>
      </c>
      <c r="O243">
        <v>81</v>
      </c>
      <c r="P243">
        <v>-1.2E-2</v>
      </c>
      <c r="Q243">
        <v>224</v>
      </c>
      <c r="R243">
        <v>-8.07</v>
      </c>
      <c r="S243">
        <v>342</v>
      </c>
      <c r="T243">
        <v>101.9</v>
      </c>
      <c r="U243">
        <v>311</v>
      </c>
      <c r="V243">
        <v>109.9</v>
      </c>
      <c r="W243">
        <v>350</v>
      </c>
      <c r="X243">
        <v>-0.96</v>
      </c>
      <c r="Y243">
        <v>192</v>
      </c>
    </row>
    <row r="244" spans="1:25" x14ac:dyDescent="0.2">
      <c r="A244">
        <v>2023</v>
      </c>
      <c r="B244">
        <v>243</v>
      </c>
      <c r="C244" t="s">
        <v>633</v>
      </c>
      <c r="D244" t="str">
        <f>_xlfn.XLOOKUP($C244,TEAMS!$D$3:$D$361,TEAMS!$E$3:$E$361,"",0)</f>
        <v>Idaho State</v>
      </c>
      <c r="E244" t="s">
        <v>500</v>
      </c>
      <c r="H244" s="10"/>
      <c r="I244">
        <v>-6.28</v>
      </c>
      <c r="J244">
        <v>102.3</v>
      </c>
      <c r="K244">
        <v>238</v>
      </c>
      <c r="L244">
        <v>108.6</v>
      </c>
      <c r="M244">
        <v>255</v>
      </c>
      <c r="N244">
        <v>65.3</v>
      </c>
      <c r="O244">
        <v>287</v>
      </c>
      <c r="P244">
        <v>-8.4000000000000005E-2</v>
      </c>
      <c r="Q244">
        <v>345</v>
      </c>
      <c r="R244">
        <v>-2.1</v>
      </c>
      <c r="S244">
        <v>208</v>
      </c>
      <c r="T244">
        <v>105.2</v>
      </c>
      <c r="U244">
        <v>154</v>
      </c>
      <c r="V244">
        <v>107.3</v>
      </c>
      <c r="W244">
        <v>264</v>
      </c>
      <c r="X244">
        <v>-1.76</v>
      </c>
      <c r="Y244">
        <v>225</v>
      </c>
    </row>
    <row r="245" spans="1:25" x14ac:dyDescent="0.2">
      <c r="A245">
        <v>2023</v>
      </c>
      <c r="B245">
        <v>244</v>
      </c>
      <c r="C245" t="s">
        <v>543</v>
      </c>
      <c r="D245" t="str">
        <f>_xlfn.XLOOKUP($C245,TEAMS!$D$3:$D$361,TEAMS!$E$3:$E$361,"",0)</f>
        <v>E Tenn St</v>
      </c>
      <c r="E245" t="s">
        <v>467</v>
      </c>
      <c r="H245" s="10"/>
      <c r="I245">
        <v>-6.29</v>
      </c>
      <c r="J245">
        <v>101.2</v>
      </c>
      <c r="K245">
        <v>258</v>
      </c>
      <c r="L245">
        <v>107.5</v>
      </c>
      <c r="M245">
        <v>228</v>
      </c>
      <c r="N245">
        <v>65.8</v>
      </c>
      <c r="O245">
        <v>268</v>
      </c>
      <c r="P245">
        <v>-0.111</v>
      </c>
      <c r="Q245">
        <v>358</v>
      </c>
      <c r="R245">
        <v>-4.25</v>
      </c>
      <c r="S245">
        <v>269</v>
      </c>
      <c r="T245">
        <v>104.1</v>
      </c>
      <c r="U245">
        <v>216</v>
      </c>
      <c r="V245">
        <v>108.3</v>
      </c>
      <c r="W245">
        <v>314</v>
      </c>
      <c r="X245">
        <v>-4.58</v>
      </c>
      <c r="Y245">
        <v>299</v>
      </c>
    </row>
    <row r="246" spans="1:25" x14ac:dyDescent="0.2">
      <c r="A246">
        <v>2023</v>
      </c>
      <c r="B246">
        <v>245</v>
      </c>
      <c r="C246" t="s">
        <v>601</v>
      </c>
      <c r="D246" t="str">
        <f>_xlfn.XLOOKUP($C246,TEAMS!$D$3:$D$361,TEAMS!$E$3:$E$361,"",0)</f>
        <v>N Illinois</v>
      </c>
      <c r="E246" t="s">
        <v>476</v>
      </c>
      <c r="F246">
        <v>13</v>
      </c>
      <c r="G246">
        <v>19</v>
      </c>
      <c r="H246" s="10"/>
      <c r="I246">
        <v>-6.33</v>
      </c>
      <c r="J246">
        <v>100.9</v>
      </c>
      <c r="K246">
        <v>266</v>
      </c>
      <c r="L246">
        <v>107.2</v>
      </c>
      <c r="M246">
        <v>221</v>
      </c>
      <c r="N246">
        <v>69.2</v>
      </c>
      <c r="O246">
        <v>84</v>
      </c>
      <c r="P246">
        <v>-1.6E-2</v>
      </c>
      <c r="Q246">
        <v>236</v>
      </c>
      <c r="R246">
        <v>-1.8</v>
      </c>
      <c r="S246">
        <v>201</v>
      </c>
      <c r="T246">
        <v>105.2</v>
      </c>
      <c r="U246">
        <v>155</v>
      </c>
      <c r="V246">
        <v>107</v>
      </c>
      <c r="W246">
        <v>250</v>
      </c>
      <c r="X246">
        <v>3.1</v>
      </c>
      <c r="Y246">
        <v>87</v>
      </c>
    </row>
    <row r="247" spans="1:25" x14ac:dyDescent="0.2">
      <c r="A247">
        <v>2023</v>
      </c>
      <c r="B247">
        <v>246</v>
      </c>
      <c r="C247" t="s">
        <v>605</v>
      </c>
      <c r="D247" t="str">
        <f>_xlfn.XLOOKUP($C247,TEAMS!$D$3:$D$361,TEAMS!$E$3:$E$361,"",0)</f>
        <v>UT Rio Grande Valley</v>
      </c>
      <c r="E247" t="s">
        <v>472</v>
      </c>
      <c r="F247">
        <v>15</v>
      </c>
      <c r="G247">
        <v>17</v>
      </c>
      <c r="H247" s="10"/>
      <c r="I247">
        <v>-6.39</v>
      </c>
      <c r="J247">
        <v>103.9</v>
      </c>
      <c r="K247">
        <v>198</v>
      </c>
      <c r="L247">
        <v>110.3</v>
      </c>
      <c r="M247">
        <v>283</v>
      </c>
      <c r="N247">
        <v>72.7</v>
      </c>
      <c r="O247">
        <v>5</v>
      </c>
      <c r="P247">
        <v>7.0000000000000007E-2</v>
      </c>
      <c r="Q247">
        <v>41</v>
      </c>
      <c r="R247">
        <v>0.06</v>
      </c>
      <c r="S247">
        <v>144</v>
      </c>
      <c r="T247">
        <v>105.3</v>
      </c>
      <c r="U247">
        <v>148</v>
      </c>
      <c r="V247">
        <v>105.3</v>
      </c>
      <c r="W247">
        <v>164</v>
      </c>
      <c r="X247">
        <v>-4.78</v>
      </c>
      <c r="Y247">
        <v>304</v>
      </c>
    </row>
    <row r="248" spans="1:25" x14ac:dyDescent="0.2">
      <c r="A248">
        <v>2023</v>
      </c>
      <c r="B248">
        <v>247</v>
      </c>
      <c r="C248" t="s">
        <v>490</v>
      </c>
      <c r="D248" t="str">
        <f>_xlfn.XLOOKUP($C248,TEAMS!$D$3:$D$361,TEAMS!$E$3:$E$361,"",0)</f>
        <v>Morehead St</v>
      </c>
      <c r="E248" t="s">
        <v>437</v>
      </c>
      <c r="F248">
        <v>21</v>
      </c>
      <c r="G248">
        <v>11</v>
      </c>
      <c r="H248" s="10"/>
      <c r="I248">
        <v>-6.59</v>
      </c>
      <c r="J248">
        <v>100.4</v>
      </c>
      <c r="K248">
        <v>274</v>
      </c>
      <c r="L248">
        <v>107</v>
      </c>
      <c r="M248">
        <v>214</v>
      </c>
      <c r="N248">
        <v>63.3</v>
      </c>
      <c r="O248">
        <v>344</v>
      </c>
      <c r="P248">
        <v>0.14299999999999999</v>
      </c>
      <c r="Q248">
        <v>3</v>
      </c>
      <c r="R248">
        <v>-6.95</v>
      </c>
      <c r="S248">
        <v>326</v>
      </c>
      <c r="T248">
        <v>102.2</v>
      </c>
      <c r="U248">
        <v>302</v>
      </c>
      <c r="V248">
        <v>109.1</v>
      </c>
      <c r="W248">
        <v>339</v>
      </c>
      <c r="X248">
        <v>4.76</v>
      </c>
      <c r="Y248">
        <v>50</v>
      </c>
    </row>
    <row r="249" spans="1:25" x14ac:dyDescent="0.2">
      <c r="A249">
        <v>2023</v>
      </c>
      <c r="B249">
        <v>248</v>
      </c>
      <c r="C249" t="s">
        <v>114</v>
      </c>
      <c r="D249" t="str">
        <f>_xlfn.XLOOKUP($C249,TEAMS!$D$3:$D$361,TEAMS!$E$3:$E$361,"",0)</f>
        <v>Winthrop</v>
      </c>
      <c r="E249" t="s">
        <v>512</v>
      </c>
      <c r="F249">
        <v>15</v>
      </c>
      <c r="G249">
        <v>17</v>
      </c>
      <c r="H249" s="10"/>
      <c r="I249">
        <v>-6.6</v>
      </c>
      <c r="J249">
        <v>108.6</v>
      </c>
      <c r="K249">
        <v>108</v>
      </c>
      <c r="L249">
        <v>115.2</v>
      </c>
      <c r="M249">
        <v>347</v>
      </c>
      <c r="N249">
        <v>66.900000000000006</v>
      </c>
      <c r="O249">
        <v>194</v>
      </c>
      <c r="P249">
        <v>3.2000000000000001E-2</v>
      </c>
      <c r="Q249">
        <v>99</v>
      </c>
      <c r="R249">
        <v>-3.31</v>
      </c>
      <c r="S249">
        <v>241</v>
      </c>
      <c r="T249">
        <v>103.7</v>
      </c>
      <c r="U249">
        <v>242</v>
      </c>
      <c r="V249">
        <v>107</v>
      </c>
      <c r="W249">
        <v>251</v>
      </c>
      <c r="X249">
        <v>2.52</v>
      </c>
      <c r="Y249">
        <v>92</v>
      </c>
    </row>
    <row r="250" spans="1:25" x14ac:dyDescent="0.2">
      <c r="A250">
        <v>2023</v>
      </c>
      <c r="B250">
        <v>249</v>
      </c>
      <c r="C250" t="s">
        <v>292</v>
      </c>
      <c r="D250" t="str">
        <f>_xlfn.XLOOKUP($C250,TEAMS!$D$3:$D$361,TEAMS!$E$3:$E$361,"",0)</f>
        <v>Canisius</v>
      </c>
      <c r="E250" t="s">
        <v>479</v>
      </c>
      <c r="H250" s="10"/>
      <c r="I250">
        <v>-6.68</v>
      </c>
      <c r="J250">
        <v>101.8</v>
      </c>
      <c r="K250">
        <v>250</v>
      </c>
      <c r="L250">
        <v>108.5</v>
      </c>
      <c r="M250">
        <v>252</v>
      </c>
      <c r="N250">
        <v>67.7</v>
      </c>
      <c r="O250">
        <v>162</v>
      </c>
      <c r="P250">
        <v>-8.1000000000000003E-2</v>
      </c>
      <c r="Q250">
        <v>340</v>
      </c>
      <c r="R250">
        <v>-3.18</v>
      </c>
      <c r="S250">
        <v>236</v>
      </c>
      <c r="T250">
        <v>103.4</v>
      </c>
      <c r="U250">
        <v>253</v>
      </c>
      <c r="V250">
        <v>106.6</v>
      </c>
      <c r="W250">
        <v>220</v>
      </c>
      <c r="X250">
        <v>3.42</v>
      </c>
      <c r="Y250">
        <v>81</v>
      </c>
    </row>
    <row r="251" spans="1:25" x14ac:dyDescent="0.2">
      <c r="A251">
        <v>2023</v>
      </c>
      <c r="B251">
        <v>250</v>
      </c>
      <c r="C251" t="s">
        <v>611</v>
      </c>
      <c r="D251" t="str">
        <f>_xlfn.XLOOKUP($C251,TEAMS!$D$3:$D$361,TEAMS!$E$3:$E$361,"",0)</f>
        <v>Maryland ES</v>
      </c>
      <c r="E251" t="s">
        <v>530</v>
      </c>
      <c r="F251">
        <v>18</v>
      </c>
      <c r="G251">
        <v>13</v>
      </c>
      <c r="H251" s="10"/>
      <c r="I251">
        <v>-6.71</v>
      </c>
      <c r="J251">
        <v>94.3</v>
      </c>
      <c r="K251">
        <v>345</v>
      </c>
      <c r="L251">
        <v>101.1</v>
      </c>
      <c r="M251">
        <v>92</v>
      </c>
      <c r="N251">
        <v>69.7</v>
      </c>
      <c r="O251">
        <v>51</v>
      </c>
      <c r="P251">
        <v>8.4000000000000005E-2</v>
      </c>
      <c r="Q251">
        <v>29</v>
      </c>
      <c r="R251">
        <v>-5.1100000000000003</v>
      </c>
      <c r="S251">
        <v>293</v>
      </c>
      <c r="T251">
        <v>101.8</v>
      </c>
      <c r="U251">
        <v>312</v>
      </c>
      <c r="V251">
        <v>106.9</v>
      </c>
      <c r="W251">
        <v>242</v>
      </c>
      <c r="X251">
        <v>4.57</v>
      </c>
      <c r="Y251">
        <v>54</v>
      </c>
    </row>
    <row r="252" spans="1:25" x14ac:dyDescent="0.2">
      <c r="A252">
        <v>2023</v>
      </c>
      <c r="B252">
        <v>251</v>
      </c>
      <c r="C252" t="s">
        <v>619</v>
      </c>
      <c r="D252" t="str">
        <f>_xlfn.XLOOKUP($C252,TEAMS!$D$3:$D$361,TEAMS!$E$3:$E$361,"",0)</f>
        <v>N Alabama</v>
      </c>
      <c r="E252" t="s">
        <v>498</v>
      </c>
      <c r="F252">
        <v>18</v>
      </c>
      <c r="G252">
        <v>14</v>
      </c>
      <c r="H252" s="10"/>
      <c r="I252">
        <v>-6.77</v>
      </c>
      <c r="J252">
        <v>105.3</v>
      </c>
      <c r="K252">
        <v>171</v>
      </c>
      <c r="L252">
        <v>112.1</v>
      </c>
      <c r="M252">
        <v>316</v>
      </c>
      <c r="N252">
        <v>68.599999999999994</v>
      </c>
      <c r="O252">
        <v>116</v>
      </c>
      <c r="P252">
        <v>0.123</v>
      </c>
      <c r="Q252">
        <v>7</v>
      </c>
      <c r="R252">
        <v>-2.48</v>
      </c>
      <c r="S252">
        <v>218</v>
      </c>
      <c r="T252">
        <v>104.3</v>
      </c>
      <c r="U252">
        <v>202</v>
      </c>
      <c r="V252">
        <v>106.8</v>
      </c>
      <c r="W252">
        <v>233</v>
      </c>
      <c r="X252">
        <v>0.19</v>
      </c>
      <c r="Y252">
        <v>164</v>
      </c>
    </row>
    <row r="253" spans="1:25" x14ac:dyDescent="0.2">
      <c r="A253">
        <v>2023</v>
      </c>
      <c r="B253">
        <v>252</v>
      </c>
      <c r="C253" t="s">
        <v>243</v>
      </c>
      <c r="D253" t="str">
        <f>_xlfn.XLOOKUP($C253,TEAMS!$D$3:$D$361,TEAMS!$E$3:$E$361,"",0)</f>
        <v>Army</v>
      </c>
      <c r="E253" t="s">
        <v>495</v>
      </c>
      <c r="F253">
        <v>17</v>
      </c>
      <c r="G253">
        <v>16</v>
      </c>
      <c r="H253" s="10"/>
      <c r="I253">
        <v>-6.91</v>
      </c>
      <c r="J253">
        <v>103</v>
      </c>
      <c r="K253">
        <v>226</v>
      </c>
      <c r="L253">
        <v>109.9</v>
      </c>
      <c r="M253">
        <v>274</v>
      </c>
      <c r="N253">
        <v>68.599999999999994</v>
      </c>
      <c r="O253">
        <v>117</v>
      </c>
      <c r="P253">
        <v>-4.2999999999999997E-2</v>
      </c>
      <c r="Q253">
        <v>282</v>
      </c>
      <c r="R253">
        <v>-8.51</v>
      </c>
      <c r="S253">
        <v>349</v>
      </c>
      <c r="T253">
        <v>100</v>
      </c>
      <c r="U253">
        <v>348</v>
      </c>
      <c r="V253">
        <v>108.5</v>
      </c>
      <c r="W253">
        <v>318</v>
      </c>
      <c r="X253">
        <v>-9</v>
      </c>
      <c r="Y253">
        <v>355</v>
      </c>
    </row>
    <row r="254" spans="1:25" x14ac:dyDescent="0.2">
      <c r="A254">
        <v>2023</v>
      </c>
      <c r="B254">
        <v>253</v>
      </c>
      <c r="C254" t="s">
        <v>570</v>
      </c>
      <c r="D254" t="str">
        <f>_xlfn.XLOOKUP($C254,TEAMS!$D$3:$D$361,TEAMS!$E$3:$E$361,"",0)</f>
        <v>Maryland BC</v>
      </c>
      <c r="E254" t="s">
        <v>458</v>
      </c>
      <c r="F254">
        <v>18</v>
      </c>
      <c r="G254">
        <v>14</v>
      </c>
      <c r="H254" s="10"/>
      <c r="I254">
        <v>-7.04</v>
      </c>
      <c r="J254">
        <v>105.4</v>
      </c>
      <c r="K254">
        <v>168</v>
      </c>
      <c r="L254">
        <v>112.4</v>
      </c>
      <c r="M254">
        <v>321</v>
      </c>
      <c r="N254">
        <v>67.7</v>
      </c>
      <c r="O254">
        <v>163</v>
      </c>
      <c r="P254">
        <v>2.8000000000000001E-2</v>
      </c>
      <c r="Q254">
        <v>109</v>
      </c>
      <c r="R254">
        <v>-8.41</v>
      </c>
      <c r="S254">
        <v>347</v>
      </c>
      <c r="T254">
        <v>100.7</v>
      </c>
      <c r="U254">
        <v>337</v>
      </c>
      <c r="V254">
        <v>109.1</v>
      </c>
      <c r="W254">
        <v>337</v>
      </c>
      <c r="X254">
        <v>-8.56</v>
      </c>
      <c r="Y254">
        <v>351</v>
      </c>
    </row>
    <row r="255" spans="1:25" x14ac:dyDescent="0.2">
      <c r="A255">
        <v>2023</v>
      </c>
      <c r="B255">
        <v>254</v>
      </c>
      <c r="C255" t="s">
        <v>664</v>
      </c>
      <c r="D255" t="str">
        <f>_xlfn.XLOOKUP($C255,TEAMS!$D$3:$D$361,TEAMS!$E$3:$E$361,"",0)</f>
        <v>Loyola-Chi</v>
      </c>
      <c r="E255" t="s">
        <v>447</v>
      </c>
      <c r="H255" s="10"/>
      <c r="I255">
        <v>-7.04</v>
      </c>
      <c r="J255">
        <v>102</v>
      </c>
      <c r="K255">
        <v>247</v>
      </c>
      <c r="L255">
        <v>109.1</v>
      </c>
      <c r="M255">
        <v>262</v>
      </c>
      <c r="N255">
        <v>66.2</v>
      </c>
      <c r="O255">
        <v>236</v>
      </c>
      <c r="P255">
        <v>-3.5999999999999997E-2</v>
      </c>
      <c r="Q255">
        <v>270</v>
      </c>
      <c r="R255">
        <v>-0.21</v>
      </c>
      <c r="S255">
        <v>151</v>
      </c>
      <c r="T255">
        <v>104.8</v>
      </c>
      <c r="U255">
        <v>173</v>
      </c>
      <c r="V255">
        <v>105</v>
      </c>
      <c r="W255">
        <v>153</v>
      </c>
      <c r="X255">
        <v>-4.2</v>
      </c>
      <c r="Y255">
        <v>290</v>
      </c>
    </row>
    <row r="256" spans="1:25" x14ac:dyDescent="0.2">
      <c r="A256">
        <v>2023</v>
      </c>
      <c r="B256">
        <v>255</v>
      </c>
      <c r="C256" t="s">
        <v>592</v>
      </c>
      <c r="D256" t="str">
        <f>_xlfn.XLOOKUP($C256,TEAMS!$D$3:$D$361,TEAMS!$E$3:$E$361,"",0)</f>
        <v>SE Louisiana</v>
      </c>
      <c r="E256" t="s">
        <v>551</v>
      </c>
      <c r="F256">
        <v>18</v>
      </c>
      <c r="G256">
        <v>14</v>
      </c>
      <c r="H256" s="10"/>
      <c r="I256">
        <v>-7.04</v>
      </c>
      <c r="J256">
        <v>104.1</v>
      </c>
      <c r="K256">
        <v>196</v>
      </c>
      <c r="L256">
        <v>111.2</v>
      </c>
      <c r="M256">
        <v>301</v>
      </c>
      <c r="N256">
        <v>68.8</v>
      </c>
      <c r="O256">
        <v>111</v>
      </c>
      <c r="P256">
        <v>0.05</v>
      </c>
      <c r="Q256">
        <v>69</v>
      </c>
      <c r="R256">
        <v>-6.83</v>
      </c>
      <c r="S256">
        <v>324</v>
      </c>
      <c r="T256">
        <v>102.8</v>
      </c>
      <c r="U256">
        <v>279</v>
      </c>
      <c r="V256">
        <v>109.6</v>
      </c>
      <c r="W256">
        <v>345</v>
      </c>
      <c r="X256">
        <v>5.83</v>
      </c>
      <c r="Y256">
        <v>34</v>
      </c>
    </row>
    <row r="257" spans="1:25" x14ac:dyDescent="0.2">
      <c r="A257">
        <v>2023</v>
      </c>
      <c r="B257">
        <v>256</v>
      </c>
      <c r="C257" t="s">
        <v>297</v>
      </c>
      <c r="D257" t="str">
        <f>_xlfn.XLOOKUP($C257,TEAMS!$D$3:$D$361,TEAMS!$E$3:$E$361,"",0)</f>
        <v>Rhode Island</v>
      </c>
      <c r="E257" t="s">
        <v>447</v>
      </c>
      <c r="H257" s="10"/>
      <c r="I257">
        <v>-7.13</v>
      </c>
      <c r="J257">
        <v>97.7</v>
      </c>
      <c r="K257">
        <v>317</v>
      </c>
      <c r="L257">
        <v>104.8</v>
      </c>
      <c r="M257">
        <v>165</v>
      </c>
      <c r="N257">
        <v>67.3</v>
      </c>
      <c r="O257">
        <v>175</v>
      </c>
      <c r="P257">
        <v>-1.6E-2</v>
      </c>
      <c r="Q257">
        <v>235</v>
      </c>
      <c r="R257">
        <v>-0.78</v>
      </c>
      <c r="S257">
        <v>165</v>
      </c>
      <c r="T257">
        <v>104.1</v>
      </c>
      <c r="U257">
        <v>211</v>
      </c>
      <c r="V257">
        <v>104.9</v>
      </c>
      <c r="W257">
        <v>146</v>
      </c>
      <c r="X257">
        <v>-2.66</v>
      </c>
      <c r="Y257">
        <v>255</v>
      </c>
    </row>
    <row r="258" spans="1:25" x14ac:dyDescent="0.2">
      <c r="A258">
        <v>2023</v>
      </c>
      <c r="B258">
        <v>257</v>
      </c>
      <c r="C258" t="s">
        <v>568</v>
      </c>
      <c r="D258" t="str">
        <f>_xlfn.XLOOKUP($C258,TEAMS!$D$3:$D$361,TEAMS!$E$3:$E$361,"",0)</f>
        <v>SE Missouri</v>
      </c>
      <c r="E258" t="s">
        <v>437</v>
      </c>
      <c r="F258">
        <v>19</v>
      </c>
      <c r="G258">
        <v>16</v>
      </c>
      <c r="H258" s="10">
        <v>16</v>
      </c>
      <c r="I258">
        <v>-7.21</v>
      </c>
      <c r="J258">
        <v>100.9</v>
      </c>
      <c r="K258">
        <v>263</v>
      </c>
      <c r="L258">
        <v>108.1</v>
      </c>
      <c r="M258">
        <v>243</v>
      </c>
      <c r="N258">
        <v>72.5</v>
      </c>
      <c r="O258">
        <v>7</v>
      </c>
      <c r="P258">
        <v>2.5999999999999999E-2</v>
      </c>
      <c r="Q258">
        <v>116</v>
      </c>
      <c r="R258">
        <v>-7.61</v>
      </c>
      <c r="S258">
        <v>332</v>
      </c>
      <c r="T258">
        <v>101.4</v>
      </c>
      <c r="U258">
        <v>321</v>
      </c>
      <c r="V258">
        <v>109</v>
      </c>
      <c r="W258">
        <v>335</v>
      </c>
      <c r="X258">
        <v>1.04</v>
      </c>
      <c r="Y258">
        <v>139</v>
      </c>
    </row>
    <row r="259" spans="1:25" x14ac:dyDescent="0.2">
      <c r="A259">
        <v>2023</v>
      </c>
      <c r="B259">
        <v>258</v>
      </c>
      <c r="C259" t="s">
        <v>594</v>
      </c>
      <c r="D259" t="str">
        <f>_xlfn.XLOOKUP($C259,TEAMS!$D$3:$D$361,TEAMS!$E$3:$E$361,"",0)</f>
        <v>SC Upstate</v>
      </c>
      <c r="E259" t="s">
        <v>512</v>
      </c>
      <c r="F259">
        <v>16</v>
      </c>
      <c r="G259">
        <v>15</v>
      </c>
      <c r="H259" s="10"/>
      <c r="I259">
        <v>-7.4</v>
      </c>
      <c r="J259">
        <v>99.1</v>
      </c>
      <c r="K259">
        <v>293</v>
      </c>
      <c r="L259">
        <v>106.5</v>
      </c>
      <c r="M259">
        <v>203</v>
      </c>
      <c r="N259">
        <v>68</v>
      </c>
      <c r="O259">
        <v>146</v>
      </c>
      <c r="P259">
        <v>9.4E-2</v>
      </c>
      <c r="Q259">
        <v>18</v>
      </c>
      <c r="R259">
        <v>-3.49</v>
      </c>
      <c r="S259">
        <v>248</v>
      </c>
      <c r="T259">
        <v>103.8</v>
      </c>
      <c r="U259">
        <v>239</v>
      </c>
      <c r="V259">
        <v>107.3</v>
      </c>
      <c r="W259">
        <v>262</v>
      </c>
      <c r="X259">
        <v>2.38</v>
      </c>
      <c r="Y259">
        <v>93</v>
      </c>
    </row>
    <row r="260" spans="1:25" x14ac:dyDescent="0.2">
      <c r="A260">
        <v>2023</v>
      </c>
      <c r="B260">
        <v>259</v>
      </c>
      <c r="C260" t="s">
        <v>320</v>
      </c>
      <c r="D260" t="str">
        <f>_xlfn.XLOOKUP($C260,TEAMS!$D$3:$D$361,TEAMS!$E$3:$E$361,"",0)</f>
        <v>Niagara</v>
      </c>
      <c r="E260" t="s">
        <v>479</v>
      </c>
      <c r="F260">
        <v>16</v>
      </c>
      <c r="G260">
        <v>15</v>
      </c>
      <c r="H260" s="10"/>
      <c r="I260">
        <v>-7.43</v>
      </c>
      <c r="J260">
        <v>100.9</v>
      </c>
      <c r="K260">
        <v>262</v>
      </c>
      <c r="L260">
        <v>108.4</v>
      </c>
      <c r="M260">
        <v>249</v>
      </c>
      <c r="N260">
        <v>63.2</v>
      </c>
      <c r="O260">
        <v>346</v>
      </c>
      <c r="P260">
        <v>9.1999999999999998E-2</v>
      </c>
      <c r="Q260">
        <v>20</v>
      </c>
      <c r="R260">
        <v>-4.8</v>
      </c>
      <c r="S260">
        <v>288</v>
      </c>
      <c r="T260">
        <v>102.2</v>
      </c>
      <c r="U260">
        <v>300</v>
      </c>
      <c r="V260">
        <v>107</v>
      </c>
      <c r="W260">
        <v>249</v>
      </c>
      <c r="X260">
        <v>-5.04</v>
      </c>
      <c r="Y260">
        <v>308</v>
      </c>
    </row>
    <row r="261" spans="1:25" x14ac:dyDescent="0.2">
      <c r="A261">
        <v>2023</v>
      </c>
      <c r="B261">
        <v>260</v>
      </c>
      <c r="C261" t="s">
        <v>550</v>
      </c>
      <c r="D261" t="str">
        <f>_xlfn.XLOOKUP($C261,TEAMS!$D$3:$D$361,TEAMS!$E$3:$E$361,"",0)</f>
        <v>Nicholls St</v>
      </c>
      <c r="E261" t="s">
        <v>551</v>
      </c>
      <c r="F261">
        <v>16</v>
      </c>
      <c r="G261">
        <v>15</v>
      </c>
      <c r="H261" s="10"/>
      <c r="I261">
        <v>-7.81</v>
      </c>
      <c r="J261">
        <v>99.4</v>
      </c>
      <c r="K261">
        <v>287</v>
      </c>
      <c r="L261">
        <v>107.2</v>
      </c>
      <c r="M261">
        <v>218</v>
      </c>
      <c r="N261">
        <v>70.5</v>
      </c>
      <c r="O261">
        <v>37</v>
      </c>
      <c r="P261">
        <v>2.3E-2</v>
      </c>
      <c r="Q261">
        <v>126</v>
      </c>
      <c r="R261">
        <v>-5.79</v>
      </c>
      <c r="S261">
        <v>308</v>
      </c>
      <c r="T261">
        <v>103.9</v>
      </c>
      <c r="U261">
        <v>231</v>
      </c>
      <c r="V261">
        <v>109.7</v>
      </c>
      <c r="W261">
        <v>347</v>
      </c>
      <c r="X261">
        <v>14.13</v>
      </c>
      <c r="Y261">
        <v>2</v>
      </c>
    </row>
    <row r="262" spans="1:25" x14ac:dyDescent="0.2">
      <c r="A262">
        <v>2023</v>
      </c>
      <c r="B262">
        <v>261</v>
      </c>
      <c r="C262" t="s">
        <v>276</v>
      </c>
      <c r="D262" t="str">
        <f>_xlfn.XLOOKUP($C262,TEAMS!$D$3:$D$361,TEAMS!$E$3:$E$361,"",0)</f>
        <v>Bellarmine</v>
      </c>
      <c r="E262" t="s">
        <v>498</v>
      </c>
      <c r="F262">
        <v>15</v>
      </c>
      <c r="G262">
        <v>18</v>
      </c>
      <c r="H262" s="10"/>
      <c r="I262">
        <v>-7.97</v>
      </c>
      <c r="J262">
        <v>102.4</v>
      </c>
      <c r="K262">
        <v>237</v>
      </c>
      <c r="L262">
        <v>110.4</v>
      </c>
      <c r="M262">
        <v>284</v>
      </c>
      <c r="N262">
        <v>62.2</v>
      </c>
      <c r="O262">
        <v>356</v>
      </c>
      <c r="P262">
        <v>8.4000000000000005E-2</v>
      </c>
      <c r="Q262">
        <v>27</v>
      </c>
      <c r="R262">
        <v>0.41</v>
      </c>
      <c r="S262">
        <v>137</v>
      </c>
      <c r="T262">
        <v>106.4</v>
      </c>
      <c r="U262">
        <v>109</v>
      </c>
      <c r="V262">
        <v>106</v>
      </c>
      <c r="W262">
        <v>193</v>
      </c>
      <c r="X262">
        <v>5.96</v>
      </c>
      <c r="Y262">
        <v>31</v>
      </c>
    </row>
    <row r="263" spans="1:25" x14ac:dyDescent="0.2">
      <c r="A263">
        <v>2023</v>
      </c>
      <c r="B263">
        <v>262</v>
      </c>
      <c r="C263" t="s">
        <v>250</v>
      </c>
      <c r="D263" t="str">
        <f>_xlfn.XLOOKUP($C263,TEAMS!$D$3:$D$361,TEAMS!$E$3:$E$361,"",0)</f>
        <v>North Dakota</v>
      </c>
      <c r="E263" t="s">
        <v>465</v>
      </c>
      <c r="F263">
        <v>13</v>
      </c>
      <c r="G263">
        <v>20</v>
      </c>
      <c r="H263" s="10"/>
      <c r="I263">
        <v>-8.0500000000000007</v>
      </c>
      <c r="J263">
        <v>103.4</v>
      </c>
      <c r="K263">
        <v>212</v>
      </c>
      <c r="L263">
        <v>111.5</v>
      </c>
      <c r="M263">
        <v>311</v>
      </c>
      <c r="N263">
        <v>67.2</v>
      </c>
      <c r="O263">
        <v>180</v>
      </c>
      <c r="P263">
        <v>-2.7E-2</v>
      </c>
      <c r="Q263">
        <v>252</v>
      </c>
      <c r="R263">
        <v>-3.17</v>
      </c>
      <c r="S263">
        <v>235</v>
      </c>
      <c r="T263">
        <v>104.5</v>
      </c>
      <c r="U263">
        <v>196</v>
      </c>
      <c r="V263">
        <v>107.6</v>
      </c>
      <c r="W263">
        <v>279</v>
      </c>
      <c r="X263">
        <v>0.09</v>
      </c>
      <c r="Y263">
        <v>170</v>
      </c>
    </row>
    <row r="264" spans="1:25" x14ac:dyDescent="0.2">
      <c r="A264">
        <v>2023</v>
      </c>
      <c r="B264">
        <v>263</v>
      </c>
      <c r="C264" t="s">
        <v>567</v>
      </c>
      <c r="D264" t="str">
        <f>_xlfn.XLOOKUP($C264,TEAMS!$D$3:$D$361,TEAMS!$E$3:$E$361,"",0)</f>
        <v>W Illinois</v>
      </c>
      <c r="E264" t="s">
        <v>465</v>
      </c>
      <c r="F264">
        <v>16</v>
      </c>
      <c r="G264">
        <v>14</v>
      </c>
      <c r="H264" s="10"/>
      <c r="I264">
        <v>-8.08</v>
      </c>
      <c r="J264">
        <v>103.1</v>
      </c>
      <c r="K264">
        <v>224</v>
      </c>
      <c r="L264">
        <v>111.2</v>
      </c>
      <c r="M264">
        <v>298</v>
      </c>
      <c r="N264">
        <v>66.7</v>
      </c>
      <c r="O264">
        <v>206</v>
      </c>
      <c r="P264">
        <v>6.8000000000000005E-2</v>
      </c>
      <c r="Q264">
        <v>44</v>
      </c>
      <c r="R264">
        <v>-4.74</v>
      </c>
      <c r="S264">
        <v>284</v>
      </c>
      <c r="T264">
        <v>104.3</v>
      </c>
      <c r="U264">
        <v>206</v>
      </c>
      <c r="V264">
        <v>109</v>
      </c>
      <c r="W264">
        <v>333</v>
      </c>
      <c r="X264">
        <v>-3.36</v>
      </c>
      <c r="Y264">
        <v>270</v>
      </c>
    </row>
    <row r="265" spans="1:25" x14ac:dyDescent="0.2">
      <c r="A265">
        <v>2023</v>
      </c>
      <c r="B265">
        <v>264</v>
      </c>
      <c r="C265" t="s">
        <v>309</v>
      </c>
      <c r="D265" t="str">
        <f>_xlfn.XLOOKUP($C265,TEAMS!$D$3:$D$361,TEAMS!$E$3:$E$361,"",0)</f>
        <v>Fairfield</v>
      </c>
      <c r="E265" t="s">
        <v>479</v>
      </c>
      <c r="F265">
        <v>13</v>
      </c>
      <c r="G265">
        <v>18</v>
      </c>
      <c r="H265" s="10"/>
      <c r="I265">
        <v>-8.08</v>
      </c>
      <c r="J265">
        <v>98.9</v>
      </c>
      <c r="K265">
        <v>298</v>
      </c>
      <c r="L265">
        <v>107</v>
      </c>
      <c r="M265">
        <v>213</v>
      </c>
      <c r="N265">
        <v>65.099999999999994</v>
      </c>
      <c r="O265">
        <v>297</v>
      </c>
      <c r="P265">
        <v>0</v>
      </c>
      <c r="Q265">
        <v>194</v>
      </c>
      <c r="R265">
        <v>-4.68</v>
      </c>
      <c r="S265">
        <v>282</v>
      </c>
      <c r="T265">
        <v>101.7</v>
      </c>
      <c r="U265">
        <v>314</v>
      </c>
      <c r="V265">
        <v>106.4</v>
      </c>
      <c r="W265">
        <v>213</v>
      </c>
      <c r="X265">
        <v>-1.34</v>
      </c>
      <c r="Y265">
        <v>204</v>
      </c>
    </row>
    <row r="266" spans="1:25" x14ac:dyDescent="0.2">
      <c r="A266">
        <v>2023</v>
      </c>
      <c r="B266">
        <v>265</v>
      </c>
      <c r="C266" t="s">
        <v>369</v>
      </c>
      <c r="D266" t="str">
        <f>_xlfn.XLOOKUP($C266,TEAMS!$D$3:$D$361,TEAMS!$E$3:$E$361,"",0)</f>
        <v>California</v>
      </c>
      <c r="E266" t="s">
        <v>421</v>
      </c>
      <c r="H266" s="10"/>
      <c r="I266">
        <v>-8.19</v>
      </c>
      <c r="J266">
        <v>97.8</v>
      </c>
      <c r="K266">
        <v>316</v>
      </c>
      <c r="L266">
        <v>106</v>
      </c>
      <c r="M266">
        <v>191</v>
      </c>
      <c r="N266">
        <v>63.5</v>
      </c>
      <c r="O266">
        <v>341</v>
      </c>
      <c r="P266">
        <v>-0.10299999999999999</v>
      </c>
      <c r="Q266">
        <v>353</v>
      </c>
      <c r="R266">
        <v>8.6</v>
      </c>
      <c r="S266">
        <v>42</v>
      </c>
      <c r="T266">
        <v>108.7</v>
      </c>
      <c r="U266">
        <v>62</v>
      </c>
      <c r="V266">
        <v>100.1</v>
      </c>
      <c r="W266">
        <v>28</v>
      </c>
      <c r="X266">
        <v>1.25</v>
      </c>
      <c r="Y266">
        <v>132</v>
      </c>
    </row>
    <row r="267" spans="1:25" x14ac:dyDescent="0.2">
      <c r="A267">
        <v>2023</v>
      </c>
      <c r="B267">
        <v>266</v>
      </c>
      <c r="C267" t="s">
        <v>579</v>
      </c>
      <c r="D267" t="str">
        <f>_xlfn.XLOOKUP($C267,TEAMS!$D$3:$D$361,TEAMS!$E$3:$E$361,"",0)</f>
        <v>Miami (OH)</v>
      </c>
      <c r="E267" t="s">
        <v>476</v>
      </c>
      <c r="H267" s="10"/>
      <c r="I267">
        <v>-8.2899999999999991</v>
      </c>
      <c r="J267">
        <v>103.7</v>
      </c>
      <c r="K267">
        <v>205</v>
      </c>
      <c r="L267">
        <v>112</v>
      </c>
      <c r="M267">
        <v>313</v>
      </c>
      <c r="N267">
        <v>66.8</v>
      </c>
      <c r="O267">
        <v>201</v>
      </c>
      <c r="P267">
        <v>-4.4999999999999998E-2</v>
      </c>
      <c r="Q267">
        <v>289</v>
      </c>
      <c r="R267">
        <v>-2.67</v>
      </c>
      <c r="S267">
        <v>226</v>
      </c>
      <c r="T267">
        <v>105.5</v>
      </c>
      <c r="U267">
        <v>139</v>
      </c>
      <c r="V267">
        <v>108.2</v>
      </c>
      <c r="W267">
        <v>306</v>
      </c>
      <c r="X267">
        <v>-1.7</v>
      </c>
      <c r="Y267">
        <v>221</v>
      </c>
    </row>
    <row r="268" spans="1:25" x14ac:dyDescent="0.2">
      <c r="A268">
        <v>2023</v>
      </c>
      <c r="B268">
        <v>267</v>
      </c>
      <c r="C268" t="s">
        <v>311</v>
      </c>
      <c r="D268" t="str">
        <f>_xlfn.XLOOKUP($C268,TEAMS!$D$3:$D$361,TEAMS!$E$3:$E$361,"",0)</f>
        <v>Dartmouth</v>
      </c>
      <c r="E268" t="s">
        <v>485</v>
      </c>
      <c r="H268" s="10"/>
      <c r="I268">
        <v>-8.35</v>
      </c>
      <c r="J268">
        <v>99.4</v>
      </c>
      <c r="K268">
        <v>286</v>
      </c>
      <c r="L268">
        <v>107.7</v>
      </c>
      <c r="M268">
        <v>234</v>
      </c>
      <c r="N268">
        <v>68.8</v>
      </c>
      <c r="O268">
        <v>106</v>
      </c>
      <c r="P268">
        <v>2E-3</v>
      </c>
      <c r="Q268">
        <v>191</v>
      </c>
      <c r="R268">
        <v>-1.35</v>
      </c>
      <c r="S268">
        <v>184</v>
      </c>
      <c r="T268">
        <v>104</v>
      </c>
      <c r="U268">
        <v>227</v>
      </c>
      <c r="V268">
        <v>105.3</v>
      </c>
      <c r="W268">
        <v>165</v>
      </c>
      <c r="X268">
        <v>-3.51</v>
      </c>
      <c r="Y268">
        <v>275</v>
      </c>
    </row>
    <row r="269" spans="1:25" x14ac:dyDescent="0.2">
      <c r="A269">
        <v>2023</v>
      </c>
      <c r="B269">
        <v>268</v>
      </c>
      <c r="C269" t="s">
        <v>597</v>
      </c>
      <c r="D269" t="str">
        <f>_xlfn.XLOOKUP($C269,TEAMS!$D$3:$D$361,TEAMS!$E$3:$E$361,"",0)</f>
        <v>Prairie View</v>
      </c>
      <c r="E269" t="s">
        <v>545</v>
      </c>
      <c r="F269">
        <v>13</v>
      </c>
      <c r="G269">
        <v>19</v>
      </c>
      <c r="H269" s="10"/>
      <c r="I269">
        <v>-8.35</v>
      </c>
      <c r="J269">
        <v>94.3</v>
      </c>
      <c r="K269">
        <v>346</v>
      </c>
      <c r="L269">
        <v>102.7</v>
      </c>
      <c r="M269">
        <v>117</v>
      </c>
      <c r="N269">
        <v>67.8</v>
      </c>
      <c r="O269">
        <v>158</v>
      </c>
      <c r="P269">
        <v>-6.0999999999999999E-2</v>
      </c>
      <c r="Q269">
        <v>314</v>
      </c>
      <c r="R269">
        <v>-6.01</v>
      </c>
      <c r="S269">
        <v>310</v>
      </c>
      <c r="T269">
        <v>100.6</v>
      </c>
      <c r="U269">
        <v>341</v>
      </c>
      <c r="V269">
        <v>106.6</v>
      </c>
      <c r="W269">
        <v>224</v>
      </c>
      <c r="X269">
        <v>5.55</v>
      </c>
      <c r="Y269">
        <v>39</v>
      </c>
    </row>
    <row r="270" spans="1:25" x14ac:dyDescent="0.2">
      <c r="A270">
        <v>2023</v>
      </c>
      <c r="B270">
        <v>269</v>
      </c>
      <c r="C270" t="s">
        <v>265</v>
      </c>
      <c r="D270" t="str">
        <f>_xlfn.XLOOKUP($C270,TEAMS!$D$3:$D$361,TEAMS!$E$3:$E$361,"",0)</f>
        <v>UC San Diego</v>
      </c>
      <c r="E270" t="s">
        <v>501</v>
      </c>
      <c r="H270" s="10"/>
      <c r="I270">
        <v>-8.5299999999999994</v>
      </c>
      <c r="J270">
        <v>102</v>
      </c>
      <c r="K270">
        <v>248</v>
      </c>
      <c r="L270">
        <v>110.6</v>
      </c>
      <c r="M270">
        <v>289</v>
      </c>
      <c r="N270">
        <v>66.099999999999994</v>
      </c>
      <c r="O270">
        <v>243</v>
      </c>
      <c r="P270">
        <v>0.03</v>
      </c>
      <c r="Q270">
        <v>104</v>
      </c>
      <c r="R270">
        <v>-0.01</v>
      </c>
      <c r="S270">
        <v>145</v>
      </c>
      <c r="T270">
        <v>104.5</v>
      </c>
      <c r="U270">
        <v>194</v>
      </c>
      <c r="V270">
        <v>104.5</v>
      </c>
      <c r="W270">
        <v>127</v>
      </c>
      <c r="X270">
        <v>1.26</v>
      </c>
      <c r="Y270">
        <v>131</v>
      </c>
    </row>
    <row r="271" spans="1:25" x14ac:dyDescent="0.2">
      <c r="A271">
        <v>2023</v>
      </c>
      <c r="B271">
        <v>270</v>
      </c>
      <c r="C271" t="s">
        <v>667</v>
      </c>
      <c r="D271" t="str">
        <f>_xlfn.XLOOKUP($C271,TEAMS!$D$3:$D$361,TEAMS!$E$3:$E$361,"",0)</f>
        <v/>
      </c>
      <c r="E271" t="s">
        <v>437</v>
      </c>
      <c r="F271">
        <v>16</v>
      </c>
      <c r="G271">
        <v>16</v>
      </c>
      <c r="H271" s="10"/>
      <c r="I271">
        <v>-8.68</v>
      </c>
      <c r="J271">
        <v>103.3</v>
      </c>
      <c r="K271">
        <v>216</v>
      </c>
      <c r="L271">
        <v>112</v>
      </c>
      <c r="M271">
        <v>314</v>
      </c>
      <c r="N271">
        <v>69.3</v>
      </c>
      <c r="O271">
        <v>74</v>
      </c>
      <c r="P271">
        <v>-1.9E-2</v>
      </c>
      <c r="Q271">
        <v>239</v>
      </c>
      <c r="R271">
        <v>-7.71</v>
      </c>
      <c r="S271">
        <v>337</v>
      </c>
      <c r="T271">
        <v>101.6</v>
      </c>
      <c r="U271">
        <v>316</v>
      </c>
      <c r="V271">
        <v>109.3</v>
      </c>
      <c r="W271">
        <v>343</v>
      </c>
      <c r="X271">
        <v>-1.23</v>
      </c>
      <c r="Y271">
        <v>200</v>
      </c>
    </row>
    <row r="272" spans="1:25" x14ac:dyDescent="0.2">
      <c r="A272">
        <v>2023</v>
      </c>
      <c r="B272">
        <v>271</v>
      </c>
      <c r="C272" t="s">
        <v>152</v>
      </c>
      <c r="D272" t="str">
        <f>_xlfn.XLOOKUP($C272,TEAMS!$D$3:$D$361,TEAMS!$E$3:$E$361,"",0)</f>
        <v>Oakland</v>
      </c>
      <c r="E272" t="s">
        <v>539</v>
      </c>
      <c r="F272">
        <v>13</v>
      </c>
      <c r="G272">
        <v>19</v>
      </c>
      <c r="H272" s="10"/>
      <c r="I272">
        <v>-8.69</v>
      </c>
      <c r="J272">
        <v>103.7</v>
      </c>
      <c r="K272">
        <v>202</v>
      </c>
      <c r="L272">
        <v>112.4</v>
      </c>
      <c r="M272">
        <v>320</v>
      </c>
      <c r="N272">
        <v>68.400000000000006</v>
      </c>
      <c r="O272">
        <v>125</v>
      </c>
      <c r="P272">
        <v>4.5999999999999999E-2</v>
      </c>
      <c r="Q272">
        <v>76</v>
      </c>
      <c r="R272">
        <v>-2.33</v>
      </c>
      <c r="S272">
        <v>214</v>
      </c>
      <c r="T272">
        <v>104.7</v>
      </c>
      <c r="U272">
        <v>179</v>
      </c>
      <c r="V272">
        <v>107.1</v>
      </c>
      <c r="W272">
        <v>254</v>
      </c>
      <c r="X272">
        <v>5.63</v>
      </c>
      <c r="Y272">
        <v>38</v>
      </c>
    </row>
    <row r="273" spans="1:25" x14ac:dyDescent="0.2">
      <c r="A273">
        <v>2023</v>
      </c>
      <c r="B273">
        <v>272</v>
      </c>
      <c r="C273" t="s">
        <v>295</v>
      </c>
      <c r="D273" t="str">
        <f>_xlfn.XLOOKUP($C273,TEAMS!$D$3:$D$361,TEAMS!$E$3:$E$361,"",0)</f>
        <v>LA Lafayette</v>
      </c>
      <c r="E273" t="s">
        <v>495</v>
      </c>
      <c r="H273" s="10"/>
      <c r="I273">
        <v>-8.7200000000000006</v>
      </c>
      <c r="J273">
        <v>95.5</v>
      </c>
      <c r="K273">
        <v>338</v>
      </c>
      <c r="L273">
        <v>104.3</v>
      </c>
      <c r="M273">
        <v>151</v>
      </c>
      <c r="N273">
        <v>63</v>
      </c>
      <c r="O273">
        <v>349</v>
      </c>
      <c r="P273">
        <v>-6.0999999999999999E-2</v>
      </c>
      <c r="Q273">
        <v>315</v>
      </c>
      <c r="R273">
        <v>-3.83</v>
      </c>
      <c r="S273">
        <v>256</v>
      </c>
      <c r="T273">
        <v>103.8</v>
      </c>
      <c r="U273">
        <v>238</v>
      </c>
      <c r="V273">
        <v>107.6</v>
      </c>
      <c r="W273">
        <v>277</v>
      </c>
      <c r="X273">
        <v>3.24</v>
      </c>
      <c r="Y273">
        <v>84</v>
      </c>
    </row>
    <row r="274" spans="1:25" x14ac:dyDescent="0.2">
      <c r="A274">
        <v>2023</v>
      </c>
      <c r="B274">
        <v>273</v>
      </c>
      <c r="C274" t="s">
        <v>554</v>
      </c>
      <c r="D274" t="str">
        <f>_xlfn.XLOOKUP($C274,TEAMS!$D$3:$D$361,TEAMS!$E$3:$E$361,"",0)</f>
        <v>Boston U</v>
      </c>
      <c r="E274" t="s">
        <v>495</v>
      </c>
      <c r="F274">
        <v>15</v>
      </c>
      <c r="G274">
        <v>17</v>
      </c>
      <c r="H274" s="10"/>
      <c r="I274">
        <v>-8.74</v>
      </c>
      <c r="J274">
        <v>98.1</v>
      </c>
      <c r="K274">
        <v>309</v>
      </c>
      <c r="L274">
        <v>106.8</v>
      </c>
      <c r="M274">
        <v>211</v>
      </c>
      <c r="N274">
        <v>65.5</v>
      </c>
      <c r="O274">
        <v>279</v>
      </c>
      <c r="P274">
        <v>-1E-3</v>
      </c>
      <c r="Q274">
        <v>198</v>
      </c>
      <c r="R274">
        <v>-6.79</v>
      </c>
      <c r="S274">
        <v>323</v>
      </c>
      <c r="T274">
        <v>101.1</v>
      </c>
      <c r="U274">
        <v>333</v>
      </c>
      <c r="V274">
        <v>107.9</v>
      </c>
      <c r="W274">
        <v>293</v>
      </c>
      <c r="X274">
        <v>-4.22</v>
      </c>
      <c r="Y274">
        <v>292</v>
      </c>
    </row>
    <row r="275" spans="1:25" x14ac:dyDescent="0.2">
      <c r="A275">
        <v>2023</v>
      </c>
      <c r="B275">
        <v>274</v>
      </c>
      <c r="C275" t="s">
        <v>209</v>
      </c>
      <c r="D275" t="str">
        <f>_xlfn.XLOOKUP($C275,TEAMS!$D$3:$D$361,TEAMS!$E$3:$E$361,"",0)</f>
        <v>Southern</v>
      </c>
      <c r="E275" t="s">
        <v>545</v>
      </c>
      <c r="F275">
        <v>15</v>
      </c>
      <c r="G275">
        <v>17</v>
      </c>
      <c r="H275" s="10"/>
      <c r="I275">
        <v>-8.85</v>
      </c>
      <c r="J275">
        <v>96.2</v>
      </c>
      <c r="K275">
        <v>333</v>
      </c>
      <c r="L275">
        <v>105.1</v>
      </c>
      <c r="M275">
        <v>173</v>
      </c>
      <c r="N275">
        <v>71</v>
      </c>
      <c r="O275">
        <v>26</v>
      </c>
      <c r="P275">
        <v>-8.0000000000000002E-3</v>
      </c>
      <c r="Q275">
        <v>214</v>
      </c>
      <c r="R275">
        <v>-6.75</v>
      </c>
      <c r="S275">
        <v>322</v>
      </c>
      <c r="T275">
        <v>100.2</v>
      </c>
      <c r="U275">
        <v>346</v>
      </c>
      <c r="V275">
        <v>106.9</v>
      </c>
      <c r="W275">
        <v>240</v>
      </c>
      <c r="X275">
        <v>7.9</v>
      </c>
      <c r="Y275">
        <v>15</v>
      </c>
    </row>
    <row r="276" spans="1:25" x14ac:dyDescent="0.2">
      <c r="A276">
        <v>2023</v>
      </c>
      <c r="B276">
        <v>275</v>
      </c>
      <c r="C276" t="s">
        <v>609</v>
      </c>
      <c r="D276" t="str">
        <f>_xlfn.XLOOKUP($C276,TEAMS!$D$3:$D$361,TEAMS!$E$3:$E$361,"",0)</f>
        <v>TN Martin</v>
      </c>
      <c r="E276" t="s">
        <v>437</v>
      </c>
      <c r="F276">
        <v>19</v>
      </c>
      <c r="G276">
        <v>14</v>
      </c>
      <c r="H276" s="10"/>
      <c r="I276">
        <v>-8.9</v>
      </c>
      <c r="J276">
        <v>101.9</v>
      </c>
      <c r="K276">
        <v>249</v>
      </c>
      <c r="L276">
        <v>110.8</v>
      </c>
      <c r="M276">
        <v>292</v>
      </c>
      <c r="N276">
        <v>71.2</v>
      </c>
      <c r="O276">
        <v>25</v>
      </c>
      <c r="P276">
        <v>4.5999999999999999E-2</v>
      </c>
      <c r="Q276">
        <v>74</v>
      </c>
      <c r="R276">
        <v>-8.4700000000000006</v>
      </c>
      <c r="S276">
        <v>348</v>
      </c>
      <c r="T276">
        <v>101.3</v>
      </c>
      <c r="U276">
        <v>326</v>
      </c>
      <c r="V276">
        <v>109.7</v>
      </c>
      <c r="W276">
        <v>348</v>
      </c>
      <c r="X276">
        <v>-2.25</v>
      </c>
      <c r="Y276">
        <v>239</v>
      </c>
    </row>
    <row r="277" spans="1:25" x14ac:dyDescent="0.2">
      <c r="A277">
        <v>2023</v>
      </c>
      <c r="B277">
        <v>276</v>
      </c>
      <c r="C277" t="s">
        <v>582</v>
      </c>
      <c r="D277" t="str">
        <f>_xlfn.XLOOKUP($C277,TEAMS!$D$3:$D$361,TEAMS!$E$3:$E$361,"",0)</f>
        <v>LA Monroe</v>
      </c>
      <c r="E277" t="s">
        <v>507</v>
      </c>
      <c r="H277" s="10"/>
      <c r="I277">
        <v>-9.2200000000000006</v>
      </c>
      <c r="J277">
        <v>97.9</v>
      </c>
      <c r="K277">
        <v>312</v>
      </c>
      <c r="L277">
        <v>107.1</v>
      </c>
      <c r="M277">
        <v>216</v>
      </c>
      <c r="N277">
        <v>66</v>
      </c>
      <c r="O277">
        <v>250</v>
      </c>
      <c r="P277">
        <v>-2.4E-2</v>
      </c>
      <c r="Q277">
        <v>246</v>
      </c>
      <c r="R277">
        <v>0.97</v>
      </c>
      <c r="S277">
        <v>128</v>
      </c>
      <c r="T277">
        <v>105.2</v>
      </c>
      <c r="U277">
        <v>153</v>
      </c>
      <c r="V277">
        <v>104.3</v>
      </c>
      <c r="W277">
        <v>117</v>
      </c>
      <c r="X277">
        <v>0.69</v>
      </c>
      <c r="Y277">
        <v>150</v>
      </c>
    </row>
    <row r="278" spans="1:25" x14ac:dyDescent="0.2">
      <c r="A278">
        <v>2023</v>
      </c>
      <c r="B278">
        <v>277</v>
      </c>
      <c r="C278" t="s">
        <v>665</v>
      </c>
      <c r="D278" t="str">
        <f>_xlfn.XLOOKUP($C278,TEAMS!$D$3:$D$361,TEAMS!$E$3:$E$361,"",0)</f>
        <v>Georgia St</v>
      </c>
      <c r="E278" t="s">
        <v>507</v>
      </c>
      <c r="H278" s="10"/>
      <c r="I278">
        <v>-9.24</v>
      </c>
      <c r="J278">
        <v>98.1</v>
      </c>
      <c r="K278">
        <v>308</v>
      </c>
      <c r="L278">
        <v>107.4</v>
      </c>
      <c r="M278">
        <v>223</v>
      </c>
      <c r="N278">
        <v>67</v>
      </c>
      <c r="O278">
        <v>190</v>
      </c>
      <c r="P278">
        <v>-7.6999999999999999E-2</v>
      </c>
      <c r="Q278">
        <v>335</v>
      </c>
      <c r="R278">
        <v>-1.39</v>
      </c>
      <c r="S278">
        <v>185</v>
      </c>
      <c r="T278">
        <v>103.7</v>
      </c>
      <c r="U278">
        <v>240</v>
      </c>
      <c r="V278">
        <v>105.1</v>
      </c>
      <c r="W278">
        <v>156</v>
      </c>
      <c r="X278">
        <v>-5.15</v>
      </c>
      <c r="Y278">
        <v>310</v>
      </c>
    </row>
    <row r="279" spans="1:25" x14ac:dyDescent="0.2">
      <c r="A279">
        <v>2023</v>
      </c>
      <c r="B279">
        <v>278</v>
      </c>
      <c r="C279" t="s">
        <v>573</v>
      </c>
      <c r="D279" t="str">
        <f>_xlfn.XLOOKUP($C279,TEAMS!$D$3:$D$361,TEAMS!$E$3:$E$361,"",0)</f>
        <v>Mt St Marys</v>
      </c>
      <c r="E279" t="s">
        <v>479</v>
      </c>
      <c r="F279">
        <v>13</v>
      </c>
      <c r="G279">
        <v>20</v>
      </c>
      <c r="H279" s="10"/>
      <c r="I279">
        <v>-9.25</v>
      </c>
      <c r="J279">
        <v>97.1</v>
      </c>
      <c r="K279">
        <v>324</v>
      </c>
      <c r="L279">
        <v>106.3</v>
      </c>
      <c r="M279">
        <v>200</v>
      </c>
      <c r="N279">
        <v>65.8</v>
      </c>
      <c r="O279">
        <v>266</v>
      </c>
      <c r="P279">
        <v>2.8000000000000001E-2</v>
      </c>
      <c r="Q279">
        <v>108</v>
      </c>
      <c r="R279">
        <v>-3.96</v>
      </c>
      <c r="S279">
        <v>261</v>
      </c>
      <c r="T279">
        <v>102.6</v>
      </c>
      <c r="U279">
        <v>285</v>
      </c>
      <c r="V279">
        <v>106.5</v>
      </c>
      <c r="W279">
        <v>217</v>
      </c>
      <c r="X279">
        <v>-1.58</v>
      </c>
      <c r="Y279">
        <v>216</v>
      </c>
    </row>
    <row r="280" spans="1:25" x14ac:dyDescent="0.2">
      <c r="A280">
        <v>2023</v>
      </c>
      <c r="B280">
        <v>279</v>
      </c>
      <c r="C280" t="s">
        <v>253</v>
      </c>
      <c r="D280" t="str">
        <f>_xlfn.XLOOKUP($C280,TEAMS!$D$3:$D$361,TEAMS!$E$3:$E$361,"",0)</f>
        <v>Marist</v>
      </c>
      <c r="E280" t="s">
        <v>479</v>
      </c>
      <c r="F280">
        <v>13</v>
      </c>
      <c r="G280">
        <v>20</v>
      </c>
      <c r="H280" s="10"/>
      <c r="I280">
        <v>-9.27</v>
      </c>
      <c r="J280">
        <v>97.8</v>
      </c>
      <c r="K280">
        <v>315</v>
      </c>
      <c r="L280">
        <v>107.1</v>
      </c>
      <c r="M280">
        <v>215</v>
      </c>
      <c r="N280">
        <v>65.599999999999994</v>
      </c>
      <c r="O280">
        <v>275</v>
      </c>
      <c r="P280">
        <v>-2.3E-2</v>
      </c>
      <c r="Q280">
        <v>245</v>
      </c>
      <c r="R280">
        <v>-6.57</v>
      </c>
      <c r="S280">
        <v>318</v>
      </c>
      <c r="T280">
        <v>100.7</v>
      </c>
      <c r="U280">
        <v>338</v>
      </c>
      <c r="V280">
        <v>107.2</v>
      </c>
      <c r="W280">
        <v>260</v>
      </c>
      <c r="X280">
        <v>-10.210000000000001</v>
      </c>
      <c r="Y280">
        <v>358</v>
      </c>
    </row>
    <row r="281" spans="1:25" x14ac:dyDescent="0.2">
      <c r="A281">
        <v>2023</v>
      </c>
      <c r="B281">
        <v>280</v>
      </c>
      <c r="C281" t="s">
        <v>363</v>
      </c>
      <c r="D281" t="str">
        <f>_xlfn.XLOOKUP($C281,TEAMS!$D$3:$D$361,TEAMS!$E$3:$E$361,"",0)</f>
        <v>American</v>
      </c>
      <c r="E281" t="s">
        <v>495</v>
      </c>
      <c r="F281">
        <v>17</v>
      </c>
      <c r="G281">
        <v>15</v>
      </c>
      <c r="H281" s="10"/>
      <c r="I281">
        <v>-9.33</v>
      </c>
      <c r="J281">
        <v>100.8</v>
      </c>
      <c r="K281">
        <v>267</v>
      </c>
      <c r="L281">
        <v>110.2</v>
      </c>
      <c r="M281">
        <v>280</v>
      </c>
      <c r="N281">
        <v>62.6</v>
      </c>
      <c r="O281">
        <v>352</v>
      </c>
      <c r="P281">
        <v>4.9000000000000002E-2</v>
      </c>
      <c r="Q281">
        <v>70</v>
      </c>
      <c r="R281">
        <v>-8.34</v>
      </c>
      <c r="S281">
        <v>345</v>
      </c>
      <c r="T281">
        <v>100.5</v>
      </c>
      <c r="U281">
        <v>342</v>
      </c>
      <c r="V281">
        <v>108.8</v>
      </c>
      <c r="W281">
        <v>330</v>
      </c>
      <c r="X281">
        <v>-8.77</v>
      </c>
      <c r="Y281">
        <v>352</v>
      </c>
    </row>
    <row r="282" spans="1:25" x14ac:dyDescent="0.2">
      <c r="A282">
        <v>2023</v>
      </c>
      <c r="B282">
        <v>281</v>
      </c>
      <c r="C282" t="s">
        <v>596</v>
      </c>
      <c r="D282" t="str">
        <f>_xlfn.XLOOKUP($C282,TEAMS!$D$3:$D$361,TEAMS!$E$3:$E$361,"",0)</f>
        <v>Bowling Grn</v>
      </c>
      <c r="E282" t="s">
        <v>476</v>
      </c>
      <c r="H282" s="10"/>
      <c r="I282">
        <v>-9.34</v>
      </c>
      <c r="J282">
        <v>103.7</v>
      </c>
      <c r="K282">
        <v>207</v>
      </c>
      <c r="L282">
        <v>113</v>
      </c>
      <c r="M282">
        <v>332</v>
      </c>
      <c r="N282">
        <v>69.7</v>
      </c>
      <c r="O282">
        <v>55</v>
      </c>
      <c r="P282">
        <v>-6.6000000000000003E-2</v>
      </c>
      <c r="Q282">
        <v>320</v>
      </c>
      <c r="R282">
        <v>-3.81</v>
      </c>
      <c r="S282">
        <v>255</v>
      </c>
      <c r="T282">
        <v>104.8</v>
      </c>
      <c r="U282">
        <v>172</v>
      </c>
      <c r="V282">
        <v>108.7</v>
      </c>
      <c r="W282">
        <v>327</v>
      </c>
      <c r="X282">
        <v>-5.73</v>
      </c>
      <c r="Y282">
        <v>319</v>
      </c>
    </row>
    <row r="283" spans="1:25" x14ac:dyDescent="0.2">
      <c r="A283">
        <v>2023</v>
      </c>
      <c r="B283">
        <v>282</v>
      </c>
      <c r="C283" t="s">
        <v>542</v>
      </c>
      <c r="D283" t="str">
        <f>_xlfn.XLOOKUP($C283,TEAMS!$D$3:$D$361,TEAMS!$E$3:$E$361,"",0)</f>
        <v>Illinois St</v>
      </c>
      <c r="E283" t="s">
        <v>434</v>
      </c>
      <c r="H283" s="10"/>
      <c r="I283">
        <v>-9.3800000000000008</v>
      </c>
      <c r="J283">
        <v>100.6</v>
      </c>
      <c r="K283">
        <v>271</v>
      </c>
      <c r="L283">
        <v>110</v>
      </c>
      <c r="M283">
        <v>276</v>
      </c>
      <c r="N283">
        <v>65</v>
      </c>
      <c r="O283">
        <v>300</v>
      </c>
      <c r="P283">
        <v>-0.02</v>
      </c>
      <c r="Q283">
        <v>242</v>
      </c>
      <c r="R283">
        <v>-4.24</v>
      </c>
      <c r="S283">
        <v>268</v>
      </c>
      <c r="T283">
        <v>102.7</v>
      </c>
      <c r="U283">
        <v>282</v>
      </c>
      <c r="V283">
        <v>107</v>
      </c>
      <c r="W283">
        <v>246</v>
      </c>
      <c r="X283">
        <v>-7.87</v>
      </c>
      <c r="Y283">
        <v>344</v>
      </c>
    </row>
    <row r="284" spans="1:25" x14ac:dyDescent="0.2">
      <c r="A284">
        <v>2023</v>
      </c>
      <c r="B284">
        <v>283</v>
      </c>
      <c r="C284" t="s">
        <v>388</v>
      </c>
      <c r="D284" t="str">
        <f>_xlfn.XLOOKUP($C284,TEAMS!$D$3:$D$361,TEAMS!$E$3:$E$361,"",0)</f>
        <v>Maine</v>
      </c>
      <c r="E284" t="s">
        <v>458</v>
      </c>
      <c r="F284">
        <v>13</v>
      </c>
      <c r="G284">
        <v>17</v>
      </c>
      <c r="H284" s="10"/>
      <c r="I284">
        <v>-9.44</v>
      </c>
      <c r="J284">
        <v>99.1</v>
      </c>
      <c r="K284">
        <v>291</v>
      </c>
      <c r="L284">
        <v>108.6</v>
      </c>
      <c r="M284">
        <v>254</v>
      </c>
      <c r="N284">
        <v>65.900000000000006</v>
      </c>
      <c r="O284">
        <v>262</v>
      </c>
      <c r="P284">
        <v>-1E-3</v>
      </c>
      <c r="Q284">
        <v>199</v>
      </c>
      <c r="R284">
        <v>-3.99</v>
      </c>
      <c r="S284">
        <v>262</v>
      </c>
      <c r="T284">
        <v>102.8</v>
      </c>
      <c r="U284">
        <v>278</v>
      </c>
      <c r="V284">
        <v>106.8</v>
      </c>
      <c r="W284">
        <v>234</v>
      </c>
      <c r="X284">
        <v>0.18</v>
      </c>
      <c r="Y284">
        <v>165</v>
      </c>
    </row>
    <row r="285" spans="1:25" x14ac:dyDescent="0.2">
      <c r="A285">
        <v>2023</v>
      </c>
      <c r="B285">
        <v>284</v>
      </c>
      <c r="C285" t="s">
        <v>536</v>
      </c>
      <c r="D285" t="str">
        <f>_xlfn.XLOOKUP($C285,TEAMS!$D$3:$D$361,TEAMS!$E$3:$E$361,"",0)</f>
        <v>Arkansas St</v>
      </c>
      <c r="E285" t="s">
        <v>507</v>
      </c>
      <c r="F285">
        <v>13</v>
      </c>
      <c r="G285">
        <v>20</v>
      </c>
      <c r="H285" s="10"/>
      <c r="I285">
        <v>-9.4700000000000006</v>
      </c>
      <c r="J285">
        <v>100.3</v>
      </c>
      <c r="K285">
        <v>276</v>
      </c>
      <c r="L285">
        <v>109.8</v>
      </c>
      <c r="M285">
        <v>271</v>
      </c>
      <c r="N285">
        <v>63.4</v>
      </c>
      <c r="O285">
        <v>342</v>
      </c>
      <c r="P285">
        <v>-1.2E-2</v>
      </c>
      <c r="Q285">
        <v>226</v>
      </c>
      <c r="R285">
        <v>-2.98</v>
      </c>
      <c r="S285">
        <v>233</v>
      </c>
      <c r="T285">
        <v>103.1</v>
      </c>
      <c r="U285">
        <v>269</v>
      </c>
      <c r="V285">
        <v>106.1</v>
      </c>
      <c r="W285">
        <v>198</v>
      </c>
      <c r="X285">
        <v>-10.39</v>
      </c>
      <c r="Y285">
        <v>361</v>
      </c>
    </row>
    <row r="286" spans="1:25" x14ac:dyDescent="0.2">
      <c r="A286">
        <v>2023</v>
      </c>
      <c r="B286">
        <v>285</v>
      </c>
      <c r="C286" t="s">
        <v>669</v>
      </c>
      <c r="D286" t="str">
        <f>_xlfn.XLOOKUP($C286,TEAMS!$D$3:$D$361,TEAMS!$E$3:$E$361,"",0)</f>
        <v>Texas Southern</v>
      </c>
      <c r="E286" t="s">
        <v>545</v>
      </c>
      <c r="F286">
        <v>14</v>
      </c>
      <c r="G286">
        <v>20</v>
      </c>
      <c r="H286" s="10">
        <v>16</v>
      </c>
      <c r="I286">
        <v>-9.7100000000000009</v>
      </c>
      <c r="J286">
        <v>96.5</v>
      </c>
      <c r="K286">
        <v>330</v>
      </c>
      <c r="L286">
        <v>106.2</v>
      </c>
      <c r="M286">
        <v>196</v>
      </c>
      <c r="N286">
        <v>69.400000000000006</v>
      </c>
      <c r="O286">
        <v>72</v>
      </c>
      <c r="P286">
        <v>2.5000000000000001E-2</v>
      </c>
      <c r="Q286">
        <v>119</v>
      </c>
      <c r="R286">
        <v>-4.75</v>
      </c>
      <c r="S286">
        <v>285</v>
      </c>
      <c r="T286">
        <v>100.8</v>
      </c>
      <c r="U286">
        <v>335</v>
      </c>
      <c r="V286">
        <v>105.5</v>
      </c>
      <c r="W286">
        <v>173</v>
      </c>
      <c r="X286">
        <v>10.98</v>
      </c>
      <c r="Y286">
        <v>4</v>
      </c>
    </row>
    <row r="287" spans="1:25" x14ac:dyDescent="0.2">
      <c r="A287">
        <v>2023</v>
      </c>
      <c r="B287">
        <v>286</v>
      </c>
      <c r="C287" t="s">
        <v>572</v>
      </c>
      <c r="D287" t="str">
        <f>_xlfn.XLOOKUP($C287,TEAMS!$D$3:$D$361,TEAMS!$E$3:$E$361,"",0)</f>
        <v>N Hampshire</v>
      </c>
      <c r="E287" t="s">
        <v>458</v>
      </c>
      <c r="F287">
        <v>15</v>
      </c>
      <c r="G287">
        <v>15</v>
      </c>
      <c r="H287" s="10"/>
      <c r="I287">
        <v>-9.7200000000000006</v>
      </c>
      <c r="J287">
        <v>97.4</v>
      </c>
      <c r="K287">
        <v>320</v>
      </c>
      <c r="L287">
        <v>107.2</v>
      </c>
      <c r="M287">
        <v>219</v>
      </c>
      <c r="N287">
        <v>64.2</v>
      </c>
      <c r="O287">
        <v>329</v>
      </c>
      <c r="P287">
        <v>0.05</v>
      </c>
      <c r="Q287">
        <v>68</v>
      </c>
      <c r="R287">
        <v>-6.09</v>
      </c>
      <c r="S287">
        <v>313</v>
      </c>
      <c r="T287">
        <v>102.2</v>
      </c>
      <c r="U287">
        <v>301</v>
      </c>
      <c r="V287">
        <v>108.3</v>
      </c>
      <c r="W287">
        <v>312</v>
      </c>
      <c r="X287">
        <v>-5.18</v>
      </c>
      <c r="Y287">
        <v>311</v>
      </c>
    </row>
    <row r="288" spans="1:25" x14ac:dyDescent="0.2">
      <c r="A288">
        <v>2023</v>
      </c>
      <c r="B288">
        <v>287</v>
      </c>
      <c r="C288" t="s">
        <v>264</v>
      </c>
      <c r="D288" t="str">
        <f>_xlfn.XLOOKUP($C288,TEAMS!$D$3:$D$361,TEAMS!$E$3:$E$361,"",0)</f>
        <v>Lehigh</v>
      </c>
      <c r="E288" t="s">
        <v>495</v>
      </c>
      <c r="F288">
        <v>16</v>
      </c>
      <c r="G288">
        <v>14</v>
      </c>
      <c r="H288" s="10"/>
      <c r="I288">
        <v>-9.73</v>
      </c>
      <c r="J288">
        <v>97.9</v>
      </c>
      <c r="K288">
        <v>313</v>
      </c>
      <c r="L288">
        <v>107.6</v>
      </c>
      <c r="M288">
        <v>230</v>
      </c>
      <c r="N288">
        <v>69.5</v>
      </c>
      <c r="O288">
        <v>65</v>
      </c>
      <c r="P288">
        <v>8.4000000000000005E-2</v>
      </c>
      <c r="Q288">
        <v>30</v>
      </c>
      <c r="R288">
        <v>-6.93</v>
      </c>
      <c r="S288">
        <v>325</v>
      </c>
      <c r="T288">
        <v>101.2</v>
      </c>
      <c r="U288">
        <v>327</v>
      </c>
      <c r="V288">
        <v>108.2</v>
      </c>
      <c r="W288">
        <v>304</v>
      </c>
      <c r="X288">
        <v>-2.21</v>
      </c>
      <c r="Y288">
        <v>238</v>
      </c>
    </row>
    <row r="289" spans="1:25" x14ac:dyDescent="0.2">
      <c r="A289">
        <v>2023</v>
      </c>
      <c r="B289">
        <v>288</v>
      </c>
      <c r="C289" t="s">
        <v>578</v>
      </c>
      <c r="D289" t="str">
        <f>_xlfn.XLOOKUP($C289,TEAMS!$D$3:$D$361,TEAMS!$E$3:$E$361,"",0)</f>
        <v>TN Tech</v>
      </c>
      <c r="E289" t="s">
        <v>437</v>
      </c>
      <c r="F289">
        <v>16</v>
      </c>
      <c r="G289">
        <v>17</v>
      </c>
      <c r="H289" s="10"/>
      <c r="I289">
        <v>-9.73</v>
      </c>
      <c r="J289">
        <v>101.6</v>
      </c>
      <c r="K289">
        <v>252</v>
      </c>
      <c r="L289">
        <v>111.3</v>
      </c>
      <c r="M289">
        <v>307</v>
      </c>
      <c r="N289">
        <v>66.7</v>
      </c>
      <c r="O289">
        <v>208</v>
      </c>
      <c r="P289">
        <v>1.9E-2</v>
      </c>
      <c r="Q289">
        <v>132</v>
      </c>
      <c r="R289">
        <v>-7.15</v>
      </c>
      <c r="S289">
        <v>328</v>
      </c>
      <c r="T289">
        <v>101.4</v>
      </c>
      <c r="U289">
        <v>322</v>
      </c>
      <c r="V289">
        <v>108.5</v>
      </c>
      <c r="W289">
        <v>320</v>
      </c>
      <c r="X289">
        <v>1.93</v>
      </c>
      <c r="Y289">
        <v>108</v>
      </c>
    </row>
    <row r="290" spans="1:25" x14ac:dyDescent="0.2">
      <c r="A290">
        <v>2023</v>
      </c>
      <c r="B290">
        <v>289</v>
      </c>
      <c r="C290" t="s">
        <v>613</v>
      </c>
      <c r="D290" t="str">
        <f>_xlfn.XLOOKUP($C290,TEAMS!$D$3:$D$361,TEAMS!$E$3:$E$361,"",0)</f>
        <v>TX-San Ant</v>
      </c>
      <c r="E290" t="s">
        <v>451</v>
      </c>
      <c r="H290" s="10"/>
      <c r="I290">
        <v>-9.9700000000000006</v>
      </c>
      <c r="J290">
        <v>102.1</v>
      </c>
      <c r="K290">
        <v>242</v>
      </c>
      <c r="L290">
        <v>112.1</v>
      </c>
      <c r="M290">
        <v>317</v>
      </c>
      <c r="N290">
        <v>69.2</v>
      </c>
      <c r="O290">
        <v>86</v>
      </c>
      <c r="P290">
        <v>2.1999999999999999E-2</v>
      </c>
      <c r="Q290">
        <v>127</v>
      </c>
      <c r="R290">
        <v>1.04</v>
      </c>
      <c r="S290">
        <v>124</v>
      </c>
      <c r="T290">
        <v>105.3</v>
      </c>
      <c r="U290">
        <v>149</v>
      </c>
      <c r="V290">
        <v>104.3</v>
      </c>
      <c r="W290">
        <v>116</v>
      </c>
      <c r="X290">
        <v>-5.69</v>
      </c>
      <c r="Y290">
        <v>318</v>
      </c>
    </row>
    <row r="291" spans="1:25" x14ac:dyDescent="0.2">
      <c r="A291">
        <v>2023</v>
      </c>
      <c r="B291">
        <v>290</v>
      </c>
      <c r="C291" t="s">
        <v>391</v>
      </c>
      <c r="D291" t="str">
        <f>_xlfn.XLOOKUP($C291,TEAMS!$D$3:$D$361,TEAMS!$E$3:$E$361,"",0)</f>
        <v>Cal Poly</v>
      </c>
      <c r="E291" t="s">
        <v>501</v>
      </c>
      <c r="H291" s="10"/>
      <c r="I291">
        <v>-9.98</v>
      </c>
      <c r="J291">
        <v>94.3</v>
      </c>
      <c r="K291">
        <v>347</v>
      </c>
      <c r="L291">
        <v>104.3</v>
      </c>
      <c r="M291">
        <v>152</v>
      </c>
      <c r="N291">
        <v>64.2</v>
      </c>
      <c r="O291">
        <v>330</v>
      </c>
      <c r="P291">
        <v>-0.108</v>
      </c>
      <c r="Q291">
        <v>357</v>
      </c>
      <c r="R291">
        <v>-0.12</v>
      </c>
      <c r="S291">
        <v>149</v>
      </c>
      <c r="T291">
        <v>104.5</v>
      </c>
      <c r="U291">
        <v>195</v>
      </c>
      <c r="V291">
        <v>104.6</v>
      </c>
      <c r="W291">
        <v>129</v>
      </c>
      <c r="X291">
        <v>0.06</v>
      </c>
      <c r="Y291">
        <v>172</v>
      </c>
    </row>
    <row r="292" spans="1:25" x14ac:dyDescent="0.2">
      <c r="A292">
        <v>2023</v>
      </c>
      <c r="B292">
        <v>291</v>
      </c>
      <c r="C292" t="s">
        <v>258</v>
      </c>
      <c r="D292" t="str">
        <f>_xlfn.XLOOKUP($C292,TEAMS!$D$3:$D$361,TEAMS!$E$3:$E$361,"",0)</f>
        <v>Valparaiso</v>
      </c>
      <c r="E292" t="s">
        <v>434</v>
      </c>
      <c r="H292" s="10"/>
      <c r="I292">
        <v>-9.99</v>
      </c>
      <c r="J292">
        <v>98.4</v>
      </c>
      <c r="K292">
        <v>305</v>
      </c>
      <c r="L292">
        <v>108.4</v>
      </c>
      <c r="M292">
        <v>248</v>
      </c>
      <c r="N292">
        <v>67.900000000000006</v>
      </c>
      <c r="O292">
        <v>152</v>
      </c>
      <c r="P292">
        <v>-8.0000000000000002E-3</v>
      </c>
      <c r="Q292">
        <v>213</v>
      </c>
      <c r="R292">
        <v>-2.5299999999999998</v>
      </c>
      <c r="S292">
        <v>221</v>
      </c>
      <c r="T292">
        <v>104.1</v>
      </c>
      <c r="U292">
        <v>215</v>
      </c>
      <c r="V292">
        <v>106.6</v>
      </c>
      <c r="W292">
        <v>226</v>
      </c>
      <c r="X292">
        <v>-4.8099999999999996</v>
      </c>
      <c r="Y292">
        <v>305</v>
      </c>
    </row>
    <row r="293" spans="1:25" x14ac:dyDescent="0.2">
      <c r="A293">
        <v>2023</v>
      </c>
      <c r="B293">
        <v>292</v>
      </c>
      <c r="C293" t="s">
        <v>585</v>
      </c>
      <c r="D293" t="str">
        <f>_xlfn.XLOOKUP($C293,TEAMS!$D$3:$D$361,TEAMS!$E$3:$E$361,"",0)</f>
        <v>TN State</v>
      </c>
      <c r="E293" t="s">
        <v>437</v>
      </c>
      <c r="F293">
        <v>18</v>
      </c>
      <c r="G293">
        <v>14</v>
      </c>
      <c r="H293" s="10"/>
      <c r="I293">
        <v>-10.029999999999999</v>
      </c>
      <c r="J293">
        <v>101.1</v>
      </c>
      <c r="K293">
        <v>261</v>
      </c>
      <c r="L293">
        <v>111.2</v>
      </c>
      <c r="M293">
        <v>299</v>
      </c>
      <c r="N293">
        <v>71</v>
      </c>
      <c r="O293">
        <v>27</v>
      </c>
      <c r="P293">
        <v>0.01</v>
      </c>
      <c r="Q293">
        <v>162</v>
      </c>
      <c r="R293">
        <v>-10.15</v>
      </c>
      <c r="S293">
        <v>354</v>
      </c>
      <c r="T293">
        <v>100.1</v>
      </c>
      <c r="U293">
        <v>347</v>
      </c>
      <c r="V293">
        <v>110.2</v>
      </c>
      <c r="W293">
        <v>357</v>
      </c>
      <c r="X293">
        <v>-8.94</v>
      </c>
      <c r="Y293">
        <v>353</v>
      </c>
    </row>
    <row r="294" spans="1:25" x14ac:dyDescent="0.2">
      <c r="A294">
        <v>2023</v>
      </c>
      <c r="B294">
        <v>293</v>
      </c>
      <c r="C294" t="s">
        <v>587</v>
      </c>
      <c r="D294" t="str">
        <f>_xlfn.XLOOKUP($C294,TEAMS!$D$3:$D$361,TEAMS!$E$3:$E$361,"",0)</f>
        <v>CS Bakersfld</v>
      </c>
      <c r="E294" t="s">
        <v>501</v>
      </c>
      <c r="H294" s="10"/>
      <c r="I294">
        <v>-10.06</v>
      </c>
      <c r="J294">
        <v>95.2</v>
      </c>
      <c r="K294">
        <v>339</v>
      </c>
      <c r="L294">
        <v>105.3</v>
      </c>
      <c r="M294">
        <v>177</v>
      </c>
      <c r="N294">
        <v>63.2</v>
      </c>
      <c r="O294">
        <v>345</v>
      </c>
      <c r="P294">
        <v>4.0000000000000001E-3</v>
      </c>
      <c r="Q294">
        <v>181</v>
      </c>
      <c r="R294">
        <v>-0.59</v>
      </c>
      <c r="S294">
        <v>159</v>
      </c>
      <c r="T294">
        <v>103.8</v>
      </c>
      <c r="U294">
        <v>237</v>
      </c>
      <c r="V294">
        <v>104.4</v>
      </c>
      <c r="W294">
        <v>121</v>
      </c>
      <c r="X294">
        <v>0.35</v>
      </c>
      <c r="Y294">
        <v>159</v>
      </c>
    </row>
    <row r="295" spans="1:25" x14ac:dyDescent="0.2">
      <c r="A295">
        <v>2023</v>
      </c>
      <c r="B295">
        <v>294</v>
      </c>
      <c r="C295" t="s">
        <v>110</v>
      </c>
      <c r="D295" t="str">
        <f>_xlfn.XLOOKUP($C295,TEAMS!$D$3:$D$361,TEAMS!$E$3:$E$361,"",0)</f>
        <v>South Dakota</v>
      </c>
      <c r="E295" t="s">
        <v>465</v>
      </c>
      <c r="H295" s="10"/>
      <c r="I295">
        <v>-10.130000000000001</v>
      </c>
      <c r="J295">
        <v>103.3</v>
      </c>
      <c r="K295">
        <v>215</v>
      </c>
      <c r="L295">
        <v>113.5</v>
      </c>
      <c r="M295">
        <v>335</v>
      </c>
      <c r="N295">
        <v>66</v>
      </c>
      <c r="O295">
        <v>249</v>
      </c>
      <c r="P295">
        <v>-1.4E-2</v>
      </c>
      <c r="Q295">
        <v>231</v>
      </c>
      <c r="R295">
        <v>-2.94</v>
      </c>
      <c r="S295">
        <v>232</v>
      </c>
      <c r="T295">
        <v>104</v>
      </c>
      <c r="U295">
        <v>219</v>
      </c>
      <c r="V295">
        <v>107</v>
      </c>
      <c r="W295">
        <v>248</v>
      </c>
      <c r="X295">
        <v>2.1800000000000002</v>
      </c>
      <c r="Y295">
        <v>100</v>
      </c>
    </row>
    <row r="296" spans="1:25" x14ac:dyDescent="0.2">
      <c r="A296">
        <v>2023</v>
      </c>
      <c r="B296">
        <v>295</v>
      </c>
      <c r="C296" t="s">
        <v>291</v>
      </c>
      <c r="D296" t="str">
        <f>_xlfn.XLOOKUP($C296,TEAMS!$D$3:$D$361,TEAMS!$E$3:$E$361,"",0)</f>
        <v>Louisville</v>
      </c>
      <c r="E296" t="s">
        <v>426</v>
      </c>
      <c r="H296" s="10"/>
      <c r="I296">
        <v>-10.27</v>
      </c>
      <c r="J296">
        <v>101.4</v>
      </c>
      <c r="K296">
        <v>255</v>
      </c>
      <c r="L296">
        <v>111.6</v>
      </c>
      <c r="M296">
        <v>312</v>
      </c>
      <c r="N296">
        <v>66.5</v>
      </c>
      <c r="O296">
        <v>218</v>
      </c>
      <c r="P296">
        <v>-3.5000000000000003E-2</v>
      </c>
      <c r="Q296">
        <v>268</v>
      </c>
      <c r="R296">
        <v>6.02</v>
      </c>
      <c r="S296">
        <v>75</v>
      </c>
      <c r="T296">
        <v>108.7</v>
      </c>
      <c r="U296">
        <v>59</v>
      </c>
      <c r="V296">
        <v>102.7</v>
      </c>
      <c r="W296">
        <v>78</v>
      </c>
      <c r="X296">
        <v>1.83</v>
      </c>
      <c r="Y296">
        <v>112</v>
      </c>
    </row>
    <row r="297" spans="1:25" x14ac:dyDescent="0.2">
      <c r="A297">
        <v>2023</v>
      </c>
      <c r="B297">
        <v>296</v>
      </c>
      <c r="C297" t="s">
        <v>634</v>
      </c>
      <c r="D297" t="str">
        <f>_xlfn.XLOOKUP($C297,TEAMS!$D$3:$D$361,TEAMS!$E$3:$E$361,"",0)</f>
        <v>Chicago St</v>
      </c>
      <c r="E297" t="s">
        <v>668</v>
      </c>
      <c r="H297" s="10"/>
      <c r="I297">
        <v>-10.28</v>
      </c>
      <c r="J297">
        <v>103.2</v>
      </c>
      <c r="K297">
        <v>220</v>
      </c>
      <c r="L297">
        <v>113.5</v>
      </c>
      <c r="M297">
        <v>334</v>
      </c>
      <c r="N297">
        <v>64.400000000000006</v>
      </c>
      <c r="O297">
        <v>323</v>
      </c>
      <c r="P297">
        <v>-5.6000000000000001E-2</v>
      </c>
      <c r="Q297">
        <v>305</v>
      </c>
      <c r="R297">
        <v>-0.01</v>
      </c>
      <c r="S297">
        <v>146</v>
      </c>
      <c r="T297">
        <v>105.7</v>
      </c>
      <c r="U297">
        <v>130</v>
      </c>
      <c r="V297">
        <v>105.8</v>
      </c>
      <c r="W297">
        <v>186</v>
      </c>
      <c r="X297">
        <v>1.97</v>
      </c>
      <c r="Y297">
        <v>106</v>
      </c>
    </row>
    <row r="298" spans="1:25" x14ac:dyDescent="0.2">
      <c r="A298">
        <v>2023</v>
      </c>
      <c r="B298">
        <v>297</v>
      </c>
      <c r="C298" t="s">
        <v>202</v>
      </c>
      <c r="D298" t="str">
        <f>_xlfn.XLOOKUP($C298,TEAMS!$D$3:$D$361,TEAMS!$E$3:$E$361,"",0)</f>
        <v>Denver</v>
      </c>
      <c r="E298" t="s">
        <v>465</v>
      </c>
      <c r="F298">
        <v>15</v>
      </c>
      <c r="G298">
        <v>17</v>
      </c>
      <c r="H298" s="10"/>
      <c r="I298">
        <v>-10.43</v>
      </c>
      <c r="J298">
        <v>100.8</v>
      </c>
      <c r="K298">
        <v>268</v>
      </c>
      <c r="L298">
        <v>111.2</v>
      </c>
      <c r="M298">
        <v>303</v>
      </c>
      <c r="N298">
        <v>68.599999999999994</v>
      </c>
      <c r="O298">
        <v>115</v>
      </c>
      <c r="P298">
        <v>2.9000000000000001E-2</v>
      </c>
      <c r="Q298">
        <v>107</v>
      </c>
      <c r="R298">
        <v>-6.46</v>
      </c>
      <c r="S298">
        <v>316</v>
      </c>
      <c r="T298">
        <v>103.2</v>
      </c>
      <c r="U298">
        <v>264</v>
      </c>
      <c r="V298">
        <v>109.7</v>
      </c>
      <c r="W298">
        <v>346</v>
      </c>
      <c r="X298">
        <v>-8.41</v>
      </c>
      <c r="Y298">
        <v>349</v>
      </c>
    </row>
    <row r="299" spans="1:25" x14ac:dyDescent="0.2">
      <c r="A299">
        <v>2023</v>
      </c>
      <c r="B299">
        <v>298</v>
      </c>
      <c r="C299" t="s">
        <v>524</v>
      </c>
      <c r="D299" t="str">
        <f>_xlfn.XLOOKUP($C299,TEAMS!$D$3:$D$361,TEAMS!$E$3:$E$361,"",0)</f>
        <v>Coastal Car</v>
      </c>
      <c r="E299" t="s">
        <v>507</v>
      </c>
      <c r="H299" s="10"/>
      <c r="I299">
        <v>-10.47</v>
      </c>
      <c r="J299">
        <v>104.3</v>
      </c>
      <c r="K299">
        <v>191</v>
      </c>
      <c r="L299">
        <v>114.7</v>
      </c>
      <c r="M299">
        <v>345</v>
      </c>
      <c r="N299">
        <v>68.400000000000006</v>
      </c>
      <c r="O299">
        <v>128</v>
      </c>
      <c r="P299">
        <v>1.9E-2</v>
      </c>
      <c r="Q299">
        <v>135</v>
      </c>
      <c r="R299">
        <v>-1.08</v>
      </c>
      <c r="S299">
        <v>174</v>
      </c>
      <c r="T299">
        <v>104.6</v>
      </c>
      <c r="U299">
        <v>187</v>
      </c>
      <c r="V299">
        <v>105.7</v>
      </c>
      <c r="W299">
        <v>181</v>
      </c>
      <c r="X299">
        <v>-2.5499999999999998</v>
      </c>
      <c r="Y299">
        <v>249</v>
      </c>
    </row>
    <row r="300" spans="1:25" x14ac:dyDescent="0.2">
      <c r="A300">
        <v>2023</v>
      </c>
      <c r="B300">
        <v>299</v>
      </c>
      <c r="C300" t="s">
        <v>599</v>
      </c>
      <c r="D300" t="str">
        <f>_xlfn.XLOOKUP($C300,TEAMS!$D$3:$D$361,TEAMS!$E$3:$E$361,"",0)</f>
        <v>IL-Chicago</v>
      </c>
      <c r="E300" t="s">
        <v>434</v>
      </c>
      <c r="H300" s="10"/>
      <c r="I300">
        <v>-10.68</v>
      </c>
      <c r="J300">
        <v>98</v>
      </c>
      <c r="K300">
        <v>311</v>
      </c>
      <c r="L300">
        <v>108.7</v>
      </c>
      <c r="M300">
        <v>257</v>
      </c>
      <c r="N300">
        <v>69</v>
      </c>
      <c r="O300">
        <v>95</v>
      </c>
      <c r="P300">
        <v>1.9E-2</v>
      </c>
      <c r="Q300">
        <v>133</v>
      </c>
      <c r="R300">
        <v>-3.61</v>
      </c>
      <c r="S300">
        <v>249</v>
      </c>
      <c r="T300">
        <v>102.1</v>
      </c>
      <c r="U300">
        <v>303</v>
      </c>
      <c r="V300">
        <v>105.7</v>
      </c>
      <c r="W300">
        <v>185</v>
      </c>
      <c r="X300">
        <v>-10.29</v>
      </c>
      <c r="Y300">
        <v>360</v>
      </c>
    </row>
    <row r="301" spans="1:25" x14ac:dyDescent="0.2">
      <c r="A301">
        <v>2023</v>
      </c>
      <c r="B301">
        <v>300</v>
      </c>
      <c r="C301" t="s">
        <v>161</v>
      </c>
      <c r="D301" t="str">
        <f>_xlfn.XLOOKUP($C301,TEAMS!$D$3:$D$361,TEAMS!$E$3:$E$361,"",0)</f>
        <v>Idaho</v>
      </c>
      <c r="E301" t="s">
        <v>500</v>
      </c>
      <c r="H301" s="10"/>
      <c r="I301">
        <v>-10.71</v>
      </c>
      <c r="J301">
        <v>102.8</v>
      </c>
      <c r="K301">
        <v>229</v>
      </c>
      <c r="L301">
        <v>113.5</v>
      </c>
      <c r="M301">
        <v>337</v>
      </c>
      <c r="N301">
        <v>65.900000000000006</v>
      </c>
      <c r="O301">
        <v>259</v>
      </c>
      <c r="P301">
        <v>-5.7000000000000002E-2</v>
      </c>
      <c r="Q301">
        <v>307</v>
      </c>
      <c r="R301">
        <v>-3.41</v>
      </c>
      <c r="S301">
        <v>245</v>
      </c>
      <c r="T301">
        <v>104.3</v>
      </c>
      <c r="U301">
        <v>204</v>
      </c>
      <c r="V301">
        <v>107.7</v>
      </c>
      <c r="W301">
        <v>283</v>
      </c>
      <c r="X301">
        <v>-6.02</v>
      </c>
      <c r="Y301">
        <v>322</v>
      </c>
    </row>
    <row r="302" spans="1:25" x14ac:dyDescent="0.2">
      <c r="A302">
        <v>2023</v>
      </c>
      <c r="B302">
        <v>301</v>
      </c>
      <c r="C302" t="s">
        <v>593</v>
      </c>
      <c r="D302" t="str">
        <f>_xlfn.XLOOKUP($C302,TEAMS!$D$3:$D$361,TEAMS!$E$3:$E$361,"",0)</f>
        <v>Jackson St</v>
      </c>
      <c r="E302" t="s">
        <v>545</v>
      </c>
      <c r="F302">
        <v>14</v>
      </c>
      <c r="G302">
        <v>19</v>
      </c>
      <c r="H302" s="10"/>
      <c r="I302">
        <v>-10.77</v>
      </c>
      <c r="J302">
        <v>99.3</v>
      </c>
      <c r="K302">
        <v>288</v>
      </c>
      <c r="L302">
        <v>110.1</v>
      </c>
      <c r="M302">
        <v>277</v>
      </c>
      <c r="N302">
        <v>68.099999999999994</v>
      </c>
      <c r="O302">
        <v>143</v>
      </c>
      <c r="P302">
        <v>8.4000000000000005E-2</v>
      </c>
      <c r="Q302">
        <v>28</v>
      </c>
      <c r="R302">
        <v>-4.58</v>
      </c>
      <c r="S302">
        <v>277</v>
      </c>
      <c r="T302">
        <v>100.7</v>
      </c>
      <c r="U302">
        <v>339</v>
      </c>
      <c r="V302">
        <v>105.2</v>
      </c>
      <c r="W302">
        <v>162</v>
      </c>
      <c r="X302">
        <v>9.35</v>
      </c>
      <c r="Y302">
        <v>6</v>
      </c>
    </row>
    <row r="303" spans="1:25" x14ac:dyDescent="0.2">
      <c r="A303">
        <v>2023</v>
      </c>
      <c r="B303">
        <v>302</v>
      </c>
      <c r="C303" t="s">
        <v>279</v>
      </c>
      <c r="D303" t="str">
        <f>_xlfn.XLOOKUP($C303,TEAMS!$D$3:$D$361,TEAMS!$E$3:$E$361,"",0)</f>
        <v>High Point</v>
      </c>
      <c r="E303" t="s">
        <v>512</v>
      </c>
      <c r="F303">
        <v>14</v>
      </c>
      <c r="G303">
        <v>17</v>
      </c>
      <c r="H303" s="10"/>
      <c r="I303">
        <v>-11.07</v>
      </c>
      <c r="J303">
        <v>100.2</v>
      </c>
      <c r="K303">
        <v>279</v>
      </c>
      <c r="L303">
        <v>111.3</v>
      </c>
      <c r="M303">
        <v>305</v>
      </c>
      <c r="N303">
        <v>71.5</v>
      </c>
      <c r="O303">
        <v>21</v>
      </c>
      <c r="P303">
        <v>5.3999999999999999E-2</v>
      </c>
      <c r="Q303">
        <v>58</v>
      </c>
      <c r="R303">
        <v>-5.53</v>
      </c>
      <c r="S303">
        <v>298</v>
      </c>
      <c r="T303">
        <v>103.1</v>
      </c>
      <c r="U303">
        <v>268</v>
      </c>
      <c r="V303">
        <v>108.7</v>
      </c>
      <c r="W303">
        <v>328</v>
      </c>
      <c r="X303">
        <v>-4.3099999999999996</v>
      </c>
      <c r="Y303">
        <v>294</v>
      </c>
    </row>
    <row r="304" spans="1:25" x14ac:dyDescent="0.2">
      <c r="A304">
        <v>2023</v>
      </c>
      <c r="B304">
        <v>303</v>
      </c>
      <c r="C304" t="s">
        <v>670</v>
      </c>
      <c r="D304" t="str">
        <f>_xlfn.XLOOKUP($C304,TEAMS!$D$3:$D$361,TEAMS!$E$3:$E$361,"",0)</f>
        <v/>
      </c>
      <c r="E304" t="s">
        <v>551</v>
      </c>
      <c r="F304">
        <v>13</v>
      </c>
      <c r="G304">
        <v>20</v>
      </c>
      <c r="H304" s="10"/>
      <c r="I304">
        <v>-11.1</v>
      </c>
      <c r="J304">
        <v>101.5</v>
      </c>
      <c r="K304">
        <v>253</v>
      </c>
      <c r="L304">
        <v>112.6</v>
      </c>
      <c r="M304">
        <v>326</v>
      </c>
      <c r="N304">
        <v>65.400000000000006</v>
      </c>
      <c r="O304">
        <v>281</v>
      </c>
      <c r="P304">
        <v>2.5999999999999999E-2</v>
      </c>
      <c r="Q304">
        <v>118</v>
      </c>
      <c r="R304">
        <v>-6.53</v>
      </c>
      <c r="S304">
        <v>317</v>
      </c>
      <c r="T304">
        <v>102.6</v>
      </c>
      <c r="U304">
        <v>284</v>
      </c>
      <c r="V304">
        <v>109.1</v>
      </c>
      <c r="W304">
        <v>340</v>
      </c>
      <c r="X304">
        <v>1.66</v>
      </c>
      <c r="Y304">
        <v>118</v>
      </c>
    </row>
    <row r="305" spans="1:25" x14ac:dyDescent="0.2">
      <c r="A305">
        <v>2023</v>
      </c>
      <c r="B305">
        <v>304</v>
      </c>
      <c r="C305" t="s">
        <v>641</v>
      </c>
      <c r="D305" t="str">
        <f>_xlfn.XLOOKUP($C305,TEAMS!$D$3:$D$361,TEAMS!$E$3:$E$361,"",0)</f>
        <v>Charl South</v>
      </c>
      <c r="E305" t="s">
        <v>512</v>
      </c>
      <c r="H305" s="10"/>
      <c r="I305">
        <v>-11.25</v>
      </c>
      <c r="J305">
        <v>105.4</v>
      </c>
      <c r="K305">
        <v>167</v>
      </c>
      <c r="L305">
        <v>116.7</v>
      </c>
      <c r="M305">
        <v>356</v>
      </c>
      <c r="N305">
        <v>65.900000000000006</v>
      </c>
      <c r="O305">
        <v>263</v>
      </c>
      <c r="P305">
        <v>-0.08</v>
      </c>
      <c r="Q305">
        <v>338</v>
      </c>
      <c r="R305">
        <v>-4.0599999999999996</v>
      </c>
      <c r="S305">
        <v>265</v>
      </c>
      <c r="T305">
        <v>103.1</v>
      </c>
      <c r="U305">
        <v>267</v>
      </c>
      <c r="V305">
        <v>107.2</v>
      </c>
      <c r="W305">
        <v>258</v>
      </c>
      <c r="X305">
        <v>0.51</v>
      </c>
      <c r="Y305">
        <v>155</v>
      </c>
    </row>
    <row r="306" spans="1:25" x14ac:dyDescent="0.2">
      <c r="A306">
        <v>2023</v>
      </c>
      <c r="B306">
        <v>305</v>
      </c>
      <c r="C306" t="s">
        <v>618</v>
      </c>
      <c r="D306" t="str">
        <f>_xlfn.XLOOKUP($C306,TEAMS!$D$3:$D$361,TEAMS!$E$3:$E$361,"",0)</f>
        <v>Alab A&amp;M</v>
      </c>
      <c r="E306" t="s">
        <v>545</v>
      </c>
      <c r="F306">
        <v>15</v>
      </c>
      <c r="G306">
        <v>18</v>
      </c>
      <c r="H306" s="10"/>
      <c r="I306">
        <v>-11.28</v>
      </c>
      <c r="J306">
        <v>96.7</v>
      </c>
      <c r="K306">
        <v>328</v>
      </c>
      <c r="L306">
        <v>108</v>
      </c>
      <c r="M306">
        <v>239</v>
      </c>
      <c r="N306">
        <v>68.3</v>
      </c>
      <c r="O306">
        <v>137</v>
      </c>
      <c r="P306">
        <v>-1.0999999999999999E-2</v>
      </c>
      <c r="Q306">
        <v>223</v>
      </c>
      <c r="R306">
        <v>-8.3000000000000007</v>
      </c>
      <c r="S306">
        <v>343</v>
      </c>
      <c r="T306">
        <v>99.4</v>
      </c>
      <c r="U306">
        <v>353</v>
      </c>
      <c r="V306">
        <v>107.7</v>
      </c>
      <c r="W306">
        <v>281</v>
      </c>
      <c r="X306">
        <v>1.99</v>
      </c>
      <c r="Y306">
        <v>104</v>
      </c>
    </row>
    <row r="307" spans="1:25" x14ac:dyDescent="0.2">
      <c r="A307">
        <v>2023</v>
      </c>
      <c r="B307">
        <v>306</v>
      </c>
      <c r="C307" t="s">
        <v>184</v>
      </c>
      <c r="D307" t="str">
        <f>_xlfn.XLOOKUP($C307,TEAMS!$D$3:$D$361,TEAMS!$E$3:$E$361,"",0)</f>
        <v>Bucknell</v>
      </c>
      <c r="E307" t="s">
        <v>495</v>
      </c>
      <c r="H307" s="10"/>
      <c r="I307">
        <v>-11.42</v>
      </c>
      <c r="J307">
        <v>99</v>
      </c>
      <c r="K307">
        <v>294</v>
      </c>
      <c r="L307">
        <v>110.4</v>
      </c>
      <c r="M307">
        <v>286</v>
      </c>
      <c r="N307">
        <v>66.8</v>
      </c>
      <c r="O307">
        <v>202</v>
      </c>
      <c r="P307">
        <v>-6.0999999999999999E-2</v>
      </c>
      <c r="Q307">
        <v>313</v>
      </c>
      <c r="R307">
        <v>-7.96</v>
      </c>
      <c r="S307">
        <v>340</v>
      </c>
      <c r="T307">
        <v>99.9</v>
      </c>
      <c r="U307">
        <v>350</v>
      </c>
      <c r="V307">
        <v>107.9</v>
      </c>
      <c r="W307">
        <v>292</v>
      </c>
      <c r="X307">
        <v>-7.75</v>
      </c>
      <c r="Y307">
        <v>341</v>
      </c>
    </row>
    <row r="308" spans="1:25" x14ac:dyDescent="0.2">
      <c r="A308">
        <v>2023</v>
      </c>
      <c r="B308">
        <v>307</v>
      </c>
      <c r="C308" t="s">
        <v>212</v>
      </c>
      <c r="D308" t="str">
        <f>_xlfn.XLOOKUP($C308,TEAMS!$D$3:$D$361,TEAMS!$E$3:$E$361,"",0)</f>
        <v>Manhattan</v>
      </c>
      <c r="E308" t="s">
        <v>479</v>
      </c>
      <c r="H308" s="10"/>
      <c r="I308">
        <v>-11.51</v>
      </c>
      <c r="J308">
        <v>97.5</v>
      </c>
      <c r="K308">
        <v>318</v>
      </c>
      <c r="L308">
        <v>109.1</v>
      </c>
      <c r="M308">
        <v>261</v>
      </c>
      <c r="N308">
        <v>67.099999999999994</v>
      </c>
      <c r="O308">
        <v>188</v>
      </c>
      <c r="P308">
        <v>4.7E-2</v>
      </c>
      <c r="Q308">
        <v>72</v>
      </c>
      <c r="R308">
        <v>-5.73</v>
      </c>
      <c r="S308">
        <v>306</v>
      </c>
      <c r="T308">
        <v>101.6</v>
      </c>
      <c r="U308">
        <v>317</v>
      </c>
      <c r="V308">
        <v>107.4</v>
      </c>
      <c r="W308">
        <v>267</v>
      </c>
      <c r="X308">
        <v>-6.63</v>
      </c>
      <c r="Y308">
        <v>331</v>
      </c>
    </row>
    <row r="309" spans="1:25" x14ac:dyDescent="0.2">
      <c r="A309">
        <v>2023</v>
      </c>
      <c r="B309">
        <v>308</v>
      </c>
      <c r="C309" t="s">
        <v>671</v>
      </c>
      <c r="D309" t="str">
        <f>_xlfn.XLOOKUP($C309,TEAMS!$D$3:$D$361,TEAMS!$E$3:$E$361,"",0)</f>
        <v>St Peters</v>
      </c>
      <c r="E309" t="s">
        <v>479</v>
      </c>
      <c r="F309">
        <v>14</v>
      </c>
      <c r="G309">
        <v>18</v>
      </c>
      <c r="H309" s="10"/>
      <c r="I309">
        <v>-11.66</v>
      </c>
      <c r="J309">
        <v>96.9</v>
      </c>
      <c r="K309">
        <v>326</v>
      </c>
      <c r="L309">
        <v>108.6</v>
      </c>
      <c r="M309">
        <v>256</v>
      </c>
      <c r="N309">
        <v>63</v>
      </c>
      <c r="O309">
        <v>350</v>
      </c>
      <c r="P309">
        <v>5.5E-2</v>
      </c>
      <c r="Q309">
        <v>56</v>
      </c>
      <c r="R309">
        <v>-6.07</v>
      </c>
      <c r="S309">
        <v>311</v>
      </c>
      <c r="T309">
        <v>101.3</v>
      </c>
      <c r="U309">
        <v>325</v>
      </c>
      <c r="V309">
        <v>107.3</v>
      </c>
      <c r="W309">
        <v>265</v>
      </c>
      <c r="X309">
        <v>-8.39</v>
      </c>
      <c r="Y309">
        <v>348</v>
      </c>
    </row>
    <row r="310" spans="1:25" x14ac:dyDescent="0.2">
      <c r="A310">
        <v>2023</v>
      </c>
      <c r="B310">
        <v>309</v>
      </c>
      <c r="C310" t="s">
        <v>200</v>
      </c>
      <c r="D310" t="str">
        <f>_xlfn.XLOOKUP($C310,TEAMS!$D$3:$D$361,TEAMS!$E$3:$E$361,"",0)</f>
        <v>UMKC</v>
      </c>
      <c r="E310" t="s">
        <v>465</v>
      </c>
      <c r="H310" s="10"/>
      <c r="I310">
        <v>-11.7</v>
      </c>
      <c r="J310">
        <v>96.4</v>
      </c>
      <c r="K310">
        <v>332</v>
      </c>
      <c r="L310">
        <v>108.1</v>
      </c>
      <c r="M310">
        <v>241</v>
      </c>
      <c r="N310">
        <v>63.8</v>
      </c>
      <c r="O310">
        <v>335</v>
      </c>
      <c r="P310">
        <v>-1.2999999999999999E-2</v>
      </c>
      <c r="Q310">
        <v>229</v>
      </c>
      <c r="R310">
        <v>-3.2</v>
      </c>
      <c r="S310">
        <v>237</v>
      </c>
      <c r="T310">
        <v>105</v>
      </c>
      <c r="U310">
        <v>167</v>
      </c>
      <c r="V310">
        <v>108.2</v>
      </c>
      <c r="W310">
        <v>303</v>
      </c>
      <c r="X310">
        <v>1.95</v>
      </c>
      <c r="Y310">
        <v>107</v>
      </c>
    </row>
    <row r="311" spans="1:25" x14ac:dyDescent="0.2">
      <c r="A311">
        <v>2023</v>
      </c>
      <c r="B311">
        <v>310</v>
      </c>
      <c r="C311" t="s">
        <v>584</v>
      </c>
      <c r="D311" t="str">
        <f>_xlfn.XLOOKUP($C311,TEAMS!$D$3:$D$361,TEAMS!$E$3:$E$361,"",0)</f>
        <v>Northeastrn</v>
      </c>
      <c r="E311" t="s">
        <v>470</v>
      </c>
      <c r="H311" s="10"/>
      <c r="I311">
        <v>-11.83</v>
      </c>
      <c r="J311">
        <v>97.9</v>
      </c>
      <c r="K311">
        <v>314</v>
      </c>
      <c r="L311">
        <v>109.7</v>
      </c>
      <c r="M311">
        <v>268</v>
      </c>
      <c r="N311">
        <v>66.8</v>
      </c>
      <c r="O311">
        <v>200</v>
      </c>
      <c r="P311">
        <v>-6.0000000000000001E-3</v>
      </c>
      <c r="Q311">
        <v>211</v>
      </c>
      <c r="R311">
        <v>-4.13</v>
      </c>
      <c r="S311">
        <v>266</v>
      </c>
      <c r="T311">
        <v>102.6</v>
      </c>
      <c r="U311">
        <v>286</v>
      </c>
      <c r="V311">
        <v>106.7</v>
      </c>
      <c r="W311">
        <v>230</v>
      </c>
      <c r="X311">
        <v>-1.75</v>
      </c>
      <c r="Y311">
        <v>224</v>
      </c>
    </row>
    <row r="312" spans="1:25" x14ac:dyDescent="0.2">
      <c r="A312">
        <v>2023</v>
      </c>
      <c r="B312">
        <v>311</v>
      </c>
      <c r="C312" t="s">
        <v>322</v>
      </c>
      <c r="D312" t="str">
        <f>_xlfn.XLOOKUP($C312,TEAMS!$D$3:$D$361,TEAMS!$E$3:$E$361,"",0)</f>
        <v>Binghamton</v>
      </c>
      <c r="E312" t="s">
        <v>458</v>
      </c>
      <c r="F312">
        <v>13</v>
      </c>
      <c r="G312">
        <v>18</v>
      </c>
      <c r="H312" s="10"/>
      <c r="I312">
        <v>-11.93</v>
      </c>
      <c r="J312">
        <v>98.7</v>
      </c>
      <c r="K312">
        <v>301</v>
      </c>
      <c r="L312">
        <v>110.6</v>
      </c>
      <c r="M312">
        <v>290</v>
      </c>
      <c r="N312">
        <v>66.099999999999994</v>
      </c>
      <c r="O312">
        <v>246</v>
      </c>
      <c r="P312">
        <v>2.8000000000000001E-2</v>
      </c>
      <c r="Q312">
        <v>110</v>
      </c>
      <c r="R312">
        <v>-5.6</v>
      </c>
      <c r="S312">
        <v>302</v>
      </c>
      <c r="T312">
        <v>102.9</v>
      </c>
      <c r="U312">
        <v>275</v>
      </c>
      <c r="V312">
        <v>108.5</v>
      </c>
      <c r="W312">
        <v>321</v>
      </c>
      <c r="X312">
        <v>-5.14</v>
      </c>
      <c r="Y312">
        <v>309</v>
      </c>
    </row>
    <row r="313" spans="1:25" x14ac:dyDescent="0.2">
      <c r="A313">
        <v>2023</v>
      </c>
      <c r="B313">
        <v>312</v>
      </c>
      <c r="C313" t="s">
        <v>640</v>
      </c>
      <c r="D313" t="str">
        <f>_xlfn.XLOOKUP($C313,TEAMS!$D$3:$D$361,TEAMS!$E$3:$E$361,"",0)</f>
        <v>F Dickinson</v>
      </c>
      <c r="E313" t="s">
        <v>520</v>
      </c>
      <c r="F313">
        <v>19</v>
      </c>
      <c r="G313">
        <v>15</v>
      </c>
      <c r="H313" s="10">
        <v>16</v>
      </c>
      <c r="I313">
        <v>-12.25</v>
      </c>
      <c r="J313">
        <v>106.2</v>
      </c>
      <c r="K313">
        <v>155</v>
      </c>
      <c r="L313">
        <v>118.4</v>
      </c>
      <c r="M313">
        <v>361</v>
      </c>
      <c r="N313">
        <v>68.8</v>
      </c>
      <c r="O313">
        <v>110</v>
      </c>
      <c r="P313">
        <v>1.7000000000000001E-2</v>
      </c>
      <c r="Q313">
        <v>143</v>
      </c>
      <c r="R313">
        <v>-14</v>
      </c>
      <c r="S313">
        <v>362</v>
      </c>
      <c r="T313">
        <v>96.3</v>
      </c>
      <c r="U313">
        <v>363</v>
      </c>
      <c r="V313">
        <v>110.3</v>
      </c>
      <c r="W313">
        <v>360</v>
      </c>
      <c r="X313">
        <v>-7.11</v>
      </c>
      <c r="Y313">
        <v>338</v>
      </c>
    </row>
    <row r="314" spans="1:25" x14ac:dyDescent="0.2">
      <c r="A314">
        <v>2023</v>
      </c>
      <c r="B314">
        <v>313</v>
      </c>
      <c r="C314" t="s">
        <v>600</v>
      </c>
      <c r="D314" t="str">
        <f>_xlfn.XLOOKUP($C314,TEAMS!$D$3:$D$361,TEAMS!$E$3:$E$361,"",0)</f>
        <v>Morgan St</v>
      </c>
      <c r="E314" t="s">
        <v>530</v>
      </c>
      <c r="F314">
        <v>15</v>
      </c>
      <c r="G314">
        <v>16</v>
      </c>
      <c r="H314" s="10"/>
      <c r="I314">
        <v>-12.33</v>
      </c>
      <c r="J314">
        <v>94.5</v>
      </c>
      <c r="K314">
        <v>343</v>
      </c>
      <c r="L314">
        <v>106.8</v>
      </c>
      <c r="M314">
        <v>209</v>
      </c>
      <c r="N314">
        <v>70.8</v>
      </c>
      <c r="O314">
        <v>30</v>
      </c>
      <c r="P314">
        <v>7.2999999999999995E-2</v>
      </c>
      <c r="Q314">
        <v>38</v>
      </c>
      <c r="R314">
        <v>-5.55</v>
      </c>
      <c r="S314">
        <v>299</v>
      </c>
      <c r="T314">
        <v>101.9</v>
      </c>
      <c r="U314">
        <v>306</v>
      </c>
      <c r="V314">
        <v>107.5</v>
      </c>
      <c r="W314">
        <v>272</v>
      </c>
      <c r="X314">
        <v>2.21</v>
      </c>
      <c r="Y314">
        <v>98</v>
      </c>
    </row>
    <row r="315" spans="1:25" x14ac:dyDescent="0.2">
      <c r="A315">
        <v>2023</v>
      </c>
      <c r="B315">
        <v>314</v>
      </c>
      <c r="C315" t="s">
        <v>287</v>
      </c>
      <c r="D315" t="str">
        <f>_xlfn.XLOOKUP($C315,TEAMS!$D$3:$D$361,TEAMS!$E$3:$E$361,"",0)</f>
        <v>Tulsa</v>
      </c>
      <c r="E315" t="s">
        <v>423</v>
      </c>
      <c r="H315" s="10"/>
      <c r="I315">
        <v>-12.37</v>
      </c>
      <c r="J315">
        <v>99</v>
      </c>
      <c r="K315">
        <v>296</v>
      </c>
      <c r="L315">
        <v>111.4</v>
      </c>
      <c r="M315">
        <v>310</v>
      </c>
      <c r="N315">
        <v>68</v>
      </c>
      <c r="O315">
        <v>151</v>
      </c>
      <c r="P315">
        <v>-4.5999999999999999E-2</v>
      </c>
      <c r="Q315">
        <v>291</v>
      </c>
      <c r="R315">
        <v>3.84</v>
      </c>
      <c r="S315">
        <v>98</v>
      </c>
      <c r="T315">
        <v>106.7</v>
      </c>
      <c r="U315">
        <v>106</v>
      </c>
      <c r="V315">
        <v>102.9</v>
      </c>
      <c r="W315">
        <v>80</v>
      </c>
      <c r="X315">
        <v>-3.28</v>
      </c>
      <c r="Y315">
        <v>267</v>
      </c>
    </row>
    <row r="316" spans="1:25" x14ac:dyDescent="0.2">
      <c r="A316">
        <v>2023</v>
      </c>
      <c r="B316">
        <v>315</v>
      </c>
      <c r="C316" t="s">
        <v>386</v>
      </c>
      <c r="D316" t="str">
        <f>_xlfn.XLOOKUP($C316,TEAMS!$D$3:$D$361,TEAMS!$E$3:$E$361,"",0)</f>
        <v>Merrimack</v>
      </c>
      <c r="E316" t="s">
        <v>520</v>
      </c>
      <c r="F316">
        <v>18</v>
      </c>
      <c r="G316">
        <v>16</v>
      </c>
      <c r="H316" s="10"/>
      <c r="I316">
        <v>-12.43</v>
      </c>
      <c r="J316">
        <v>89.5</v>
      </c>
      <c r="K316">
        <v>361</v>
      </c>
      <c r="L316">
        <v>101.9</v>
      </c>
      <c r="M316">
        <v>106</v>
      </c>
      <c r="N316">
        <v>66.400000000000006</v>
      </c>
      <c r="O316">
        <v>223</v>
      </c>
      <c r="P316">
        <v>5.5E-2</v>
      </c>
      <c r="Q316">
        <v>57</v>
      </c>
      <c r="R316">
        <v>-11.64</v>
      </c>
      <c r="S316">
        <v>358</v>
      </c>
      <c r="T316">
        <v>99.2</v>
      </c>
      <c r="U316">
        <v>354</v>
      </c>
      <c r="V316">
        <v>110.8</v>
      </c>
      <c r="W316">
        <v>361</v>
      </c>
      <c r="X316">
        <v>1.47</v>
      </c>
      <c r="Y316">
        <v>122</v>
      </c>
    </row>
    <row r="317" spans="1:25" x14ac:dyDescent="0.2">
      <c r="A317">
        <v>2023</v>
      </c>
      <c r="B317">
        <v>316</v>
      </c>
      <c r="C317" t="s">
        <v>637</v>
      </c>
      <c r="D317" t="str">
        <f>_xlfn.XLOOKUP($C317,TEAMS!$D$3:$D$361,TEAMS!$E$3:$E$361,"",0)</f>
        <v>Neb Omaha</v>
      </c>
      <c r="E317" t="s">
        <v>465</v>
      </c>
      <c r="H317" s="10"/>
      <c r="I317">
        <v>-12.53</v>
      </c>
      <c r="J317">
        <v>100.4</v>
      </c>
      <c r="K317">
        <v>273</v>
      </c>
      <c r="L317">
        <v>113</v>
      </c>
      <c r="M317">
        <v>329</v>
      </c>
      <c r="N317">
        <v>67.900000000000006</v>
      </c>
      <c r="O317">
        <v>157</v>
      </c>
      <c r="P317">
        <v>2E-3</v>
      </c>
      <c r="Q317">
        <v>189</v>
      </c>
      <c r="R317">
        <v>-1.08</v>
      </c>
      <c r="S317">
        <v>175</v>
      </c>
      <c r="T317">
        <v>105</v>
      </c>
      <c r="U317">
        <v>163</v>
      </c>
      <c r="V317">
        <v>106.1</v>
      </c>
      <c r="W317">
        <v>197</v>
      </c>
      <c r="X317">
        <v>8.2899999999999991</v>
      </c>
      <c r="Y317">
        <v>12</v>
      </c>
    </row>
    <row r="318" spans="1:25" x14ac:dyDescent="0.2">
      <c r="A318">
        <v>2023</v>
      </c>
      <c r="B318">
        <v>317</v>
      </c>
      <c r="C318" t="s">
        <v>615</v>
      </c>
      <c r="D318" t="str">
        <f>_xlfn.XLOOKUP($C318,TEAMS!$D$3:$D$361,TEAMS!$E$3:$E$361,"",0)</f>
        <v>E Michigan</v>
      </c>
      <c r="E318" t="s">
        <v>476</v>
      </c>
      <c r="H318" s="10"/>
      <c r="I318">
        <v>-12.6</v>
      </c>
      <c r="J318">
        <v>101.8</v>
      </c>
      <c r="K318">
        <v>251</v>
      </c>
      <c r="L318">
        <v>114.4</v>
      </c>
      <c r="M318">
        <v>342</v>
      </c>
      <c r="N318">
        <v>69.2</v>
      </c>
      <c r="O318">
        <v>85</v>
      </c>
      <c r="P318">
        <v>-1.0999999999999999E-2</v>
      </c>
      <c r="Q318">
        <v>222</v>
      </c>
      <c r="R318">
        <v>-1.25</v>
      </c>
      <c r="S318">
        <v>181</v>
      </c>
      <c r="T318">
        <v>106.3</v>
      </c>
      <c r="U318">
        <v>117</v>
      </c>
      <c r="V318">
        <v>107.5</v>
      </c>
      <c r="W318">
        <v>275</v>
      </c>
      <c r="X318">
        <v>-0.51</v>
      </c>
      <c r="Y318">
        <v>180</v>
      </c>
    </row>
    <row r="319" spans="1:25" x14ac:dyDescent="0.2">
      <c r="A319">
        <v>2023</v>
      </c>
      <c r="B319">
        <v>318</v>
      </c>
      <c r="C319" t="s">
        <v>122</v>
      </c>
      <c r="D319" t="str">
        <f>_xlfn.XLOOKUP($C319,TEAMS!$D$3:$D$361,TEAMS!$E$3:$E$361,"",0)</f>
        <v>Wagner</v>
      </c>
      <c r="E319" t="s">
        <v>520</v>
      </c>
      <c r="F319">
        <v>15</v>
      </c>
      <c r="G319">
        <v>13</v>
      </c>
      <c r="H319" s="10"/>
      <c r="I319">
        <v>-12.9</v>
      </c>
      <c r="J319">
        <v>93.7</v>
      </c>
      <c r="K319">
        <v>351</v>
      </c>
      <c r="L319">
        <v>106.6</v>
      </c>
      <c r="M319">
        <v>205</v>
      </c>
      <c r="N319">
        <v>62.1</v>
      </c>
      <c r="O319">
        <v>357</v>
      </c>
      <c r="P319">
        <v>1.9E-2</v>
      </c>
      <c r="Q319">
        <v>138</v>
      </c>
      <c r="R319">
        <v>-12.95</v>
      </c>
      <c r="S319">
        <v>360</v>
      </c>
      <c r="T319">
        <v>97.3</v>
      </c>
      <c r="U319">
        <v>361</v>
      </c>
      <c r="V319">
        <v>110.2</v>
      </c>
      <c r="W319">
        <v>356</v>
      </c>
      <c r="X319">
        <v>-3.08</v>
      </c>
      <c r="Y319">
        <v>262</v>
      </c>
    </row>
    <row r="320" spans="1:25" x14ac:dyDescent="0.2">
      <c r="A320">
        <v>2023</v>
      </c>
      <c r="B320">
        <v>319</v>
      </c>
      <c r="C320" t="s">
        <v>602</v>
      </c>
      <c r="D320" t="str">
        <f>_xlfn.XLOOKUP($C320,TEAMS!$D$3:$D$361,TEAMS!$E$3:$E$361,"",0)</f>
        <v>NC A&amp;T</v>
      </c>
      <c r="E320" t="s">
        <v>470</v>
      </c>
      <c r="F320">
        <v>13</v>
      </c>
      <c r="G320">
        <v>19</v>
      </c>
      <c r="H320" s="10"/>
      <c r="I320">
        <v>-13.09</v>
      </c>
      <c r="J320">
        <v>98.3</v>
      </c>
      <c r="K320">
        <v>306</v>
      </c>
      <c r="L320">
        <v>111.4</v>
      </c>
      <c r="M320">
        <v>309</v>
      </c>
      <c r="N320">
        <v>70</v>
      </c>
      <c r="O320">
        <v>46</v>
      </c>
      <c r="P320">
        <v>5.3999999999999999E-2</v>
      </c>
      <c r="Q320">
        <v>59</v>
      </c>
      <c r="R320">
        <v>-4.0599999999999996</v>
      </c>
      <c r="S320">
        <v>264</v>
      </c>
      <c r="T320">
        <v>102.4</v>
      </c>
      <c r="U320">
        <v>292</v>
      </c>
      <c r="V320">
        <v>106.4</v>
      </c>
      <c r="W320">
        <v>214</v>
      </c>
      <c r="X320">
        <v>5.15</v>
      </c>
      <c r="Y320">
        <v>45</v>
      </c>
    </row>
    <row r="321" spans="1:25" x14ac:dyDescent="0.2">
      <c r="A321">
        <v>2023</v>
      </c>
      <c r="B321">
        <v>320</v>
      </c>
      <c r="C321" t="s">
        <v>636</v>
      </c>
      <c r="D321" t="str">
        <f>_xlfn.XLOOKUP($C321,TEAMS!$D$3:$D$361,TEAMS!$E$3:$E$361,"",0)</f>
        <v>Wm &amp; Mary</v>
      </c>
      <c r="E321" t="s">
        <v>470</v>
      </c>
      <c r="F321">
        <v>13</v>
      </c>
      <c r="G321">
        <v>20</v>
      </c>
      <c r="H321" s="10"/>
      <c r="I321">
        <v>-13.25</v>
      </c>
      <c r="J321">
        <v>99.8</v>
      </c>
      <c r="K321">
        <v>283</v>
      </c>
      <c r="L321">
        <v>113</v>
      </c>
      <c r="M321">
        <v>331</v>
      </c>
      <c r="N321">
        <v>65.2</v>
      </c>
      <c r="O321">
        <v>290</v>
      </c>
      <c r="P321">
        <v>3.1E-2</v>
      </c>
      <c r="Q321">
        <v>100</v>
      </c>
      <c r="R321">
        <v>-4.58</v>
      </c>
      <c r="S321">
        <v>278</v>
      </c>
      <c r="T321">
        <v>102.9</v>
      </c>
      <c r="U321">
        <v>277</v>
      </c>
      <c r="V321">
        <v>107.5</v>
      </c>
      <c r="W321">
        <v>271</v>
      </c>
      <c r="X321">
        <v>0.56000000000000005</v>
      </c>
      <c r="Y321">
        <v>154</v>
      </c>
    </row>
    <row r="322" spans="1:25" x14ac:dyDescent="0.2">
      <c r="A322">
        <v>2023</v>
      </c>
      <c r="B322">
        <v>321</v>
      </c>
      <c r="C322" t="s">
        <v>642</v>
      </c>
      <c r="D322" t="str">
        <f>_xlfn.XLOOKUP($C322,TEAMS!$D$3:$D$361,TEAMS!$E$3:$E$361,"",0)</f>
        <v>Ark Pine Bl</v>
      </c>
      <c r="E322" t="s">
        <v>545</v>
      </c>
      <c r="H322" s="10"/>
      <c r="I322">
        <v>-13.28</v>
      </c>
      <c r="J322">
        <v>94.7</v>
      </c>
      <c r="K322">
        <v>342</v>
      </c>
      <c r="L322">
        <v>107.9</v>
      </c>
      <c r="M322">
        <v>238</v>
      </c>
      <c r="N322">
        <v>69.599999999999994</v>
      </c>
      <c r="O322">
        <v>56</v>
      </c>
      <c r="P322">
        <v>-7.0000000000000007E-2</v>
      </c>
      <c r="Q322">
        <v>323</v>
      </c>
      <c r="R322">
        <v>-4.68</v>
      </c>
      <c r="S322">
        <v>283</v>
      </c>
      <c r="T322">
        <v>100.3</v>
      </c>
      <c r="U322">
        <v>345</v>
      </c>
      <c r="V322">
        <v>104.9</v>
      </c>
      <c r="W322">
        <v>147</v>
      </c>
      <c r="X322">
        <v>14.23</v>
      </c>
      <c r="Y322">
        <v>1</v>
      </c>
    </row>
    <row r="323" spans="1:25" x14ac:dyDescent="0.2">
      <c r="A323">
        <v>2023</v>
      </c>
      <c r="B323">
        <v>322</v>
      </c>
      <c r="C323" t="s">
        <v>624</v>
      </c>
      <c r="D323" t="str">
        <f>_xlfn.XLOOKUP($C323,TEAMS!$D$3:$D$361,TEAMS!$E$3:$E$361,"",0)</f>
        <v>AR Lit Rock</v>
      </c>
      <c r="E323" t="s">
        <v>437</v>
      </c>
      <c r="H323" s="10"/>
      <c r="I323">
        <v>-13.37</v>
      </c>
      <c r="J323">
        <v>102.2</v>
      </c>
      <c r="K323">
        <v>241</v>
      </c>
      <c r="L323">
        <v>115.6</v>
      </c>
      <c r="M323">
        <v>350</v>
      </c>
      <c r="N323">
        <v>71</v>
      </c>
      <c r="O323">
        <v>28</v>
      </c>
      <c r="P323">
        <v>-2.5000000000000001E-2</v>
      </c>
      <c r="Q323">
        <v>249</v>
      </c>
      <c r="R323">
        <v>-7.18</v>
      </c>
      <c r="S323">
        <v>329</v>
      </c>
      <c r="T323">
        <v>101.5</v>
      </c>
      <c r="U323">
        <v>320</v>
      </c>
      <c r="V323">
        <v>108.6</v>
      </c>
      <c r="W323">
        <v>326</v>
      </c>
      <c r="X323">
        <v>-0.19</v>
      </c>
      <c r="Y323">
        <v>177</v>
      </c>
    </row>
    <row r="324" spans="1:25" x14ac:dyDescent="0.2">
      <c r="A324">
        <v>2023</v>
      </c>
      <c r="B324">
        <v>323</v>
      </c>
      <c r="C324" t="s">
        <v>625</v>
      </c>
      <c r="D324" t="str">
        <f>_xlfn.XLOOKUP($C324,TEAMS!$D$3:$D$361,TEAMS!$E$3:$E$361,"",0)</f>
        <v>W Michigan</v>
      </c>
      <c r="E324" t="s">
        <v>476</v>
      </c>
      <c r="H324" s="10"/>
      <c r="I324">
        <v>-13.59</v>
      </c>
      <c r="J324">
        <v>102.8</v>
      </c>
      <c r="K324">
        <v>230</v>
      </c>
      <c r="L324">
        <v>116.4</v>
      </c>
      <c r="M324">
        <v>354</v>
      </c>
      <c r="N324">
        <v>65.7</v>
      </c>
      <c r="O324">
        <v>272</v>
      </c>
      <c r="P324">
        <v>-5.5E-2</v>
      </c>
      <c r="Q324">
        <v>301</v>
      </c>
      <c r="R324">
        <v>-1.9</v>
      </c>
      <c r="S324">
        <v>204</v>
      </c>
      <c r="T324">
        <v>104.7</v>
      </c>
      <c r="U324">
        <v>184</v>
      </c>
      <c r="V324">
        <v>106.6</v>
      </c>
      <c r="W324">
        <v>221</v>
      </c>
      <c r="X324">
        <v>0.57999999999999996</v>
      </c>
      <c r="Y324">
        <v>153</v>
      </c>
    </row>
    <row r="325" spans="1:25" x14ac:dyDescent="0.2">
      <c r="A325">
        <v>2023</v>
      </c>
      <c r="B325">
        <v>324</v>
      </c>
      <c r="C325" t="s">
        <v>371</v>
      </c>
      <c r="D325" t="str">
        <f>_xlfn.XLOOKUP($C325,TEAMS!$D$3:$D$361,TEAMS!$E$3:$E$361,"",0)</f>
        <v>Austin Peay</v>
      </c>
      <c r="E325" t="s">
        <v>498</v>
      </c>
      <c r="H325" s="10"/>
      <c r="I325">
        <v>-13.89</v>
      </c>
      <c r="J325">
        <v>97.1</v>
      </c>
      <c r="K325">
        <v>322</v>
      </c>
      <c r="L325">
        <v>111</v>
      </c>
      <c r="M325">
        <v>295</v>
      </c>
      <c r="N325">
        <v>64.8</v>
      </c>
      <c r="O325">
        <v>308</v>
      </c>
      <c r="P325">
        <v>-5.8000000000000003E-2</v>
      </c>
      <c r="Q325">
        <v>309</v>
      </c>
      <c r="R325">
        <v>-2.1</v>
      </c>
      <c r="S325">
        <v>209</v>
      </c>
      <c r="T325">
        <v>105.4</v>
      </c>
      <c r="U325">
        <v>146</v>
      </c>
      <c r="V325">
        <v>107.5</v>
      </c>
      <c r="W325">
        <v>273</v>
      </c>
      <c r="X325">
        <v>0.81</v>
      </c>
      <c r="Y325">
        <v>144</v>
      </c>
    </row>
    <row r="326" spans="1:25" x14ac:dyDescent="0.2">
      <c r="A326">
        <v>2023</v>
      </c>
      <c r="B326">
        <v>325</v>
      </c>
      <c r="C326" t="s">
        <v>569</v>
      </c>
      <c r="D326" t="str">
        <f>_xlfn.XLOOKUP($C326,TEAMS!$D$3:$D$361,TEAMS!$E$3:$E$361,"",0)</f>
        <v>Citadel</v>
      </c>
      <c r="E326" t="s">
        <v>467</v>
      </c>
      <c r="H326" s="10"/>
      <c r="I326">
        <v>-13.96</v>
      </c>
      <c r="J326">
        <v>98.2</v>
      </c>
      <c r="K326">
        <v>307</v>
      </c>
      <c r="L326">
        <v>112.1</v>
      </c>
      <c r="M326">
        <v>318</v>
      </c>
      <c r="N326">
        <v>67.2</v>
      </c>
      <c r="O326">
        <v>181</v>
      </c>
      <c r="P326">
        <v>0</v>
      </c>
      <c r="Q326">
        <v>193</v>
      </c>
      <c r="R326">
        <v>-3.29</v>
      </c>
      <c r="S326">
        <v>240</v>
      </c>
      <c r="T326">
        <v>104.2</v>
      </c>
      <c r="U326">
        <v>207</v>
      </c>
      <c r="V326">
        <v>107.5</v>
      </c>
      <c r="W326">
        <v>274</v>
      </c>
      <c r="X326">
        <v>-3.48</v>
      </c>
      <c r="Y326">
        <v>272</v>
      </c>
    </row>
    <row r="327" spans="1:25" x14ac:dyDescent="0.2">
      <c r="A327">
        <v>2023</v>
      </c>
      <c r="B327">
        <v>326</v>
      </c>
      <c r="C327" t="s">
        <v>628</v>
      </c>
      <c r="D327" t="str">
        <f>_xlfn.XLOOKUP($C327,TEAMS!$D$3:$D$361,TEAMS!$E$3:$E$361,"",0)</f>
        <v>Cal St Nrdge</v>
      </c>
      <c r="E327" t="s">
        <v>501</v>
      </c>
      <c r="H327" s="10"/>
      <c r="I327">
        <v>-13.98</v>
      </c>
      <c r="J327">
        <v>95.8</v>
      </c>
      <c r="K327">
        <v>336</v>
      </c>
      <c r="L327">
        <v>109.7</v>
      </c>
      <c r="M327">
        <v>270</v>
      </c>
      <c r="N327">
        <v>65.3</v>
      </c>
      <c r="O327">
        <v>284</v>
      </c>
      <c r="P327">
        <v>-2E-3</v>
      </c>
      <c r="Q327">
        <v>202</v>
      </c>
      <c r="R327">
        <v>-1.4</v>
      </c>
      <c r="S327">
        <v>186</v>
      </c>
      <c r="T327">
        <v>103.5</v>
      </c>
      <c r="U327">
        <v>251</v>
      </c>
      <c r="V327">
        <v>104.9</v>
      </c>
      <c r="W327">
        <v>144</v>
      </c>
      <c r="X327">
        <v>-2.75</v>
      </c>
      <c r="Y327">
        <v>257</v>
      </c>
    </row>
    <row r="328" spans="1:25" x14ac:dyDescent="0.2">
      <c r="A328">
        <v>2023</v>
      </c>
      <c r="B328">
        <v>327</v>
      </c>
      <c r="C328" t="s">
        <v>589</v>
      </c>
      <c r="D328" t="str">
        <f>_xlfn.XLOOKUP($C328,TEAMS!$D$3:$D$361,TEAMS!$E$3:$E$361,"",0)</f>
        <v>Loyola-MD</v>
      </c>
      <c r="E328" t="s">
        <v>495</v>
      </c>
      <c r="F328">
        <v>13</v>
      </c>
      <c r="G328">
        <v>20</v>
      </c>
      <c r="H328" s="10"/>
      <c r="I328">
        <v>-14.12</v>
      </c>
      <c r="J328">
        <v>98.8</v>
      </c>
      <c r="K328">
        <v>299</v>
      </c>
      <c r="L328">
        <v>113</v>
      </c>
      <c r="M328">
        <v>330</v>
      </c>
      <c r="N328">
        <v>66.099999999999994</v>
      </c>
      <c r="O328">
        <v>240</v>
      </c>
      <c r="P328">
        <v>3.2000000000000001E-2</v>
      </c>
      <c r="Q328">
        <v>98</v>
      </c>
      <c r="R328">
        <v>-6.74</v>
      </c>
      <c r="S328">
        <v>321</v>
      </c>
      <c r="T328">
        <v>101.3</v>
      </c>
      <c r="U328">
        <v>324</v>
      </c>
      <c r="V328">
        <v>108.1</v>
      </c>
      <c r="W328">
        <v>301</v>
      </c>
      <c r="X328">
        <v>-4.58</v>
      </c>
      <c r="Y328">
        <v>300</v>
      </c>
    </row>
    <row r="329" spans="1:25" x14ac:dyDescent="0.2">
      <c r="A329">
        <v>2023</v>
      </c>
      <c r="B329">
        <v>328</v>
      </c>
      <c r="C329" t="s">
        <v>148</v>
      </c>
      <c r="D329" t="str">
        <f>_xlfn.XLOOKUP($C329,TEAMS!$D$3:$D$361,TEAMS!$E$3:$E$361,"",0)</f>
        <v>Stony Brook</v>
      </c>
      <c r="E329" t="s">
        <v>470</v>
      </c>
      <c r="H329" s="10"/>
      <c r="I329">
        <v>-14.47</v>
      </c>
      <c r="J329">
        <v>96.1</v>
      </c>
      <c r="K329">
        <v>334</v>
      </c>
      <c r="L329">
        <v>110.6</v>
      </c>
      <c r="M329">
        <v>288</v>
      </c>
      <c r="N329">
        <v>64.2</v>
      </c>
      <c r="O329">
        <v>331</v>
      </c>
      <c r="P329">
        <v>2.1999999999999999E-2</v>
      </c>
      <c r="Q329">
        <v>128</v>
      </c>
      <c r="R329">
        <v>-3.93</v>
      </c>
      <c r="S329">
        <v>259</v>
      </c>
      <c r="T329">
        <v>102.5</v>
      </c>
      <c r="U329">
        <v>290</v>
      </c>
      <c r="V329">
        <v>106.4</v>
      </c>
      <c r="W329">
        <v>212</v>
      </c>
      <c r="X329">
        <v>1.34</v>
      </c>
      <c r="Y329">
        <v>127</v>
      </c>
    </row>
    <row r="330" spans="1:25" x14ac:dyDescent="0.2">
      <c r="A330">
        <v>2023</v>
      </c>
      <c r="B330">
        <v>329</v>
      </c>
      <c r="C330" t="s">
        <v>78</v>
      </c>
      <c r="D330" t="str">
        <f>_xlfn.XLOOKUP($C330,TEAMS!$D$3:$D$361,TEAMS!$E$3:$E$361,"",0)</f>
        <v>New Orleans</v>
      </c>
      <c r="E330" t="s">
        <v>551</v>
      </c>
      <c r="H330" s="10"/>
      <c r="I330">
        <v>-14.84</v>
      </c>
      <c r="J330">
        <v>98.1</v>
      </c>
      <c r="K330">
        <v>310</v>
      </c>
      <c r="L330">
        <v>112.9</v>
      </c>
      <c r="M330">
        <v>328</v>
      </c>
      <c r="N330">
        <v>71.400000000000006</v>
      </c>
      <c r="O330">
        <v>22</v>
      </c>
      <c r="P330">
        <v>-0.01</v>
      </c>
      <c r="Q330">
        <v>219</v>
      </c>
      <c r="R330">
        <v>-8.31</v>
      </c>
      <c r="S330">
        <v>344</v>
      </c>
      <c r="T330">
        <v>102.5</v>
      </c>
      <c r="U330">
        <v>288</v>
      </c>
      <c r="V330">
        <v>110.8</v>
      </c>
      <c r="W330">
        <v>362</v>
      </c>
      <c r="X330">
        <v>1.77</v>
      </c>
      <c r="Y330">
        <v>116</v>
      </c>
    </row>
    <row r="331" spans="1:25" x14ac:dyDescent="0.2">
      <c r="A331">
        <v>2023</v>
      </c>
      <c r="B331">
        <v>330</v>
      </c>
      <c r="C331" t="s">
        <v>621</v>
      </c>
      <c r="D331" t="str">
        <f>_xlfn.XLOOKUP($C331,TEAMS!$D$3:$D$361,TEAMS!$E$3:$E$361,"",0)</f>
        <v>Sacred Hrt</v>
      </c>
      <c r="E331" t="s">
        <v>520</v>
      </c>
      <c r="F331">
        <v>16</v>
      </c>
      <c r="G331">
        <v>17</v>
      </c>
      <c r="H331" s="10"/>
      <c r="I331">
        <v>-14.9</v>
      </c>
      <c r="J331">
        <v>96.4</v>
      </c>
      <c r="K331">
        <v>331</v>
      </c>
      <c r="L331">
        <v>111.3</v>
      </c>
      <c r="M331">
        <v>306</v>
      </c>
      <c r="N331">
        <v>69.7</v>
      </c>
      <c r="O331">
        <v>50</v>
      </c>
      <c r="P331">
        <v>2.7E-2</v>
      </c>
      <c r="Q331">
        <v>115</v>
      </c>
      <c r="R331">
        <v>-13.65</v>
      </c>
      <c r="S331">
        <v>361</v>
      </c>
      <c r="T331">
        <v>96.5</v>
      </c>
      <c r="U331">
        <v>362</v>
      </c>
      <c r="V331">
        <v>110.2</v>
      </c>
      <c r="W331">
        <v>355</v>
      </c>
      <c r="X331">
        <v>-7.82</v>
      </c>
      <c r="Y331">
        <v>343</v>
      </c>
    </row>
    <row r="332" spans="1:25" x14ac:dyDescent="0.2">
      <c r="A332">
        <v>2023</v>
      </c>
      <c r="B332">
        <v>331</v>
      </c>
      <c r="C332" t="s">
        <v>375</v>
      </c>
      <c r="D332" t="str">
        <f>_xlfn.XLOOKUP($C332,TEAMS!$D$3:$D$361,TEAMS!$E$3:$E$361,"",0)</f>
        <v>NJIT</v>
      </c>
      <c r="E332" t="s">
        <v>458</v>
      </c>
      <c r="H332" s="10"/>
      <c r="I332">
        <v>-14.92</v>
      </c>
      <c r="J332">
        <v>97.2</v>
      </c>
      <c r="K332">
        <v>321</v>
      </c>
      <c r="L332">
        <v>112.1</v>
      </c>
      <c r="M332">
        <v>315</v>
      </c>
      <c r="N332">
        <v>66.3</v>
      </c>
      <c r="O332">
        <v>227</v>
      </c>
      <c r="P332">
        <v>-6.0999999999999999E-2</v>
      </c>
      <c r="Q332">
        <v>316</v>
      </c>
      <c r="R332">
        <v>-5.56</v>
      </c>
      <c r="S332">
        <v>300</v>
      </c>
      <c r="T332">
        <v>103</v>
      </c>
      <c r="U332">
        <v>270</v>
      </c>
      <c r="V332">
        <v>108.6</v>
      </c>
      <c r="W332">
        <v>324</v>
      </c>
      <c r="X332">
        <v>-5.3</v>
      </c>
      <c r="Y332">
        <v>313</v>
      </c>
    </row>
    <row r="333" spans="1:25" x14ac:dyDescent="0.2">
      <c r="A333">
        <v>2023</v>
      </c>
      <c r="B333">
        <v>332</v>
      </c>
      <c r="C333" t="s">
        <v>620</v>
      </c>
      <c r="D333" t="str">
        <f>_xlfn.XLOOKUP($C333,TEAMS!$D$3:$D$361,TEAMS!$E$3:$E$361,"",0)</f>
        <v>Central Ark</v>
      </c>
      <c r="E333" t="s">
        <v>498</v>
      </c>
      <c r="H333" s="10"/>
      <c r="I333">
        <v>-15.22</v>
      </c>
      <c r="J333">
        <v>98.6</v>
      </c>
      <c r="K333">
        <v>302</v>
      </c>
      <c r="L333">
        <v>113.9</v>
      </c>
      <c r="M333">
        <v>339</v>
      </c>
      <c r="N333">
        <v>72.3</v>
      </c>
      <c r="O333">
        <v>10</v>
      </c>
      <c r="P333">
        <v>5.8999999999999997E-2</v>
      </c>
      <c r="Q333">
        <v>53</v>
      </c>
      <c r="R333">
        <v>-2.5099999999999998</v>
      </c>
      <c r="S333">
        <v>219</v>
      </c>
      <c r="T333">
        <v>104.9</v>
      </c>
      <c r="U333">
        <v>169</v>
      </c>
      <c r="V333">
        <v>107.4</v>
      </c>
      <c r="W333">
        <v>269</v>
      </c>
      <c r="X333">
        <v>-1.38</v>
      </c>
      <c r="Y333">
        <v>206</v>
      </c>
    </row>
    <row r="334" spans="1:25" x14ac:dyDescent="0.2">
      <c r="A334">
        <v>2023</v>
      </c>
      <c r="B334">
        <v>333</v>
      </c>
      <c r="C334" t="s">
        <v>616</v>
      </c>
      <c r="D334" t="str">
        <f>_xlfn.XLOOKUP($C334,TEAMS!$D$3:$D$361,TEAMS!$E$3:$E$361,"",0)</f>
        <v>Central Mich</v>
      </c>
      <c r="E334" t="s">
        <v>476</v>
      </c>
      <c r="H334" s="10"/>
      <c r="I334">
        <v>-15.3</v>
      </c>
      <c r="J334">
        <v>93</v>
      </c>
      <c r="K334">
        <v>353</v>
      </c>
      <c r="L334">
        <v>108.3</v>
      </c>
      <c r="M334">
        <v>247</v>
      </c>
      <c r="N334">
        <v>67.2</v>
      </c>
      <c r="O334">
        <v>178</v>
      </c>
      <c r="P334">
        <v>3.5999999999999997E-2</v>
      </c>
      <c r="Q334">
        <v>91</v>
      </c>
      <c r="R334">
        <v>-2.75</v>
      </c>
      <c r="S334">
        <v>229</v>
      </c>
      <c r="T334">
        <v>105.5</v>
      </c>
      <c r="U334">
        <v>142</v>
      </c>
      <c r="V334">
        <v>108.2</v>
      </c>
      <c r="W334">
        <v>307</v>
      </c>
      <c r="X334">
        <v>-1.68</v>
      </c>
      <c r="Y334">
        <v>218</v>
      </c>
    </row>
    <row r="335" spans="1:25" x14ac:dyDescent="0.2">
      <c r="A335">
        <v>2023</v>
      </c>
      <c r="B335">
        <v>334</v>
      </c>
      <c r="C335" t="s">
        <v>612</v>
      </c>
      <c r="D335" t="str">
        <f>_xlfn.XLOOKUP($C335,TEAMS!$D$3:$D$361,TEAMS!$E$3:$E$361,"",0)</f>
        <v>McNeese St</v>
      </c>
      <c r="E335" t="s">
        <v>551</v>
      </c>
      <c r="H335" s="10"/>
      <c r="I335">
        <v>-15.38</v>
      </c>
      <c r="J335">
        <v>99</v>
      </c>
      <c r="K335">
        <v>297</v>
      </c>
      <c r="L335">
        <v>114.3</v>
      </c>
      <c r="M335">
        <v>341</v>
      </c>
      <c r="N335">
        <v>66.3</v>
      </c>
      <c r="O335">
        <v>232</v>
      </c>
      <c r="P335">
        <v>1.6E-2</v>
      </c>
      <c r="Q335">
        <v>145</v>
      </c>
      <c r="R335">
        <v>-6.07</v>
      </c>
      <c r="S335">
        <v>312</v>
      </c>
      <c r="T335">
        <v>103</v>
      </c>
      <c r="U335">
        <v>271</v>
      </c>
      <c r="V335">
        <v>109.1</v>
      </c>
      <c r="W335">
        <v>336</v>
      </c>
      <c r="X335">
        <v>6.57</v>
      </c>
      <c r="Y335">
        <v>25</v>
      </c>
    </row>
    <row r="336" spans="1:25" x14ac:dyDescent="0.2">
      <c r="A336">
        <v>2023</v>
      </c>
      <c r="B336">
        <v>335</v>
      </c>
      <c r="C336" t="s">
        <v>672</v>
      </c>
      <c r="D336" t="str">
        <f>_xlfn.XLOOKUP($C336,TEAMS!$D$3:$D$361,TEAMS!$E$3:$E$361,"",0)</f>
        <v/>
      </c>
      <c r="E336" t="s">
        <v>520</v>
      </c>
      <c r="F336">
        <v>14</v>
      </c>
      <c r="G336">
        <v>17</v>
      </c>
      <c r="H336" s="10"/>
      <c r="I336">
        <v>-15.46</v>
      </c>
      <c r="J336">
        <v>94.7</v>
      </c>
      <c r="K336">
        <v>341</v>
      </c>
      <c r="L336">
        <v>110.1</v>
      </c>
      <c r="M336">
        <v>278</v>
      </c>
      <c r="N336">
        <v>66.3</v>
      </c>
      <c r="O336">
        <v>228</v>
      </c>
      <c r="P336">
        <v>7.1999999999999995E-2</v>
      </c>
      <c r="Q336">
        <v>40</v>
      </c>
      <c r="R336">
        <v>-10.41</v>
      </c>
      <c r="S336">
        <v>356</v>
      </c>
      <c r="T336">
        <v>98.9</v>
      </c>
      <c r="U336">
        <v>356</v>
      </c>
      <c r="V336">
        <v>109.3</v>
      </c>
      <c r="W336">
        <v>342</v>
      </c>
      <c r="X336">
        <v>-0.69</v>
      </c>
      <c r="Y336">
        <v>186</v>
      </c>
    </row>
    <row r="337" spans="1:25" x14ac:dyDescent="0.2">
      <c r="A337">
        <v>2023</v>
      </c>
      <c r="B337">
        <v>336</v>
      </c>
      <c r="C337" t="s">
        <v>643</v>
      </c>
      <c r="D337" t="str">
        <f>_xlfn.XLOOKUP($C337,TEAMS!$D$3:$D$361,TEAMS!$E$3:$E$361,"",0)</f>
        <v>Incar Word</v>
      </c>
      <c r="E337" t="s">
        <v>551</v>
      </c>
      <c r="H337" s="10"/>
      <c r="I337">
        <v>-15.87</v>
      </c>
      <c r="J337">
        <v>96.6</v>
      </c>
      <c r="K337">
        <v>329</v>
      </c>
      <c r="L337">
        <v>112.5</v>
      </c>
      <c r="M337">
        <v>323</v>
      </c>
      <c r="N337">
        <v>67</v>
      </c>
      <c r="O337">
        <v>191</v>
      </c>
      <c r="P337">
        <v>1.2E-2</v>
      </c>
      <c r="Q337">
        <v>157</v>
      </c>
      <c r="R337">
        <v>-8.36</v>
      </c>
      <c r="S337">
        <v>346</v>
      </c>
      <c r="T337">
        <v>101.7</v>
      </c>
      <c r="U337">
        <v>315</v>
      </c>
      <c r="V337">
        <v>110</v>
      </c>
      <c r="W337">
        <v>353</v>
      </c>
      <c r="X337">
        <v>-2.2799999999999998</v>
      </c>
      <c r="Y337">
        <v>240</v>
      </c>
    </row>
    <row r="338" spans="1:25" x14ac:dyDescent="0.2">
      <c r="A338">
        <v>2023</v>
      </c>
      <c r="B338">
        <v>337</v>
      </c>
      <c r="C338" t="s">
        <v>334</v>
      </c>
      <c r="D338" t="str">
        <f>_xlfn.XLOOKUP($C338,TEAMS!$D$3:$D$361,TEAMS!$E$3:$E$361,"",0)</f>
        <v>Elon</v>
      </c>
      <c r="E338" t="s">
        <v>470</v>
      </c>
      <c r="H338" s="10"/>
      <c r="I338">
        <v>-15.98</v>
      </c>
      <c r="J338">
        <v>96.8</v>
      </c>
      <c r="K338">
        <v>327</v>
      </c>
      <c r="L338">
        <v>112.8</v>
      </c>
      <c r="M338">
        <v>327</v>
      </c>
      <c r="N338">
        <v>66</v>
      </c>
      <c r="O338">
        <v>256</v>
      </c>
      <c r="P338">
        <v>-2.4E-2</v>
      </c>
      <c r="Q338">
        <v>247</v>
      </c>
      <c r="R338">
        <v>-4.55</v>
      </c>
      <c r="S338">
        <v>275</v>
      </c>
      <c r="T338">
        <v>102.2</v>
      </c>
      <c r="U338">
        <v>298</v>
      </c>
      <c r="V338">
        <v>106.8</v>
      </c>
      <c r="W338">
        <v>231</v>
      </c>
      <c r="X338">
        <v>-1.83</v>
      </c>
      <c r="Y338">
        <v>230</v>
      </c>
    </row>
    <row r="339" spans="1:25" x14ac:dyDescent="0.2">
      <c r="A339">
        <v>2023</v>
      </c>
      <c r="B339">
        <v>338</v>
      </c>
      <c r="C339" t="s">
        <v>606</v>
      </c>
      <c r="D339" t="str">
        <f>_xlfn.XLOOKUP($C339,TEAMS!$D$3:$D$361,TEAMS!$E$3:$E$361,"",0)</f>
        <v>Coppin State</v>
      </c>
      <c r="E339" t="s">
        <v>530</v>
      </c>
      <c r="H339" s="10"/>
      <c r="I339">
        <v>-16.04</v>
      </c>
      <c r="J339">
        <v>99.2</v>
      </c>
      <c r="K339">
        <v>289</v>
      </c>
      <c r="L339">
        <v>115.2</v>
      </c>
      <c r="M339">
        <v>349</v>
      </c>
      <c r="N339">
        <v>71.5</v>
      </c>
      <c r="O339">
        <v>20</v>
      </c>
      <c r="P339">
        <v>6.7000000000000004E-2</v>
      </c>
      <c r="Q339">
        <v>45</v>
      </c>
      <c r="R339">
        <v>-2.21</v>
      </c>
      <c r="S339">
        <v>210</v>
      </c>
      <c r="T339">
        <v>103.2</v>
      </c>
      <c r="U339">
        <v>261</v>
      </c>
      <c r="V339">
        <v>105.4</v>
      </c>
      <c r="W339">
        <v>171</v>
      </c>
      <c r="X339">
        <v>3.96</v>
      </c>
      <c r="Y339">
        <v>67</v>
      </c>
    </row>
    <row r="340" spans="1:25" x14ac:dyDescent="0.2">
      <c r="A340">
        <v>2023</v>
      </c>
      <c r="B340">
        <v>339</v>
      </c>
      <c r="C340" t="s">
        <v>673</v>
      </c>
      <c r="D340" t="str">
        <f>_xlfn.XLOOKUP($C340,TEAMS!$D$3:$D$361,TEAMS!$E$3:$E$361,"",0)</f>
        <v/>
      </c>
      <c r="E340" t="s">
        <v>437</v>
      </c>
      <c r="H340" s="10"/>
      <c r="I340">
        <v>-16.66</v>
      </c>
      <c r="J340">
        <v>95.7</v>
      </c>
      <c r="K340">
        <v>337</v>
      </c>
      <c r="L340">
        <v>112.4</v>
      </c>
      <c r="M340">
        <v>319</v>
      </c>
      <c r="N340">
        <v>66.900000000000006</v>
      </c>
      <c r="O340">
        <v>199</v>
      </c>
      <c r="P340">
        <v>4.0000000000000001E-3</v>
      </c>
      <c r="Q340">
        <v>179</v>
      </c>
      <c r="R340">
        <v>-6.61</v>
      </c>
      <c r="S340">
        <v>319</v>
      </c>
      <c r="T340">
        <v>102.2</v>
      </c>
      <c r="U340">
        <v>299</v>
      </c>
      <c r="V340">
        <v>108.8</v>
      </c>
      <c r="W340">
        <v>329</v>
      </c>
      <c r="X340">
        <v>2.34</v>
      </c>
      <c r="Y340">
        <v>94</v>
      </c>
    </row>
    <row r="341" spans="1:25" x14ac:dyDescent="0.2">
      <c r="A341">
        <v>2023</v>
      </c>
      <c r="B341">
        <v>340</v>
      </c>
      <c r="C341" t="s">
        <v>308</v>
      </c>
      <c r="D341" t="str">
        <f>_xlfn.XLOOKUP($C341,TEAMS!$D$3:$D$361,TEAMS!$E$3:$E$361,"",0)</f>
        <v>Columbia</v>
      </c>
      <c r="E341" t="s">
        <v>485</v>
      </c>
      <c r="H341" s="10"/>
      <c r="I341">
        <v>-16.850000000000001</v>
      </c>
      <c r="J341">
        <v>94.5</v>
      </c>
      <c r="K341">
        <v>344</v>
      </c>
      <c r="L341">
        <v>111.3</v>
      </c>
      <c r="M341">
        <v>308</v>
      </c>
      <c r="N341">
        <v>69.5</v>
      </c>
      <c r="O341">
        <v>67</v>
      </c>
      <c r="P341">
        <v>1.2999999999999999E-2</v>
      </c>
      <c r="Q341">
        <v>151</v>
      </c>
      <c r="R341">
        <v>-2.23</v>
      </c>
      <c r="S341">
        <v>211</v>
      </c>
      <c r="T341">
        <v>103.5</v>
      </c>
      <c r="U341">
        <v>249</v>
      </c>
      <c r="V341">
        <v>105.8</v>
      </c>
      <c r="W341">
        <v>187</v>
      </c>
      <c r="X341">
        <v>-6.91</v>
      </c>
      <c r="Y341">
        <v>332</v>
      </c>
    </row>
    <row r="342" spans="1:25" x14ac:dyDescent="0.2">
      <c r="A342">
        <v>2023</v>
      </c>
      <c r="B342">
        <v>341</v>
      </c>
      <c r="C342" t="s">
        <v>367</v>
      </c>
      <c r="D342" t="str">
        <f>_xlfn.XLOOKUP($C342,TEAMS!$D$3:$D$361,TEAMS!$E$3:$E$361,"",0)</f>
        <v>Holy Cross</v>
      </c>
      <c r="E342" t="s">
        <v>495</v>
      </c>
      <c r="H342" s="10"/>
      <c r="I342">
        <v>-16.88</v>
      </c>
      <c r="J342">
        <v>94.2</v>
      </c>
      <c r="K342">
        <v>348</v>
      </c>
      <c r="L342">
        <v>111</v>
      </c>
      <c r="M342">
        <v>296</v>
      </c>
      <c r="N342">
        <v>69.099999999999994</v>
      </c>
      <c r="O342">
        <v>88</v>
      </c>
      <c r="P342">
        <v>5.0000000000000001E-3</v>
      </c>
      <c r="Q342">
        <v>177</v>
      </c>
      <c r="R342">
        <v>-7.29</v>
      </c>
      <c r="S342">
        <v>330</v>
      </c>
      <c r="T342">
        <v>100.6</v>
      </c>
      <c r="U342">
        <v>340</v>
      </c>
      <c r="V342">
        <v>107.9</v>
      </c>
      <c r="W342">
        <v>294</v>
      </c>
      <c r="X342">
        <v>-6.38</v>
      </c>
      <c r="Y342">
        <v>326</v>
      </c>
    </row>
    <row r="343" spans="1:25" x14ac:dyDescent="0.2">
      <c r="A343">
        <v>2023</v>
      </c>
      <c r="B343">
        <v>342</v>
      </c>
      <c r="C343" t="s">
        <v>623</v>
      </c>
      <c r="D343" t="str">
        <f>_xlfn.XLOOKUP($C343,TEAMS!$D$3:$D$361,TEAMS!$E$3:$E$361,"",0)</f>
        <v>St Fran (PA)</v>
      </c>
      <c r="E343" t="s">
        <v>520</v>
      </c>
      <c r="F343">
        <v>13</v>
      </c>
      <c r="G343">
        <v>18</v>
      </c>
      <c r="H343" s="10"/>
      <c r="I343">
        <v>-16.920000000000002</v>
      </c>
      <c r="J343">
        <v>99.7</v>
      </c>
      <c r="K343">
        <v>284</v>
      </c>
      <c r="L343">
        <v>116.6</v>
      </c>
      <c r="M343">
        <v>355</v>
      </c>
      <c r="N343">
        <v>68.400000000000006</v>
      </c>
      <c r="O343">
        <v>133</v>
      </c>
      <c r="P343">
        <v>-8.9999999999999993E-3</v>
      </c>
      <c r="Q343">
        <v>216</v>
      </c>
      <c r="R343">
        <v>-11.91</v>
      </c>
      <c r="S343">
        <v>359</v>
      </c>
      <c r="T343">
        <v>98</v>
      </c>
      <c r="U343">
        <v>358</v>
      </c>
      <c r="V343">
        <v>110</v>
      </c>
      <c r="W343">
        <v>351</v>
      </c>
      <c r="X343">
        <v>-0.92</v>
      </c>
      <c r="Y343">
        <v>191</v>
      </c>
    </row>
    <row r="344" spans="1:25" x14ac:dyDescent="0.2">
      <c r="A344">
        <v>2023</v>
      </c>
      <c r="B344">
        <v>343</v>
      </c>
      <c r="C344" t="s">
        <v>639</v>
      </c>
      <c r="D344" t="str">
        <f>_xlfn.XLOOKUP($C344,TEAMS!$D$3:$D$361,TEAMS!$E$3:$E$361,"",0)</f>
        <v>Central Conn</v>
      </c>
      <c r="E344" t="s">
        <v>520</v>
      </c>
      <c r="H344" s="10"/>
      <c r="I344">
        <v>-16.93</v>
      </c>
      <c r="J344">
        <v>97.1</v>
      </c>
      <c r="K344">
        <v>323</v>
      </c>
      <c r="L344">
        <v>114.1</v>
      </c>
      <c r="M344">
        <v>340</v>
      </c>
      <c r="N344">
        <v>64.400000000000006</v>
      </c>
      <c r="O344">
        <v>321</v>
      </c>
      <c r="P344">
        <v>-5.8999999999999997E-2</v>
      </c>
      <c r="Q344">
        <v>310</v>
      </c>
      <c r="R344">
        <v>-11.45</v>
      </c>
      <c r="S344">
        <v>357</v>
      </c>
      <c r="T344">
        <v>97.7</v>
      </c>
      <c r="U344">
        <v>359</v>
      </c>
      <c r="V344">
        <v>109.1</v>
      </c>
      <c r="W344">
        <v>338</v>
      </c>
      <c r="X344">
        <v>-4.49</v>
      </c>
      <c r="Y344">
        <v>298</v>
      </c>
    </row>
    <row r="345" spans="1:25" x14ac:dyDescent="0.2">
      <c r="A345">
        <v>2023</v>
      </c>
      <c r="B345">
        <v>344</v>
      </c>
      <c r="C345" t="s">
        <v>646</v>
      </c>
      <c r="D345" t="str">
        <f>_xlfn.XLOOKUP($C345,TEAMS!$D$3:$D$361,TEAMS!$E$3:$E$361,"",0)</f>
        <v>E Illinois</v>
      </c>
      <c r="E345" t="s">
        <v>437</v>
      </c>
      <c r="H345" s="10"/>
      <c r="I345">
        <v>-17.07</v>
      </c>
      <c r="J345">
        <v>94.1</v>
      </c>
      <c r="K345">
        <v>349</v>
      </c>
      <c r="L345">
        <v>111.2</v>
      </c>
      <c r="M345">
        <v>300</v>
      </c>
      <c r="N345">
        <v>68</v>
      </c>
      <c r="O345">
        <v>150</v>
      </c>
      <c r="P345">
        <v>5.0000000000000001E-3</v>
      </c>
      <c r="Q345">
        <v>173</v>
      </c>
      <c r="R345">
        <v>-7.97</v>
      </c>
      <c r="S345">
        <v>341</v>
      </c>
      <c r="T345">
        <v>101.9</v>
      </c>
      <c r="U345">
        <v>309</v>
      </c>
      <c r="V345">
        <v>109.9</v>
      </c>
      <c r="W345">
        <v>349</v>
      </c>
      <c r="X345">
        <v>-3.24</v>
      </c>
      <c r="Y345">
        <v>265</v>
      </c>
    </row>
    <row r="346" spans="1:25" x14ac:dyDescent="0.2">
      <c r="A346">
        <v>2023</v>
      </c>
      <c r="B346">
        <v>345</v>
      </c>
      <c r="C346" t="s">
        <v>610</v>
      </c>
      <c r="D346" t="str">
        <f>_xlfn.XLOOKUP($C346,TEAMS!$D$3:$D$361,TEAMS!$E$3:$E$361,"",0)</f>
        <v>S Car State</v>
      </c>
      <c r="E346" t="s">
        <v>530</v>
      </c>
      <c r="H346" s="10"/>
      <c r="I346">
        <v>-17.07</v>
      </c>
      <c r="J346">
        <v>98.6</v>
      </c>
      <c r="K346">
        <v>303</v>
      </c>
      <c r="L346">
        <v>115.7</v>
      </c>
      <c r="M346">
        <v>351</v>
      </c>
      <c r="N346">
        <v>71.7</v>
      </c>
      <c r="O346">
        <v>18</v>
      </c>
      <c r="P346">
        <v>-4.4999999999999998E-2</v>
      </c>
      <c r="Q346">
        <v>290</v>
      </c>
      <c r="R346">
        <v>-2.33</v>
      </c>
      <c r="S346">
        <v>213</v>
      </c>
      <c r="T346">
        <v>103.9</v>
      </c>
      <c r="U346">
        <v>230</v>
      </c>
      <c r="V346">
        <v>106.3</v>
      </c>
      <c r="W346">
        <v>203</v>
      </c>
      <c r="X346">
        <v>4.1100000000000003</v>
      </c>
      <c r="Y346">
        <v>62</v>
      </c>
    </row>
    <row r="347" spans="1:25" x14ac:dyDescent="0.2">
      <c r="A347">
        <v>2023</v>
      </c>
      <c r="B347">
        <v>346</v>
      </c>
      <c r="C347" t="s">
        <v>331</v>
      </c>
      <c r="D347" t="str">
        <f>_xlfn.XLOOKUP($C347,TEAMS!$D$3:$D$361,TEAMS!$E$3:$E$361,"",0)</f>
        <v>Presbyterian</v>
      </c>
      <c r="E347" t="s">
        <v>512</v>
      </c>
      <c r="H347" s="10"/>
      <c r="I347">
        <v>-17.21</v>
      </c>
      <c r="J347">
        <v>93.8</v>
      </c>
      <c r="K347">
        <v>350</v>
      </c>
      <c r="L347">
        <v>111</v>
      </c>
      <c r="M347">
        <v>297</v>
      </c>
      <c r="N347">
        <v>64.7</v>
      </c>
      <c r="O347">
        <v>310</v>
      </c>
      <c r="P347">
        <v>-0.104</v>
      </c>
      <c r="Q347">
        <v>356</v>
      </c>
      <c r="R347">
        <v>-4.87</v>
      </c>
      <c r="S347">
        <v>290</v>
      </c>
      <c r="T347">
        <v>103.5</v>
      </c>
      <c r="U347">
        <v>248</v>
      </c>
      <c r="V347">
        <v>108.4</v>
      </c>
      <c r="W347">
        <v>317</v>
      </c>
      <c r="X347">
        <v>-4.09</v>
      </c>
      <c r="Y347">
        <v>289</v>
      </c>
    </row>
    <row r="348" spans="1:25" x14ac:dyDescent="0.2">
      <c r="A348">
        <v>2023</v>
      </c>
      <c r="B348">
        <v>347</v>
      </c>
      <c r="C348" t="s">
        <v>378</v>
      </c>
      <c r="D348" t="str">
        <f>_xlfn.XLOOKUP($C348,TEAMS!$D$3:$D$361,TEAMS!$E$3:$E$361,"",0)</f>
        <v>Albany</v>
      </c>
      <c r="E348" t="s">
        <v>458</v>
      </c>
      <c r="H348" s="10"/>
      <c r="I348">
        <v>-17.350000000000001</v>
      </c>
      <c r="J348">
        <v>98.8</v>
      </c>
      <c r="K348">
        <v>300</v>
      </c>
      <c r="L348">
        <v>116.1</v>
      </c>
      <c r="M348">
        <v>353</v>
      </c>
      <c r="N348">
        <v>67.3</v>
      </c>
      <c r="O348">
        <v>173</v>
      </c>
      <c r="P348">
        <v>-2.7E-2</v>
      </c>
      <c r="Q348">
        <v>254</v>
      </c>
      <c r="R348">
        <v>-3.74</v>
      </c>
      <c r="S348">
        <v>253</v>
      </c>
      <c r="T348">
        <v>103.2</v>
      </c>
      <c r="U348">
        <v>263</v>
      </c>
      <c r="V348">
        <v>106.9</v>
      </c>
      <c r="W348">
        <v>243</v>
      </c>
      <c r="X348">
        <v>0.14000000000000001</v>
      </c>
      <c r="Y348">
        <v>167</v>
      </c>
    </row>
    <row r="349" spans="1:25" x14ac:dyDescent="0.2">
      <c r="A349">
        <v>2023</v>
      </c>
      <c r="B349">
        <v>348</v>
      </c>
      <c r="C349" t="s">
        <v>630</v>
      </c>
      <c r="D349" t="str">
        <f>_xlfn.XLOOKUP($C349,TEAMS!$D$3:$D$361,TEAMS!$E$3:$E$361,"",0)</f>
        <v>Beth-Cook</v>
      </c>
      <c r="E349" t="s">
        <v>545</v>
      </c>
      <c r="H349" s="10"/>
      <c r="I349">
        <v>-17.37</v>
      </c>
      <c r="J349">
        <v>97.1</v>
      </c>
      <c r="K349">
        <v>325</v>
      </c>
      <c r="L349">
        <v>114.4</v>
      </c>
      <c r="M349">
        <v>344</v>
      </c>
      <c r="N349">
        <v>69</v>
      </c>
      <c r="O349">
        <v>96</v>
      </c>
      <c r="P349">
        <v>3.7999999999999999E-2</v>
      </c>
      <c r="Q349">
        <v>87</v>
      </c>
      <c r="R349">
        <v>-7.62</v>
      </c>
      <c r="S349">
        <v>333</v>
      </c>
      <c r="T349">
        <v>100.4</v>
      </c>
      <c r="U349">
        <v>343</v>
      </c>
      <c r="V349">
        <v>108</v>
      </c>
      <c r="W349">
        <v>297</v>
      </c>
      <c r="X349">
        <v>-0.81</v>
      </c>
      <c r="Y349">
        <v>190</v>
      </c>
    </row>
    <row r="350" spans="1:25" x14ac:dyDescent="0.2">
      <c r="A350">
        <v>2023</v>
      </c>
      <c r="B350">
        <v>349</v>
      </c>
      <c r="C350" t="s">
        <v>614</v>
      </c>
      <c r="D350" t="str">
        <f>_xlfn.XLOOKUP($C350,TEAMS!$D$3:$D$361,TEAMS!$E$3:$E$361,"",0)</f>
        <v>Alabama St</v>
      </c>
      <c r="E350" t="s">
        <v>545</v>
      </c>
      <c r="H350" s="10"/>
      <c r="I350">
        <v>-17.559999999999999</v>
      </c>
      <c r="J350">
        <v>93.3</v>
      </c>
      <c r="K350">
        <v>352</v>
      </c>
      <c r="L350">
        <v>110.8</v>
      </c>
      <c r="M350">
        <v>293</v>
      </c>
      <c r="N350">
        <v>66</v>
      </c>
      <c r="O350">
        <v>253</v>
      </c>
      <c r="P350">
        <v>5.0000000000000001E-3</v>
      </c>
      <c r="Q350">
        <v>172</v>
      </c>
      <c r="R350">
        <v>-5.05</v>
      </c>
      <c r="S350">
        <v>292</v>
      </c>
      <c r="T350">
        <v>101.2</v>
      </c>
      <c r="U350">
        <v>331</v>
      </c>
      <c r="V350">
        <v>106.2</v>
      </c>
      <c r="W350">
        <v>202</v>
      </c>
      <c r="X350">
        <v>7.94</v>
      </c>
      <c r="Y350">
        <v>14</v>
      </c>
    </row>
    <row r="351" spans="1:25" x14ac:dyDescent="0.2">
      <c r="A351">
        <v>2023</v>
      </c>
      <c r="B351">
        <v>350</v>
      </c>
      <c r="C351" t="s">
        <v>255</v>
      </c>
      <c r="D351" t="str">
        <f>_xlfn.XLOOKUP($C351,TEAMS!$D$3:$D$361,TEAMS!$E$3:$E$361,"",0)</f>
        <v>Monmouth</v>
      </c>
      <c r="E351" t="s">
        <v>470</v>
      </c>
      <c r="H351" s="10"/>
      <c r="I351">
        <v>-17.73</v>
      </c>
      <c r="J351">
        <v>92.7</v>
      </c>
      <c r="K351">
        <v>354</v>
      </c>
      <c r="L351">
        <v>110.4</v>
      </c>
      <c r="M351">
        <v>285</v>
      </c>
      <c r="N351">
        <v>68.400000000000006</v>
      </c>
      <c r="O351">
        <v>129</v>
      </c>
      <c r="P351">
        <v>-1.6E-2</v>
      </c>
      <c r="Q351">
        <v>237</v>
      </c>
      <c r="R351">
        <v>-2.0299999999999998</v>
      </c>
      <c r="S351">
        <v>206</v>
      </c>
      <c r="T351">
        <v>104</v>
      </c>
      <c r="U351">
        <v>221</v>
      </c>
      <c r="V351">
        <v>106.1</v>
      </c>
      <c r="W351">
        <v>195</v>
      </c>
      <c r="X351">
        <v>5.43</v>
      </c>
      <c r="Y351">
        <v>42</v>
      </c>
    </row>
    <row r="352" spans="1:25" x14ac:dyDescent="0.2">
      <c r="A352">
        <v>2023</v>
      </c>
      <c r="B352">
        <v>351</v>
      </c>
      <c r="C352" t="s">
        <v>364</v>
      </c>
      <c r="D352" t="str">
        <f>_xlfn.XLOOKUP($C352,TEAMS!$D$3:$D$361,TEAMS!$E$3:$E$361,"",0)</f>
        <v>Hampton</v>
      </c>
      <c r="E352" t="s">
        <v>470</v>
      </c>
      <c r="H352" s="10"/>
      <c r="I352">
        <v>-18.190000000000001</v>
      </c>
      <c r="J352">
        <v>97.5</v>
      </c>
      <c r="K352">
        <v>319</v>
      </c>
      <c r="L352">
        <v>115.7</v>
      </c>
      <c r="M352">
        <v>352</v>
      </c>
      <c r="N352">
        <v>69</v>
      </c>
      <c r="O352">
        <v>97</v>
      </c>
      <c r="P352">
        <v>7.0000000000000001E-3</v>
      </c>
      <c r="Q352">
        <v>168</v>
      </c>
      <c r="R352">
        <v>-4.63</v>
      </c>
      <c r="S352">
        <v>279</v>
      </c>
      <c r="T352">
        <v>102.6</v>
      </c>
      <c r="U352">
        <v>283</v>
      </c>
      <c r="V352">
        <v>107.2</v>
      </c>
      <c r="W352">
        <v>261</v>
      </c>
      <c r="X352">
        <v>-1.52</v>
      </c>
      <c r="Y352">
        <v>213</v>
      </c>
    </row>
    <row r="353" spans="1:25" x14ac:dyDescent="0.2">
      <c r="A353">
        <v>2023</v>
      </c>
      <c r="B353">
        <v>352</v>
      </c>
      <c r="C353" t="s">
        <v>393</v>
      </c>
      <c r="D353" t="str">
        <f>_xlfn.XLOOKUP($C353,TEAMS!$D$3:$D$361,TEAMS!$E$3:$E$361,"",0)</f>
        <v>Evansville</v>
      </c>
      <c r="E353" t="s">
        <v>434</v>
      </c>
      <c r="H353" s="10"/>
      <c r="I353">
        <v>-18.36</v>
      </c>
      <c r="J353">
        <v>91.6</v>
      </c>
      <c r="K353">
        <v>357</v>
      </c>
      <c r="L353">
        <v>109.9</v>
      </c>
      <c r="M353">
        <v>275</v>
      </c>
      <c r="N353">
        <v>69.599999999999994</v>
      </c>
      <c r="O353">
        <v>58</v>
      </c>
      <c r="P353">
        <v>-4.0000000000000001E-3</v>
      </c>
      <c r="Q353">
        <v>206</v>
      </c>
      <c r="R353">
        <v>-1.06</v>
      </c>
      <c r="S353">
        <v>173</v>
      </c>
      <c r="T353">
        <v>104.5</v>
      </c>
      <c r="U353">
        <v>191</v>
      </c>
      <c r="V353">
        <v>105.6</v>
      </c>
      <c r="W353">
        <v>178</v>
      </c>
      <c r="X353">
        <v>-1.06</v>
      </c>
      <c r="Y353">
        <v>193</v>
      </c>
    </row>
    <row r="354" spans="1:25" x14ac:dyDescent="0.2">
      <c r="A354">
        <v>2023</v>
      </c>
      <c r="B354">
        <v>353</v>
      </c>
      <c r="C354" t="s">
        <v>674</v>
      </c>
      <c r="D354" t="str">
        <f>_xlfn.XLOOKUP($C354,TEAMS!$D$3:$D$361,TEAMS!$E$3:$E$361,"",0)</f>
        <v/>
      </c>
      <c r="E354" t="s">
        <v>551</v>
      </c>
      <c r="H354" s="10"/>
      <c r="I354">
        <v>-18.82</v>
      </c>
      <c r="J354">
        <v>102.1</v>
      </c>
      <c r="K354">
        <v>245</v>
      </c>
      <c r="L354">
        <v>120.9</v>
      </c>
      <c r="M354">
        <v>363</v>
      </c>
      <c r="N354">
        <v>70.7</v>
      </c>
      <c r="O354">
        <v>31</v>
      </c>
      <c r="P354">
        <v>-0.02</v>
      </c>
      <c r="Q354">
        <v>240</v>
      </c>
      <c r="R354">
        <v>-7.92</v>
      </c>
      <c r="S354">
        <v>339</v>
      </c>
      <c r="T354">
        <v>102.3</v>
      </c>
      <c r="U354">
        <v>294</v>
      </c>
      <c r="V354">
        <v>110.2</v>
      </c>
      <c r="W354">
        <v>359</v>
      </c>
      <c r="X354">
        <v>-0.01</v>
      </c>
      <c r="Y354">
        <v>173</v>
      </c>
    </row>
    <row r="355" spans="1:25" x14ac:dyDescent="0.2">
      <c r="A355">
        <v>2023</v>
      </c>
      <c r="B355">
        <v>354</v>
      </c>
      <c r="C355" t="s">
        <v>525</v>
      </c>
      <c r="D355" t="str">
        <f>_xlfn.XLOOKUP($C355,TEAMS!$D$3:$D$361,TEAMS!$E$3:$E$361,"",0)</f>
        <v>VA Military</v>
      </c>
      <c r="E355" t="s">
        <v>467</v>
      </c>
      <c r="H355" s="10"/>
      <c r="I355">
        <v>-19.71</v>
      </c>
      <c r="J355">
        <v>98.4</v>
      </c>
      <c r="K355">
        <v>304</v>
      </c>
      <c r="L355">
        <v>118.1</v>
      </c>
      <c r="M355">
        <v>360</v>
      </c>
      <c r="N355">
        <v>66.7</v>
      </c>
      <c r="O355">
        <v>204</v>
      </c>
      <c r="P355">
        <v>5.0000000000000001E-3</v>
      </c>
      <c r="Q355">
        <v>175</v>
      </c>
      <c r="R355">
        <v>-2.5099999999999998</v>
      </c>
      <c r="S355">
        <v>220</v>
      </c>
      <c r="T355">
        <v>104.6</v>
      </c>
      <c r="U355">
        <v>189</v>
      </c>
      <c r="V355">
        <v>107.1</v>
      </c>
      <c r="W355">
        <v>255</v>
      </c>
      <c r="X355">
        <v>-2.5099999999999998</v>
      </c>
      <c r="Y355">
        <v>245</v>
      </c>
    </row>
    <row r="356" spans="1:25" x14ac:dyDescent="0.2">
      <c r="A356">
        <v>2023</v>
      </c>
      <c r="B356">
        <v>355</v>
      </c>
      <c r="C356" t="s">
        <v>644</v>
      </c>
      <c r="D356" t="str">
        <f>_xlfn.XLOOKUP($C356,TEAMS!$D$3:$D$361,TEAMS!$E$3:$E$361,"",0)</f>
        <v>Miss Val St</v>
      </c>
      <c r="E356" t="s">
        <v>545</v>
      </c>
      <c r="H356" s="10"/>
      <c r="I356">
        <v>-19.79</v>
      </c>
      <c r="J356">
        <v>92.7</v>
      </c>
      <c r="K356">
        <v>355</v>
      </c>
      <c r="L356">
        <v>112.5</v>
      </c>
      <c r="M356">
        <v>322</v>
      </c>
      <c r="N356">
        <v>67.2</v>
      </c>
      <c r="O356">
        <v>182</v>
      </c>
      <c r="P356">
        <v>-2.5999999999999999E-2</v>
      </c>
      <c r="Q356">
        <v>250</v>
      </c>
      <c r="R356">
        <v>-3.44</v>
      </c>
      <c r="S356">
        <v>247</v>
      </c>
      <c r="T356">
        <v>102.1</v>
      </c>
      <c r="U356">
        <v>305</v>
      </c>
      <c r="V356">
        <v>105.5</v>
      </c>
      <c r="W356">
        <v>175</v>
      </c>
      <c r="X356">
        <v>9.11</v>
      </c>
      <c r="Y356">
        <v>7</v>
      </c>
    </row>
    <row r="357" spans="1:25" x14ac:dyDescent="0.2">
      <c r="A357">
        <v>2023</v>
      </c>
      <c r="B357">
        <v>356</v>
      </c>
      <c r="C357" t="s">
        <v>387</v>
      </c>
      <c r="D357" t="str">
        <f>_xlfn.XLOOKUP($C357,TEAMS!$D$3:$D$361,TEAMS!$E$3:$E$361,"",0)</f>
        <v>Lamar</v>
      </c>
      <c r="E357" t="s">
        <v>551</v>
      </c>
      <c r="H357" s="10"/>
      <c r="I357">
        <v>-20.27</v>
      </c>
      <c r="J357">
        <v>95</v>
      </c>
      <c r="K357">
        <v>340</v>
      </c>
      <c r="L357">
        <v>115.2</v>
      </c>
      <c r="M357">
        <v>348</v>
      </c>
      <c r="N357">
        <v>65.8</v>
      </c>
      <c r="O357">
        <v>267</v>
      </c>
      <c r="P357">
        <v>4.0000000000000001E-3</v>
      </c>
      <c r="Q357">
        <v>183</v>
      </c>
      <c r="R357">
        <v>-7.74</v>
      </c>
      <c r="S357">
        <v>338</v>
      </c>
      <c r="T357">
        <v>102.2</v>
      </c>
      <c r="U357">
        <v>297</v>
      </c>
      <c r="V357">
        <v>110</v>
      </c>
      <c r="W357">
        <v>352</v>
      </c>
      <c r="X357">
        <v>-1.5</v>
      </c>
      <c r="Y357">
        <v>211</v>
      </c>
    </row>
    <row r="358" spans="1:25" x14ac:dyDescent="0.2">
      <c r="A358">
        <v>2023</v>
      </c>
      <c r="B358">
        <v>357</v>
      </c>
      <c r="C358" t="s">
        <v>645</v>
      </c>
      <c r="D358" t="str">
        <f>_xlfn.XLOOKUP($C358,TEAMS!$D$3:$D$361,TEAMS!$E$3:$E$361,"",0)</f>
        <v>Delaware St</v>
      </c>
      <c r="E358" t="s">
        <v>530</v>
      </c>
      <c r="H358" s="10"/>
      <c r="I358">
        <v>-20.36</v>
      </c>
      <c r="J358">
        <v>92.2</v>
      </c>
      <c r="K358">
        <v>356</v>
      </c>
      <c r="L358">
        <v>112.5</v>
      </c>
      <c r="M358">
        <v>325</v>
      </c>
      <c r="N358">
        <v>67.900000000000006</v>
      </c>
      <c r="O358">
        <v>153</v>
      </c>
      <c r="P358">
        <v>1.2E-2</v>
      </c>
      <c r="Q358">
        <v>156</v>
      </c>
      <c r="R358">
        <v>-4.7699999999999996</v>
      </c>
      <c r="S358">
        <v>286</v>
      </c>
      <c r="T358">
        <v>101.9</v>
      </c>
      <c r="U358">
        <v>310</v>
      </c>
      <c r="V358">
        <v>106.6</v>
      </c>
      <c r="W358">
        <v>227</v>
      </c>
      <c r="X358">
        <v>0.87</v>
      </c>
      <c r="Y358">
        <v>142</v>
      </c>
    </row>
    <row r="359" spans="1:25" x14ac:dyDescent="0.2">
      <c r="A359">
        <v>2023</v>
      </c>
      <c r="B359">
        <v>358</v>
      </c>
      <c r="C359" t="s">
        <v>362</v>
      </c>
      <c r="D359" t="str">
        <f>_xlfn.XLOOKUP($C359,TEAMS!$D$3:$D$361,TEAMS!$E$3:$E$361,"",0)</f>
        <v>Florida A&amp;M</v>
      </c>
      <c r="E359" t="s">
        <v>545</v>
      </c>
      <c r="H359" s="10"/>
      <c r="I359">
        <v>-20.420000000000002</v>
      </c>
      <c r="J359">
        <v>89.7</v>
      </c>
      <c r="K359">
        <v>360</v>
      </c>
      <c r="L359">
        <v>110.2</v>
      </c>
      <c r="M359">
        <v>279</v>
      </c>
      <c r="N359">
        <v>65.099999999999994</v>
      </c>
      <c r="O359">
        <v>298</v>
      </c>
      <c r="P359">
        <v>5.0000000000000001E-3</v>
      </c>
      <c r="Q359">
        <v>176</v>
      </c>
      <c r="R359">
        <v>-4.1399999999999997</v>
      </c>
      <c r="S359">
        <v>267</v>
      </c>
      <c r="T359">
        <v>101.8</v>
      </c>
      <c r="U359">
        <v>313</v>
      </c>
      <c r="V359">
        <v>105.9</v>
      </c>
      <c r="W359">
        <v>191</v>
      </c>
      <c r="X359">
        <v>13.06</v>
      </c>
      <c r="Y359">
        <v>3</v>
      </c>
    </row>
    <row r="360" spans="1:25" x14ac:dyDescent="0.2">
      <c r="A360">
        <v>2023</v>
      </c>
      <c r="B360">
        <v>359</v>
      </c>
      <c r="C360" t="s">
        <v>622</v>
      </c>
      <c r="D360" t="str">
        <f>_xlfn.XLOOKUP($C360,TEAMS!$D$3:$D$361,TEAMS!$E$3:$E$361,"",0)</f>
        <v>St Fran (NY)</v>
      </c>
      <c r="E360" t="s">
        <v>520</v>
      </c>
      <c r="F360">
        <v>14</v>
      </c>
      <c r="G360">
        <v>16</v>
      </c>
      <c r="I360">
        <v>-21.03</v>
      </c>
      <c r="J360">
        <v>90.2</v>
      </c>
      <c r="K360">
        <v>359</v>
      </c>
      <c r="L360">
        <v>111.3</v>
      </c>
      <c r="M360">
        <v>304</v>
      </c>
      <c r="N360">
        <v>66.099999999999994</v>
      </c>
      <c r="O360">
        <v>239</v>
      </c>
      <c r="P360">
        <v>8.2000000000000003E-2</v>
      </c>
      <c r="Q360">
        <v>32</v>
      </c>
      <c r="R360">
        <v>-14.2</v>
      </c>
      <c r="S360">
        <v>363</v>
      </c>
      <c r="T360">
        <v>97.6</v>
      </c>
      <c r="U360">
        <v>360</v>
      </c>
      <c r="V360">
        <v>111.7</v>
      </c>
      <c r="W360">
        <v>363</v>
      </c>
      <c r="X360">
        <v>-9.2899999999999991</v>
      </c>
      <c r="Y360">
        <v>356</v>
      </c>
    </row>
    <row r="361" spans="1:25" x14ac:dyDescent="0.2">
      <c r="A361">
        <v>2023</v>
      </c>
      <c r="B361">
        <v>360</v>
      </c>
      <c r="C361" t="s">
        <v>396</v>
      </c>
      <c r="D361" t="str">
        <f>_xlfn.XLOOKUP($C361,TEAMS!$D$3:$D$361,TEAMS!$E$3:$E$361,"",0)</f>
        <v>IUPUI</v>
      </c>
      <c r="E361" t="s">
        <v>539</v>
      </c>
      <c r="I361">
        <v>-21.84</v>
      </c>
      <c r="J361">
        <v>95.9</v>
      </c>
      <c r="K361">
        <v>335</v>
      </c>
      <c r="L361">
        <v>117.7</v>
      </c>
      <c r="M361">
        <v>359</v>
      </c>
      <c r="N361">
        <v>67.099999999999994</v>
      </c>
      <c r="O361">
        <v>186</v>
      </c>
      <c r="P361">
        <v>-7.5999999999999998E-2</v>
      </c>
      <c r="Q361">
        <v>332</v>
      </c>
      <c r="R361">
        <v>-5.31</v>
      </c>
      <c r="S361">
        <v>295</v>
      </c>
      <c r="T361">
        <v>102.9</v>
      </c>
      <c r="U361">
        <v>274</v>
      </c>
      <c r="V361">
        <v>108.2</v>
      </c>
      <c r="W361">
        <v>309</v>
      </c>
      <c r="X361">
        <v>-6.55</v>
      </c>
      <c r="Y361">
        <v>327</v>
      </c>
    </row>
    <row r="362" spans="1:25" x14ac:dyDescent="0.2">
      <c r="A362">
        <v>2023</v>
      </c>
      <c r="B362">
        <v>361</v>
      </c>
      <c r="C362" t="s">
        <v>638</v>
      </c>
      <c r="D362" t="str">
        <f>_xlfn.XLOOKUP($C362,TEAMS!$D$3:$D$361,TEAMS!$E$3:$E$361,"",0)</f>
        <v>WI-Grn Bay</v>
      </c>
      <c r="E362" t="s">
        <v>539</v>
      </c>
      <c r="I362">
        <v>-26.3</v>
      </c>
      <c r="J362">
        <v>90.6</v>
      </c>
      <c r="K362">
        <v>358</v>
      </c>
      <c r="L362">
        <v>116.9</v>
      </c>
      <c r="M362">
        <v>357</v>
      </c>
      <c r="N362">
        <v>65.2</v>
      </c>
      <c r="O362">
        <v>292</v>
      </c>
      <c r="P362">
        <v>2.9000000000000001E-2</v>
      </c>
      <c r="Q362">
        <v>106</v>
      </c>
      <c r="R362">
        <v>-2.34</v>
      </c>
      <c r="S362">
        <v>215</v>
      </c>
      <c r="T362">
        <v>104.6</v>
      </c>
      <c r="U362">
        <v>185</v>
      </c>
      <c r="V362">
        <v>107</v>
      </c>
      <c r="W362">
        <v>245</v>
      </c>
      <c r="X362">
        <v>2.0699999999999998</v>
      </c>
      <c r="Y362">
        <v>103</v>
      </c>
    </row>
    <row r="363" spans="1:25" x14ac:dyDescent="0.2">
      <c r="A363">
        <v>2023</v>
      </c>
      <c r="B363">
        <v>362</v>
      </c>
      <c r="C363" t="s">
        <v>215</v>
      </c>
      <c r="D363" t="str">
        <f>_xlfn.XLOOKUP($C363,TEAMS!$D$3:$D$361,TEAMS!$E$3:$E$361,"",0)</f>
        <v>Hartford</v>
      </c>
      <c r="E363" t="s">
        <v>668</v>
      </c>
      <c r="I363">
        <v>-29.75</v>
      </c>
      <c r="J363">
        <v>89.4</v>
      </c>
      <c r="K363">
        <v>362</v>
      </c>
      <c r="L363">
        <v>119.2</v>
      </c>
      <c r="M363">
        <v>362</v>
      </c>
      <c r="N363">
        <v>65.5</v>
      </c>
      <c r="O363">
        <v>276</v>
      </c>
      <c r="P363">
        <v>-3.9E-2</v>
      </c>
      <c r="Q363">
        <v>276</v>
      </c>
      <c r="R363">
        <v>-9.5500000000000007</v>
      </c>
      <c r="S363">
        <v>353</v>
      </c>
      <c r="T363">
        <v>99.9</v>
      </c>
      <c r="U363">
        <v>349</v>
      </c>
      <c r="V363">
        <v>109.5</v>
      </c>
      <c r="W363">
        <v>344</v>
      </c>
      <c r="X363">
        <v>-9.44</v>
      </c>
      <c r="Y363">
        <v>357</v>
      </c>
    </row>
    <row r="364" spans="1:25" x14ac:dyDescent="0.2">
      <c r="A364">
        <v>2023</v>
      </c>
      <c r="B364">
        <v>363</v>
      </c>
      <c r="C364" t="s">
        <v>107</v>
      </c>
      <c r="D364" t="str">
        <f>_xlfn.XLOOKUP($C364,TEAMS!$D$3:$D$361,TEAMS!$E$3:$E$361,"",0)</f>
        <v>LIU</v>
      </c>
      <c r="E364" t="s">
        <v>520</v>
      </c>
      <c r="I364">
        <v>-30.61</v>
      </c>
      <c r="J364">
        <v>86.5</v>
      </c>
      <c r="K364">
        <v>363</v>
      </c>
      <c r="L364">
        <v>117.2</v>
      </c>
      <c r="M364">
        <v>358</v>
      </c>
      <c r="N364">
        <v>72.599999999999994</v>
      </c>
      <c r="O364">
        <v>6</v>
      </c>
      <c r="P364">
        <v>-2.4E-2</v>
      </c>
      <c r="Q364">
        <v>248</v>
      </c>
      <c r="R364">
        <v>-8.98</v>
      </c>
      <c r="S364">
        <v>351</v>
      </c>
      <c r="T364">
        <v>99.6</v>
      </c>
      <c r="U364">
        <v>352</v>
      </c>
      <c r="V364">
        <v>108.6</v>
      </c>
      <c r="W364">
        <v>323</v>
      </c>
      <c r="X364">
        <v>5.77</v>
      </c>
      <c r="Y364">
        <v>36</v>
      </c>
    </row>
  </sheetData>
  <sortState xmlns:xlrd2="http://schemas.microsoft.com/office/spreadsheetml/2017/richdata2" ref="A2:Y359">
    <sortCondition ref="H2:H35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FBB0-DA24-5542-A603-E1B5F36695CB}">
  <dimension ref="A3:I366"/>
  <sheetViews>
    <sheetView topLeftCell="A274" workbookViewId="0">
      <selection activeCell="E301" sqref="E301"/>
    </sheetView>
  </sheetViews>
  <sheetFormatPr baseColWidth="10" defaultRowHeight="15" x14ac:dyDescent="0.2"/>
  <cols>
    <col min="1" max="2" width="10.83203125" style="2"/>
    <col min="3" max="3" width="17.6640625" style="2" customWidth="1"/>
    <col min="4" max="4" width="13.33203125" style="2" customWidth="1"/>
    <col min="5" max="5" width="17.6640625" style="2" customWidth="1"/>
    <col min="6" max="9" width="10.83203125" style="2"/>
  </cols>
  <sheetData>
    <row r="3" spans="3:6" x14ac:dyDescent="0.2">
      <c r="C3" s="3" t="s">
        <v>649</v>
      </c>
      <c r="D3" s="3" t="s">
        <v>647</v>
      </c>
      <c r="E3" s="3" t="s">
        <v>648</v>
      </c>
      <c r="F3" s="3" t="s">
        <v>651</v>
      </c>
    </row>
    <row r="4" spans="3:6" x14ac:dyDescent="0.2">
      <c r="C4" s="7" t="str">
        <f>TRIM(D4)</f>
        <v>Abilene Christian</v>
      </c>
      <c r="D4" s="5" t="s">
        <v>502</v>
      </c>
      <c r="E4" s="6" t="s">
        <v>129</v>
      </c>
      <c r="F4" s="4" t="s">
        <v>39</v>
      </c>
    </row>
    <row r="5" spans="3:6" x14ac:dyDescent="0.2">
      <c r="C5" s="7" t="str">
        <f t="shared" ref="C5:C68" si="0">TRIM(D5)</f>
        <v>Air Force</v>
      </c>
      <c r="D5" s="5" t="s">
        <v>392</v>
      </c>
      <c r="E5" s="6" t="s">
        <v>392</v>
      </c>
      <c r="F5" s="4" t="s">
        <v>41</v>
      </c>
    </row>
    <row r="6" spans="3:6" x14ac:dyDescent="0.2">
      <c r="C6" s="7" t="str">
        <f t="shared" si="0"/>
        <v>Akron</v>
      </c>
      <c r="D6" s="5" t="s">
        <v>234</v>
      </c>
      <c r="E6" s="6" t="s">
        <v>234</v>
      </c>
      <c r="F6" s="4" t="s">
        <v>68</v>
      </c>
    </row>
    <row r="7" spans="3:6" x14ac:dyDescent="0.2">
      <c r="C7" s="7" t="str">
        <f t="shared" si="0"/>
        <v>Alabama</v>
      </c>
      <c r="D7" s="5" t="s">
        <v>45</v>
      </c>
      <c r="E7" s="6" t="s">
        <v>45</v>
      </c>
      <c r="F7" s="4" t="s">
        <v>55</v>
      </c>
    </row>
    <row r="8" spans="3:6" x14ac:dyDescent="0.2">
      <c r="C8" s="7" t="str">
        <f t="shared" si="0"/>
        <v>Alabama A&amp;M</v>
      </c>
      <c r="D8" s="5" t="s">
        <v>618</v>
      </c>
      <c r="E8" s="6" t="s">
        <v>383</v>
      </c>
      <c r="F8" s="4" t="s">
        <v>50</v>
      </c>
    </row>
    <row r="9" spans="3:6" x14ac:dyDescent="0.2">
      <c r="C9" s="7" t="str">
        <f t="shared" si="0"/>
        <v>Alabama St.</v>
      </c>
      <c r="D9" s="5" t="s">
        <v>614</v>
      </c>
      <c r="E9" s="6" t="s">
        <v>246</v>
      </c>
      <c r="F9" s="4" t="s">
        <v>52</v>
      </c>
    </row>
    <row r="10" spans="3:6" x14ac:dyDescent="0.2">
      <c r="C10" s="7" t="str">
        <f t="shared" si="0"/>
        <v>Albany</v>
      </c>
      <c r="D10" s="5" t="s">
        <v>378</v>
      </c>
      <c r="E10" s="6" t="s">
        <v>378</v>
      </c>
      <c r="F10" s="4" t="s">
        <v>146</v>
      </c>
    </row>
    <row r="11" spans="3:6" x14ac:dyDescent="0.2">
      <c r="C11" s="7" t="str">
        <f t="shared" si="0"/>
        <v>Alcorn St.</v>
      </c>
      <c r="D11" s="5" t="s">
        <v>586</v>
      </c>
      <c r="E11" s="6" t="s">
        <v>307</v>
      </c>
      <c r="F11" s="4" t="s">
        <v>44</v>
      </c>
    </row>
    <row r="12" spans="3:6" x14ac:dyDescent="0.2">
      <c r="C12" s="7" t="str">
        <f t="shared" si="0"/>
        <v>American</v>
      </c>
      <c r="D12" s="5" t="s">
        <v>363</v>
      </c>
      <c r="E12" s="6" t="s">
        <v>363</v>
      </c>
      <c r="F12" s="4" t="s">
        <v>127</v>
      </c>
    </row>
    <row r="13" spans="3:6" x14ac:dyDescent="0.2">
      <c r="C13" s="7" t="str">
        <f t="shared" si="0"/>
        <v>Appalachian St.</v>
      </c>
      <c r="D13" s="5" t="s">
        <v>523</v>
      </c>
      <c r="E13" s="6" t="s">
        <v>336</v>
      </c>
      <c r="F13" s="4" t="s">
        <v>169</v>
      </c>
    </row>
    <row r="14" spans="3:6" x14ac:dyDescent="0.2">
      <c r="C14" s="7" t="str">
        <f t="shared" si="0"/>
        <v>Arizona</v>
      </c>
      <c r="D14" s="5" t="s">
        <v>41</v>
      </c>
      <c r="E14" s="6" t="s">
        <v>41</v>
      </c>
      <c r="F14" s="4" t="s">
        <v>47</v>
      </c>
    </row>
    <row r="15" spans="3:6" x14ac:dyDescent="0.2">
      <c r="C15" s="7" t="str">
        <f t="shared" si="0"/>
        <v>Arizona St.</v>
      </c>
      <c r="D15" s="5" t="s">
        <v>480</v>
      </c>
      <c r="E15" s="6" t="s">
        <v>326</v>
      </c>
      <c r="F15" s="4" t="s">
        <v>198</v>
      </c>
    </row>
    <row r="16" spans="3:6" x14ac:dyDescent="0.2">
      <c r="C16" s="7" t="str">
        <f t="shared" si="0"/>
        <v>Arkansas</v>
      </c>
      <c r="D16" s="5" t="s">
        <v>65</v>
      </c>
      <c r="E16" s="6" t="s">
        <v>65</v>
      </c>
      <c r="F16" s="4" t="s">
        <v>71</v>
      </c>
    </row>
    <row r="17" spans="3:6" x14ac:dyDescent="0.2">
      <c r="C17" s="7" t="str">
        <f t="shared" si="0"/>
        <v>Arkansas Pine Bluff</v>
      </c>
      <c r="D17" s="5" t="s">
        <v>642</v>
      </c>
      <c r="E17" s="6" t="s">
        <v>338</v>
      </c>
      <c r="F17" s="4" t="s">
        <v>81</v>
      </c>
    </row>
    <row r="18" spans="3:6" x14ac:dyDescent="0.2">
      <c r="C18" s="7" t="str">
        <f t="shared" si="0"/>
        <v>Arkansas St.</v>
      </c>
      <c r="D18" s="5" t="s">
        <v>536</v>
      </c>
      <c r="E18" s="6" t="s">
        <v>241</v>
      </c>
      <c r="F18" s="4" t="s">
        <v>65</v>
      </c>
    </row>
    <row r="19" spans="3:6" x14ac:dyDescent="0.2">
      <c r="C19" s="7" t="str">
        <f t="shared" si="0"/>
        <v>Army</v>
      </c>
      <c r="D19" s="5" t="s">
        <v>243</v>
      </c>
      <c r="E19" s="6" t="s">
        <v>243</v>
      </c>
      <c r="F19" s="4" t="s">
        <v>163</v>
      </c>
    </row>
    <row r="20" spans="3:6" x14ac:dyDescent="0.2">
      <c r="C20" s="7" t="str">
        <f t="shared" si="0"/>
        <v>Auburn</v>
      </c>
      <c r="D20" s="5" t="s">
        <v>52</v>
      </c>
      <c r="E20" s="6" t="s">
        <v>52</v>
      </c>
      <c r="F20" s="4" t="s">
        <v>80</v>
      </c>
    </row>
    <row r="21" spans="3:6" x14ac:dyDescent="0.2">
      <c r="C21" s="7" t="str">
        <f t="shared" si="0"/>
        <v>Austin Peay</v>
      </c>
      <c r="D21" s="5" t="s">
        <v>371</v>
      </c>
      <c r="E21" s="6" t="s">
        <v>371</v>
      </c>
      <c r="F21" s="4" t="s">
        <v>42</v>
      </c>
    </row>
    <row r="22" spans="3:6" x14ac:dyDescent="0.2">
      <c r="C22" s="7" t="str">
        <f t="shared" si="0"/>
        <v>Ball St.</v>
      </c>
      <c r="D22" s="5" t="s">
        <v>583</v>
      </c>
      <c r="E22" s="6" t="s">
        <v>100</v>
      </c>
      <c r="F22" s="4" t="s">
        <v>428</v>
      </c>
    </row>
    <row r="23" spans="3:6" x14ac:dyDescent="0.2">
      <c r="C23" s="7" t="str">
        <f t="shared" si="0"/>
        <v>Baylor</v>
      </c>
      <c r="D23" s="5" t="s">
        <v>68</v>
      </c>
      <c r="E23" s="6" t="s">
        <v>68</v>
      </c>
      <c r="F23" s="4" t="s">
        <v>91</v>
      </c>
    </row>
    <row r="24" spans="3:6" x14ac:dyDescent="0.2">
      <c r="C24" s="7" t="str">
        <f t="shared" si="0"/>
        <v>Bellarmine</v>
      </c>
      <c r="D24" s="5" t="s">
        <v>276</v>
      </c>
      <c r="E24" s="6" t="s">
        <v>276</v>
      </c>
      <c r="F24" s="4" t="s">
        <v>268</v>
      </c>
    </row>
    <row r="25" spans="3:6" x14ac:dyDescent="0.2">
      <c r="C25" s="7" t="str">
        <f t="shared" si="0"/>
        <v>Belmont</v>
      </c>
      <c r="D25" s="5" t="s">
        <v>63</v>
      </c>
      <c r="E25" s="6" t="s">
        <v>63</v>
      </c>
      <c r="F25" s="4" t="s">
        <v>134</v>
      </c>
    </row>
    <row r="26" spans="3:6" x14ac:dyDescent="0.2">
      <c r="C26" s="7" t="str">
        <f t="shared" si="0"/>
        <v>Bethune Cookman</v>
      </c>
      <c r="D26" s="5" t="s">
        <v>630</v>
      </c>
      <c r="E26" s="6" t="s">
        <v>373</v>
      </c>
      <c r="F26" s="4" t="s">
        <v>45</v>
      </c>
    </row>
    <row r="27" spans="3:6" x14ac:dyDescent="0.2">
      <c r="C27" s="7" t="str">
        <f t="shared" si="0"/>
        <v>Binghamton</v>
      </c>
      <c r="D27" s="5" t="s">
        <v>322</v>
      </c>
      <c r="E27" s="6" t="s">
        <v>322</v>
      </c>
      <c r="F27" s="4" t="s">
        <v>439</v>
      </c>
    </row>
    <row r="28" spans="3:6" x14ac:dyDescent="0.2">
      <c r="C28" s="7" t="str">
        <f t="shared" si="0"/>
        <v>Boise St.</v>
      </c>
      <c r="D28" s="5" t="s">
        <v>435</v>
      </c>
      <c r="E28" s="6" t="s">
        <v>273</v>
      </c>
      <c r="F28" s="4" t="s">
        <v>436</v>
      </c>
    </row>
    <row r="29" spans="3:6" x14ac:dyDescent="0.2">
      <c r="C29" s="7" t="str">
        <f t="shared" si="0"/>
        <v>Boston College</v>
      </c>
      <c r="D29" s="5" t="s">
        <v>505</v>
      </c>
      <c r="E29" s="6" t="s">
        <v>300</v>
      </c>
      <c r="F29" s="4" t="s">
        <v>440</v>
      </c>
    </row>
    <row r="30" spans="3:6" x14ac:dyDescent="0.2">
      <c r="C30" s="7" t="str">
        <f t="shared" si="0"/>
        <v>Boston University</v>
      </c>
      <c r="D30" s="5" t="s">
        <v>554</v>
      </c>
      <c r="E30" s="6" t="s">
        <v>191</v>
      </c>
      <c r="F30" s="4" t="s">
        <v>445</v>
      </c>
    </row>
    <row r="31" spans="3:6" x14ac:dyDescent="0.2">
      <c r="C31" s="7" t="str">
        <f t="shared" si="0"/>
        <v>Bowling Green</v>
      </c>
      <c r="D31" s="5" t="s">
        <v>596</v>
      </c>
      <c r="E31" s="6" t="s">
        <v>58</v>
      </c>
      <c r="F31" s="4" t="s">
        <v>147</v>
      </c>
    </row>
    <row r="32" spans="3:6" x14ac:dyDescent="0.2">
      <c r="C32" s="7" t="str">
        <f t="shared" si="0"/>
        <v>Bradley</v>
      </c>
      <c r="D32" s="5" t="s">
        <v>217</v>
      </c>
      <c r="E32" s="6" t="s">
        <v>217</v>
      </c>
      <c r="F32" s="4" t="s">
        <v>430</v>
      </c>
    </row>
    <row r="33" spans="3:6" x14ac:dyDescent="0.2">
      <c r="C33" s="7" t="str">
        <f t="shared" si="0"/>
        <v>Brown</v>
      </c>
      <c r="D33" s="5" t="s">
        <v>233</v>
      </c>
      <c r="E33" s="6" t="s">
        <v>233</v>
      </c>
      <c r="F33" s="4" t="s">
        <v>435</v>
      </c>
    </row>
    <row r="34" spans="3:6" x14ac:dyDescent="0.2">
      <c r="C34" s="7" t="str">
        <f t="shared" si="0"/>
        <v>Bryant</v>
      </c>
      <c r="D34" s="5" t="s">
        <v>69</v>
      </c>
      <c r="E34" s="6" t="s">
        <v>69</v>
      </c>
      <c r="F34" s="4" t="s">
        <v>438</v>
      </c>
    </row>
    <row r="35" spans="3:6" x14ac:dyDescent="0.2">
      <c r="C35" s="7" t="str">
        <f t="shared" si="0"/>
        <v>Bucknell</v>
      </c>
      <c r="D35" s="5" t="s">
        <v>184</v>
      </c>
      <c r="E35" s="6" t="s">
        <v>184</v>
      </c>
      <c r="F35" s="4" t="s">
        <v>177</v>
      </c>
    </row>
    <row r="36" spans="3:6" x14ac:dyDescent="0.2">
      <c r="C36" s="7" t="str">
        <f t="shared" si="0"/>
        <v>Buffalo</v>
      </c>
      <c r="D36" s="5" t="s">
        <v>53</v>
      </c>
      <c r="E36" s="6" t="s">
        <v>53</v>
      </c>
      <c r="F36" s="4" t="s">
        <v>85</v>
      </c>
    </row>
    <row r="37" spans="3:6" x14ac:dyDescent="0.2">
      <c r="C37" s="7" t="str">
        <f t="shared" si="0"/>
        <v>Butler</v>
      </c>
      <c r="D37" s="5" t="s">
        <v>368</v>
      </c>
      <c r="E37" s="6" t="s">
        <v>368</v>
      </c>
      <c r="F37" s="4" t="s">
        <v>443</v>
      </c>
    </row>
    <row r="38" spans="3:6" x14ac:dyDescent="0.2">
      <c r="C38" s="7" t="str">
        <f t="shared" si="0"/>
        <v>BYU</v>
      </c>
      <c r="D38" s="5" t="s">
        <v>126</v>
      </c>
      <c r="E38" s="6" t="s">
        <v>126</v>
      </c>
      <c r="F38" s="4" t="s">
        <v>98</v>
      </c>
    </row>
    <row r="39" spans="3:6" x14ac:dyDescent="0.2">
      <c r="C39" s="7" t="str">
        <f t="shared" si="0"/>
        <v>Cal Baptist</v>
      </c>
      <c r="D39" s="5" t="s">
        <v>237</v>
      </c>
      <c r="E39" s="6" t="s">
        <v>237</v>
      </c>
      <c r="F39" s="4" t="s">
        <v>244</v>
      </c>
    </row>
    <row r="40" spans="3:6" x14ac:dyDescent="0.2">
      <c r="C40" s="7" t="str">
        <f t="shared" si="0"/>
        <v>Cal Poly</v>
      </c>
      <c r="D40" s="5" t="s">
        <v>391</v>
      </c>
      <c r="E40" s="6" t="s">
        <v>391</v>
      </c>
      <c r="F40" s="4" t="s">
        <v>429</v>
      </c>
    </row>
    <row r="41" spans="3:6" x14ac:dyDescent="0.2">
      <c r="C41" s="7" t="str">
        <f t="shared" si="0"/>
        <v>Cal St. Bakersfield</v>
      </c>
      <c r="D41" s="5" t="s">
        <v>587</v>
      </c>
      <c r="E41" s="6" t="s">
        <v>380</v>
      </c>
      <c r="F41" s="4" t="s">
        <v>433</v>
      </c>
    </row>
    <row r="42" spans="3:6" x14ac:dyDescent="0.2">
      <c r="C42" s="7" t="str">
        <f t="shared" si="0"/>
        <v>Cal St. Fullerton</v>
      </c>
      <c r="D42" s="5" t="s">
        <v>656</v>
      </c>
      <c r="E42" s="6" t="s">
        <v>247</v>
      </c>
      <c r="F42" s="4" t="s">
        <v>446</v>
      </c>
    </row>
    <row r="43" spans="3:6" x14ac:dyDescent="0.2">
      <c r="C43" s="7" t="str">
        <f t="shared" si="0"/>
        <v>Cal St. Northridge</v>
      </c>
      <c r="D43" s="5" t="s">
        <v>628</v>
      </c>
      <c r="E43" s="6" t="s">
        <v>390</v>
      </c>
      <c r="F43" s="4" t="s">
        <v>460</v>
      </c>
    </row>
    <row r="44" spans="3:6" x14ac:dyDescent="0.2">
      <c r="C44" s="7" t="str">
        <f t="shared" si="0"/>
        <v>California</v>
      </c>
      <c r="D44" s="5" t="s">
        <v>369</v>
      </c>
      <c r="E44" s="6" t="s">
        <v>369</v>
      </c>
      <c r="F44" s="4" t="s">
        <v>432</v>
      </c>
    </row>
    <row r="45" spans="3:6" x14ac:dyDescent="0.2">
      <c r="C45" s="7" t="str">
        <f t="shared" si="0"/>
        <v>Campbell</v>
      </c>
      <c r="D45" s="5" t="s">
        <v>344</v>
      </c>
      <c r="E45" s="6" t="s">
        <v>344</v>
      </c>
      <c r="F45" s="4" t="s">
        <v>441</v>
      </c>
    </row>
    <row r="46" spans="3:6" x14ac:dyDescent="0.2">
      <c r="C46" s="7" t="str">
        <f t="shared" si="0"/>
        <v>Canisius</v>
      </c>
      <c r="D46" s="5" t="s">
        <v>292</v>
      </c>
      <c r="E46" s="6" t="s">
        <v>292</v>
      </c>
      <c r="F46" s="4" t="s">
        <v>452</v>
      </c>
    </row>
    <row r="47" spans="3:6" x14ac:dyDescent="0.2">
      <c r="C47" s="7" t="str">
        <f t="shared" si="0"/>
        <v>Central Arkansas</v>
      </c>
      <c r="D47" s="5" t="s">
        <v>620</v>
      </c>
      <c r="E47" s="6" t="s">
        <v>186</v>
      </c>
      <c r="F47" s="4" t="s">
        <v>453</v>
      </c>
    </row>
    <row r="48" spans="3:6" x14ac:dyDescent="0.2">
      <c r="C48" s="7" t="str">
        <f t="shared" si="0"/>
        <v>Central Connecticut</v>
      </c>
      <c r="D48" s="5" t="s">
        <v>639</v>
      </c>
      <c r="E48" s="6" t="s">
        <v>381</v>
      </c>
      <c r="F48" s="4" t="s">
        <v>469</v>
      </c>
    </row>
    <row r="49" spans="3:6" x14ac:dyDescent="0.2">
      <c r="C49" s="7" t="str">
        <f t="shared" si="0"/>
        <v>Central Michigan</v>
      </c>
      <c r="D49" s="5" t="s">
        <v>616</v>
      </c>
      <c r="E49" s="6" t="s">
        <v>319</v>
      </c>
      <c r="F49" s="4" t="s">
        <v>442</v>
      </c>
    </row>
    <row r="50" spans="3:6" x14ac:dyDescent="0.2">
      <c r="C50" s="7" t="str">
        <f t="shared" si="0"/>
        <v>Charleston</v>
      </c>
      <c r="D50" s="5" t="s">
        <v>522</v>
      </c>
      <c r="E50" s="6" t="s">
        <v>56</v>
      </c>
      <c r="F50" s="4" t="s">
        <v>450</v>
      </c>
    </row>
    <row r="51" spans="3:6" x14ac:dyDescent="0.2">
      <c r="C51" s="7" t="str">
        <f t="shared" si="0"/>
        <v>Charleston Southern</v>
      </c>
      <c r="D51" s="5" t="s">
        <v>641</v>
      </c>
      <c r="E51" s="6" t="s">
        <v>358</v>
      </c>
      <c r="F51" s="4" t="s">
        <v>456</v>
      </c>
    </row>
    <row r="52" spans="3:6" x14ac:dyDescent="0.2">
      <c r="C52" s="7" t="str">
        <f t="shared" si="0"/>
        <v>Charlotte</v>
      </c>
      <c r="D52" s="5" t="s">
        <v>211</v>
      </c>
      <c r="E52" s="6" t="s">
        <v>211</v>
      </c>
      <c r="F52" s="4" t="s">
        <v>471</v>
      </c>
    </row>
    <row r="53" spans="3:6" x14ac:dyDescent="0.2">
      <c r="C53" s="7" t="str">
        <f t="shared" si="0"/>
        <v>Chattanooga</v>
      </c>
      <c r="D53" s="5" t="s">
        <v>135</v>
      </c>
      <c r="E53" s="6" t="s">
        <v>135</v>
      </c>
      <c r="F53" s="4" t="s">
        <v>473</v>
      </c>
    </row>
    <row r="54" spans="3:6" x14ac:dyDescent="0.2">
      <c r="C54" s="7" t="str">
        <f t="shared" si="0"/>
        <v>Chicago St.</v>
      </c>
      <c r="D54" s="5" t="s">
        <v>634</v>
      </c>
      <c r="E54" s="6" t="s">
        <v>377</v>
      </c>
      <c r="F54" s="4" t="s">
        <v>457</v>
      </c>
    </row>
    <row r="55" spans="3:6" x14ac:dyDescent="0.2">
      <c r="C55" s="7" t="str">
        <f t="shared" si="0"/>
        <v>Cincinnati</v>
      </c>
      <c r="D55" s="5" t="s">
        <v>232</v>
      </c>
      <c r="E55" s="6" t="s">
        <v>232</v>
      </c>
      <c r="F55" s="4" t="s">
        <v>464</v>
      </c>
    </row>
    <row r="56" spans="3:6" x14ac:dyDescent="0.2">
      <c r="C56" s="7" t="str">
        <f t="shared" si="0"/>
        <v>Clemson</v>
      </c>
      <c r="D56" s="5" t="s">
        <v>167</v>
      </c>
      <c r="E56" s="6" t="s">
        <v>167</v>
      </c>
      <c r="F56" s="4" t="s">
        <v>504</v>
      </c>
    </row>
    <row r="57" spans="3:6" x14ac:dyDescent="0.2">
      <c r="C57" s="7" t="str">
        <f t="shared" si="0"/>
        <v>Cleveland St.</v>
      </c>
      <c r="D57" s="5" t="s">
        <v>549</v>
      </c>
      <c r="E57" s="6" t="s">
        <v>93</v>
      </c>
      <c r="F57" s="4" t="s">
        <v>466</v>
      </c>
    </row>
    <row r="58" spans="3:6" x14ac:dyDescent="0.2">
      <c r="C58" s="7" t="str">
        <f t="shared" si="0"/>
        <v>Coastal Carolina</v>
      </c>
      <c r="D58" s="5" t="s">
        <v>524</v>
      </c>
      <c r="E58" s="6" t="s">
        <v>248</v>
      </c>
      <c r="F58" s="4" t="s">
        <v>494</v>
      </c>
    </row>
    <row r="59" spans="3:6" x14ac:dyDescent="0.2">
      <c r="C59" s="7" t="str">
        <f t="shared" si="0"/>
        <v>Colgate</v>
      </c>
      <c r="D59" s="5" t="s">
        <v>84</v>
      </c>
      <c r="E59" s="6" t="s">
        <v>84</v>
      </c>
      <c r="F59" s="4" t="s">
        <v>499</v>
      </c>
    </row>
    <row r="60" spans="3:6" x14ac:dyDescent="0.2">
      <c r="C60" s="7" t="str">
        <f t="shared" si="0"/>
        <v>Colorado</v>
      </c>
      <c r="D60" s="5" t="s">
        <v>185</v>
      </c>
      <c r="E60" s="6" t="s">
        <v>185</v>
      </c>
      <c r="F60" s="4" t="s">
        <v>511</v>
      </c>
    </row>
    <row r="61" spans="3:6" x14ac:dyDescent="0.2">
      <c r="C61" s="7" t="str">
        <f t="shared" si="0"/>
        <v>Colorado St.</v>
      </c>
      <c r="D61" s="5" t="s">
        <v>439</v>
      </c>
      <c r="E61" s="6" t="s">
        <v>125</v>
      </c>
      <c r="F61" s="4" t="s">
        <v>515</v>
      </c>
    </row>
    <row r="62" spans="3:6" x14ac:dyDescent="0.2">
      <c r="C62" s="7" t="str">
        <f t="shared" si="0"/>
        <v>Columbia</v>
      </c>
      <c r="D62" s="5" t="s">
        <v>308</v>
      </c>
      <c r="E62" s="6" t="s">
        <v>308</v>
      </c>
      <c r="F62" s="4" t="s">
        <v>493</v>
      </c>
    </row>
    <row r="63" spans="3:6" x14ac:dyDescent="0.2">
      <c r="C63" s="7" t="str">
        <f t="shared" si="0"/>
        <v>Connecticut</v>
      </c>
      <c r="D63" s="5" t="s">
        <v>91</v>
      </c>
      <c r="E63" s="6" t="s">
        <v>91</v>
      </c>
      <c r="F63" s="4" t="s">
        <v>513</v>
      </c>
    </row>
    <row r="64" spans="3:6" x14ac:dyDescent="0.2">
      <c r="C64" s="7" t="str">
        <f t="shared" si="0"/>
        <v>Coppin St.</v>
      </c>
      <c r="D64" s="5" t="s">
        <v>606</v>
      </c>
      <c r="E64" s="6" t="s">
        <v>301</v>
      </c>
      <c r="F64" s="4" t="s">
        <v>514</v>
      </c>
    </row>
    <row r="65" spans="3:6" x14ac:dyDescent="0.2">
      <c r="C65" s="7" t="str">
        <f t="shared" si="0"/>
        <v>Cornell</v>
      </c>
      <c r="D65" s="5" t="s">
        <v>75</v>
      </c>
      <c r="E65" s="6" t="s">
        <v>75</v>
      </c>
      <c r="F65" s="4" t="s">
        <v>517</v>
      </c>
    </row>
    <row r="66" spans="3:6" x14ac:dyDescent="0.2">
      <c r="C66" s="7" t="str">
        <f t="shared" si="0"/>
        <v>Creighton</v>
      </c>
      <c r="D66" s="5" t="s">
        <v>244</v>
      </c>
      <c r="E66" s="6" t="s">
        <v>244</v>
      </c>
      <c r="F66" s="4" t="s">
        <v>519</v>
      </c>
    </row>
    <row r="67" spans="3:6" x14ac:dyDescent="0.2">
      <c r="C67" s="7" t="str">
        <f t="shared" si="0"/>
        <v>Dartmouth</v>
      </c>
      <c r="D67" s="5" t="s">
        <v>311</v>
      </c>
      <c r="E67" s="6" t="s">
        <v>311</v>
      </c>
      <c r="F67" s="4" t="s">
        <v>529</v>
      </c>
    </row>
    <row r="68" spans="3:6" x14ac:dyDescent="0.2">
      <c r="C68" s="7" t="str">
        <f t="shared" si="0"/>
        <v>Davidson</v>
      </c>
      <c r="D68" s="5" t="s">
        <v>97</v>
      </c>
      <c r="E68" s="6" t="s">
        <v>97</v>
      </c>
      <c r="F68" s="4" t="s">
        <v>538</v>
      </c>
    </row>
    <row r="69" spans="3:6" x14ac:dyDescent="0.2">
      <c r="C69" s="7" t="str">
        <f t="shared" ref="C69:C132" si="1">TRIM(D69)</f>
        <v>Dayton</v>
      </c>
      <c r="D69" s="5" t="s">
        <v>240</v>
      </c>
      <c r="E69" s="6" t="s">
        <v>240</v>
      </c>
      <c r="F69" s="4" t="s">
        <v>540</v>
      </c>
    </row>
    <row r="70" spans="3:6" x14ac:dyDescent="0.2">
      <c r="C70" s="7" t="str">
        <f t="shared" si="1"/>
        <v>Delaware</v>
      </c>
      <c r="D70" s="5" t="s">
        <v>130</v>
      </c>
      <c r="E70" s="6" t="s">
        <v>130</v>
      </c>
      <c r="F70" s="4" t="s">
        <v>544</v>
      </c>
    </row>
    <row r="71" spans="3:6" x14ac:dyDescent="0.2">
      <c r="C71" s="7" t="str">
        <f t="shared" si="1"/>
        <v>Delaware St.</v>
      </c>
      <c r="D71" s="5" t="s">
        <v>645</v>
      </c>
      <c r="E71" s="6" t="s">
        <v>389</v>
      </c>
      <c r="F71" s="4" t="s">
        <v>571</v>
      </c>
    </row>
    <row r="72" spans="3:6" x14ac:dyDescent="0.2">
      <c r="C72" s="7" t="str">
        <f t="shared" si="1"/>
        <v>Denver</v>
      </c>
      <c r="D72" s="5" t="s">
        <v>202</v>
      </c>
      <c r="E72" s="6" t="s">
        <v>202</v>
      </c>
      <c r="F72" s="4"/>
    </row>
    <row r="73" spans="3:6" x14ac:dyDescent="0.2">
      <c r="C73" s="7" t="str">
        <f t="shared" si="1"/>
        <v>DePaul</v>
      </c>
      <c r="D73" s="5" t="s">
        <v>123</v>
      </c>
      <c r="E73" s="6" t="s">
        <v>123</v>
      </c>
      <c r="F73" s="4"/>
    </row>
    <row r="74" spans="3:6" x14ac:dyDescent="0.2">
      <c r="C74" s="7" t="str">
        <f t="shared" si="1"/>
        <v>Detroit Mercy</v>
      </c>
      <c r="D74" s="5" t="s">
        <v>563</v>
      </c>
      <c r="E74" s="6" t="s">
        <v>228</v>
      </c>
      <c r="F74" s="4"/>
    </row>
    <row r="75" spans="3:6" x14ac:dyDescent="0.2">
      <c r="C75" s="7" t="str">
        <f t="shared" si="1"/>
        <v>Dixie St.</v>
      </c>
      <c r="D75" s="5" t="s">
        <v>591</v>
      </c>
      <c r="E75" s="6" t="s">
        <v>275</v>
      </c>
      <c r="F75" s="4"/>
    </row>
    <row r="76" spans="3:6" x14ac:dyDescent="0.2">
      <c r="C76" s="7" t="str">
        <f t="shared" si="1"/>
        <v>Drake</v>
      </c>
      <c r="D76" s="5" t="s">
        <v>144</v>
      </c>
      <c r="E76" s="6" t="s">
        <v>144</v>
      </c>
      <c r="F76" s="4"/>
    </row>
    <row r="77" spans="3:6" x14ac:dyDescent="0.2">
      <c r="C77" s="7" t="str">
        <f t="shared" si="1"/>
        <v>Drexel</v>
      </c>
      <c r="D77" s="5" t="s">
        <v>166</v>
      </c>
      <c r="E77" s="6" t="s">
        <v>166</v>
      </c>
      <c r="F77" s="4"/>
    </row>
    <row r="78" spans="3:6" x14ac:dyDescent="0.2">
      <c r="C78" s="7" t="str">
        <f t="shared" si="1"/>
        <v>Duke</v>
      </c>
      <c r="D78" s="5" t="s">
        <v>44</v>
      </c>
      <c r="E78" s="6" t="s">
        <v>44</v>
      </c>
      <c r="F78" s="4"/>
    </row>
    <row r="79" spans="3:6" x14ac:dyDescent="0.2">
      <c r="C79" s="7" t="str">
        <f t="shared" si="1"/>
        <v>Duquesne</v>
      </c>
      <c r="D79" s="5" t="s">
        <v>332</v>
      </c>
      <c r="E79" s="6" t="s">
        <v>332</v>
      </c>
      <c r="F79" s="4"/>
    </row>
    <row r="80" spans="3:6" x14ac:dyDescent="0.2">
      <c r="C80" s="7" t="str">
        <f t="shared" si="1"/>
        <v>East Carolina</v>
      </c>
      <c r="D80" s="5" t="s">
        <v>541</v>
      </c>
      <c r="E80" s="6" t="s">
        <v>254</v>
      </c>
      <c r="F80" s="4"/>
    </row>
    <row r="81" spans="3:6" x14ac:dyDescent="0.2">
      <c r="C81" s="7" t="str">
        <f t="shared" si="1"/>
        <v>East Tennessee St.</v>
      </c>
      <c r="D81" s="5" t="s">
        <v>543</v>
      </c>
      <c r="E81" s="6" t="s">
        <v>192</v>
      </c>
      <c r="F81" s="4"/>
    </row>
    <row r="82" spans="3:6" x14ac:dyDescent="0.2">
      <c r="C82" s="7" t="str">
        <f t="shared" si="1"/>
        <v>Eastern Illinois</v>
      </c>
      <c r="D82" s="5" t="s">
        <v>646</v>
      </c>
      <c r="E82" s="6" t="s">
        <v>395</v>
      </c>
      <c r="F82" s="4"/>
    </row>
    <row r="83" spans="3:6" x14ac:dyDescent="0.2">
      <c r="C83" s="7" t="str">
        <f t="shared" si="1"/>
        <v>Eastern Kentucky</v>
      </c>
      <c r="D83" s="5" t="s">
        <v>581</v>
      </c>
      <c r="E83" s="6" t="s">
        <v>87</v>
      </c>
      <c r="F83" s="4"/>
    </row>
    <row r="84" spans="3:6" x14ac:dyDescent="0.2">
      <c r="C84" s="7" t="str">
        <f t="shared" si="1"/>
        <v>Eastern Michigan</v>
      </c>
      <c r="D84" s="5" t="s">
        <v>615</v>
      </c>
      <c r="E84" s="6" t="s">
        <v>252</v>
      </c>
      <c r="F84" s="4"/>
    </row>
    <row r="85" spans="3:6" x14ac:dyDescent="0.2">
      <c r="C85" s="7" t="str">
        <f t="shared" si="1"/>
        <v>Eastern Washington</v>
      </c>
      <c r="D85" s="5" t="s">
        <v>558</v>
      </c>
      <c r="E85" s="6" t="s">
        <v>88</v>
      </c>
      <c r="F85" s="4"/>
    </row>
    <row r="86" spans="3:6" x14ac:dyDescent="0.2">
      <c r="C86" s="7" t="str">
        <f t="shared" si="1"/>
        <v>Elon</v>
      </c>
      <c r="D86" s="5" t="s">
        <v>334</v>
      </c>
      <c r="E86" s="6" t="s">
        <v>334</v>
      </c>
      <c r="F86" s="4"/>
    </row>
    <row r="87" spans="3:6" x14ac:dyDescent="0.2">
      <c r="C87" s="7" t="str">
        <f t="shared" si="1"/>
        <v>Evansville</v>
      </c>
      <c r="D87" s="5" t="s">
        <v>393</v>
      </c>
      <c r="E87" s="6" t="s">
        <v>393</v>
      </c>
      <c r="F87" s="4"/>
    </row>
    <row r="88" spans="3:6" x14ac:dyDescent="0.2">
      <c r="C88" s="7" t="str">
        <f t="shared" si="1"/>
        <v>Fairfield</v>
      </c>
      <c r="D88" s="5" t="s">
        <v>309</v>
      </c>
      <c r="E88" s="6" t="s">
        <v>309</v>
      </c>
      <c r="F88" s="4"/>
    </row>
    <row r="89" spans="3:6" x14ac:dyDescent="0.2">
      <c r="C89" s="7" t="str">
        <f t="shared" si="1"/>
        <v>Fairleigh Dickinson</v>
      </c>
      <c r="D89" s="5" t="s">
        <v>640</v>
      </c>
      <c r="E89" s="6" t="s">
        <v>293</v>
      </c>
      <c r="F89" s="4"/>
    </row>
    <row r="90" spans="3:6" x14ac:dyDescent="0.2">
      <c r="C90" s="7" t="str">
        <f t="shared" si="1"/>
        <v>FIU</v>
      </c>
      <c r="D90" s="5" t="s">
        <v>590</v>
      </c>
      <c r="E90" s="6" t="s">
        <v>256</v>
      </c>
      <c r="F90" s="4"/>
    </row>
    <row r="91" spans="3:6" x14ac:dyDescent="0.2">
      <c r="C91" s="7" t="str">
        <f t="shared" si="1"/>
        <v>Florida</v>
      </c>
      <c r="D91" s="5" t="s">
        <v>194</v>
      </c>
      <c r="E91" s="6" t="s">
        <v>194</v>
      </c>
      <c r="F91" s="4"/>
    </row>
    <row r="92" spans="3:6" x14ac:dyDescent="0.2">
      <c r="C92" s="7" t="str">
        <f t="shared" si="1"/>
        <v>Florida A&amp;M</v>
      </c>
      <c r="D92" s="5" t="s">
        <v>362</v>
      </c>
      <c r="E92" s="6" t="s">
        <v>362</v>
      </c>
      <c r="F92" s="4"/>
    </row>
    <row r="93" spans="3:6" x14ac:dyDescent="0.2">
      <c r="C93" s="7" t="str">
        <f t="shared" si="1"/>
        <v>Florida Atlantic</v>
      </c>
      <c r="D93" s="5" t="s">
        <v>497</v>
      </c>
      <c r="E93" s="6" t="s">
        <v>116</v>
      </c>
      <c r="F93" s="4"/>
    </row>
    <row r="94" spans="3:6" x14ac:dyDescent="0.2">
      <c r="C94" s="7" t="str">
        <f t="shared" si="1"/>
        <v>Florida Gulf Coast</v>
      </c>
      <c r="D94" s="5" t="s">
        <v>553</v>
      </c>
      <c r="E94" s="6" t="s">
        <v>76</v>
      </c>
      <c r="F94" s="4"/>
    </row>
    <row r="95" spans="3:6" x14ac:dyDescent="0.2">
      <c r="C95" s="7" t="str">
        <f t="shared" si="1"/>
        <v>Florida St.</v>
      </c>
      <c r="D95" s="5" t="s">
        <v>487</v>
      </c>
      <c r="E95" s="6" t="s">
        <v>188</v>
      </c>
      <c r="F95" s="4"/>
    </row>
    <row r="96" spans="3:6" x14ac:dyDescent="0.2">
      <c r="C96" s="7" t="str">
        <f t="shared" si="1"/>
        <v>Fordham</v>
      </c>
      <c r="D96" s="5" t="s">
        <v>315</v>
      </c>
      <c r="E96" s="6" t="s">
        <v>315</v>
      </c>
      <c r="F96" s="4"/>
    </row>
    <row r="97" spans="3:6" x14ac:dyDescent="0.2">
      <c r="C97" s="7" t="str">
        <f t="shared" si="1"/>
        <v>Fresno St.</v>
      </c>
      <c r="D97" s="5" t="s">
        <v>463</v>
      </c>
      <c r="E97" s="6" t="s">
        <v>348</v>
      </c>
      <c r="F97" s="4"/>
    </row>
    <row r="98" spans="3:6" x14ac:dyDescent="0.2">
      <c r="C98" s="7" t="str">
        <f t="shared" si="1"/>
        <v>Furman</v>
      </c>
      <c r="D98" s="5" t="s">
        <v>70</v>
      </c>
      <c r="E98" s="6" t="s">
        <v>70</v>
      </c>
      <c r="F98" s="4"/>
    </row>
    <row r="99" spans="3:6" x14ac:dyDescent="0.2">
      <c r="C99" s="7" t="str">
        <f t="shared" si="1"/>
        <v>Gardner Webb</v>
      </c>
      <c r="D99" s="5" t="s">
        <v>532</v>
      </c>
      <c r="E99" s="6" t="s">
        <v>290</v>
      </c>
      <c r="F99" s="4"/>
    </row>
    <row r="100" spans="3:6" x14ac:dyDescent="0.2">
      <c r="C100" s="7" t="str">
        <f t="shared" si="1"/>
        <v>George Mason</v>
      </c>
      <c r="D100" s="5" t="s">
        <v>491</v>
      </c>
      <c r="E100" s="6" t="s">
        <v>197</v>
      </c>
      <c r="F100" s="4"/>
    </row>
    <row r="101" spans="3:6" x14ac:dyDescent="0.2">
      <c r="C101" s="7" t="str">
        <f t="shared" si="1"/>
        <v>George Washington</v>
      </c>
      <c r="D101" s="5" t="s">
        <v>562</v>
      </c>
      <c r="E101" s="6" t="s">
        <v>266</v>
      </c>
      <c r="F101" s="4"/>
    </row>
    <row r="102" spans="3:6" x14ac:dyDescent="0.2">
      <c r="C102" s="7" t="str">
        <f t="shared" si="1"/>
        <v>Georgetown</v>
      </c>
      <c r="D102" s="5" t="s">
        <v>199</v>
      </c>
      <c r="E102" s="6" t="s">
        <v>199</v>
      </c>
      <c r="F102" s="4"/>
    </row>
    <row r="103" spans="3:6" x14ac:dyDescent="0.2">
      <c r="C103" s="7" t="str">
        <f t="shared" si="1"/>
        <v>Georgia</v>
      </c>
      <c r="D103" s="5" t="s">
        <v>214</v>
      </c>
      <c r="E103" s="6" t="s">
        <v>214</v>
      </c>
      <c r="F103" s="4"/>
    </row>
    <row r="104" spans="3:6" x14ac:dyDescent="0.2">
      <c r="C104" s="7" t="str">
        <f t="shared" si="1"/>
        <v>Georgia Southern</v>
      </c>
      <c r="D104" s="5" t="s">
        <v>576</v>
      </c>
      <c r="E104" s="6" t="s">
        <v>361</v>
      </c>
      <c r="F104" s="4"/>
    </row>
    <row r="105" spans="3:6" x14ac:dyDescent="0.2">
      <c r="C105" s="7" t="str">
        <f t="shared" si="1"/>
        <v>Georgia St.</v>
      </c>
      <c r="D105" s="5" t="s">
        <v>665</v>
      </c>
      <c r="E105" s="6" t="s">
        <v>269</v>
      </c>
      <c r="F105" s="4"/>
    </row>
    <row r="106" spans="3:6" x14ac:dyDescent="0.2">
      <c r="C106" s="7" t="str">
        <f t="shared" si="1"/>
        <v>Georgia Tech</v>
      </c>
      <c r="D106" s="5" t="s">
        <v>528</v>
      </c>
      <c r="E106" s="6" t="s">
        <v>286</v>
      </c>
      <c r="F106" s="4"/>
    </row>
    <row r="107" spans="3:6" x14ac:dyDescent="0.2">
      <c r="C107" s="7" t="str">
        <f t="shared" si="1"/>
        <v>Gonzaga</v>
      </c>
      <c r="D107" s="5" t="s">
        <v>39</v>
      </c>
      <c r="E107" s="6" t="s">
        <v>39</v>
      </c>
      <c r="F107" s="4"/>
    </row>
    <row r="108" spans="3:6" x14ac:dyDescent="0.2">
      <c r="C108" s="7" t="str">
        <f t="shared" si="1"/>
        <v>Grambling St.</v>
      </c>
      <c r="D108" s="5" t="s">
        <v>608</v>
      </c>
      <c r="E108" s="6" t="s">
        <v>335</v>
      </c>
      <c r="F108" s="4"/>
    </row>
    <row r="109" spans="3:6" x14ac:dyDescent="0.2">
      <c r="C109" s="7" t="str">
        <f t="shared" si="1"/>
        <v>Grand Canyon</v>
      </c>
      <c r="D109" s="5" t="s">
        <v>478</v>
      </c>
      <c r="E109" s="6" t="s">
        <v>204</v>
      </c>
      <c r="F109" s="4"/>
    </row>
    <row r="110" spans="3:6" x14ac:dyDescent="0.2">
      <c r="C110" s="7" t="str">
        <f t="shared" si="1"/>
        <v>Green Bay</v>
      </c>
      <c r="D110" s="5" t="s">
        <v>638</v>
      </c>
      <c r="E110" s="6" t="s">
        <v>384</v>
      </c>
      <c r="F110" s="4"/>
    </row>
    <row r="111" spans="3:6" x14ac:dyDescent="0.2">
      <c r="C111" s="7" t="str">
        <f t="shared" si="1"/>
        <v>Hampton</v>
      </c>
      <c r="D111" s="5" t="s">
        <v>364</v>
      </c>
      <c r="E111" s="6" t="s">
        <v>364</v>
      </c>
      <c r="F111" s="4"/>
    </row>
    <row r="112" spans="3:6" x14ac:dyDescent="0.2">
      <c r="C112" s="7" t="str">
        <f t="shared" si="1"/>
        <v>Hartford</v>
      </c>
      <c r="D112" s="5" t="s">
        <v>215</v>
      </c>
      <c r="E112" s="6" t="s">
        <v>215</v>
      </c>
      <c r="F112" s="4"/>
    </row>
    <row r="113" spans="3:6" x14ac:dyDescent="0.2">
      <c r="C113" s="7" t="str">
        <f t="shared" si="1"/>
        <v>Harvard</v>
      </c>
      <c r="D113" s="5" t="s">
        <v>226</v>
      </c>
      <c r="E113" s="6" t="s">
        <v>226</v>
      </c>
      <c r="F113" s="4"/>
    </row>
    <row r="114" spans="3:6" x14ac:dyDescent="0.2">
      <c r="C114" s="7" t="str">
        <f t="shared" si="1"/>
        <v>Hawaii</v>
      </c>
      <c r="D114" s="5" t="s">
        <v>296</v>
      </c>
      <c r="E114" s="6" t="s">
        <v>296</v>
      </c>
      <c r="F114" s="4"/>
    </row>
    <row r="115" spans="3:6" x14ac:dyDescent="0.2">
      <c r="C115" s="7" t="str">
        <f t="shared" si="1"/>
        <v>High Point</v>
      </c>
      <c r="D115" s="5" t="s">
        <v>279</v>
      </c>
      <c r="E115" s="6" t="s">
        <v>279</v>
      </c>
      <c r="F115" s="4"/>
    </row>
    <row r="116" spans="3:6" x14ac:dyDescent="0.2">
      <c r="C116" s="7" t="str">
        <f t="shared" si="1"/>
        <v>Hofstra</v>
      </c>
      <c r="D116" s="5" t="s">
        <v>66</v>
      </c>
      <c r="E116" s="6" t="s">
        <v>66</v>
      </c>
      <c r="F116" s="4"/>
    </row>
    <row r="117" spans="3:6" x14ac:dyDescent="0.2">
      <c r="C117" s="7" t="str">
        <f t="shared" si="1"/>
        <v>Holy Cross</v>
      </c>
      <c r="D117" s="5" t="s">
        <v>367</v>
      </c>
      <c r="E117" s="6" t="s">
        <v>367</v>
      </c>
      <c r="F117" s="4"/>
    </row>
    <row r="118" spans="3:6" x14ac:dyDescent="0.2">
      <c r="C118" s="7" t="str">
        <f t="shared" si="1"/>
        <v>Houston</v>
      </c>
      <c r="D118" s="5" t="s">
        <v>80</v>
      </c>
      <c r="E118" s="6" t="s">
        <v>80</v>
      </c>
      <c r="F118" s="4"/>
    </row>
    <row r="119" spans="3:6" x14ac:dyDescent="0.2">
      <c r="C119" s="7" t="str">
        <f t="shared" si="1"/>
        <v>Houston Baptist</v>
      </c>
      <c r="D119" s="5" t="s">
        <v>632</v>
      </c>
      <c r="E119" s="6" t="s">
        <v>174</v>
      </c>
      <c r="F119" s="4"/>
    </row>
    <row r="120" spans="3:6" x14ac:dyDescent="0.2">
      <c r="C120" s="7" t="str">
        <f t="shared" si="1"/>
        <v>Howard</v>
      </c>
      <c r="D120" s="5" t="s">
        <v>115</v>
      </c>
      <c r="E120" s="6" t="s">
        <v>115</v>
      </c>
      <c r="F120" s="4"/>
    </row>
    <row r="121" spans="3:6" x14ac:dyDescent="0.2">
      <c r="C121" s="7" t="str">
        <f t="shared" si="1"/>
        <v>Idaho</v>
      </c>
      <c r="D121" s="5" t="s">
        <v>161</v>
      </c>
      <c r="E121" s="6" t="s">
        <v>161</v>
      </c>
      <c r="F121" s="4"/>
    </row>
    <row r="122" spans="3:6" x14ac:dyDescent="0.2">
      <c r="C122" s="7" t="str">
        <f t="shared" si="1"/>
        <v>Idaho St.</v>
      </c>
      <c r="D122" s="5" t="s">
        <v>633</v>
      </c>
      <c r="E122" s="6" t="s">
        <v>376</v>
      </c>
      <c r="F122" s="4"/>
    </row>
    <row r="123" spans="3:6" x14ac:dyDescent="0.2">
      <c r="C123" s="7" t="str">
        <f t="shared" si="1"/>
        <v>Illinois</v>
      </c>
      <c r="D123" s="5" t="s">
        <v>81</v>
      </c>
      <c r="E123" s="6" t="s">
        <v>81</v>
      </c>
      <c r="F123" s="4"/>
    </row>
    <row r="124" spans="3:6" x14ac:dyDescent="0.2">
      <c r="C124" s="7" t="str">
        <f t="shared" si="1"/>
        <v>Illinois Chicago</v>
      </c>
      <c r="D124" s="5" t="s">
        <v>599</v>
      </c>
      <c r="E124" s="6" t="s">
        <v>182</v>
      </c>
      <c r="F124" s="4"/>
    </row>
    <row r="125" spans="3:6" x14ac:dyDescent="0.2">
      <c r="C125" s="7" t="str">
        <f t="shared" si="1"/>
        <v>Illinois St.</v>
      </c>
      <c r="D125" s="5" t="s">
        <v>542</v>
      </c>
      <c r="E125" s="6" t="s">
        <v>108</v>
      </c>
      <c r="F125" s="4"/>
    </row>
    <row r="126" spans="3:6" x14ac:dyDescent="0.2">
      <c r="C126" s="7" t="str">
        <f t="shared" si="1"/>
        <v>Incarnate Word</v>
      </c>
      <c r="D126" s="5" t="s">
        <v>643</v>
      </c>
      <c r="E126" s="6" t="s">
        <v>337</v>
      </c>
      <c r="F126" s="4"/>
    </row>
    <row r="127" spans="3:6" x14ac:dyDescent="0.2">
      <c r="C127" s="7" t="str">
        <f t="shared" si="1"/>
        <v>Indiana</v>
      </c>
      <c r="D127" s="5" t="s">
        <v>180</v>
      </c>
      <c r="E127" s="6" t="s">
        <v>180</v>
      </c>
      <c r="F127" s="4"/>
    </row>
    <row r="128" spans="3:6" x14ac:dyDescent="0.2">
      <c r="C128" s="7" t="str">
        <f t="shared" si="1"/>
        <v>Indiana St.</v>
      </c>
      <c r="D128" s="5" t="s">
        <v>561</v>
      </c>
      <c r="E128" s="6" t="s">
        <v>271</v>
      </c>
      <c r="F128" s="4"/>
    </row>
    <row r="129" spans="3:7" x14ac:dyDescent="0.2">
      <c r="C129" s="7" t="str">
        <f t="shared" si="1"/>
        <v>Iona</v>
      </c>
      <c r="D129" s="5" t="s">
        <v>89</v>
      </c>
      <c r="E129" s="6" t="s">
        <v>89</v>
      </c>
      <c r="F129" s="4"/>
    </row>
    <row r="130" spans="3:7" x14ac:dyDescent="0.2">
      <c r="C130" s="7" t="str">
        <f t="shared" si="1"/>
        <v>Iowa</v>
      </c>
      <c r="D130" s="5" t="s">
        <v>42</v>
      </c>
      <c r="E130" s="6" t="s">
        <v>42</v>
      </c>
      <c r="F130" s="4"/>
    </row>
    <row r="131" spans="3:7" x14ac:dyDescent="0.2">
      <c r="C131" s="7" t="str">
        <f t="shared" si="1"/>
        <v>Iowa St.</v>
      </c>
      <c r="D131" s="5" t="s">
        <v>652</v>
      </c>
      <c r="E131" s="6" t="s">
        <v>310</v>
      </c>
      <c r="F131" s="4"/>
    </row>
    <row r="132" spans="3:7" x14ac:dyDescent="0.2">
      <c r="C132" s="7" t="str">
        <f t="shared" si="1"/>
        <v>IUPUI</v>
      </c>
      <c r="D132" s="5" t="s">
        <v>396</v>
      </c>
      <c r="E132" s="6" t="s">
        <v>396</v>
      </c>
      <c r="F132" s="4"/>
    </row>
    <row r="133" spans="3:7" x14ac:dyDescent="0.2">
      <c r="C133" s="7" t="str">
        <f t="shared" ref="C133:C196" si="2">TRIM(D133)</f>
        <v>Jackson St.</v>
      </c>
      <c r="D133" s="5" t="s">
        <v>593</v>
      </c>
      <c r="E133" s="6" t="s">
        <v>385</v>
      </c>
      <c r="F133" s="4"/>
    </row>
    <row r="134" spans="3:7" x14ac:dyDescent="0.2">
      <c r="C134" s="7" t="str">
        <f t="shared" si="2"/>
        <v>Jacksonville</v>
      </c>
      <c r="D134" s="5" t="s">
        <v>350</v>
      </c>
      <c r="E134" s="6" t="s">
        <v>350</v>
      </c>
      <c r="F134" s="4"/>
    </row>
    <row r="135" spans="3:7" x14ac:dyDescent="0.2">
      <c r="C135" s="7" t="str">
        <f t="shared" si="2"/>
        <v>Jacksonville St.</v>
      </c>
      <c r="D135" s="5" t="s">
        <v>666</v>
      </c>
      <c r="E135" s="6" t="s">
        <v>187</v>
      </c>
      <c r="F135" s="4"/>
    </row>
    <row r="136" spans="3:7" x14ac:dyDescent="0.2">
      <c r="C136" s="7" t="str">
        <f t="shared" si="2"/>
        <v>James Madison</v>
      </c>
      <c r="D136" s="5" t="s">
        <v>565</v>
      </c>
      <c r="E136" s="6" t="s">
        <v>153</v>
      </c>
    </row>
    <row r="137" spans="3:7" x14ac:dyDescent="0.2">
      <c r="C137" s="7" t="str">
        <f t="shared" si="2"/>
        <v>Kansas</v>
      </c>
      <c r="D137" s="5" t="s">
        <v>55</v>
      </c>
      <c r="E137" s="6" t="s">
        <v>55</v>
      </c>
      <c r="F137" s="4"/>
    </row>
    <row r="138" spans="3:7" x14ac:dyDescent="0.2">
      <c r="C138" s="7" t="str">
        <f t="shared" si="2"/>
        <v>Kansas St.</v>
      </c>
      <c r="D138" s="5" t="s">
        <v>462</v>
      </c>
      <c r="E138" s="6" t="s">
        <v>245</v>
      </c>
      <c r="F138" s="4"/>
      <c r="G138" s="6" t="s">
        <v>236</v>
      </c>
    </row>
    <row r="139" spans="3:7" x14ac:dyDescent="0.2">
      <c r="C139" s="7" t="str">
        <f t="shared" si="2"/>
        <v>Kennesaw St.</v>
      </c>
      <c r="D139" s="5" t="s">
        <v>560</v>
      </c>
      <c r="E139" s="6" t="s">
        <v>175</v>
      </c>
      <c r="F139" s="4"/>
      <c r="G139" s="6" t="s">
        <v>193</v>
      </c>
    </row>
    <row r="140" spans="3:7" x14ac:dyDescent="0.2">
      <c r="C140" s="7" t="str">
        <f t="shared" si="2"/>
        <v>Kent St.</v>
      </c>
      <c r="D140" s="5" t="s">
        <v>518</v>
      </c>
      <c r="E140" s="6" t="s">
        <v>230</v>
      </c>
      <c r="F140" s="4"/>
    </row>
    <row r="141" spans="3:7" x14ac:dyDescent="0.2">
      <c r="C141" s="7" t="str">
        <f t="shared" si="2"/>
        <v>Kentucky</v>
      </c>
      <c r="D141" s="5" t="s">
        <v>50</v>
      </c>
      <c r="E141" s="6" t="s">
        <v>50</v>
      </c>
      <c r="F141" s="4"/>
    </row>
    <row r="142" spans="3:7" x14ac:dyDescent="0.2">
      <c r="C142" s="7" t="str">
        <f t="shared" si="2"/>
        <v>La Salle</v>
      </c>
      <c r="D142" s="5" t="s">
        <v>285</v>
      </c>
      <c r="E142" s="6" t="s">
        <v>285</v>
      </c>
      <c r="F142" s="4"/>
    </row>
    <row r="143" spans="3:7" x14ac:dyDescent="0.2">
      <c r="C143" s="7" t="str">
        <f t="shared" si="2"/>
        <v>Lafayette</v>
      </c>
      <c r="D143" s="5" t="s">
        <v>295</v>
      </c>
      <c r="E143" s="6" t="s">
        <v>205</v>
      </c>
      <c r="F143" s="4"/>
    </row>
    <row r="144" spans="3:7" x14ac:dyDescent="0.2">
      <c r="C144" s="7" t="str">
        <f t="shared" si="2"/>
        <v>Lamar</v>
      </c>
      <c r="D144" s="5" t="s">
        <v>387</v>
      </c>
      <c r="E144" s="6" t="s">
        <v>387</v>
      </c>
      <c r="F144" s="4"/>
    </row>
    <row r="145" spans="3:6" x14ac:dyDescent="0.2">
      <c r="C145" s="7" t="str">
        <f t="shared" si="2"/>
        <v>Lehigh</v>
      </c>
      <c r="D145" s="5" t="s">
        <v>264</v>
      </c>
      <c r="E145" s="6" t="s">
        <v>264</v>
      </c>
      <c r="F145" s="4"/>
    </row>
    <row r="146" spans="3:6" x14ac:dyDescent="0.2">
      <c r="C146" s="7" t="str">
        <f t="shared" si="2"/>
        <v>Liberty</v>
      </c>
      <c r="D146" s="5" t="s">
        <v>172</v>
      </c>
      <c r="E146" s="6" t="s">
        <v>172</v>
      </c>
      <c r="F146" s="4"/>
    </row>
    <row r="147" spans="3:6" x14ac:dyDescent="0.2">
      <c r="C147" s="7" t="str">
        <f t="shared" si="2"/>
        <v>Lipscomb</v>
      </c>
      <c r="D147" s="5" t="s">
        <v>165</v>
      </c>
      <c r="E147" s="6" t="s">
        <v>165</v>
      </c>
      <c r="F147" s="4"/>
    </row>
    <row r="148" spans="3:6" x14ac:dyDescent="0.2">
      <c r="C148" s="7" t="str">
        <f t="shared" si="2"/>
        <v>Little Rock</v>
      </c>
      <c r="D148" s="5" t="s">
        <v>624</v>
      </c>
      <c r="E148" s="6" t="s">
        <v>354</v>
      </c>
      <c r="F148" s="4"/>
    </row>
    <row r="149" spans="3:6" x14ac:dyDescent="0.2">
      <c r="C149" s="7" t="str">
        <f t="shared" si="2"/>
        <v>LIU</v>
      </c>
      <c r="D149" s="5" t="s">
        <v>107</v>
      </c>
      <c r="E149" s="6" t="s">
        <v>107</v>
      </c>
      <c r="F149" s="4"/>
    </row>
    <row r="150" spans="3:6" x14ac:dyDescent="0.2">
      <c r="C150" s="7" t="str">
        <f t="shared" si="2"/>
        <v>Long Beach St.</v>
      </c>
      <c r="D150" s="5" t="s">
        <v>521</v>
      </c>
      <c r="E150" s="6" t="s">
        <v>149</v>
      </c>
      <c r="F150" s="4"/>
    </row>
    <row r="151" spans="3:6" x14ac:dyDescent="0.2">
      <c r="C151" s="7" t="str">
        <f t="shared" si="2"/>
        <v>Longwood</v>
      </c>
      <c r="D151" s="5" t="s">
        <v>111</v>
      </c>
      <c r="E151" s="6" t="s">
        <v>111</v>
      </c>
      <c r="F151" s="4"/>
    </row>
    <row r="152" spans="3:6" x14ac:dyDescent="0.2">
      <c r="C152" s="7" t="str">
        <f t="shared" si="2"/>
        <v>Louisiana</v>
      </c>
      <c r="D152" s="5" t="s">
        <v>537</v>
      </c>
      <c r="E152" s="6" t="s">
        <v>295</v>
      </c>
      <c r="F152" s="4"/>
    </row>
    <row r="153" spans="3:6" x14ac:dyDescent="0.2">
      <c r="C153" s="7" t="str">
        <f t="shared" si="2"/>
        <v>Louisiana Monroe</v>
      </c>
      <c r="D153" s="5" t="s">
        <v>582</v>
      </c>
      <c r="E153" s="6" t="s">
        <v>235</v>
      </c>
      <c r="F153" s="4"/>
    </row>
    <row r="154" spans="3:6" x14ac:dyDescent="0.2">
      <c r="C154" s="7" t="str">
        <f t="shared" si="2"/>
        <v>Louisiana Tech</v>
      </c>
      <c r="D154" s="5" t="s">
        <v>483</v>
      </c>
      <c r="E154" s="6" t="s">
        <v>112</v>
      </c>
      <c r="F154" s="4"/>
    </row>
    <row r="155" spans="3:6" x14ac:dyDescent="0.2">
      <c r="C155" s="7" t="str">
        <f t="shared" si="2"/>
        <v>Louisville</v>
      </c>
      <c r="D155" s="5" t="s">
        <v>291</v>
      </c>
      <c r="E155" s="6" t="s">
        <v>291</v>
      </c>
      <c r="F155" s="4"/>
    </row>
    <row r="156" spans="3:6" x14ac:dyDescent="0.2">
      <c r="C156" s="7" t="str">
        <f t="shared" si="2"/>
        <v>Loyola Chicago</v>
      </c>
      <c r="D156" s="5" t="s">
        <v>664</v>
      </c>
      <c r="E156" s="6" t="s">
        <v>120</v>
      </c>
      <c r="F156" s="4"/>
    </row>
    <row r="157" spans="3:6" x14ac:dyDescent="0.2">
      <c r="C157" s="7" t="str">
        <f t="shared" si="2"/>
        <v>Loyola Marymount</v>
      </c>
      <c r="D157" s="5" t="s">
        <v>548</v>
      </c>
      <c r="E157" s="6" t="s">
        <v>239</v>
      </c>
      <c r="F157" s="4"/>
    </row>
    <row r="158" spans="3:6" x14ac:dyDescent="0.2">
      <c r="C158" s="7" t="str">
        <f t="shared" si="2"/>
        <v>Loyola MD</v>
      </c>
      <c r="D158" s="5" t="s">
        <v>589</v>
      </c>
      <c r="E158" s="6" t="s">
        <v>317</v>
      </c>
      <c r="F158" s="4"/>
    </row>
    <row r="159" spans="3:6" x14ac:dyDescent="0.2">
      <c r="C159" s="7" t="str">
        <f t="shared" si="2"/>
        <v>LSU</v>
      </c>
      <c r="D159" s="5" t="s">
        <v>134</v>
      </c>
      <c r="E159" s="6" t="s">
        <v>134</v>
      </c>
      <c r="F159" s="4"/>
    </row>
    <row r="160" spans="3:6" x14ac:dyDescent="0.2">
      <c r="C160" s="7" t="str">
        <f t="shared" si="2"/>
        <v>Maine</v>
      </c>
      <c r="D160" s="5" t="s">
        <v>388</v>
      </c>
      <c r="E160" s="6" t="s">
        <v>388</v>
      </c>
      <c r="F160" s="4"/>
    </row>
    <row r="161" spans="3:6" x14ac:dyDescent="0.2">
      <c r="C161" s="7" t="str">
        <f t="shared" si="2"/>
        <v>Manhattan</v>
      </c>
      <c r="D161" s="5" t="s">
        <v>212</v>
      </c>
      <c r="E161" s="6" t="s">
        <v>212</v>
      </c>
      <c r="F161" s="4"/>
    </row>
    <row r="162" spans="3:6" x14ac:dyDescent="0.2">
      <c r="C162" s="7" t="str">
        <f t="shared" si="2"/>
        <v>Marist</v>
      </c>
      <c r="D162" s="5" t="s">
        <v>253</v>
      </c>
      <c r="E162" s="6" t="s">
        <v>253</v>
      </c>
      <c r="F162" s="4"/>
    </row>
    <row r="163" spans="3:6" x14ac:dyDescent="0.2">
      <c r="C163" s="7" t="str">
        <f t="shared" si="2"/>
        <v>Marquette</v>
      </c>
      <c r="D163" s="5" t="s">
        <v>98</v>
      </c>
      <c r="E163" s="6" t="s">
        <v>98</v>
      </c>
      <c r="F163" s="4"/>
    </row>
    <row r="164" spans="3:6" x14ac:dyDescent="0.2">
      <c r="C164" s="7" t="str">
        <f t="shared" si="2"/>
        <v>Marshall</v>
      </c>
      <c r="D164" s="5" t="s">
        <v>139</v>
      </c>
      <c r="E164" s="6" t="s">
        <v>139</v>
      </c>
      <c r="F164" s="4"/>
    </row>
    <row r="165" spans="3:6" x14ac:dyDescent="0.2">
      <c r="C165" s="7" t="str">
        <f t="shared" si="2"/>
        <v>Maryland</v>
      </c>
      <c r="D165" s="5" t="s">
        <v>189</v>
      </c>
      <c r="E165" s="6" t="s">
        <v>189</v>
      </c>
      <c r="F165" s="4"/>
    </row>
    <row r="166" spans="3:6" x14ac:dyDescent="0.2">
      <c r="C166" s="7" t="str">
        <f t="shared" si="2"/>
        <v>Maryland Eastern Shore</v>
      </c>
      <c r="D166" s="5" t="s">
        <v>611</v>
      </c>
      <c r="E166" s="6" t="s">
        <v>360</v>
      </c>
      <c r="F166" s="4"/>
    </row>
    <row r="167" spans="3:6" x14ac:dyDescent="0.2">
      <c r="C167" s="7" t="str">
        <f t="shared" si="2"/>
        <v>Massachusetts</v>
      </c>
      <c r="D167" s="5" t="s">
        <v>546</v>
      </c>
      <c r="E167" s="6" t="s">
        <v>284</v>
      </c>
      <c r="F167" s="4"/>
    </row>
    <row r="168" spans="3:6" x14ac:dyDescent="0.2">
      <c r="C168" s="7" t="str">
        <f t="shared" si="2"/>
        <v>McNeese St.</v>
      </c>
      <c r="D168" s="5" t="s">
        <v>612</v>
      </c>
      <c r="E168" s="6" t="s">
        <v>119</v>
      </c>
      <c r="F168" s="4"/>
    </row>
    <row r="169" spans="3:6" x14ac:dyDescent="0.2">
      <c r="C169" s="7" t="str">
        <f t="shared" si="2"/>
        <v>Memphis</v>
      </c>
      <c r="D169" s="5" t="s">
        <v>85</v>
      </c>
      <c r="E169" s="6" t="s">
        <v>85</v>
      </c>
      <c r="F169" s="4"/>
    </row>
    <row r="170" spans="3:6" x14ac:dyDescent="0.2">
      <c r="C170" s="7" t="str">
        <f t="shared" si="2"/>
        <v>Mercer</v>
      </c>
      <c r="D170" s="5" t="s">
        <v>223</v>
      </c>
      <c r="E170" s="6" t="s">
        <v>223</v>
      </c>
      <c r="F170" s="4"/>
    </row>
    <row r="171" spans="3:6" x14ac:dyDescent="0.2">
      <c r="C171" s="7" t="str">
        <f t="shared" si="2"/>
        <v>Merrimack</v>
      </c>
      <c r="D171" s="5" t="s">
        <v>386</v>
      </c>
      <c r="E171" s="6" t="s">
        <v>386</v>
      </c>
      <c r="F171" s="4"/>
    </row>
    <row r="172" spans="3:6" x14ac:dyDescent="0.2">
      <c r="C172" s="7" t="str">
        <f t="shared" si="2"/>
        <v>Miami FL</v>
      </c>
      <c r="D172" s="5" t="s">
        <v>653</v>
      </c>
      <c r="E172" s="6" t="s">
        <v>95</v>
      </c>
      <c r="F172" s="4"/>
    </row>
    <row r="173" spans="3:6" x14ac:dyDescent="0.2">
      <c r="C173" s="7" t="str">
        <f t="shared" si="2"/>
        <v>Miami OH</v>
      </c>
      <c r="D173" s="5" t="s">
        <v>579</v>
      </c>
      <c r="E173" s="6" t="s">
        <v>106</v>
      </c>
      <c r="F173" s="4"/>
    </row>
    <row r="174" spans="3:6" x14ac:dyDescent="0.2">
      <c r="C174" s="7" t="str">
        <f t="shared" si="2"/>
        <v>Michigan</v>
      </c>
      <c r="D174" s="5" t="s">
        <v>136</v>
      </c>
      <c r="E174" s="6" t="s">
        <v>136</v>
      </c>
      <c r="F174" s="4"/>
    </row>
    <row r="175" spans="3:6" x14ac:dyDescent="0.2">
      <c r="C175" s="7" t="str">
        <f t="shared" si="2"/>
        <v>Michigan St.</v>
      </c>
      <c r="D175" s="5" t="s">
        <v>445</v>
      </c>
      <c r="E175" s="6" t="s">
        <v>154</v>
      </c>
      <c r="F175" s="4"/>
    </row>
    <row r="176" spans="3:6" x14ac:dyDescent="0.2">
      <c r="C176" s="7" t="str">
        <f t="shared" si="2"/>
        <v>Middle Tennessee</v>
      </c>
      <c r="D176" s="5" t="s">
        <v>484</v>
      </c>
      <c r="E176" s="6" t="s">
        <v>138</v>
      </c>
      <c r="F176" s="4"/>
    </row>
    <row r="177" spans="3:6" x14ac:dyDescent="0.2">
      <c r="C177" s="7" t="str">
        <f t="shared" si="2"/>
        <v>Milwaukee</v>
      </c>
      <c r="D177" s="5" t="s">
        <v>631</v>
      </c>
      <c r="E177" s="6" t="s">
        <v>346</v>
      </c>
      <c r="F177" s="4"/>
    </row>
    <row r="178" spans="3:6" x14ac:dyDescent="0.2">
      <c r="C178" s="7" t="str">
        <f t="shared" si="2"/>
        <v>Minnesota</v>
      </c>
      <c r="D178" s="5" t="s">
        <v>298</v>
      </c>
      <c r="E178" s="6" t="s">
        <v>298</v>
      </c>
      <c r="F178" s="4"/>
    </row>
    <row r="179" spans="3:6" x14ac:dyDescent="0.2">
      <c r="C179" s="7" t="str">
        <f t="shared" si="2"/>
        <v>Mississippi</v>
      </c>
      <c r="D179" s="5" t="s">
        <v>272</v>
      </c>
      <c r="E179" s="6" t="s">
        <v>272</v>
      </c>
      <c r="F179" s="4"/>
    </row>
    <row r="180" spans="3:6" x14ac:dyDescent="0.2">
      <c r="C180" s="7" t="str">
        <f t="shared" si="2"/>
        <v>Mississippi St.</v>
      </c>
      <c r="D180" s="5" t="s">
        <v>449</v>
      </c>
      <c r="E180" s="6" t="s">
        <v>190</v>
      </c>
      <c r="F180" s="4"/>
    </row>
    <row r="181" spans="3:6" x14ac:dyDescent="0.2">
      <c r="C181" s="7" t="str">
        <f t="shared" si="2"/>
        <v>Mississippi Valley St.</v>
      </c>
      <c r="D181" s="5" t="s">
        <v>644</v>
      </c>
      <c r="E181" s="6" t="s">
        <v>294</v>
      </c>
      <c r="F181" s="4"/>
    </row>
    <row r="182" spans="3:6" x14ac:dyDescent="0.2">
      <c r="C182" s="7" t="str">
        <f t="shared" si="2"/>
        <v>Missouri</v>
      </c>
      <c r="D182" s="5" t="s">
        <v>341</v>
      </c>
      <c r="E182" s="6" t="s">
        <v>341</v>
      </c>
      <c r="F182" s="4"/>
    </row>
    <row r="183" spans="3:6" x14ac:dyDescent="0.2">
      <c r="C183" s="7" t="str">
        <f t="shared" si="2"/>
        <v>Missouri St.</v>
      </c>
      <c r="D183" s="5" t="s">
        <v>461</v>
      </c>
      <c r="E183" s="6" t="s">
        <v>67</v>
      </c>
      <c r="F183" s="4"/>
    </row>
    <row r="184" spans="3:6" x14ac:dyDescent="0.2">
      <c r="C184" s="7" t="str">
        <f t="shared" si="2"/>
        <v>Monmouth</v>
      </c>
      <c r="D184" s="5" t="s">
        <v>255</v>
      </c>
      <c r="E184" s="6" t="s">
        <v>255</v>
      </c>
      <c r="F184" s="4"/>
    </row>
    <row r="185" spans="3:6" x14ac:dyDescent="0.2">
      <c r="C185" s="7" t="str">
        <f t="shared" si="2"/>
        <v>Montana</v>
      </c>
      <c r="D185" s="5" t="s">
        <v>231</v>
      </c>
      <c r="E185" s="6" t="s">
        <v>231</v>
      </c>
      <c r="F185" s="4"/>
    </row>
    <row r="186" spans="3:6" x14ac:dyDescent="0.2">
      <c r="C186" s="7" t="str">
        <f t="shared" si="2"/>
        <v>Montana St.</v>
      </c>
      <c r="D186" s="5" t="s">
        <v>655</v>
      </c>
      <c r="E186" s="6" t="s">
        <v>86</v>
      </c>
      <c r="F186" s="4"/>
    </row>
    <row r="187" spans="3:6" x14ac:dyDescent="0.2">
      <c r="C187" s="7" t="str">
        <f t="shared" si="2"/>
        <v>Morehead St.</v>
      </c>
      <c r="D187" s="5" t="s">
        <v>490</v>
      </c>
      <c r="E187" s="6" t="s">
        <v>257</v>
      </c>
      <c r="F187" s="4"/>
    </row>
    <row r="188" spans="3:6" x14ac:dyDescent="0.2">
      <c r="C188" s="7" t="str">
        <f t="shared" si="2"/>
        <v>Morgan St.</v>
      </c>
      <c r="D188" s="5" t="s">
        <v>600</v>
      </c>
      <c r="E188" s="6" t="s">
        <v>207</v>
      </c>
      <c r="F188" s="4"/>
    </row>
    <row r="189" spans="3:6" x14ac:dyDescent="0.2">
      <c r="C189" s="7" t="str">
        <f t="shared" si="2"/>
        <v>Mount St. Mary's</v>
      </c>
      <c r="D189" s="5" t="s">
        <v>573</v>
      </c>
      <c r="E189" s="6" t="s">
        <v>347</v>
      </c>
      <c r="F189" s="4"/>
    </row>
    <row r="190" spans="3:6" x14ac:dyDescent="0.2">
      <c r="C190" s="7" t="str">
        <f t="shared" si="2"/>
        <v>Murray St.</v>
      </c>
      <c r="D190" s="5" t="s">
        <v>436</v>
      </c>
      <c r="E190" s="6" t="s">
        <v>74</v>
      </c>
      <c r="F190" s="4"/>
    </row>
    <row r="191" spans="3:6" x14ac:dyDescent="0.2">
      <c r="C191" s="7" t="str">
        <f t="shared" si="2"/>
        <v>N.C. State</v>
      </c>
      <c r="D191" s="5" t="s">
        <v>510</v>
      </c>
      <c r="E191" s="6" t="s">
        <v>137</v>
      </c>
      <c r="F191" s="4"/>
    </row>
    <row r="192" spans="3:6" x14ac:dyDescent="0.2">
      <c r="C192" s="7" t="str">
        <f t="shared" si="2"/>
        <v>Navy</v>
      </c>
      <c r="D192" s="5" t="s">
        <v>351</v>
      </c>
      <c r="E192" s="6" t="s">
        <v>351</v>
      </c>
      <c r="F192" s="4"/>
    </row>
    <row r="193" spans="3:6" x14ac:dyDescent="0.2">
      <c r="C193" s="7" t="str">
        <f t="shared" si="2"/>
        <v>Nebraska</v>
      </c>
      <c r="D193" s="5" t="s">
        <v>124</v>
      </c>
      <c r="E193" s="6" t="s">
        <v>124</v>
      </c>
      <c r="F193" s="4"/>
    </row>
    <row r="194" spans="3:6" x14ac:dyDescent="0.2">
      <c r="C194" s="7" t="str">
        <f t="shared" si="2"/>
        <v>Nebraska Omaha</v>
      </c>
      <c r="D194" s="5" t="s">
        <v>637</v>
      </c>
      <c r="E194" s="6" t="s">
        <v>220</v>
      </c>
      <c r="F194" s="4"/>
    </row>
    <row r="195" spans="3:6" x14ac:dyDescent="0.2">
      <c r="C195" s="7" t="str">
        <f t="shared" si="2"/>
        <v>Nevada</v>
      </c>
      <c r="D195" s="5" t="s">
        <v>170</v>
      </c>
      <c r="E195" s="6" t="s">
        <v>170</v>
      </c>
      <c r="F195" s="4"/>
    </row>
    <row r="196" spans="3:6" x14ac:dyDescent="0.2">
      <c r="C196" s="7" t="str">
        <f t="shared" si="2"/>
        <v>New Hampshire</v>
      </c>
      <c r="D196" s="5" t="s">
        <v>572</v>
      </c>
      <c r="E196" s="6" t="s">
        <v>306</v>
      </c>
      <c r="F196" s="4"/>
    </row>
    <row r="197" spans="3:6" x14ac:dyDescent="0.2">
      <c r="C197" s="7" t="str">
        <f t="shared" ref="C197:C260" si="3">TRIM(D197)</f>
        <v>New Mexico</v>
      </c>
      <c r="D197" s="5" t="s">
        <v>113</v>
      </c>
      <c r="E197" s="6" t="s">
        <v>113</v>
      </c>
      <c r="F197" s="4"/>
    </row>
    <row r="198" spans="3:6" x14ac:dyDescent="0.2">
      <c r="C198" s="7" t="str">
        <f t="shared" si="3"/>
        <v>New Mexico St.</v>
      </c>
      <c r="D198" s="5" t="s">
        <v>660</v>
      </c>
      <c r="E198" s="6" t="s">
        <v>178</v>
      </c>
      <c r="F198" s="4"/>
    </row>
    <row r="199" spans="3:6" x14ac:dyDescent="0.2">
      <c r="C199" s="7" t="str">
        <f t="shared" si="3"/>
        <v>New Orleans</v>
      </c>
      <c r="D199" s="5" t="s">
        <v>78</v>
      </c>
      <c r="E199" s="6" t="s">
        <v>78</v>
      </c>
      <c r="F199" s="4"/>
    </row>
    <row r="200" spans="3:6" x14ac:dyDescent="0.2">
      <c r="C200" s="7" t="str">
        <f t="shared" si="3"/>
        <v>Niagara</v>
      </c>
      <c r="D200" s="5" t="s">
        <v>320</v>
      </c>
      <c r="E200" s="6" t="s">
        <v>320</v>
      </c>
      <c r="F200" s="4"/>
    </row>
    <row r="201" spans="3:6" x14ac:dyDescent="0.2">
      <c r="C201" s="7" t="str">
        <f t="shared" si="3"/>
        <v>Nicholls St.</v>
      </c>
      <c r="D201" s="5" t="s">
        <v>550</v>
      </c>
      <c r="E201" s="6" t="s">
        <v>73</v>
      </c>
      <c r="F201" s="4"/>
    </row>
    <row r="202" spans="3:6" x14ac:dyDescent="0.2">
      <c r="C202" s="7" t="str">
        <f t="shared" si="3"/>
        <v>NJIT</v>
      </c>
      <c r="D202" s="5" t="s">
        <v>375</v>
      </c>
      <c r="E202" s="6" t="s">
        <v>375</v>
      </c>
      <c r="F202" s="4"/>
    </row>
    <row r="203" spans="3:6" x14ac:dyDescent="0.2">
      <c r="C203" s="7" t="str">
        <f t="shared" si="3"/>
        <v>Norfolk St.</v>
      </c>
      <c r="D203" s="5" t="s">
        <v>657</v>
      </c>
      <c r="E203" s="6" t="s">
        <v>141</v>
      </c>
      <c r="F203" s="4"/>
    </row>
    <row r="204" spans="3:6" x14ac:dyDescent="0.2">
      <c r="C204" s="7" t="str">
        <f t="shared" si="3"/>
        <v>North Alabama</v>
      </c>
      <c r="D204" s="5" t="s">
        <v>619</v>
      </c>
      <c r="E204" s="6" t="s">
        <v>352</v>
      </c>
      <c r="F204" s="4"/>
    </row>
    <row r="205" spans="3:6" x14ac:dyDescent="0.2">
      <c r="C205" s="7" t="str">
        <f t="shared" si="3"/>
        <v>North Carolina</v>
      </c>
      <c r="D205" s="5" t="s">
        <v>438</v>
      </c>
      <c r="E205" s="6" t="s">
        <v>60</v>
      </c>
      <c r="F205" s="4"/>
    </row>
    <row r="206" spans="3:6" x14ac:dyDescent="0.2">
      <c r="C206" s="7" t="str">
        <f t="shared" si="3"/>
        <v>North Carolina A&amp;T</v>
      </c>
      <c r="D206" s="5" t="s">
        <v>602</v>
      </c>
      <c r="E206" s="6" t="s">
        <v>321</v>
      </c>
      <c r="F206" s="4"/>
    </row>
    <row r="207" spans="3:6" x14ac:dyDescent="0.2">
      <c r="C207" s="7" t="str">
        <f t="shared" si="3"/>
        <v>North Carolina Central</v>
      </c>
      <c r="D207" s="5" t="s">
        <v>598</v>
      </c>
      <c r="E207" s="6" t="s">
        <v>278</v>
      </c>
      <c r="F207" s="4"/>
    </row>
    <row r="208" spans="3:6" x14ac:dyDescent="0.2">
      <c r="C208" s="7" t="str">
        <f t="shared" si="3"/>
        <v>North Dakota</v>
      </c>
      <c r="D208" s="5" t="s">
        <v>250</v>
      </c>
      <c r="E208" s="6" t="s">
        <v>250</v>
      </c>
      <c r="F208" s="4"/>
    </row>
    <row r="209" spans="3:6" x14ac:dyDescent="0.2">
      <c r="C209" s="7" t="str">
        <f t="shared" si="3"/>
        <v>North Dakota St.</v>
      </c>
      <c r="D209" s="5" t="s">
        <v>516</v>
      </c>
      <c r="E209" s="6" t="s">
        <v>133</v>
      </c>
      <c r="F209" s="4"/>
    </row>
    <row r="210" spans="3:6" x14ac:dyDescent="0.2">
      <c r="C210" s="7" t="str">
        <f t="shared" si="3"/>
        <v>North Florida</v>
      </c>
      <c r="D210" s="5" t="s">
        <v>588</v>
      </c>
      <c r="E210" s="6" t="s">
        <v>330</v>
      </c>
      <c r="F210" s="4"/>
    </row>
    <row r="211" spans="3:6" x14ac:dyDescent="0.2">
      <c r="C211" s="7" t="str">
        <f t="shared" si="3"/>
        <v>North Texas</v>
      </c>
      <c r="D211" s="5" t="s">
        <v>356</v>
      </c>
      <c r="E211" s="6" t="s">
        <v>356</v>
      </c>
      <c r="F211" s="4"/>
    </row>
    <row r="212" spans="3:6" x14ac:dyDescent="0.2">
      <c r="C212" s="7" t="str">
        <f t="shared" si="3"/>
        <v>Northeastern</v>
      </c>
      <c r="D212" s="5" t="s">
        <v>584</v>
      </c>
      <c r="E212" s="6" t="s">
        <v>349</v>
      </c>
      <c r="F212" s="4"/>
    </row>
    <row r="213" spans="3:6" x14ac:dyDescent="0.2">
      <c r="C213" s="7" t="str">
        <f t="shared" si="3"/>
        <v>Northern Arizona</v>
      </c>
      <c r="D213" s="5" t="s">
        <v>629</v>
      </c>
      <c r="E213" s="6" t="s">
        <v>325</v>
      </c>
      <c r="F213" s="4"/>
    </row>
    <row r="214" spans="3:6" x14ac:dyDescent="0.2">
      <c r="C214" s="7" t="str">
        <f t="shared" si="3"/>
        <v>Northern Colorado</v>
      </c>
      <c r="D214" s="5" t="s">
        <v>556</v>
      </c>
      <c r="E214" s="6" t="s">
        <v>62</v>
      </c>
      <c r="F214" s="4"/>
    </row>
    <row r="215" spans="3:6" x14ac:dyDescent="0.2">
      <c r="C215" s="7" t="str">
        <f t="shared" si="3"/>
        <v>Northern Illinois</v>
      </c>
      <c r="D215" s="5" t="s">
        <v>601</v>
      </c>
      <c r="E215" s="6" t="s">
        <v>353</v>
      </c>
      <c r="F215" s="4"/>
    </row>
    <row r="216" spans="3:6" x14ac:dyDescent="0.2">
      <c r="C216" s="7" t="str">
        <f t="shared" si="3"/>
        <v>Northern Iowa</v>
      </c>
      <c r="D216" s="5" t="s">
        <v>477</v>
      </c>
      <c r="E216" s="6" t="s">
        <v>109</v>
      </c>
      <c r="F216" s="4"/>
    </row>
    <row r="217" spans="3:6" x14ac:dyDescent="0.2">
      <c r="C217" s="7" t="str">
        <f t="shared" si="3"/>
        <v>Northern Kentucky</v>
      </c>
      <c r="D217" s="5" t="s">
        <v>547</v>
      </c>
      <c r="E217" s="6" t="s">
        <v>251</v>
      </c>
      <c r="F217" s="4"/>
    </row>
    <row r="218" spans="3:6" x14ac:dyDescent="0.2">
      <c r="C218" s="7" t="str">
        <f t="shared" si="3"/>
        <v>Northwestern</v>
      </c>
      <c r="D218" s="5" t="s">
        <v>150</v>
      </c>
      <c r="E218" s="6" t="s">
        <v>150</v>
      </c>
      <c r="F218" s="4"/>
    </row>
    <row r="219" spans="3:6" x14ac:dyDescent="0.2">
      <c r="C219" s="7" t="str">
        <f t="shared" si="3"/>
        <v>Northwestern St.</v>
      </c>
      <c r="D219" s="5" t="s">
        <v>627</v>
      </c>
      <c r="E219" s="6" t="s">
        <v>171</v>
      </c>
      <c r="F219" s="4"/>
    </row>
    <row r="220" spans="3:6" x14ac:dyDescent="0.2">
      <c r="C220" s="7" t="str">
        <f t="shared" si="3"/>
        <v>Notre Dame</v>
      </c>
      <c r="D220" s="5" t="s">
        <v>157</v>
      </c>
      <c r="E220" s="6" t="s">
        <v>157</v>
      </c>
      <c r="F220" s="4"/>
    </row>
    <row r="221" spans="3:6" x14ac:dyDescent="0.2">
      <c r="C221" s="7" t="str">
        <f t="shared" si="3"/>
        <v>Oakland</v>
      </c>
      <c r="D221" s="5" t="s">
        <v>152</v>
      </c>
      <c r="E221" s="6" t="s">
        <v>152</v>
      </c>
      <c r="F221" s="4"/>
    </row>
    <row r="222" spans="3:6" x14ac:dyDescent="0.2">
      <c r="C222" s="7" t="str">
        <f t="shared" si="3"/>
        <v>Ohio</v>
      </c>
      <c r="D222" s="5" t="s">
        <v>118</v>
      </c>
      <c r="E222" s="6" t="s">
        <v>118</v>
      </c>
      <c r="F222" s="4"/>
    </row>
    <row r="223" spans="3:6" x14ac:dyDescent="0.2">
      <c r="C223" s="7" t="str">
        <f t="shared" si="3"/>
        <v>Ohio St.</v>
      </c>
      <c r="D223" s="5" t="s">
        <v>440</v>
      </c>
      <c r="E223" s="6" t="s">
        <v>104</v>
      </c>
      <c r="F223" s="4"/>
    </row>
    <row r="224" spans="3:6" x14ac:dyDescent="0.2">
      <c r="C224" s="7" t="str">
        <f t="shared" si="3"/>
        <v>Oklahoma</v>
      </c>
      <c r="D224" s="5" t="s">
        <v>259</v>
      </c>
      <c r="E224" s="6" t="s">
        <v>259</v>
      </c>
      <c r="F224" s="4"/>
    </row>
    <row r="225" spans="3:6" x14ac:dyDescent="0.2">
      <c r="C225" s="7" t="str">
        <f t="shared" si="3"/>
        <v>Oklahoma St.</v>
      </c>
      <c r="D225" s="5" t="s">
        <v>444</v>
      </c>
      <c r="E225" s="6" t="s">
        <v>267</v>
      </c>
      <c r="F225" s="4"/>
    </row>
    <row r="226" spans="3:6" x14ac:dyDescent="0.2">
      <c r="C226" s="7" t="str">
        <f t="shared" si="3"/>
        <v>Old Dominion</v>
      </c>
      <c r="D226" s="5" t="s">
        <v>318</v>
      </c>
      <c r="E226" s="6" t="s">
        <v>318</v>
      </c>
      <c r="F226" s="4"/>
    </row>
    <row r="227" spans="3:6" x14ac:dyDescent="0.2">
      <c r="C227" s="7" t="str">
        <f t="shared" si="3"/>
        <v>Oral Roberts</v>
      </c>
      <c r="D227" s="5" t="s">
        <v>43</v>
      </c>
      <c r="E227" s="6" t="s">
        <v>43</v>
      </c>
      <c r="F227" s="4"/>
    </row>
    <row r="228" spans="3:6" x14ac:dyDescent="0.2">
      <c r="C228" s="7" t="str">
        <f t="shared" si="3"/>
        <v>Oregon</v>
      </c>
      <c r="D228" s="5" t="s">
        <v>151</v>
      </c>
      <c r="E228" s="6" t="s">
        <v>151</v>
      </c>
      <c r="F228" s="4"/>
    </row>
    <row r="229" spans="3:6" x14ac:dyDescent="0.2">
      <c r="C229" s="7" t="str">
        <f t="shared" si="3"/>
        <v>Oregon St.</v>
      </c>
      <c r="D229" s="5" t="s">
        <v>566</v>
      </c>
      <c r="E229" s="6" t="s">
        <v>270</v>
      </c>
      <c r="F229" s="4"/>
    </row>
    <row r="230" spans="3:6" x14ac:dyDescent="0.2">
      <c r="C230" s="7" t="str">
        <f t="shared" si="3"/>
        <v>Pacific</v>
      </c>
      <c r="D230" s="5" t="s">
        <v>329</v>
      </c>
      <c r="E230" s="6" t="s">
        <v>329</v>
      </c>
      <c r="F230" s="4"/>
    </row>
    <row r="231" spans="3:6" x14ac:dyDescent="0.2">
      <c r="C231" s="7" t="str">
        <f t="shared" si="3"/>
        <v>Penn</v>
      </c>
      <c r="D231" s="5" t="s">
        <v>555</v>
      </c>
      <c r="E231" s="6" t="s">
        <v>155</v>
      </c>
      <c r="F231" s="4"/>
    </row>
    <row r="232" spans="3:6" x14ac:dyDescent="0.2">
      <c r="C232" s="7" t="str">
        <f t="shared" si="3"/>
        <v>Penn St.</v>
      </c>
      <c r="D232" s="5" t="s">
        <v>475</v>
      </c>
      <c r="E232" s="6" t="s">
        <v>342</v>
      </c>
      <c r="F232" s="4"/>
    </row>
    <row r="233" spans="3:6" x14ac:dyDescent="0.2">
      <c r="C233" s="7" t="str">
        <f t="shared" si="3"/>
        <v>Pepperdine</v>
      </c>
      <c r="D233" s="5" t="s">
        <v>289</v>
      </c>
      <c r="E233" s="6" t="s">
        <v>289</v>
      </c>
      <c r="F233" s="4"/>
    </row>
    <row r="234" spans="3:6" x14ac:dyDescent="0.2">
      <c r="C234" s="7" t="str">
        <f t="shared" si="3"/>
        <v>Pittsburgh</v>
      </c>
      <c r="D234" s="5" t="s">
        <v>382</v>
      </c>
      <c r="E234" s="6" t="s">
        <v>382</v>
      </c>
      <c r="F234" s="4"/>
    </row>
    <row r="235" spans="3:6" x14ac:dyDescent="0.2">
      <c r="C235" s="7" t="str">
        <f t="shared" si="3"/>
        <v>Portland</v>
      </c>
      <c r="D235" s="5" t="s">
        <v>158</v>
      </c>
      <c r="E235" s="6" t="s">
        <v>158</v>
      </c>
      <c r="F235" s="4"/>
    </row>
    <row r="236" spans="3:6" x14ac:dyDescent="0.2">
      <c r="C236" s="7" t="str">
        <f t="shared" si="3"/>
        <v>Portland St.</v>
      </c>
      <c r="D236" s="5" t="s">
        <v>577</v>
      </c>
      <c r="E236" s="6" t="s">
        <v>176</v>
      </c>
      <c r="F236" s="4"/>
    </row>
    <row r="237" spans="3:6" x14ac:dyDescent="0.2">
      <c r="C237" s="7" t="str">
        <f t="shared" si="3"/>
        <v>Prairie View A&amp;M</v>
      </c>
      <c r="D237" s="5" t="s">
        <v>597</v>
      </c>
      <c r="E237" s="6" t="s">
        <v>229</v>
      </c>
      <c r="F237" s="4"/>
    </row>
    <row r="238" spans="3:6" x14ac:dyDescent="0.2">
      <c r="C238" s="7" t="str">
        <f t="shared" si="3"/>
        <v>Presbyterian</v>
      </c>
      <c r="D238" s="5" t="s">
        <v>331</v>
      </c>
      <c r="E238" s="6" t="s">
        <v>331</v>
      </c>
      <c r="F238" s="4"/>
    </row>
    <row r="239" spans="3:6" x14ac:dyDescent="0.2">
      <c r="C239" s="7" t="str">
        <f t="shared" si="3"/>
        <v>Princeton</v>
      </c>
      <c r="D239" s="5" t="s">
        <v>54</v>
      </c>
      <c r="E239" s="6" t="s">
        <v>54</v>
      </c>
      <c r="F239" s="4"/>
    </row>
    <row r="240" spans="3:6" x14ac:dyDescent="0.2">
      <c r="C240" s="7" t="str">
        <f t="shared" si="3"/>
        <v>Providence</v>
      </c>
      <c r="D240" s="5" t="s">
        <v>163</v>
      </c>
      <c r="E240" s="6" t="s">
        <v>163</v>
      </c>
      <c r="F240" s="4"/>
    </row>
    <row r="241" spans="3:6" x14ac:dyDescent="0.2">
      <c r="C241" s="7" t="str">
        <f t="shared" si="3"/>
        <v>Purdue</v>
      </c>
      <c r="D241" s="5" t="s">
        <v>47</v>
      </c>
      <c r="E241" s="6" t="s">
        <v>47</v>
      </c>
      <c r="F241" s="4"/>
    </row>
    <row r="242" spans="3:6" x14ac:dyDescent="0.2">
      <c r="C242" s="7" t="str">
        <f t="shared" si="3"/>
        <v>Purdue Fort Wayne</v>
      </c>
      <c r="D242" s="5" t="s">
        <v>564</v>
      </c>
      <c r="E242" s="6" t="s">
        <v>162</v>
      </c>
      <c r="F242" s="4"/>
    </row>
    <row r="243" spans="3:6" x14ac:dyDescent="0.2">
      <c r="C243" s="7" t="str">
        <f t="shared" si="3"/>
        <v>Quinnipiac</v>
      </c>
      <c r="D243" s="5" t="s">
        <v>195</v>
      </c>
      <c r="E243" s="6" t="s">
        <v>195</v>
      </c>
      <c r="F243" s="4"/>
    </row>
    <row r="244" spans="3:6" x14ac:dyDescent="0.2">
      <c r="C244" s="7" t="str">
        <f t="shared" si="3"/>
        <v>Radford</v>
      </c>
      <c r="D244" s="5" t="s">
        <v>379</v>
      </c>
      <c r="E244" s="6" t="s">
        <v>379</v>
      </c>
      <c r="F244" s="4"/>
    </row>
    <row r="245" spans="3:6" x14ac:dyDescent="0.2">
      <c r="C245" s="7" t="str">
        <f t="shared" si="3"/>
        <v>Rhode Island</v>
      </c>
      <c r="D245" s="5" t="s">
        <v>297</v>
      </c>
      <c r="E245" s="6" t="s">
        <v>297</v>
      </c>
      <c r="F245" s="4"/>
    </row>
    <row r="246" spans="3:6" x14ac:dyDescent="0.2">
      <c r="C246" s="7" t="str">
        <f t="shared" si="3"/>
        <v>Rice</v>
      </c>
      <c r="D246" s="5" t="s">
        <v>143</v>
      </c>
      <c r="E246" s="6" t="s">
        <v>143</v>
      </c>
      <c r="F246" s="4"/>
    </row>
    <row r="247" spans="3:6" x14ac:dyDescent="0.2">
      <c r="C247" s="7" t="str">
        <f t="shared" si="3"/>
        <v>Richmond</v>
      </c>
      <c r="D247" s="5" t="s">
        <v>168</v>
      </c>
      <c r="E247" s="6" t="s">
        <v>168</v>
      </c>
      <c r="F247" s="4"/>
    </row>
    <row r="248" spans="3:6" x14ac:dyDescent="0.2">
      <c r="C248" s="7" t="str">
        <f t="shared" si="3"/>
        <v>Rider</v>
      </c>
      <c r="D248" s="5" t="s">
        <v>288</v>
      </c>
      <c r="E248" s="6" t="s">
        <v>288</v>
      </c>
      <c r="F248" s="4"/>
    </row>
    <row r="249" spans="3:6" x14ac:dyDescent="0.2">
      <c r="C249" s="7" t="str">
        <f t="shared" si="3"/>
        <v>Robert Morris</v>
      </c>
      <c r="D249" s="5" t="s">
        <v>626</v>
      </c>
      <c r="E249" s="6" t="s">
        <v>263</v>
      </c>
      <c r="F249" s="4"/>
    </row>
    <row r="250" spans="3:6" x14ac:dyDescent="0.2">
      <c r="C250" s="7" t="str">
        <f t="shared" si="3"/>
        <v>Rutgers</v>
      </c>
      <c r="D250" s="5" t="s">
        <v>277</v>
      </c>
      <c r="E250" s="6" t="s">
        <v>277</v>
      </c>
      <c r="F250" s="4"/>
    </row>
    <row r="251" spans="3:6" x14ac:dyDescent="0.2">
      <c r="C251" s="7" t="str">
        <f t="shared" si="3"/>
        <v>Sacramento St.</v>
      </c>
      <c r="D251" s="5" t="s">
        <v>617</v>
      </c>
      <c r="E251" s="6" t="s">
        <v>343</v>
      </c>
      <c r="F251" s="4"/>
    </row>
    <row r="252" spans="3:6" x14ac:dyDescent="0.2">
      <c r="C252" s="7" t="str">
        <f t="shared" si="3"/>
        <v>Sacred Heart</v>
      </c>
      <c r="D252" s="5" t="s">
        <v>621</v>
      </c>
      <c r="E252" s="6" t="s">
        <v>181</v>
      </c>
      <c r="F252" s="4"/>
    </row>
    <row r="253" spans="3:6" x14ac:dyDescent="0.2">
      <c r="C253" s="7" t="str">
        <f t="shared" si="3"/>
        <v>Saint Joseph's</v>
      </c>
      <c r="D253" s="5" t="s">
        <v>526</v>
      </c>
      <c r="E253" s="6" t="s">
        <v>281</v>
      </c>
      <c r="F253" s="4"/>
    </row>
    <row r="254" spans="3:6" x14ac:dyDescent="0.2">
      <c r="C254" s="7" t="str">
        <f t="shared" si="3"/>
        <v>Saint Louis</v>
      </c>
      <c r="D254" s="5" t="s">
        <v>94</v>
      </c>
      <c r="E254" s="6" t="s">
        <v>94</v>
      </c>
      <c r="F254" s="4"/>
    </row>
    <row r="255" spans="3:6" x14ac:dyDescent="0.2">
      <c r="C255" s="7" t="str">
        <f t="shared" si="3"/>
        <v>Saint Mary's</v>
      </c>
      <c r="D255" s="5" t="s">
        <v>428</v>
      </c>
      <c r="E255" s="6" t="s">
        <v>227</v>
      </c>
      <c r="F255" s="4"/>
    </row>
    <row r="256" spans="3:6" x14ac:dyDescent="0.2">
      <c r="C256" s="7" t="str">
        <f t="shared" si="3"/>
        <v>Saint Peter's</v>
      </c>
      <c r="D256" s="5" t="s">
        <v>671</v>
      </c>
      <c r="E256" s="6" t="s">
        <v>314</v>
      </c>
      <c r="F256" s="4"/>
    </row>
    <row r="257" spans="3:6" x14ac:dyDescent="0.2">
      <c r="C257" s="7" t="str">
        <f t="shared" si="3"/>
        <v>Sam Houston St.</v>
      </c>
      <c r="D257" s="5" t="s">
        <v>509</v>
      </c>
      <c r="E257" s="6" t="s">
        <v>324</v>
      </c>
      <c r="F257" s="4"/>
    </row>
    <row r="258" spans="3:6" x14ac:dyDescent="0.2">
      <c r="C258" s="7" t="str">
        <f t="shared" si="3"/>
        <v>Samford</v>
      </c>
      <c r="D258" s="5" t="s">
        <v>128</v>
      </c>
      <c r="E258" s="6" t="s">
        <v>128</v>
      </c>
      <c r="F258" s="4"/>
    </row>
    <row r="259" spans="3:6" x14ac:dyDescent="0.2">
      <c r="C259" s="7" t="str">
        <f t="shared" si="3"/>
        <v>San Diego</v>
      </c>
      <c r="D259" s="5" t="s">
        <v>355</v>
      </c>
      <c r="E259" s="6" t="s">
        <v>355</v>
      </c>
      <c r="F259" s="4"/>
    </row>
    <row r="260" spans="3:6" x14ac:dyDescent="0.2">
      <c r="C260" s="7" t="str">
        <f t="shared" si="3"/>
        <v>San Diego St.</v>
      </c>
      <c r="D260" s="5" t="s">
        <v>430</v>
      </c>
      <c r="E260" s="6" t="s">
        <v>328</v>
      </c>
      <c r="F260" s="4"/>
    </row>
    <row r="261" spans="3:6" x14ac:dyDescent="0.2">
      <c r="C261" s="7" t="str">
        <f t="shared" ref="C261:C324" si="4">TRIM(D261)</f>
        <v>San Francisco</v>
      </c>
      <c r="D261" s="5" t="s">
        <v>79</v>
      </c>
      <c r="E261" s="6" t="s">
        <v>79</v>
      </c>
      <c r="F261" s="4"/>
    </row>
    <row r="262" spans="3:6" x14ac:dyDescent="0.2">
      <c r="C262" s="7" t="str">
        <f t="shared" si="4"/>
        <v>San Jose St.</v>
      </c>
      <c r="D262" s="5" t="s">
        <v>595</v>
      </c>
      <c r="E262" s="6" t="s">
        <v>374</v>
      </c>
      <c r="F262" s="4"/>
    </row>
    <row r="263" spans="3:6" x14ac:dyDescent="0.2">
      <c r="C263" s="7" t="str">
        <f t="shared" si="4"/>
        <v>Santa Clara</v>
      </c>
      <c r="D263" s="5" t="s">
        <v>57</v>
      </c>
      <c r="E263" s="6" t="s">
        <v>57</v>
      </c>
      <c r="F263" s="4"/>
    </row>
    <row r="264" spans="3:6" x14ac:dyDescent="0.2">
      <c r="C264" s="7" t="str">
        <f t="shared" si="4"/>
        <v>Seattle</v>
      </c>
      <c r="D264" s="5" t="s">
        <v>117</v>
      </c>
      <c r="E264" s="6" t="s">
        <v>117</v>
      </c>
      <c r="F264" s="4"/>
    </row>
    <row r="265" spans="3:6" x14ac:dyDescent="0.2">
      <c r="C265" s="7" t="str">
        <f t="shared" si="4"/>
        <v>Seton Hall</v>
      </c>
      <c r="D265" s="5" t="s">
        <v>177</v>
      </c>
      <c r="E265" s="6" t="s">
        <v>177</v>
      </c>
      <c r="F265" s="4"/>
    </row>
    <row r="266" spans="3:6" x14ac:dyDescent="0.2">
      <c r="C266" s="7" t="str">
        <f t="shared" si="4"/>
        <v>Siena</v>
      </c>
      <c r="D266" s="5" t="s">
        <v>313</v>
      </c>
      <c r="E266" s="6" t="s">
        <v>313</v>
      </c>
      <c r="F266" s="4"/>
    </row>
    <row r="267" spans="3:6" x14ac:dyDescent="0.2">
      <c r="C267" s="7" t="str">
        <f t="shared" si="4"/>
        <v>SIU Edwardsville</v>
      </c>
      <c r="D267" s="5" t="s">
        <v>603</v>
      </c>
      <c r="E267" s="6" t="s">
        <v>305</v>
      </c>
      <c r="F267" s="4"/>
    </row>
    <row r="268" spans="3:6" x14ac:dyDescent="0.2">
      <c r="C268" s="7" t="str">
        <f t="shared" si="4"/>
        <v>SMU</v>
      </c>
      <c r="D268" s="5" t="s">
        <v>454</v>
      </c>
      <c r="E268" s="6" t="s">
        <v>99</v>
      </c>
      <c r="F268" s="4"/>
    </row>
    <row r="269" spans="3:6" x14ac:dyDescent="0.2">
      <c r="C269" s="7" t="str">
        <f t="shared" si="4"/>
        <v>South Alabama</v>
      </c>
      <c r="D269" s="5" t="s">
        <v>508</v>
      </c>
      <c r="E269" s="6" t="s">
        <v>242</v>
      </c>
      <c r="F269" s="4"/>
    </row>
    <row r="270" spans="3:6" x14ac:dyDescent="0.2">
      <c r="C270" s="7" t="str">
        <f t="shared" si="4"/>
        <v>South Carolina</v>
      </c>
      <c r="D270" s="5" t="s">
        <v>482</v>
      </c>
      <c r="E270" s="6" t="s">
        <v>222</v>
      </c>
      <c r="F270" s="4"/>
    </row>
    <row r="271" spans="3:6" x14ac:dyDescent="0.2">
      <c r="C271" s="7" t="str">
        <f t="shared" si="4"/>
        <v>South Carolina St.</v>
      </c>
      <c r="D271" s="5" t="s">
        <v>610</v>
      </c>
      <c r="E271" s="6" t="s">
        <v>218</v>
      </c>
      <c r="F271" s="4"/>
    </row>
    <row r="272" spans="3:6" x14ac:dyDescent="0.2">
      <c r="C272" s="7" t="str">
        <f t="shared" si="4"/>
        <v>South Dakota</v>
      </c>
      <c r="D272" s="5" t="s">
        <v>110</v>
      </c>
      <c r="E272" s="6" t="s">
        <v>110</v>
      </c>
      <c r="F272" s="4"/>
    </row>
    <row r="273" spans="3:6" x14ac:dyDescent="0.2">
      <c r="C273" s="7" t="str">
        <f t="shared" si="4"/>
        <v>South Dakota St.</v>
      </c>
      <c r="D273" s="5" t="s">
        <v>658</v>
      </c>
      <c r="E273" s="6" t="s">
        <v>40</v>
      </c>
    </row>
    <row r="274" spans="3:6" x14ac:dyDescent="0.2">
      <c r="C274" s="7" t="str">
        <f t="shared" si="4"/>
        <v>South Florida</v>
      </c>
      <c r="D274" s="5" t="s">
        <v>575</v>
      </c>
      <c r="E274" s="6" t="s">
        <v>394</v>
      </c>
      <c r="F274" s="4"/>
    </row>
    <row r="275" spans="3:6" x14ac:dyDescent="0.2">
      <c r="C275" s="7" t="str">
        <f t="shared" si="4"/>
        <v>Southeast Missouri St.</v>
      </c>
      <c r="D275" s="5" t="s">
        <v>568</v>
      </c>
      <c r="E275" s="6" t="s">
        <v>82</v>
      </c>
      <c r="F275" s="4"/>
    </row>
    <row r="276" spans="3:6" x14ac:dyDescent="0.2">
      <c r="C276" s="7" t="str">
        <f t="shared" si="4"/>
        <v>Southeastern Louisiana</v>
      </c>
      <c r="D276" s="5" t="s">
        <v>592</v>
      </c>
      <c r="E276" s="6" t="s">
        <v>77</v>
      </c>
      <c r="F276" s="4"/>
    </row>
    <row r="277" spans="3:6" x14ac:dyDescent="0.2">
      <c r="C277" s="7" t="str">
        <f t="shared" si="4"/>
        <v>Southern</v>
      </c>
      <c r="D277" s="5" t="s">
        <v>209</v>
      </c>
      <c r="E277" s="6" t="s">
        <v>209</v>
      </c>
      <c r="F277" s="4"/>
    </row>
    <row r="278" spans="3:6" x14ac:dyDescent="0.2">
      <c r="C278" s="7" t="str">
        <f t="shared" si="4"/>
        <v>Southern Illinois</v>
      </c>
      <c r="D278" s="5" t="s">
        <v>496</v>
      </c>
      <c r="E278" s="6" t="s">
        <v>359</v>
      </c>
      <c r="F278" s="4"/>
    </row>
    <row r="279" spans="3:6" x14ac:dyDescent="0.2">
      <c r="C279" s="7" t="str">
        <f t="shared" si="4"/>
        <v>Southern Miss</v>
      </c>
      <c r="D279" s="5" t="s">
        <v>635</v>
      </c>
      <c r="E279" s="6" t="s">
        <v>370</v>
      </c>
      <c r="F279" s="4"/>
    </row>
    <row r="280" spans="3:6" x14ac:dyDescent="0.2">
      <c r="C280" s="7" t="str">
        <f t="shared" si="4"/>
        <v>Southern Utah</v>
      </c>
      <c r="D280" s="5" t="s">
        <v>531</v>
      </c>
      <c r="E280" s="6" t="s">
        <v>72</v>
      </c>
      <c r="F280" s="4"/>
    </row>
    <row r="281" spans="3:6" x14ac:dyDescent="0.2">
      <c r="C281" s="7" t="str">
        <f t="shared" si="4"/>
        <v>St. Bonaventure</v>
      </c>
      <c r="D281" s="5" t="s">
        <v>474</v>
      </c>
      <c r="E281" s="6" t="s">
        <v>208</v>
      </c>
      <c r="F281" s="4"/>
    </row>
    <row r="282" spans="3:6" x14ac:dyDescent="0.2">
      <c r="C282" s="7" t="str">
        <f t="shared" si="4"/>
        <v>St. Francis NY</v>
      </c>
      <c r="D282" s="5" t="s">
        <v>622</v>
      </c>
      <c r="E282" s="6" t="s">
        <v>323</v>
      </c>
      <c r="F282" s="4"/>
    </row>
    <row r="283" spans="3:6" x14ac:dyDescent="0.2">
      <c r="C283" s="7" t="str">
        <f t="shared" si="4"/>
        <v>St. Francis PA</v>
      </c>
      <c r="D283" s="5" t="s">
        <v>623</v>
      </c>
      <c r="E283" s="6" t="s">
        <v>283</v>
      </c>
      <c r="F283" s="4"/>
    </row>
    <row r="284" spans="3:6" x14ac:dyDescent="0.2">
      <c r="C284" s="7" t="str">
        <f t="shared" si="4"/>
        <v>St. John's</v>
      </c>
      <c r="D284" s="5" t="s">
        <v>459</v>
      </c>
      <c r="E284" s="6" t="s">
        <v>48</v>
      </c>
      <c r="F284" s="4"/>
    </row>
    <row r="285" spans="3:6" x14ac:dyDescent="0.2">
      <c r="C285" s="7" t="str">
        <f t="shared" si="4"/>
        <v>St. Thomas</v>
      </c>
      <c r="D285" s="5" t="s">
        <v>607</v>
      </c>
      <c r="E285" s="6" t="s">
        <v>145</v>
      </c>
      <c r="F285" s="4"/>
    </row>
    <row r="286" spans="3:6" x14ac:dyDescent="0.2">
      <c r="C286" s="7" t="str">
        <f t="shared" si="4"/>
        <v>Stanford</v>
      </c>
      <c r="D286" s="5" t="s">
        <v>312</v>
      </c>
      <c r="E286" s="6" t="s">
        <v>312</v>
      </c>
      <c r="F286" s="4"/>
    </row>
    <row r="287" spans="3:6" x14ac:dyDescent="0.2">
      <c r="C287" s="7" t="str">
        <f t="shared" si="4"/>
        <v>Stephen F. Austin</v>
      </c>
      <c r="D287" s="5" t="s">
        <v>488</v>
      </c>
      <c r="E287" s="6" t="s">
        <v>140</v>
      </c>
      <c r="F287" s="4"/>
    </row>
    <row r="288" spans="3:6" x14ac:dyDescent="0.2">
      <c r="C288" s="7" t="str">
        <f t="shared" si="4"/>
        <v>Stetson</v>
      </c>
      <c r="D288" s="5" t="s">
        <v>302</v>
      </c>
      <c r="E288" s="6" t="s">
        <v>302</v>
      </c>
      <c r="F288" s="4"/>
    </row>
    <row r="289" spans="3:6" x14ac:dyDescent="0.2">
      <c r="C289" s="7" t="str">
        <f t="shared" si="4"/>
        <v>Stony Brook</v>
      </c>
      <c r="D289" s="5" t="s">
        <v>148</v>
      </c>
      <c r="E289" s="6" t="s">
        <v>148</v>
      </c>
      <c r="F289" s="4"/>
    </row>
    <row r="290" spans="3:6" x14ac:dyDescent="0.2">
      <c r="C290" s="7" t="str">
        <f t="shared" si="4"/>
        <v>Syracuse</v>
      </c>
      <c r="D290" s="5" t="s">
        <v>61</v>
      </c>
      <c r="E290" s="6" t="s">
        <v>61</v>
      </c>
      <c r="F290" s="4"/>
    </row>
    <row r="291" spans="3:6" x14ac:dyDescent="0.2">
      <c r="C291" s="7" t="str">
        <f t="shared" si="4"/>
        <v>Tarleton St.</v>
      </c>
      <c r="D291" s="5" t="s">
        <v>552</v>
      </c>
      <c r="E291" s="6" t="s">
        <v>365</v>
      </c>
      <c r="F291" s="4"/>
    </row>
    <row r="292" spans="3:6" x14ac:dyDescent="0.2">
      <c r="C292" s="7" t="str">
        <f t="shared" si="4"/>
        <v>TCU</v>
      </c>
      <c r="D292" s="5" t="s">
        <v>443</v>
      </c>
      <c r="E292" s="6" t="s">
        <v>274</v>
      </c>
      <c r="F292" s="4"/>
    </row>
    <row r="293" spans="3:6" x14ac:dyDescent="0.2">
      <c r="C293" s="7" t="str">
        <f t="shared" si="4"/>
        <v>Temple</v>
      </c>
      <c r="D293" s="5" t="s">
        <v>304</v>
      </c>
      <c r="E293" s="6" t="s">
        <v>304</v>
      </c>
      <c r="F293" s="4"/>
    </row>
    <row r="294" spans="3:6" x14ac:dyDescent="0.2">
      <c r="C294" s="7" t="str">
        <f t="shared" si="4"/>
        <v>Tennessee</v>
      </c>
      <c r="D294" s="5" t="s">
        <v>127</v>
      </c>
      <c r="E294" s="6" t="s">
        <v>127</v>
      </c>
      <c r="F294" s="4"/>
    </row>
    <row r="295" spans="3:6" x14ac:dyDescent="0.2">
      <c r="C295" s="7" t="str">
        <f t="shared" si="4"/>
        <v>Tennessee Martin</v>
      </c>
      <c r="D295" s="5" t="s">
        <v>609</v>
      </c>
      <c r="E295" s="6" t="s">
        <v>303</v>
      </c>
      <c r="F295" s="4"/>
    </row>
    <row r="296" spans="3:6" x14ac:dyDescent="0.2">
      <c r="C296" s="7" t="str">
        <f t="shared" si="4"/>
        <v>Tennessee St.</v>
      </c>
      <c r="D296" s="5" t="s">
        <v>585</v>
      </c>
      <c r="E296" s="6" t="s">
        <v>238</v>
      </c>
      <c r="F296" s="4"/>
    </row>
    <row r="297" spans="3:6" x14ac:dyDescent="0.2">
      <c r="C297" s="7" t="str">
        <f t="shared" si="4"/>
        <v>Tennessee Tech</v>
      </c>
      <c r="D297" s="5" t="s">
        <v>578</v>
      </c>
      <c r="E297" s="6" t="s">
        <v>210</v>
      </c>
      <c r="F297" s="4"/>
    </row>
    <row r="298" spans="3:6" x14ac:dyDescent="0.2">
      <c r="C298" s="7" t="str">
        <f t="shared" si="4"/>
        <v>Texas</v>
      </c>
      <c r="D298" s="5" t="s">
        <v>268</v>
      </c>
      <c r="E298" s="6" t="s">
        <v>268</v>
      </c>
      <c r="F298" s="4"/>
    </row>
    <row r="299" spans="3:6" x14ac:dyDescent="0.2">
      <c r="C299" s="7" t="str">
        <f t="shared" si="4"/>
        <v>Texas A&amp;M</v>
      </c>
      <c r="D299" s="5" t="s">
        <v>156</v>
      </c>
      <c r="E299" s="6" t="s">
        <v>156</v>
      </c>
      <c r="F299" s="4"/>
    </row>
    <row r="300" spans="3:6" x14ac:dyDescent="0.2">
      <c r="C300" s="7" t="str">
        <f t="shared" si="4"/>
        <v>Texas A&amp;M Corpus Chris</v>
      </c>
      <c r="D300" s="5" t="s">
        <v>659</v>
      </c>
      <c r="E300" s="6" t="s">
        <v>105</v>
      </c>
      <c r="F300" s="4"/>
    </row>
    <row r="301" spans="3:6" x14ac:dyDescent="0.2">
      <c r="C301" s="7" t="str">
        <f t="shared" si="4"/>
        <v>Texas Southern</v>
      </c>
      <c r="D301" s="5" t="s">
        <v>669</v>
      </c>
      <c r="E301" s="5" t="s">
        <v>669</v>
      </c>
      <c r="F301" s="4"/>
    </row>
    <row r="302" spans="3:6" x14ac:dyDescent="0.2">
      <c r="C302" s="7" t="str">
        <f t="shared" si="4"/>
        <v>Texas St.</v>
      </c>
      <c r="D302" s="5" t="s">
        <v>506</v>
      </c>
      <c r="E302" s="6" t="s">
        <v>260</v>
      </c>
      <c r="F302" s="4"/>
    </row>
    <row r="303" spans="3:6" x14ac:dyDescent="0.2">
      <c r="C303" s="7" t="str">
        <f t="shared" si="4"/>
        <v>Texas Tech</v>
      </c>
      <c r="D303" s="5" t="s">
        <v>169</v>
      </c>
      <c r="E303" s="5" t="s">
        <v>169</v>
      </c>
      <c r="F303" s="4"/>
    </row>
    <row r="304" spans="3:6" x14ac:dyDescent="0.2">
      <c r="C304" s="7" t="str">
        <f t="shared" si="4"/>
        <v>The Citadel</v>
      </c>
      <c r="D304" s="5" t="s">
        <v>569</v>
      </c>
      <c r="E304" s="6" t="s">
        <v>103</v>
      </c>
      <c r="F304" s="4"/>
    </row>
    <row r="305" spans="3:6" x14ac:dyDescent="0.2">
      <c r="C305" s="7" t="str">
        <f t="shared" si="4"/>
        <v>Toledo</v>
      </c>
      <c r="D305" s="5" t="s">
        <v>46</v>
      </c>
      <c r="E305" s="6" t="s">
        <v>46</v>
      </c>
      <c r="F305" s="4"/>
    </row>
    <row r="306" spans="3:6" x14ac:dyDescent="0.2">
      <c r="C306" s="7" t="str">
        <f t="shared" si="4"/>
        <v>Towson</v>
      </c>
      <c r="D306" s="5" t="s">
        <v>131</v>
      </c>
      <c r="E306" s="6" t="s">
        <v>131</v>
      </c>
      <c r="F306" s="4"/>
    </row>
    <row r="307" spans="3:6" x14ac:dyDescent="0.2">
      <c r="C307" s="7" t="str">
        <f t="shared" si="4"/>
        <v>Troy</v>
      </c>
      <c r="D307" s="5" t="s">
        <v>299</v>
      </c>
      <c r="E307" s="6" t="s">
        <v>299</v>
      </c>
      <c r="F307" s="4"/>
    </row>
    <row r="308" spans="3:6" x14ac:dyDescent="0.2">
      <c r="C308" s="7" t="str">
        <f t="shared" si="4"/>
        <v>Tulane</v>
      </c>
      <c r="D308" s="5" t="s">
        <v>132</v>
      </c>
      <c r="E308" s="6" t="s">
        <v>132</v>
      </c>
      <c r="F308" s="4"/>
    </row>
    <row r="309" spans="3:6" x14ac:dyDescent="0.2">
      <c r="C309" s="7" t="str">
        <f t="shared" si="4"/>
        <v>Tulsa</v>
      </c>
      <c r="D309" s="5" t="s">
        <v>287</v>
      </c>
      <c r="E309" s="6" t="s">
        <v>287</v>
      </c>
      <c r="F309" s="4"/>
    </row>
    <row r="310" spans="3:6" x14ac:dyDescent="0.2">
      <c r="C310" s="7" t="str">
        <f t="shared" si="4"/>
        <v>UAB</v>
      </c>
      <c r="D310" s="5" t="s">
        <v>51</v>
      </c>
      <c r="E310" s="6" t="s">
        <v>51</v>
      </c>
      <c r="F310" s="4"/>
    </row>
    <row r="311" spans="3:6" x14ac:dyDescent="0.2">
      <c r="C311" s="7" t="str">
        <f t="shared" si="4"/>
        <v>UC Davis</v>
      </c>
      <c r="D311" s="5" t="s">
        <v>282</v>
      </c>
      <c r="E311" s="6" t="s">
        <v>282</v>
      </c>
      <c r="F311" s="4"/>
    </row>
    <row r="312" spans="3:6" x14ac:dyDescent="0.2">
      <c r="C312" s="7" t="str">
        <f t="shared" si="4"/>
        <v>UC Irvine</v>
      </c>
      <c r="D312" s="5" t="s">
        <v>357</v>
      </c>
      <c r="E312" s="6" t="s">
        <v>357</v>
      </c>
      <c r="F312" s="4"/>
    </row>
    <row r="313" spans="3:6" x14ac:dyDescent="0.2">
      <c r="C313" s="7" t="str">
        <f t="shared" si="4"/>
        <v>UC Riverside</v>
      </c>
      <c r="D313" s="5" t="s">
        <v>327</v>
      </c>
      <c r="E313" s="6" t="s">
        <v>327</v>
      </c>
      <c r="F313" s="4"/>
    </row>
    <row r="314" spans="3:6" x14ac:dyDescent="0.2">
      <c r="C314" s="7" t="str">
        <f t="shared" si="4"/>
        <v>UC San Diego</v>
      </c>
      <c r="D314" s="5" t="s">
        <v>265</v>
      </c>
      <c r="E314" s="6" t="s">
        <v>265</v>
      </c>
      <c r="F314" s="4"/>
    </row>
    <row r="315" spans="3:6" x14ac:dyDescent="0.2">
      <c r="C315" s="7" t="str">
        <f t="shared" si="4"/>
        <v>UC Santa Barbara</v>
      </c>
      <c r="D315" s="5" t="s">
        <v>503</v>
      </c>
      <c r="E315" s="6" t="s">
        <v>179</v>
      </c>
      <c r="F315" s="4"/>
    </row>
    <row r="316" spans="3:6" x14ac:dyDescent="0.2">
      <c r="C316" s="7" t="str">
        <f t="shared" si="4"/>
        <v>UCF</v>
      </c>
      <c r="D316" s="5" t="s">
        <v>486</v>
      </c>
      <c r="E316" s="6" t="s">
        <v>213</v>
      </c>
      <c r="F316" s="4"/>
    </row>
    <row r="317" spans="3:6" x14ac:dyDescent="0.2">
      <c r="C317" s="7" t="str">
        <f t="shared" si="4"/>
        <v>UCLA</v>
      </c>
      <c r="D317" s="5" t="s">
        <v>71</v>
      </c>
      <c r="E317" s="6" t="s">
        <v>71</v>
      </c>
      <c r="F317" s="4"/>
    </row>
    <row r="318" spans="3:6" x14ac:dyDescent="0.2">
      <c r="C318" s="7" t="str">
        <f t="shared" si="4"/>
        <v>UMass Lowell</v>
      </c>
      <c r="D318" s="5" t="s">
        <v>574</v>
      </c>
      <c r="E318" s="6" t="s">
        <v>83</v>
      </c>
      <c r="F318" s="4"/>
    </row>
    <row r="319" spans="3:6" x14ac:dyDescent="0.2">
      <c r="C319" s="7" t="str">
        <f t="shared" si="4"/>
        <v>UMBC</v>
      </c>
      <c r="D319" s="5" t="s">
        <v>570</v>
      </c>
      <c r="E319" s="6" t="s">
        <v>121</v>
      </c>
      <c r="F319" s="4"/>
    </row>
    <row r="320" spans="3:6" x14ac:dyDescent="0.2">
      <c r="C320" s="7" t="str">
        <f t="shared" si="4"/>
        <v>UMKC</v>
      </c>
      <c r="D320" s="5" t="s">
        <v>200</v>
      </c>
      <c r="E320" s="6" t="s">
        <v>200</v>
      </c>
      <c r="F320" s="4"/>
    </row>
    <row r="321" spans="3:6" x14ac:dyDescent="0.2">
      <c r="C321" s="7" t="str">
        <f t="shared" si="4"/>
        <v>UNC Asheville</v>
      </c>
      <c r="D321" s="5" t="s">
        <v>559</v>
      </c>
      <c r="E321" s="6" t="s">
        <v>183</v>
      </c>
      <c r="F321" s="4"/>
    </row>
    <row r="322" spans="3:6" x14ac:dyDescent="0.2">
      <c r="C322" s="7" t="str">
        <f t="shared" si="4"/>
        <v>UNC Greensboro</v>
      </c>
      <c r="D322" s="5" t="s">
        <v>534</v>
      </c>
      <c r="E322" s="6" t="s">
        <v>345</v>
      </c>
      <c r="F322" s="4"/>
    </row>
    <row r="323" spans="3:6" x14ac:dyDescent="0.2">
      <c r="C323" s="7" t="str">
        <f t="shared" si="4"/>
        <v>UNC Wilmington</v>
      </c>
      <c r="D323" s="5" t="s">
        <v>535</v>
      </c>
      <c r="E323" s="6" t="s">
        <v>225</v>
      </c>
      <c r="F323" s="4"/>
    </row>
    <row r="324" spans="3:6" x14ac:dyDescent="0.2">
      <c r="C324" s="7" t="str">
        <f t="shared" si="4"/>
        <v>UNLV</v>
      </c>
      <c r="D324" s="5" t="s">
        <v>249</v>
      </c>
      <c r="E324" s="6" t="s">
        <v>249</v>
      </c>
      <c r="F324" s="4"/>
    </row>
    <row r="325" spans="3:6" x14ac:dyDescent="0.2">
      <c r="C325" s="7" t="str">
        <f t="shared" ref="C325:C361" si="5">TRIM(D325)</f>
        <v>USC</v>
      </c>
      <c r="D325" s="5" t="s">
        <v>147</v>
      </c>
      <c r="E325" s="6" t="s">
        <v>147</v>
      </c>
      <c r="F325" s="4"/>
    </row>
    <row r="326" spans="3:6" x14ac:dyDescent="0.2">
      <c r="C326" s="7" t="str">
        <f t="shared" si="5"/>
        <v>USC Upstate</v>
      </c>
      <c r="D326" s="5" t="s">
        <v>594</v>
      </c>
      <c r="E326" s="6" t="s">
        <v>216</v>
      </c>
      <c r="F326" s="4"/>
    </row>
    <row r="327" spans="3:6" x14ac:dyDescent="0.2">
      <c r="C327" s="7" t="str">
        <f t="shared" si="5"/>
        <v>UT Arlington</v>
      </c>
      <c r="D327" s="5" t="s">
        <v>557</v>
      </c>
      <c r="E327" s="6" t="s">
        <v>340</v>
      </c>
      <c r="F327" s="4"/>
    </row>
    <row r="328" spans="3:6" x14ac:dyDescent="0.2">
      <c r="C328" s="7" t="str">
        <f t="shared" si="5"/>
        <v>UT Rio Grande Valley</v>
      </c>
      <c r="D328" s="5" t="s">
        <v>605</v>
      </c>
      <c r="E328" s="5" t="s">
        <v>605</v>
      </c>
      <c r="F328" s="4"/>
    </row>
    <row r="329" spans="3:6" x14ac:dyDescent="0.2">
      <c r="C329" s="7" t="str">
        <f t="shared" si="5"/>
        <v>Utah</v>
      </c>
      <c r="D329" s="5" t="s">
        <v>219</v>
      </c>
      <c r="E329" s="6" t="s">
        <v>219</v>
      </c>
      <c r="F329" s="4"/>
    </row>
    <row r="330" spans="3:6" x14ac:dyDescent="0.2">
      <c r="C330" s="7" t="str">
        <f t="shared" si="5"/>
        <v>Utah St.</v>
      </c>
      <c r="D330" s="5" t="s">
        <v>448</v>
      </c>
      <c r="E330" s="6" t="s">
        <v>142</v>
      </c>
      <c r="F330" s="4"/>
    </row>
    <row r="331" spans="3:6" x14ac:dyDescent="0.2">
      <c r="C331" s="7" t="str">
        <f t="shared" si="5"/>
        <v>Utah Valley</v>
      </c>
      <c r="D331" s="5" t="s">
        <v>492</v>
      </c>
      <c r="E331" s="6" t="s">
        <v>221</v>
      </c>
      <c r="F331" s="4"/>
    </row>
    <row r="332" spans="3:6" x14ac:dyDescent="0.2">
      <c r="C332" s="7" t="str">
        <f t="shared" si="5"/>
        <v>UTEP</v>
      </c>
      <c r="D332" s="5" t="s">
        <v>527</v>
      </c>
      <c r="E332" s="6" t="s">
        <v>280</v>
      </c>
      <c r="F332" s="4"/>
    </row>
    <row r="333" spans="3:6" x14ac:dyDescent="0.2">
      <c r="C333" s="7" t="str">
        <f t="shared" si="5"/>
        <v>UTSA</v>
      </c>
      <c r="D333" s="5" t="s">
        <v>613</v>
      </c>
      <c r="E333" s="6" t="s">
        <v>339</v>
      </c>
      <c r="F333" s="4"/>
    </row>
    <row r="334" spans="3:6" x14ac:dyDescent="0.2">
      <c r="C334" s="7" t="str">
        <f t="shared" si="5"/>
        <v>Valparaiso</v>
      </c>
      <c r="D334" s="5" t="s">
        <v>258</v>
      </c>
      <c r="E334" s="6" t="s">
        <v>258</v>
      </c>
      <c r="F334" s="4"/>
    </row>
    <row r="335" spans="3:6" x14ac:dyDescent="0.2">
      <c r="C335" s="7" t="str">
        <f t="shared" si="5"/>
        <v>Vanderbilt</v>
      </c>
      <c r="D335" s="5" t="s">
        <v>203</v>
      </c>
      <c r="E335" s="6" t="s">
        <v>203</v>
      </c>
      <c r="F335" s="4"/>
    </row>
    <row r="336" spans="3:6" x14ac:dyDescent="0.2">
      <c r="C336" s="7" t="str">
        <f t="shared" si="5"/>
        <v>VCU</v>
      </c>
      <c r="D336" s="5" t="s">
        <v>316</v>
      </c>
      <c r="E336" s="6" t="s">
        <v>316</v>
      </c>
      <c r="F336" s="4"/>
    </row>
    <row r="337" spans="3:6" x14ac:dyDescent="0.2">
      <c r="C337" s="7" t="str">
        <f t="shared" si="5"/>
        <v>Vermont</v>
      </c>
      <c r="D337" s="5" t="s">
        <v>96</v>
      </c>
      <c r="E337" s="6" t="s">
        <v>96</v>
      </c>
      <c r="F337" s="4"/>
    </row>
    <row r="338" spans="3:6" x14ac:dyDescent="0.2">
      <c r="C338" s="7" t="str">
        <f t="shared" si="5"/>
        <v>Villanova</v>
      </c>
      <c r="D338" s="5" t="s">
        <v>146</v>
      </c>
      <c r="E338" s="6" t="s">
        <v>146</v>
      </c>
      <c r="F338" s="4"/>
    </row>
    <row r="339" spans="3:6" x14ac:dyDescent="0.2">
      <c r="C339" s="7" t="str">
        <f t="shared" si="5"/>
        <v>Virginia</v>
      </c>
      <c r="D339" s="5" t="s">
        <v>372</v>
      </c>
      <c r="E339" s="6" t="s">
        <v>372</v>
      </c>
      <c r="F339" s="4"/>
    </row>
    <row r="340" spans="3:6" x14ac:dyDescent="0.2">
      <c r="C340" s="7" t="str">
        <f t="shared" si="5"/>
        <v>Virginia Tech</v>
      </c>
      <c r="D340" s="5" t="s">
        <v>654</v>
      </c>
      <c r="E340" s="6" t="s">
        <v>196</v>
      </c>
      <c r="F340" s="4"/>
    </row>
    <row r="341" spans="3:6" x14ac:dyDescent="0.2">
      <c r="C341" s="7" t="str">
        <f t="shared" si="5"/>
        <v>VMI</v>
      </c>
      <c r="D341" s="5" t="s">
        <v>525</v>
      </c>
      <c r="E341" s="6" t="s">
        <v>64</v>
      </c>
      <c r="F341" s="4"/>
    </row>
    <row r="342" spans="3:6" x14ac:dyDescent="0.2">
      <c r="C342" s="7" t="str">
        <f t="shared" si="5"/>
        <v>Wagner</v>
      </c>
      <c r="D342" s="5" t="s">
        <v>122</v>
      </c>
      <c r="E342" s="6" t="s">
        <v>122</v>
      </c>
      <c r="F342" s="4"/>
    </row>
    <row r="343" spans="3:6" x14ac:dyDescent="0.2">
      <c r="C343" s="7" t="str">
        <f t="shared" si="5"/>
        <v>Wake Forest</v>
      </c>
      <c r="D343" s="5" t="s">
        <v>49</v>
      </c>
      <c r="E343" s="6" t="s">
        <v>49</v>
      </c>
      <c r="F343" s="4"/>
    </row>
    <row r="344" spans="3:6" x14ac:dyDescent="0.2">
      <c r="C344" s="7" t="str">
        <f t="shared" si="5"/>
        <v>Washington</v>
      </c>
      <c r="D344" s="5" t="s">
        <v>201</v>
      </c>
      <c r="E344" s="6" t="s">
        <v>201</v>
      </c>
      <c r="F344" s="4"/>
    </row>
    <row r="345" spans="3:6" x14ac:dyDescent="0.2">
      <c r="C345" s="7" t="str">
        <f t="shared" si="5"/>
        <v>Washington St.</v>
      </c>
      <c r="D345" s="5" t="s">
        <v>455</v>
      </c>
      <c r="E345" s="6" t="s">
        <v>159</v>
      </c>
      <c r="F345" s="4"/>
    </row>
    <row r="346" spans="3:6" x14ac:dyDescent="0.2">
      <c r="C346" s="7" t="str">
        <f t="shared" si="5"/>
        <v>Weber St.</v>
      </c>
      <c r="D346" s="5" t="s">
        <v>533</v>
      </c>
      <c r="E346" s="6" t="s">
        <v>90</v>
      </c>
      <c r="F346" s="4"/>
    </row>
    <row r="347" spans="3:6" x14ac:dyDescent="0.2">
      <c r="C347" s="7" t="str">
        <f t="shared" si="5"/>
        <v>West Virginia</v>
      </c>
      <c r="D347" s="5" t="s">
        <v>468</v>
      </c>
      <c r="E347" s="6" t="s">
        <v>262</v>
      </c>
      <c r="F347" s="4"/>
    </row>
    <row r="348" spans="3:6" x14ac:dyDescent="0.2">
      <c r="C348" s="7" t="str">
        <f t="shared" si="5"/>
        <v>Western Carolina</v>
      </c>
      <c r="D348" s="5" t="s">
        <v>604</v>
      </c>
      <c r="E348" s="6" t="s">
        <v>224</v>
      </c>
      <c r="F348" s="4"/>
    </row>
    <row r="349" spans="3:6" x14ac:dyDescent="0.2">
      <c r="C349" s="7" t="str">
        <f t="shared" si="5"/>
        <v>Western Illinois</v>
      </c>
      <c r="D349" s="5" t="s">
        <v>567</v>
      </c>
      <c r="E349" s="6" t="s">
        <v>59</v>
      </c>
      <c r="F349" s="4"/>
    </row>
    <row r="350" spans="3:6" x14ac:dyDescent="0.2">
      <c r="C350" s="7" t="str">
        <f t="shared" si="5"/>
        <v>Western Kentucky</v>
      </c>
      <c r="D350" s="5" t="s">
        <v>489</v>
      </c>
      <c r="E350" s="6" t="s">
        <v>101</v>
      </c>
      <c r="F350" s="4"/>
    </row>
    <row r="351" spans="3:6" x14ac:dyDescent="0.2">
      <c r="C351" s="7" t="str">
        <f t="shared" si="5"/>
        <v>Western Michigan</v>
      </c>
      <c r="D351" s="5" t="s">
        <v>625</v>
      </c>
      <c r="E351" s="6" t="s">
        <v>333</v>
      </c>
      <c r="F351" s="4"/>
    </row>
    <row r="352" spans="3:6" x14ac:dyDescent="0.2">
      <c r="C352" s="7" t="str">
        <f t="shared" si="5"/>
        <v>Wichita St.</v>
      </c>
      <c r="D352" s="5" t="s">
        <v>481</v>
      </c>
      <c r="E352" s="6" t="s">
        <v>261</v>
      </c>
      <c r="F352" s="4"/>
    </row>
    <row r="353" spans="3:6" x14ac:dyDescent="0.2">
      <c r="C353" s="7" t="str">
        <f t="shared" si="5"/>
        <v>William &amp; Mary</v>
      </c>
      <c r="D353" s="5" t="s">
        <v>636</v>
      </c>
      <c r="E353" s="6" t="s">
        <v>366</v>
      </c>
      <c r="F353" s="4"/>
    </row>
    <row r="354" spans="3:6" x14ac:dyDescent="0.2">
      <c r="C354" s="7" t="str">
        <f t="shared" si="5"/>
        <v>Winthrop</v>
      </c>
      <c r="D354" s="5" t="s">
        <v>114</v>
      </c>
      <c r="E354" s="6" t="s">
        <v>114</v>
      </c>
      <c r="F354" s="4"/>
    </row>
    <row r="355" spans="3:6" x14ac:dyDescent="0.2">
      <c r="C355" s="7" t="str">
        <f t="shared" si="5"/>
        <v>Wisconsin</v>
      </c>
      <c r="D355" s="5" t="s">
        <v>198</v>
      </c>
      <c r="E355" s="6" t="s">
        <v>198</v>
      </c>
      <c r="F355" s="4"/>
    </row>
    <row r="356" spans="3:6" x14ac:dyDescent="0.2">
      <c r="C356" s="7" t="str">
        <f t="shared" si="5"/>
        <v>Wofford</v>
      </c>
      <c r="D356" s="5" t="s">
        <v>206</v>
      </c>
      <c r="E356" s="6" t="s">
        <v>206</v>
      </c>
      <c r="F356" s="4"/>
    </row>
    <row r="357" spans="3:6" x14ac:dyDescent="0.2">
      <c r="C357" s="7" t="str">
        <f t="shared" si="5"/>
        <v>Wright St.</v>
      </c>
      <c r="D357" s="5" t="s">
        <v>661</v>
      </c>
      <c r="E357" s="6" t="s">
        <v>92</v>
      </c>
      <c r="F357" s="4"/>
    </row>
    <row r="358" spans="3:6" x14ac:dyDescent="0.2">
      <c r="C358" s="7" t="str">
        <f t="shared" si="5"/>
        <v>Wyoming</v>
      </c>
      <c r="D358" s="5" t="s">
        <v>160</v>
      </c>
      <c r="E358" s="6" t="s">
        <v>160</v>
      </c>
      <c r="F358" s="4"/>
    </row>
    <row r="359" spans="3:6" x14ac:dyDescent="0.2">
      <c r="C359" s="7" t="str">
        <f t="shared" si="5"/>
        <v>Xavier</v>
      </c>
      <c r="D359" s="5" t="s">
        <v>102</v>
      </c>
      <c r="E359" s="6" t="s">
        <v>102</v>
      </c>
      <c r="F359" s="4"/>
    </row>
    <row r="360" spans="3:6" x14ac:dyDescent="0.2">
      <c r="C360" s="7" t="str">
        <f t="shared" si="5"/>
        <v>Yale</v>
      </c>
      <c r="D360" s="5" t="s">
        <v>164</v>
      </c>
      <c r="E360" s="6" t="s">
        <v>164</v>
      </c>
      <c r="F360" s="4"/>
    </row>
    <row r="361" spans="3:6" x14ac:dyDescent="0.2">
      <c r="C361" s="7" t="str">
        <f t="shared" si="5"/>
        <v>Youngstown St.</v>
      </c>
      <c r="D361" s="5" t="s">
        <v>580</v>
      </c>
      <c r="E361" s="6" t="s">
        <v>173</v>
      </c>
      <c r="F361" s="4"/>
    </row>
    <row r="366" spans="3:6" x14ac:dyDescent="0.2">
      <c r="F366" s="9"/>
    </row>
  </sheetData>
  <sortState xmlns:xlrd2="http://schemas.microsoft.com/office/spreadsheetml/2017/richdata2" ref="E4:E361">
    <sortCondition ref="E4:E3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BF09-ACE1-E34A-9E27-5CA3B0C17B40}">
  <dimension ref="A4:AB367"/>
  <sheetViews>
    <sheetView workbookViewId="0">
      <selection activeCell="H5" sqref="H5:I367"/>
    </sheetView>
  </sheetViews>
  <sheetFormatPr baseColWidth="10" defaultRowHeight="15" x14ac:dyDescent="0.2"/>
  <cols>
    <col min="2" max="2" width="21.83203125" bestFit="1" customWidth="1"/>
  </cols>
  <sheetData>
    <row r="4" spans="1:28" x14ac:dyDescent="0.2">
      <c r="A4" t="s">
        <v>679</v>
      </c>
      <c r="B4" t="s">
        <v>680</v>
      </c>
      <c r="C4" t="s">
        <v>402</v>
      </c>
      <c r="E4" t="s">
        <v>681</v>
      </c>
      <c r="F4" t="s">
        <v>682</v>
      </c>
      <c r="G4" t="s">
        <v>756</v>
      </c>
      <c r="H4" s="10" t="s">
        <v>754</v>
      </c>
      <c r="I4" s="10" t="s">
        <v>755</v>
      </c>
    </row>
    <row r="5" spans="1:28" x14ac:dyDescent="0.2">
      <c r="A5">
        <v>1</v>
      </c>
      <c r="B5" t="s">
        <v>80</v>
      </c>
      <c r="C5">
        <v>1</v>
      </c>
      <c r="E5" t="s">
        <v>423</v>
      </c>
      <c r="F5" t="s">
        <v>683</v>
      </c>
      <c r="G5" s="14" t="s">
        <v>683</v>
      </c>
      <c r="H5" s="10">
        <v>31</v>
      </c>
      <c r="I5" s="10">
        <v>3</v>
      </c>
      <c r="L5">
        <v>28.82</v>
      </c>
      <c r="M5">
        <v>118.4</v>
      </c>
      <c r="N5">
        <v>11</v>
      </c>
      <c r="O5">
        <v>89.6</v>
      </c>
      <c r="P5">
        <v>4</v>
      </c>
      <c r="Q5">
        <v>63.3</v>
      </c>
      <c r="R5">
        <v>343</v>
      </c>
      <c r="S5">
        <v>2.5000000000000001E-2</v>
      </c>
      <c r="T5">
        <v>122</v>
      </c>
      <c r="U5">
        <v>4.21</v>
      </c>
      <c r="V5">
        <v>92</v>
      </c>
      <c r="W5">
        <v>107.3</v>
      </c>
      <c r="X5">
        <v>101</v>
      </c>
      <c r="Y5">
        <v>103.1</v>
      </c>
      <c r="Z5">
        <v>86</v>
      </c>
      <c r="AA5">
        <v>0.63</v>
      </c>
      <c r="AB5">
        <v>152</v>
      </c>
    </row>
    <row r="6" spans="1:28" x14ac:dyDescent="0.2">
      <c r="A6">
        <v>2</v>
      </c>
      <c r="B6" t="s">
        <v>71</v>
      </c>
      <c r="C6">
        <v>2</v>
      </c>
      <c r="E6" t="s">
        <v>421</v>
      </c>
      <c r="F6" t="s">
        <v>684</v>
      </c>
      <c r="G6" s="14" t="s">
        <v>684</v>
      </c>
      <c r="H6" s="10">
        <v>29</v>
      </c>
      <c r="I6" s="10">
        <v>5</v>
      </c>
      <c r="L6">
        <v>27.63</v>
      </c>
      <c r="M6">
        <v>114.9</v>
      </c>
      <c r="N6">
        <v>25</v>
      </c>
      <c r="O6">
        <v>87.2</v>
      </c>
      <c r="P6">
        <v>1</v>
      </c>
      <c r="Q6">
        <v>66.3</v>
      </c>
      <c r="R6">
        <v>230</v>
      </c>
      <c r="S6">
        <v>-1E-3</v>
      </c>
      <c r="T6">
        <v>196</v>
      </c>
      <c r="U6">
        <v>9</v>
      </c>
      <c r="V6">
        <v>33</v>
      </c>
      <c r="W6">
        <v>109.7</v>
      </c>
      <c r="X6">
        <v>32</v>
      </c>
      <c r="Y6">
        <v>100.7</v>
      </c>
      <c r="Z6">
        <v>44</v>
      </c>
      <c r="AA6">
        <v>0.72</v>
      </c>
      <c r="AB6">
        <v>149</v>
      </c>
    </row>
    <row r="7" spans="1:28" x14ac:dyDescent="0.2">
      <c r="A7">
        <v>3</v>
      </c>
      <c r="B7" t="s">
        <v>45</v>
      </c>
      <c r="C7">
        <v>1</v>
      </c>
      <c r="E7" t="s">
        <v>422</v>
      </c>
      <c r="F7" t="s">
        <v>684</v>
      </c>
      <c r="G7" s="14" t="s">
        <v>684</v>
      </c>
      <c r="H7" s="10">
        <v>29</v>
      </c>
      <c r="I7" s="10">
        <v>5</v>
      </c>
      <c r="L7">
        <v>27.54</v>
      </c>
      <c r="M7">
        <v>116.1</v>
      </c>
      <c r="N7">
        <v>19</v>
      </c>
      <c r="O7">
        <v>88.6</v>
      </c>
      <c r="P7">
        <v>3</v>
      </c>
      <c r="Q7">
        <v>72.7</v>
      </c>
      <c r="R7">
        <v>4</v>
      </c>
      <c r="S7">
        <v>7.3999999999999996E-2</v>
      </c>
      <c r="T7">
        <v>37</v>
      </c>
      <c r="U7">
        <v>11.66</v>
      </c>
      <c r="V7">
        <v>9</v>
      </c>
      <c r="W7">
        <v>110.9</v>
      </c>
      <c r="X7">
        <v>7</v>
      </c>
      <c r="Y7">
        <v>99.2</v>
      </c>
      <c r="Z7">
        <v>12</v>
      </c>
      <c r="AA7">
        <v>10.56</v>
      </c>
      <c r="AB7">
        <v>5</v>
      </c>
    </row>
    <row r="8" spans="1:28" x14ac:dyDescent="0.2">
      <c r="A8">
        <v>4</v>
      </c>
      <c r="B8" t="s">
        <v>91</v>
      </c>
      <c r="C8">
        <v>4</v>
      </c>
      <c r="E8" t="s">
        <v>425</v>
      </c>
      <c r="F8" t="s">
        <v>685</v>
      </c>
      <c r="G8" s="14" t="s">
        <v>685</v>
      </c>
      <c r="H8" s="10">
        <v>25</v>
      </c>
      <c r="I8" s="10">
        <v>8</v>
      </c>
      <c r="L8">
        <v>25.37</v>
      </c>
      <c r="M8">
        <v>119.4</v>
      </c>
      <c r="N8">
        <v>6</v>
      </c>
      <c r="O8">
        <v>94.1</v>
      </c>
      <c r="P8">
        <v>18</v>
      </c>
      <c r="Q8">
        <v>66.7</v>
      </c>
      <c r="R8">
        <v>210</v>
      </c>
      <c r="S8">
        <v>-6.0999999999999999E-2</v>
      </c>
      <c r="T8">
        <v>312</v>
      </c>
      <c r="U8">
        <v>8.51</v>
      </c>
      <c r="V8">
        <v>44</v>
      </c>
      <c r="W8">
        <v>109.1</v>
      </c>
      <c r="X8">
        <v>50</v>
      </c>
      <c r="Y8">
        <v>100.6</v>
      </c>
      <c r="Z8">
        <v>38</v>
      </c>
      <c r="AA8">
        <v>-1.39</v>
      </c>
      <c r="AB8">
        <v>207</v>
      </c>
    </row>
    <row r="9" spans="1:28" x14ac:dyDescent="0.2">
      <c r="A9">
        <v>5</v>
      </c>
      <c r="B9" t="s">
        <v>127</v>
      </c>
      <c r="C9">
        <v>4</v>
      </c>
      <c r="E9" t="s">
        <v>422</v>
      </c>
      <c r="F9" t="s">
        <v>686</v>
      </c>
      <c r="G9" s="14" t="s">
        <v>686</v>
      </c>
      <c r="H9" s="10">
        <v>23</v>
      </c>
      <c r="I9" s="10">
        <v>10</v>
      </c>
      <c r="L9">
        <v>24.71</v>
      </c>
      <c r="M9">
        <v>112.7</v>
      </c>
      <c r="N9">
        <v>49</v>
      </c>
      <c r="O9">
        <v>88</v>
      </c>
      <c r="P9">
        <v>2</v>
      </c>
      <c r="Q9">
        <v>65.5</v>
      </c>
      <c r="R9">
        <v>278</v>
      </c>
      <c r="S9">
        <v>-7.0999999999999994E-2</v>
      </c>
      <c r="T9">
        <v>324</v>
      </c>
      <c r="U9">
        <v>8.77</v>
      </c>
      <c r="V9">
        <v>37</v>
      </c>
      <c r="W9">
        <v>109.5</v>
      </c>
      <c r="X9">
        <v>39</v>
      </c>
      <c r="Y9">
        <v>100.7</v>
      </c>
      <c r="Z9">
        <v>43</v>
      </c>
      <c r="AA9">
        <v>3.16</v>
      </c>
      <c r="AB9">
        <v>86</v>
      </c>
    </row>
    <row r="10" spans="1:28" x14ac:dyDescent="0.2">
      <c r="A10">
        <v>6</v>
      </c>
      <c r="B10" t="s">
        <v>268</v>
      </c>
      <c r="C10">
        <v>2</v>
      </c>
      <c r="E10" t="s">
        <v>424</v>
      </c>
      <c r="F10" t="s">
        <v>687</v>
      </c>
      <c r="G10" s="14" t="s">
        <v>687</v>
      </c>
      <c r="H10" s="10">
        <v>26</v>
      </c>
      <c r="I10" s="10">
        <v>8</v>
      </c>
      <c r="L10">
        <v>24.57</v>
      </c>
      <c r="M10">
        <v>116.6</v>
      </c>
      <c r="N10">
        <v>18</v>
      </c>
      <c r="O10">
        <v>92</v>
      </c>
      <c r="P10">
        <v>11</v>
      </c>
      <c r="Q10">
        <v>69.099999999999994</v>
      </c>
      <c r="R10">
        <v>91</v>
      </c>
      <c r="S10">
        <v>0.02</v>
      </c>
      <c r="T10">
        <v>131</v>
      </c>
      <c r="U10">
        <v>12.11</v>
      </c>
      <c r="V10">
        <v>8</v>
      </c>
      <c r="W10">
        <v>111</v>
      </c>
      <c r="X10">
        <v>5</v>
      </c>
      <c r="Y10">
        <v>98.9</v>
      </c>
      <c r="Z10">
        <v>6</v>
      </c>
      <c r="AA10">
        <v>-0.66</v>
      </c>
      <c r="AB10">
        <v>185</v>
      </c>
    </row>
    <row r="11" spans="1:28" x14ac:dyDescent="0.2">
      <c r="A11">
        <v>7</v>
      </c>
      <c r="B11" t="s">
        <v>47</v>
      </c>
      <c r="C11">
        <v>1</v>
      </c>
      <c r="E11" t="s">
        <v>427</v>
      </c>
      <c r="F11" t="s">
        <v>684</v>
      </c>
      <c r="G11" s="14" t="s">
        <v>684</v>
      </c>
      <c r="H11" s="10">
        <v>29</v>
      </c>
      <c r="I11" s="10">
        <v>5</v>
      </c>
      <c r="L11">
        <v>24.55</v>
      </c>
      <c r="M11">
        <v>119.4</v>
      </c>
      <c r="N11">
        <v>7</v>
      </c>
      <c r="O11">
        <v>94.8</v>
      </c>
      <c r="P11">
        <v>26</v>
      </c>
      <c r="Q11">
        <v>64.400000000000006</v>
      </c>
      <c r="R11">
        <v>322</v>
      </c>
      <c r="S11">
        <v>3.2000000000000001E-2</v>
      </c>
      <c r="T11">
        <v>97</v>
      </c>
      <c r="U11">
        <v>9.84</v>
      </c>
      <c r="V11">
        <v>21</v>
      </c>
      <c r="W11">
        <v>110.4</v>
      </c>
      <c r="X11">
        <v>16</v>
      </c>
      <c r="Y11">
        <v>100.6</v>
      </c>
      <c r="Z11">
        <v>37</v>
      </c>
      <c r="AA11">
        <v>0.95</v>
      </c>
      <c r="AB11">
        <v>140</v>
      </c>
    </row>
    <row r="12" spans="1:28" x14ac:dyDescent="0.2">
      <c r="A12">
        <v>8</v>
      </c>
      <c r="B12" t="s">
        <v>39</v>
      </c>
      <c r="C12">
        <v>3</v>
      </c>
      <c r="E12" t="s">
        <v>420</v>
      </c>
      <c r="F12" t="s">
        <v>688</v>
      </c>
      <c r="G12" s="14" t="s">
        <v>688</v>
      </c>
      <c r="H12" s="10">
        <v>28</v>
      </c>
      <c r="I12" s="10">
        <v>5</v>
      </c>
      <c r="L12">
        <v>24.31</v>
      </c>
      <c r="M12">
        <v>124</v>
      </c>
      <c r="N12">
        <v>1</v>
      </c>
      <c r="O12">
        <v>99.7</v>
      </c>
      <c r="P12">
        <v>76</v>
      </c>
      <c r="Q12">
        <v>70.099999999999994</v>
      </c>
      <c r="R12">
        <v>44</v>
      </c>
      <c r="S12">
        <v>4.7E-2</v>
      </c>
      <c r="T12">
        <v>71</v>
      </c>
      <c r="U12">
        <v>7.49</v>
      </c>
      <c r="V12">
        <v>60</v>
      </c>
      <c r="W12">
        <v>110.2</v>
      </c>
      <c r="X12">
        <v>21</v>
      </c>
      <c r="Y12">
        <v>102.7</v>
      </c>
      <c r="Z12">
        <v>77</v>
      </c>
      <c r="AA12">
        <v>8.31</v>
      </c>
      <c r="AB12">
        <v>11</v>
      </c>
    </row>
    <row r="13" spans="1:28" x14ac:dyDescent="0.2">
      <c r="A13">
        <v>9</v>
      </c>
      <c r="B13" t="s">
        <v>55</v>
      </c>
      <c r="C13">
        <v>1</v>
      </c>
      <c r="E13" t="s">
        <v>424</v>
      </c>
      <c r="F13" t="s">
        <v>689</v>
      </c>
      <c r="G13" s="14" t="s">
        <v>689</v>
      </c>
      <c r="H13" s="10">
        <v>27</v>
      </c>
      <c r="I13" s="10">
        <v>7</v>
      </c>
      <c r="L13">
        <v>23.14</v>
      </c>
      <c r="M13">
        <v>114.6</v>
      </c>
      <c r="N13">
        <v>29</v>
      </c>
      <c r="O13">
        <v>91.5</v>
      </c>
      <c r="P13">
        <v>7</v>
      </c>
      <c r="Q13">
        <v>69.3</v>
      </c>
      <c r="R13">
        <v>79</v>
      </c>
      <c r="S13">
        <v>0.106</v>
      </c>
      <c r="T13">
        <v>10</v>
      </c>
      <c r="U13">
        <v>14.26</v>
      </c>
      <c r="V13">
        <v>1</v>
      </c>
      <c r="W13">
        <v>111.7</v>
      </c>
      <c r="X13">
        <v>3</v>
      </c>
      <c r="Y13">
        <v>97.5</v>
      </c>
      <c r="Z13">
        <v>2</v>
      </c>
      <c r="AA13">
        <v>6.82</v>
      </c>
      <c r="AB13">
        <v>22</v>
      </c>
    </row>
    <row r="14" spans="1:28" x14ac:dyDescent="0.2">
      <c r="A14">
        <v>10</v>
      </c>
      <c r="B14" t="s">
        <v>41</v>
      </c>
      <c r="C14">
        <v>2</v>
      </c>
      <c r="E14" t="s">
        <v>421</v>
      </c>
      <c r="F14" t="s">
        <v>690</v>
      </c>
      <c r="G14" s="14" t="s">
        <v>690</v>
      </c>
      <c r="H14" s="10">
        <v>28</v>
      </c>
      <c r="I14" s="10">
        <v>6</v>
      </c>
      <c r="L14">
        <v>22.86</v>
      </c>
      <c r="M14">
        <v>120</v>
      </c>
      <c r="N14">
        <v>4</v>
      </c>
      <c r="O14">
        <v>97.1</v>
      </c>
      <c r="P14">
        <v>41</v>
      </c>
      <c r="Q14">
        <v>72.3</v>
      </c>
      <c r="R14">
        <v>9</v>
      </c>
      <c r="S14">
        <v>4.1000000000000002E-2</v>
      </c>
      <c r="T14">
        <v>85</v>
      </c>
      <c r="U14">
        <v>8.83</v>
      </c>
      <c r="V14">
        <v>36</v>
      </c>
      <c r="W14">
        <v>107.9</v>
      </c>
      <c r="X14">
        <v>87</v>
      </c>
      <c r="Y14">
        <v>99.1</v>
      </c>
      <c r="Z14">
        <v>9</v>
      </c>
      <c r="AA14">
        <v>3.47</v>
      </c>
      <c r="AB14">
        <v>79</v>
      </c>
    </row>
    <row r="15" spans="1:28" x14ac:dyDescent="0.2">
      <c r="A15">
        <v>11</v>
      </c>
      <c r="B15" t="s">
        <v>428</v>
      </c>
      <c r="C15">
        <v>5</v>
      </c>
      <c r="E15" t="s">
        <v>420</v>
      </c>
      <c r="F15" t="s">
        <v>691</v>
      </c>
      <c r="G15" s="14" t="s">
        <v>691</v>
      </c>
      <c r="H15" s="10">
        <v>26</v>
      </c>
      <c r="I15" s="10">
        <v>7</v>
      </c>
      <c r="L15">
        <v>21.9</v>
      </c>
      <c r="M15">
        <v>113.5</v>
      </c>
      <c r="N15">
        <v>40</v>
      </c>
      <c r="O15">
        <v>91.6</v>
      </c>
      <c r="P15">
        <v>9</v>
      </c>
      <c r="Q15">
        <v>61.7</v>
      </c>
      <c r="R15">
        <v>359</v>
      </c>
      <c r="S15">
        <v>4.0000000000000001E-3</v>
      </c>
      <c r="T15">
        <v>184</v>
      </c>
      <c r="U15">
        <v>6.38</v>
      </c>
      <c r="V15">
        <v>73</v>
      </c>
      <c r="W15">
        <v>110.2</v>
      </c>
      <c r="X15">
        <v>20</v>
      </c>
      <c r="Y15">
        <v>103.8</v>
      </c>
      <c r="Z15">
        <v>104</v>
      </c>
      <c r="AA15">
        <v>4.6100000000000003</v>
      </c>
      <c r="AB15">
        <v>52</v>
      </c>
    </row>
    <row r="16" spans="1:28" x14ac:dyDescent="0.2">
      <c r="A16">
        <v>12</v>
      </c>
      <c r="B16" t="s">
        <v>98</v>
      </c>
      <c r="C16">
        <v>2</v>
      </c>
      <c r="E16" t="s">
        <v>425</v>
      </c>
      <c r="F16" t="s">
        <v>690</v>
      </c>
      <c r="G16" s="14" t="s">
        <v>690</v>
      </c>
      <c r="H16" s="10">
        <v>28</v>
      </c>
      <c r="I16" s="10">
        <v>6</v>
      </c>
      <c r="L16">
        <v>21.83</v>
      </c>
      <c r="M16">
        <v>119.3</v>
      </c>
      <c r="N16">
        <v>8</v>
      </c>
      <c r="O16">
        <v>97.5</v>
      </c>
      <c r="P16">
        <v>47</v>
      </c>
      <c r="Q16">
        <v>68.400000000000006</v>
      </c>
      <c r="R16">
        <v>135</v>
      </c>
      <c r="S16">
        <v>1.4E-2</v>
      </c>
      <c r="T16">
        <v>150</v>
      </c>
      <c r="U16">
        <v>8.67</v>
      </c>
      <c r="V16">
        <v>39</v>
      </c>
      <c r="W16">
        <v>109.5</v>
      </c>
      <c r="X16">
        <v>35</v>
      </c>
      <c r="Y16">
        <v>100.9</v>
      </c>
      <c r="Z16">
        <v>51</v>
      </c>
      <c r="AA16">
        <v>-1.1399999999999999</v>
      </c>
      <c r="AB16">
        <v>196</v>
      </c>
    </row>
    <row r="17" spans="1:28" x14ac:dyDescent="0.2">
      <c r="A17">
        <v>13</v>
      </c>
      <c r="B17" t="s">
        <v>244</v>
      </c>
      <c r="C17">
        <v>6</v>
      </c>
      <c r="E17" t="s">
        <v>425</v>
      </c>
      <c r="F17" t="s">
        <v>692</v>
      </c>
      <c r="G17" s="14" t="s">
        <v>692</v>
      </c>
      <c r="H17" s="10">
        <v>21</v>
      </c>
      <c r="I17" s="10">
        <v>12</v>
      </c>
      <c r="L17">
        <v>20.65</v>
      </c>
      <c r="M17">
        <v>114.6</v>
      </c>
      <c r="N17">
        <v>28</v>
      </c>
      <c r="O17">
        <v>94</v>
      </c>
      <c r="P17">
        <v>15</v>
      </c>
      <c r="Q17">
        <v>68</v>
      </c>
      <c r="R17">
        <v>149</v>
      </c>
      <c r="S17">
        <v>-7.3999999999999996E-2</v>
      </c>
      <c r="T17">
        <v>329</v>
      </c>
      <c r="U17">
        <v>10.34</v>
      </c>
      <c r="V17">
        <v>16</v>
      </c>
      <c r="W17">
        <v>110.9</v>
      </c>
      <c r="X17">
        <v>8</v>
      </c>
      <c r="Y17">
        <v>100.5</v>
      </c>
      <c r="Z17">
        <v>36</v>
      </c>
      <c r="AA17">
        <v>6.44</v>
      </c>
      <c r="AB17">
        <v>27</v>
      </c>
    </row>
    <row r="18" spans="1:28" x14ac:dyDescent="0.2">
      <c r="A18">
        <v>14</v>
      </c>
      <c r="B18" t="s">
        <v>430</v>
      </c>
      <c r="C18">
        <v>5</v>
      </c>
      <c r="E18" t="s">
        <v>431</v>
      </c>
      <c r="F18" t="s">
        <v>693</v>
      </c>
      <c r="G18" s="14" t="s">
        <v>693</v>
      </c>
      <c r="H18" s="10">
        <v>27</v>
      </c>
      <c r="I18" s="10">
        <v>6</v>
      </c>
      <c r="L18">
        <v>20.25</v>
      </c>
      <c r="M18">
        <v>111.9</v>
      </c>
      <c r="N18">
        <v>64</v>
      </c>
      <c r="O18">
        <v>91.7</v>
      </c>
      <c r="P18">
        <v>10</v>
      </c>
      <c r="Q18">
        <v>66</v>
      </c>
      <c r="R18">
        <v>252</v>
      </c>
      <c r="S18">
        <v>4.7E-2</v>
      </c>
      <c r="T18">
        <v>73</v>
      </c>
      <c r="U18">
        <v>8.9600000000000009</v>
      </c>
      <c r="V18">
        <v>34</v>
      </c>
      <c r="W18">
        <v>110.4</v>
      </c>
      <c r="X18">
        <v>15</v>
      </c>
      <c r="Y18">
        <v>101.4</v>
      </c>
      <c r="Z18">
        <v>58</v>
      </c>
      <c r="AA18">
        <v>7.47</v>
      </c>
      <c r="AB18">
        <v>16</v>
      </c>
    </row>
    <row r="19" spans="1:28" x14ac:dyDescent="0.2">
      <c r="A19">
        <v>15</v>
      </c>
      <c r="B19" t="s">
        <v>68</v>
      </c>
      <c r="C19">
        <v>3</v>
      </c>
      <c r="E19" t="s">
        <v>424</v>
      </c>
      <c r="F19" t="s">
        <v>694</v>
      </c>
      <c r="G19" s="14" t="s">
        <v>694</v>
      </c>
      <c r="H19" s="10">
        <v>22</v>
      </c>
      <c r="I19" s="10">
        <v>10</v>
      </c>
      <c r="L19">
        <v>19.98</v>
      </c>
      <c r="M19">
        <v>121.9</v>
      </c>
      <c r="N19">
        <v>2</v>
      </c>
      <c r="O19">
        <v>101.9</v>
      </c>
      <c r="P19">
        <v>104</v>
      </c>
      <c r="Q19">
        <v>66.599999999999994</v>
      </c>
      <c r="R19">
        <v>217</v>
      </c>
      <c r="S19">
        <v>3.2000000000000001E-2</v>
      </c>
      <c r="T19">
        <v>96</v>
      </c>
      <c r="U19">
        <v>12.93</v>
      </c>
      <c r="V19">
        <v>3</v>
      </c>
      <c r="W19">
        <v>110.8</v>
      </c>
      <c r="X19">
        <v>9</v>
      </c>
      <c r="Y19">
        <v>97.9</v>
      </c>
      <c r="Z19">
        <v>3</v>
      </c>
      <c r="AA19">
        <v>1.92</v>
      </c>
      <c r="AB19">
        <v>110</v>
      </c>
    </row>
    <row r="20" spans="1:28" x14ac:dyDescent="0.2">
      <c r="A20">
        <v>16</v>
      </c>
      <c r="B20" t="s">
        <v>102</v>
      </c>
      <c r="C20">
        <v>3</v>
      </c>
      <c r="E20" t="s">
        <v>425</v>
      </c>
      <c r="F20" t="s">
        <v>695</v>
      </c>
      <c r="G20" s="14" t="s">
        <v>695</v>
      </c>
      <c r="H20" s="10">
        <v>25</v>
      </c>
      <c r="I20" s="10">
        <v>9</v>
      </c>
      <c r="L20">
        <v>19.690000000000001</v>
      </c>
      <c r="M20">
        <v>119.3</v>
      </c>
      <c r="N20">
        <v>9</v>
      </c>
      <c r="O20">
        <v>99.6</v>
      </c>
      <c r="P20">
        <v>70</v>
      </c>
      <c r="Q20">
        <v>70.400000000000006</v>
      </c>
      <c r="R20">
        <v>39</v>
      </c>
      <c r="S20">
        <v>-4.0000000000000001E-3</v>
      </c>
      <c r="T20">
        <v>208</v>
      </c>
      <c r="U20">
        <v>9.7799999999999994</v>
      </c>
      <c r="V20">
        <v>23</v>
      </c>
      <c r="W20">
        <v>110.3</v>
      </c>
      <c r="X20">
        <v>19</v>
      </c>
      <c r="Y20">
        <v>100.5</v>
      </c>
      <c r="Z20">
        <v>35</v>
      </c>
      <c r="AA20">
        <v>3.89</v>
      </c>
      <c r="AB20">
        <v>70</v>
      </c>
    </row>
    <row r="21" spans="1:28" x14ac:dyDescent="0.2">
      <c r="A21">
        <v>17</v>
      </c>
      <c r="B21" t="s">
        <v>468</v>
      </c>
      <c r="C21">
        <v>9</v>
      </c>
      <c r="E21" t="s">
        <v>424</v>
      </c>
      <c r="F21" t="s">
        <v>696</v>
      </c>
      <c r="G21" s="14" t="s">
        <v>696</v>
      </c>
      <c r="H21" s="10">
        <v>19</v>
      </c>
      <c r="I21" s="10">
        <v>14</v>
      </c>
      <c r="L21">
        <v>19.14</v>
      </c>
      <c r="M21">
        <v>117.1</v>
      </c>
      <c r="N21">
        <v>15</v>
      </c>
      <c r="O21">
        <v>98</v>
      </c>
      <c r="P21">
        <v>52</v>
      </c>
      <c r="Q21">
        <v>68.900000000000006</v>
      </c>
      <c r="R21">
        <v>104</v>
      </c>
      <c r="S21">
        <v>-5.3999999999999999E-2</v>
      </c>
      <c r="T21">
        <v>299</v>
      </c>
      <c r="U21">
        <v>12.74</v>
      </c>
      <c r="V21">
        <v>5</v>
      </c>
      <c r="W21">
        <v>111</v>
      </c>
      <c r="X21">
        <v>6</v>
      </c>
      <c r="Y21">
        <v>98.2</v>
      </c>
      <c r="Z21">
        <v>4</v>
      </c>
      <c r="AA21">
        <v>2.2599999999999998</v>
      </c>
      <c r="AB21">
        <v>97</v>
      </c>
    </row>
    <row r="22" spans="1:28" x14ac:dyDescent="0.2">
      <c r="A22">
        <v>18</v>
      </c>
      <c r="B22" t="s">
        <v>448</v>
      </c>
      <c r="C22">
        <v>10</v>
      </c>
      <c r="E22" t="s">
        <v>431</v>
      </c>
      <c r="F22" t="s">
        <v>687</v>
      </c>
      <c r="G22" s="14" t="s">
        <v>687</v>
      </c>
      <c r="H22" s="10">
        <v>26</v>
      </c>
      <c r="I22" s="10">
        <v>8</v>
      </c>
      <c r="L22">
        <v>18.88</v>
      </c>
      <c r="M22">
        <v>117.8</v>
      </c>
      <c r="N22">
        <v>13</v>
      </c>
      <c r="O22">
        <v>98.9</v>
      </c>
      <c r="P22">
        <v>64</v>
      </c>
      <c r="Q22">
        <v>68.8</v>
      </c>
      <c r="R22">
        <v>108</v>
      </c>
      <c r="S22">
        <v>8.0000000000000002E-3</v>
      </c>
      <c r="T22">
        <v>166</v>
      </c>
      <c r="U22">
        <v>7.68</v>
      </c>
      <c r="V22">
        <v>56</v>
      </c>
      <c r="W22">
        <v>108.8</v>
      </c>
      <c r="X22">
        <v>57</v>
      </c>
      <c r="Y22">
        <v>101.1</v>
      </c>
      <c r="Z22">
        <v>55</v>
      </c>
      <c r="AA22">
        <v>3.52</v>
      </c>
      <c r="AB22">
        <v>78</v>
      </c>
    </row>
    <row r="23" spans="1:28" x14ac:dyDescent="0.2">
      <c r="A23">
        <v>19</v>
      </c>
      <c r="B23" t="s">
        <v>85</v>
      </c>
      <c r="C23">
        <v>8</v>
      </c>
      <c r="E23" t="s">
        <v>423</v>
      </c>
      <c r="F23" t="s">
        <v>687</v>
      </c>
      <c r="G23" s="14" t="s">
        <v>687</v>
      </c>
      <c r="H23" s="10">
        <v>26</v>
      </c>
      <c r="I23" s="10">
        <v>8</v>
      </c>
      <c r="L23">
        <v>18.690000000000001</v>
      </c>
      <c r="M23">
        <v>114.7</v>
      </c>
      <c r="N23">
        <v>26</v>
      </c>
      <c r="O23">
        <v>96</v>
      </c>
      <c r="P23">
        <v>35</v>
      </c>
      <c r="Q23">
        <v>71.8</v>
      </c>
      <c r="R23">
        <v>17</v>
      </c>
      <c r="S23">
        <v>-3.6999999999999998E-2</v>
      </c>
      <c r="T23">
        <v>271</v>
      </c>
      <c r="U23">
        <v>7.22</v>
      </c>
      <c r="V23">
        <v>63</v>
      </c>
      <c r="W23">
        <v>108.5</v>
      </c>
      <c r="X23">
        <v>68</v>
      </c>
      <c r="Y23">
        <v>101.3</v>
      </c>
      <c r="Z23">
        <v>57</v>
      </c>
      <c r="AA23">
        <v>6.59</v>
      </c>
      <c r="AB23">
        <v>24</v>
      </c>
    </row>
    <row r="24" spans="1:28" x14ac:dyDescent="0.2">
      <c r="A24">
        <v>20</v>
      </c>
      <c r="B24" t="s">
        <v>65</v>
      </c>
      <c r="C24">
        <v>8</v>
      </c>
      <c r="E24" t="s">
        <v>422</v>
      </c>
      <c r="F24" t="s">
        <v>697</v>
      </c>
      <c r="G24" s="14" t="s">
        <v>697</v>
      </c>
      <c r="H24" s="10">
        <v>20</v>
      </c>
      <c r="I24" s="10">
        <v>13</v>
      </c>
      <c r="L24">
        <v>18.63</v>
      </c>
      <c r="M24">
        <v>112.6</v>
      </c>
      <c r="N24">
        <v>51</v>
      </c>
      <c r="O24">
        <v>94</v>
      </c>
      <c r="P24">
        <v>16</v>
      </c>
      <c r="Q24">
        <v>69.7</v>
      </c>
      <c r="R24">
        <v>54</v>
      </c>
      <c r="S24">
        <v>-7.1999999999999995E-2</v>
      </c>
      <c r="T24">
        <v>327</v>
      </c>
      <c r="U24">
        <v>9.9</v>
      </c>
      <c r="V24">
        <v>19</v>
      </c>
      <c r="W24">
        <v>109.9</v>
      </c>
      <c r="X24">
        <v>26</v>
      </c>
      <c r="Y24">
        <v>100</v>
      </c>
      <c r="Z24">
        <v>24</v>
      </c>
      <c r="AA24">
        <v>3.73</v>
      </c>
      <c r="AB24">
        <v>75</v>
      </c>
    </row>
    <row r="25" spans="1:28" x14ac:dyDescent="0.2">
      <c r="A25">
        <v>21</v>
      </c>
      <c r="B25" t="s">
        <v>44</v>
      </c>
      <c r="C25">
        <v>5</v>
      </c>
      <c r="E25" t="s">
        <v>426</v>
      </c>
      <c r="F25" t="s">
        <v>687</v>
      </c>
      <c r="G25" s="14" t="s">
        <v>687</v>
      </c>
      <c r="H25" s="10">
        <v>26</v>
      </c>
      <c r="I25" s="10">
        <v>8</v>
      </c>
      <c r="L25">
        <v>18.489999999999998</v>
      </c>
      <c r="M25">
        <v>113.2</v>
      </c>
      <c r="N25">
        <v>42</v>
      </c>
      <c r="O25">
        <v>94.8</v>
      </c>
      <c r="P25">
        <v>24</v>
      </c>
      <c r="Q25">
        <v>65.3</v>
      </c>
      <c r="R25">
        <v>288</v>
      </c>
      <c r="S25">
        <v>5.8999999999999997E-2</v>
      </c>
      <c r="T25">
        <v>52</v>
      </c>
      <c r="U25">
        <v>6.78</v>
      </c>
      <c r="V25">
        <v>68</v>
      </c>
      <c r="W25">
        <v>109.8</v>
      </c>
      <c r="X25">
        <v>30</v>
      </c>
      <c r="Y25">
        <v>103</v>
      </c>
      <c r="Z25">
        <v>83</v>
      </c>
      <c r="AA25">
        <v>2.0699999999999998</v>
      </c>
      <c r="AB25">
        <v>102</v>
      </c>
    </row>
    <row r="26" spans="1:28" x14ac:dyDescent="0.2">
      <c r="A26">
        <v>22</v>
      </c>
      <c r="B26" t="s">
        <v>189</v>
      </c>
      <c r="C26">
        <v>8</v>
      </c>
      <c r="E26" t="s">
        <v>427</v>
      </c>
      <c r="F26" t="s">
        <v>692</v>
      </c>
      <c r="G26" s="14" t="s">
        <v>692</v>
      </c>
      <c r="H26" s="10">
        <v>21</v>
      </c>
      <c r="I26" s="10">
        <v>12</v>
      </c>
      <c r="L26">
        <v>18.37</v>
      </c>
      <c r="M26">
        <v>114.1</v>
      </c>
      <c r="N26">
        <v>35</v>
      </c>
      <c r="O26">
        <v>95.8</v>
      </c>
      <c r="P26">
        <v>33</v>
      </c>
      <c r="Q26">
        <v>64.599999999999994</v>
      </c>
      <c r="R26">
        <v>312</v>
      </c>
      <c r="S26">
        <v>-3.9E-2</v>
      </c>
      <c r="T26">
        <v>278</v>
      </c>
      <c r="U26">
        <v>8.01</v>
      </c>
      <c r="V26">
        <v>50</v>
      </c>
      <c r="W26">
        <v>109.3</v>
      </c>
      <c r="X26">
        <v>47</v>
      </c>
      <c r="Y26">
        <v>101.3</v>
      </c>
      <c r="Z26">
        <v>56</v>
      </c>
      <c r="AA26">
        <v>-3.92</v>
      </c>
      <c r="AB26">
        <v>285</v>
      </c>
    </row>
    <row r="27" spans="1:28" x14ac:dyDescent="0.2">
      <c r="A27">
        <v>23</v>
      </c>
      <c r="B27" t="s">
        <v>652</v>
      </c>
      <c r="C27">
        <v>6</v>
      </c>
      <c r="E27" t="s">
        <v>424</v>
      </c>
      <c r="F27" t="s">
        <v>698</v>
      </c>
      <c r="G27" s="14" t="s">
        <v>698</v>
      </c>
      <c r="H27" s="10">
        <v>19</v>
      </c>
      <c r="I27" s="10">
        <v>13</v>
      </c>
      <c r="L27">
        <v>18.329999999999998</v>
      </c>
      <c r="M27">
        <v>109.9</v>
      </c>
      <c r="N27">
        <v>96</v>
      </c>
      <c r="O27">
        <v>91.6</v>
      </c>
      <c r="P27">
        <v>8</v>
      </c>
      <c r="Q27">
        <v>64.3</v>
      </c>
      <c r="R27">
        <v>326</v>
      </c>
      <c r="S27">
        <v>-3.4000000000000002E-2</v>
      </c>
      <c r="T27">
        <v>264</v>
      </c>
      <c r="U27">
        <v>12.88</v>
      </c>
      <c r="V27">
        <v>4</v>
      </c>
      <c r="W27">
        <v>112.4</v>
      </c>
      <c r="X27">
        <v>1</v>
      </c>
      <c r="Y27">
        <v>99.5</v>
      </c>
      <c r="Z27">
        <v>14</v>
      </c>
      <c r="AA27">
        <v>-1.29</v>
      </c>
      <c r="AB27">
        <v>203</v>
      </c>
    </row>
    <row r="28" spans="1:28" x14ac:dyDescent="0.2">
      <c r="A28">
        <v>24</v>
      </c>
      <c r="B28" t="s">
        <v>462</v>
      </c>
      <c r="C28">
        <v>3</v>
      </c>
      <c r="E28" t="s">
        <v>424</v>
      </c>
      <c r="F28" t="s">
        <v>699</v>
      </c>
      <c r="G28" s="14" t="s">
        <v>699</v>
      </c>
      <c r="H28" s="10">
        <v>23</v>
      </c>
      <c r="I28" s="10">
        <v>9</v>
      </c>
      <c r="L28">
        <v>18.309999999999999</v>
      </c>
      <c r="M28">
        <v>112.5</v>
      </c>
      <c r="N28">
        <v>52</v>
      </c>
      <c r="O28">
        <v>94.2</v>
      </c>
      <c r="P28">
        <v>19</v>
      </c>
      <c r="Q28">
        <v>70.2</v>
      </c>
      <c r="R28">
        <v>40</v>
      </c>
      <c r="S28">
        <v>3.5999999999999997E-2</v>
      </c>
      <c r="T28">
        <v>90</v>
      </c>
      <c r="U28">
        <v>10.4</v>
      </c>
      <c r="V28">
        <v>15</v>
      </c>
      <c r="W28">
        <v>109.3</v>
      </c>
      <c r="X28">
        <v>44</v>
      </c>
      <c r="Y28">
        <v>98.9</v>
      </c>
      <c r="Z28">
        <v>7</v>
      </c>
      <c r="AA28">
        <v>-2.59</v>
      </c>
      <c r="AB28">
        <v>252</v>
      </c>
    </row>
    <row r="29" spans="1:28" x14ac:dyDescent="0.2">
      <c r="A29">
        <v>25</v>
      </c>
      <c r="B29" t="s">
        <v>156</v>
      </c>
      <c r="C29">
        <v>7</v>
      </c>
      <c r="E29" t="s">
        <v>422</v>
      </c>
      <c r="F29" t="s">
        <v>695</v>
      </c>
      <c r="G29" s="14" t="s">
        <v>695</v>
      </c>
      <c r="H29" s="10">
        <v>25</v>
      </c>
      <c r="I29" s="10">
        <v>9</v>
      </c>
      <c r="L29">
        <v>18.28</v>
      </c>
      <c r="M29">
        <v>114.5</v>
      </c>
      <c r="N29">
        <v>30</v>
      </c>
      <c r="O29">
        <v>96.2</v>
      </c>
      <c r="P29">
        <v>37</v>
      </c>
      <c r="Q29">
        <v>66.2</v>
      </c>
      <c r="R29">
        <v>237</v>
      </c>
      <c r="S29">
        <v>4.2000000000000003E-2</v>
      </c>
      <c r="T29">
        <v>82</v>
      </c>
      <c r="U29">
        <v>7.83</v>
      </c>
      <c r="V29">
        <v>53</v>
      </c>
      <c r="W29">
        <v>108.8</v>
      </c>
      <c r="X29">
        <v>58</v>
      </c>
      <c r="Y29">
        <v>100.9</v>
      </c>
      <c r="Z29">
        <v>52</v>
      </c>
      <c r="AA29">
        <v>-2.46</v>
      </c>
      <c r="AB29">
        <v>243</v>
      </c>
    </row>
    <row r="30" spans="1:28" x14ac:dyDescent="0.2">
      <c r="A30">
        <v>26</v>
      </c>
      <c r="B30" t="s">
        <v>497</v>
      </c>
      <c r="C30">
        <v>9</v>
      </c>
      <c r="E30" t="s">
        <v>451</v>
      </c>
      <c r="F30" t="s">
        <v>683</v>
      </c>
      <c r="G30" s="14" t="s">
        <v>683</v>
      </c>
      <c r="H30" s="10">
        <v>31</v>
      </c>
      <c r="I30" s="10">
        <v>3</v>
      </c>
      <c r="L30">
        <v>18.23</v>
      </c>
      <c r="M30">
        <v>114.3</v>
      </c>
      <c r="N30">
        <v>32</v>
      </c>
      <c r="O30">
        <v>96</v>
      </c>
      <c r="P30">
        <v>36</v>
      </c>
      <c r="Q30">
        <v>68.400000000000006</v>
      </c>
      <c r="R30">
        <v>126</v>
      </c>
      <c r="S30">
        <v>5.2999999999999999E-2</v>
      </c>
      <c r="T30">
        <v>61</v>
      </c>
      <c r="U30">
        <v>0.41</v>
      </c>
      <c r="V30">
        <v>136</v>
      </c>
      <c r="W30">
        <v>105.6</v>
      </c>
      <c r="X30">
        <v>137</v>
      </c>
      <c r="Y30">
        <v>105.1</v>
      </c>
      <c r="Z30">
        <v>159</v>
      </c>
      <c r="AA30">
        <v>-2.52</v>
      </c>
      <c r="AB30">
        <v>248</v>
      </c>
    </row>
    <row r="31" spans="1:28" x14ac:dyDescent="0.2">
      <c r="A31">
        <v>27</v>
      </c>
      <c r="B31" t="s">
        <v>443</v>
      </c>
      <c r="C31">
        <v>6</v>
      </c>
      <c r="E31" t="s">
        <v>424</v>
      </c>
      <c r="F31" t="s">
        <v>692</v>
      </c>
      <c r="G31" s="14" t="s">
        <v>692</v>
      </c>
      <c r="H31" s="10">
        <v>21</v>
      </c>
      <c r="I31" s="10">
        <v>12</v>
      </c>
      <c r="L31">
        <v>18.059999999999999</v>
      </c>
      <c r="M31">
        <v>112.4</v>
      </c>
      <c r="N31">
        <v>53</v>
      </c>
      <c r="O31">
        <v>94.3</v>
      </c>
      <c r="P31">
        <v>20</v>
      </c>
      <c r="Q31">
        <v>69.8</v>
      </c>
      <c r="R31">
        <v>49</v>
      </c>
      <c r="S31">
        <v>-3.4000000000000002E-2</v>
      </c>
      <c r="T31">
        <v>267</v>
      </c>
      <c r="U31">
        <v>10.7</v>
      </c>
      <c r="V31">
        <v>11</v>
      </c>
      <c r="W31">
        <v>109.8</v>
      </c>
      <c r="X31">
        <v>29</v>
      </c>
      <c r="Y31">
        <v>99.1</v>
      </c>
      <c r="Z31">
        <v>10</v>
      </c>
      <c r="AA31">
        <v>-7.05</v>
      </c>
      <c r="AB31">
        <v>336</v>
      </c>
    </row>
    <row r="32" spans="1:28" x14ac:dyDescent="0.2">
      <c r="A32">
        <v>28</v>
      </c>
      <c r="B32" t="s">
        <v>50</v>
      </c>
      <c r="C32">
        <v>6</v>
      </c>
      <c r="E32" t="s">
        <v>422</v>
      </c>
      <c r="F32" t="s">
        <v>700</v>
      </c>
      <c r="G32" s="14" t="s">
        <v>700</v>
      </c>
      <c r="H32" s="10">
        <v>21</v>
      </c>
      <c r="I32" s="10">
        <v>11</v>
      </c>
      <c r="L32">
        <v>17.8</v>
      </c>
      <c r="M32">
        <v>117.4</v>
      </c>
      <c r="N32">
        <v>14</v>
      </c>
      <c r="O32">
        <v>99.6</v>
      </c>
      <c r="P32">
        <v>71</v>
      </c>
      <c r="Q32">
        <v>66</v>
      </c>
      <c r="R32">
        <v>251</v>
      </c>
      <c r="S32">
        <v>-1.4E-2</v>
      </c>
      <c r="T32">
        <v>232</v>
      </c>
      <c r="U32">
        <v>8.65</v>
      </c>
      <c r="V32">
        <v>40</v>
      </c>
      <c r="W32">
        <v>109.4</v>
      </c>
      <c r="X32">
        <v>43</v>
      </c>
      <c r="Y32">
        <v>100.7</v>
      </c>
      <c r="Z32">
        <v>46</v>
      </c>
      <c r="AA32">
        <v>0.8</v>
      </c>
      <c r="AB32">
        <v>145</v>
      </c>
    </row>
    <row r="33" spans="1:28" x14ac:dyDescent="0.2">
      <c r="A33">
        <v>29</v>
      </c>
      <c r="B33" t="s">
        <v>52</v>
      </c>
      <c r="C33">
        <v>9</v>
      </c>
      <c r="E33" t="s">
        <v>422</v>
      </c>
      <c r="F33" t="s">
        <v>701</v>
      </c>
      <c r="G33" s="14" t="s">
        <v>701</v>
      </c>
      <c r="H33" s="10">
        <v>20</v>
      </c>
      <c r="I33" s="10">
        <v>12</v>
      </c>
      <c r="L33">
        <v>17.45</v>
      </c>
      <c r="M33">
        <v>112.7</v>
      </c>
      <c r="N33">
        <v>48</v>
      </c>
      <c r="O33">
        <v>95.2</v>
      </c>
      <c r="P33">
        <v>29</v>
      </c>
      <c r="Q33">
        <v>67.599999999999994</v>
      </c>
      <c r="R33">
        <v>165</v>
      </c>
      <c r="S33">
        <v>-2.9000000000000001E-2</v>
      </c>
      <c r="T33">
        <v>257</v>
      </c>
      <c r="U33">
        <v>9.73</v>
      </c>
      <c r="V33">
        <v>24</v>
      </c>
      <c r="W33">
        <v>109.5</v>
      </c>
      <c r="X33">
        <v>40</v>
      </c>
      <c r="Y33">
        <v>99.7</v>
      </c>
      <c r="Z33">
        <v>17</v>
      </c>
      <c r="AA33">
        <v>3.89</v>
      </c>
      <c r="AB33">
        <v>69</v>
      </c>
    </row>
    <row r="34" spans="1:28" x14ac:dyDescent="0.2">
      <c r="A34">
        <v>30</v>
      </c>
      <c r="B34" t="s">
        <v>180</v>
      </c>
      <c r="C34">
        <v>4</v>
      </c>
      <c r="E34" t="s">
        <v>427</v>
      </c>
      <c r="F34" t="s">
        <v>702</v>
      </c>
      <c r="G34" s="14" t="s">
        <v>702</v>
      </c>
      <c r="H34" s="10">
        <v>22</v>
      </c>
      <c r="I34" s="10">
        <v>11</v>
      </c>
      <c r="L34">
        <v>17.36</v>
      </c>
      <c r="M34">
        <v>114.7</v>
      </c>
      <c r="N34">
        <v>27</v>
      </c>
      <c r="O34">
        <v>97.3</v>
      </c>
      <c r="P34">
        <v>43</v>
      </c>
      <c r="Q34">
        <v>68.099999999999994</v>
      </c>
      <c r="R34">
        <v>142</v>
      </c>
      <c r="S34">
        <v>2.1999999999999999E-2</v>
      </c>
      <c r="T34">
        <v>129</v>
      </c>
      <c r="U34">
        <v>10.59</v>
      </c>
      <c r="V34">
        <v>13</v>
      </c>
      <c r="W34">
        <v>110.7</v>
      </c>
      <c r="X34">
        <v>11</v>
      </c>
      <c r="Y34">
        <v>100.1</v>
      </c>
      <c r="Z34">
        <v>27</v>
      </c>
      <c r="AA34">
        <v>-3.4</v>
      </c>
      <c r="AB34">
        <v>271</v>
      </c>
    </row>
    <row r="35" spans="1:28" x14ac:dyDescent="0.2">
      <c r="A35">
        <v>31</v>
      </c>
      <c r="B35" t="s">
        <v>435</v>
      </c>
      <c r="C35">
        <v>10</v>
      </c>
      <c r="E35" t="s">
        <v>431</v>
      </c>
      <c r="F35" t="s">
        <v>703</v>
      </c>
      <c r="G35" s="14" t="s">
        <v>703</v>
      </c>
      <c r="H35" s="10">
        <v>24</v>
      </c>
      <c r="I35" s="10">
        <v>9</v>
      </c>
      <c r="L35">
        <v>17.13</v>
      </c>
      <c r="M35">
        <v>111</v>
      </c>
      <c r="N35">
        <v>78</v>
      </c>
      <c r="O35">
        <v>93.8</v>
      </c>
      <c r="P35">
        <v>14</v>
      </c>
      <c r="Q35">
        <v>66.5</v>
      </c>
      <c r="R35">
        <v>219</v>
      </c>
      <c r="S35">
        <v>1.2999999999999999E-2</v>
      </c>
      <c r="T35">
        <v>153</v>
      </c>
      <c r="U35">
        <v>7.6</v>
      </c>
      <c r="V35">
        <v>57</v>
      </c>
      <c r="W35">
        <v>109.5</v>
      </c>
      <c r="X35">
        <v>38</v>
      </c>
      <c r="Y35">
        <v>101.9</v>
      </c>
      <c r="Z35">
        <v>68</v>
      </c>
      <c r="AA35">
        <v>1.37</v>
      </c>
      <c r="AB35">
        <v>126</v>
      </c>
    </row>
    <row r="36" spans="1:28" x14ac:dyDescent="0.2">
      <c r="A36">
        <v>32</v>
      </c>
      <c r="B36" t="s">
        <v>445</v>
      </c>
      <c r="C36">
        <v>7</v>
      </c>
      <c r="E36" t="s">
        <v>427</v>
      </c>
      <c r="F36" t="s">
        <v>704</v>
      </c>
      <c r="G36" s="14" t="s">
        <v>704</v>
      </c>
      <c r="H36" s="10">
        <v>19</v>
      </c>
      <c r="I36" s="10">
        <v>12</v>
      </c>
      <c r="L36">
        <v>16.71</v>
      </c>
      <c r="M36">
        <v>113.4</v>
      </c>
      <c r="N36">
        <v>41</v>
      </c>
      <c r="O36">
        <v>96.7</v>
      </c>
      <c r="P36">
        <v>40</v>
      </c>
      <c r="Q36">
        <v>64.900000000000006</v>
      </c>
      <c r="R36">
        <v>304</v>
      </c>
      <c r="S36">
        <v>1.4999999999999999E-2</v>
      </c>
      <c r="T36">
        <v>147</v>
      </c>
      <c r="U36">
        <v>12.27</v>
      </c>
      <c r="V36">
        <v>7</v>
      </c>
      <c r="W36">
        <v>112.3</v>
      </c>
      <c r="X36">
        <v>2</v>
      </c>
      <c r="Y36">
        <v>100</v>
      </c>
      <c r="Z36">
        <v>23</v>
      </c>
      <c r="AA36">
        <v>5.71</v>
      </c>
      <c r="AB36">
        <v>37</v>
      </c>
    </row>
    <row r="37" spans="1:28" x14ac:dyDescent="0.2">
      <c r="A37">
        <v>33</v>
      </c>
      <c r="B37" t="s">
        <v>81</v>
      </c>
      <c r="C37">
        <v>9</v>
      </c>
      <c r="E37" t="s">
        <v>427</v>
      </c>
      <c r="F37" t="s">
        <v>701</v>
      </c>
      <c r="G37" s="14" t="s">
        <v>701</v>
      </c>
      <c r="H37" s="10">
        <v>20</v>
      </c>
      <c r="I37" s="10">
        <v>12</v>
      </c>
      <c r="L37">
        <v>16.48</v>
      </c>
      <c r="M37">
        <v>112.2</v>
      </c>
      <c r="N37">
        <v>58</v>
      </c>
      <c r="O37">
        <v>95.7</v>
      </c>
      <c r="P37">
        <v>32</v>
      </c>
      <c r="Q37">
        <v>69.400000000000006</v>
      </c>
      <c r="R37">
        <v>71</v>
      </c>
      <c r="S37">
        <v>-4.4999999999999998E-2</v>
      </c>
      <c r="T37">
        <v>287</v>
      </c>
      <c r="U37">
        <v>8.48</v>
      </c>
      <c r="V37">
        <v>45</v>
      </c>
      <c r="W37">
        <v>109.1</v>
      </c>
      <c r="X37">
        <v>48</v>
      </c>
      <c r="Y37">
        <v>100.6</v>
      </c>
      <c r="Z37">
        <v>42</v>
      </c>
      <c r="AA37">
        <v>-6.02</v>
      </c>
      <c r="AB37">
        <v>323</v>
      </c>
    </row>
    <row r="38" spans="1:28" x14ac:dyDescent="0.2">
      <c r="A38">
        <v>34</v>
      </c>
      <c r="B38" t="s">
        <v>372</v>
      </c>
      <c r="C38">
        <v>4</v>
      </c>
      <c r="E38" t="s">
        <v>426</v>
      </c>
      <c r="F38" t="s">
        <v>705</v>
      </c>
      <c r="G38" s="14" t="s">
        <v>705</v>
      </c>
      <c r="H38" s="10">
        <v>25</v>
      </c>
      <c r="I38" s="10">
        <v>7</v>
      </c>
      <c r="L38">
        <v>16.41</v>
      </c>
      <c r="M38">
        <v>111.2</v>
      </c>
      <c r="N38">
        <v>74</v>
      </c>
      <c r="O38">
        <v>94.8</v>
      </c>
      <c r="P38">
        <v>25</v>
      </c>
      <c r="Q38">
        <v>61.6</v>
      </c>
      <c r="R38">
        <v>360</v>
      </c>
      <c r="S38">
        <v>4.4999999999999998E-2</v>
      </c>
      <c r="T38">
        <v>78</v>
      </c>
      <c r="U38">
        <v>5.59</v>
      </c>
      <c r="V38">
        <v>78</v>
      </c>
      <c r="W38">
        <v>108.5</v>
      </c>
      <c r="X38">
        <v>69</v>
      </c>
      <c r="Y38">
        <v>102.9</v>
      </c>
      <c r="Z38">
        <v>81</v>
      </c>
      <c r="AA38">
        <v>1.84</v>
      </c>
      <c r="AB38">
        <v>111</v>
      </c>
    </row>
    <row r="39" spans="1:28" x14ac:dyDescent="0.2">
      <c r="A39">
        <v>35</v>
      </c>
      <c r="B39" t="s">
        <v>277</v>
      </c>
      <c r="E39" t="s">
        <v>427</v>
      </c>
      <c r="F39" t="s">
        <v>696</v>
      </c>
      <c r="G39" s="14" t="s">
        <v>696</v>
      </c>
      <c r="H39" s="10">
        <v>19</v>
      </c>
      <c r="I39" s="10">
        <v>14</v>
      </c>
      <c r="L39">
        <v>15.77</v>
      </c>
      <c r="M39">
        <v>105.8</v>
      </c>
      <c r="N39">
        <v>159</v>
      </c>
      <c r="O39">
        <v>90.1</v>
      </c>
      <c r="P39">
        <v>5</v>
      </c>
      <c r="Q39">
        <v>65.900000000000006</v>
      </c>
      <c r="R39">
        <v>261</v>
      </c>
      <c r="S39">
        <v>-9.1999999999999998E-2</v>
      </c>
      <c r="T39">
        <v>349</v>
      </c>
      <c r="U39">
        <v>7.95</v>
      </c>
      <c r="V39">
        <v>51</v>
      </c>
      <c r="W39">
        <v>109.9</v>
      </c>
      <c r="X39">
        <v>27</v>
      </c>
      <c r="Y39">
        <v>101.9</v>
      </c>
      <c r="Z39">
        <v>70</v>
      </c>
      <c r="AA39">
        <v>-7.79</v>
      </c>
      <c r="AB39">
        <v>342</v>
      </c>
    </row>
    <row r="40" spans="1:28" x14ac:dyDescent="0.2">
      <c r="A40">
        <v>36</v>
      </c>
      <c r="B40" t="s">
        <v>147</v>
      </c>
      <c r="C40">
        <v>10</v>
      </c>
      <c r="E40" t="s">
        <v>421</v>
      </c>
      <c r="F40" t="s">
        <v>694</v>
      </c>
      <c r="G40" s="14" t="s">
        <v>694</v>
      </c>
      <c r="H40" s="10">
        <v>22</v>
      </c>
      <c r="I40" s="10">
        <v>10</v>
      </c>
      <c r="L40">
        <v>15.63</v>
      </c>
      <c r="M40">
        <v>113.1</v>
      </c>
      <c r="N40">
        <v>43</v>
      </c>
      <c r="O40">
        <v>97.5</v>
      </c>
      <c r="P40">
        <v>48</v>
      </c>
      <c r="Q40">
        <v>68.099999999999994</v>
      </c>
      <c r="R40">
        <v>140</v>
      </c>
      <c r="S40">
        <v>1.7999999999999999E-2</v>
      </c>
      <c r="T40">
        <v>140</v>
      </c>
      <c r="U40">
        <v>7.84</v>
      </c>
      <c r="V40">
        <v>52</v>
      </c>
      <c r="W40">
        <v>107.4</v>
      </c>
      <c r="X40">
        <v>99</v>
      </c>
      <c r="Y40">
        <v>99.5</v>
      </c>
      <c r="Z40">
        <v>15</v>
      </c>
      <c r="AA40">
        <v>1.63</v>
      </c>
      <c r="AB40">
        <v>121</v>
      </c>
    </row>
    <row r="41" spans="1:28" x14ac:dyDescent="0.2">
      <c r="A41">
        <v>37</v>
      </c>
      <c r="B41" t="s">
        <v>42</v>
      </c>
      <c r="C41">
        <v>8</v>
      </c>
      <c r="E41" t="s">
        <v>427</v>
      </c>
      <c r="F41" t="s">
        <v>698</v>
      </c>
      <c r="G41" s="14" t="s">
        <v>698</v>
      </c>
      <c r="H41" s="10">
        <v>19</v>
      </c>
      <c r="I41" s="10">
        <v>13</v>
      </c>
      <c r="L41">
        <v>15.6</v>
      </c>
      <c r="M41">
        <v>120.5</v>
      </c>
      <c r="N41">
        <v>3</v>
      </c>
      <c r="O41">
        <v>104.9</v>
      </c>
      <c r="P41">
        <v>167</v>
      </c>
      <c r="Q41">
        <v>69.5</v>
      </c>
      <c r="R41">
        <v>66</v>
      </c>
      <c r="S41">
        <v>-4.2000000000000003E-2</v>
      </c>
      <c r="T41">
        <v>281</v>
      </c>
      <c r="U41">
        <v>9.61</v>
      </c>
      <c r="V41">
        <v>27</v>
      </c>
      <c r="W41">
        <v>108.9</v>
      </c>
      <c r="X41">
        <v>55</v>
      </c>
      <c r="Y41">
        <v>99.3</v>
      </c>
      <c r="Z41">
        <v>13</v>
      </c>
      <c r="AA41">
        <v>-2.09</v>
      </c>
      <c r="AB41">
        <v>234</v>
      </c>
    </row>
    <row r="42" spans="1:28" x14ac:dyDescent="0.2">
      <c r="A42">
        <v>38</v>
      </c>
      <c r="B42" t="s">
        <v>444</v>
      </c>
      <c r="E42" t="s">
        <v>424</v>
      </c>
      <c r="F42" t="s">
        <v>706</v>
      </c>
      <c r="G42" s="14" t="s">
        <v>706</v>
      </c>
      <c r="H42" s="10">
        <v>18</v>
      </c>
      <c r="I42" s="10">
        <v>15</v>
      </c>
      <c r="L42">
        <v>15.21</v>
      </c>
      <c r="M42">
        <v>107.8</v>
      </c>
      <c r="N42">
        <v>126</v>
      </c>
      <c r="O42">
        <v>92.6</v>
      </c>
      <c r="P42">
        <v>12</v>
      </c>
      <c r="Q42">
        <v>67.599999999999994</v>
      </c>
      <c r="R42">
        <v>166</v>
      </c>
      <c r="S42">
        <v>-2.5999999999999999E-2</v>
      </c>
      <c r="T42">
        <v>251</v>
      </c>
      <c r="U42">
        <v>12.33</v>
      </c>
      <c r="V42">
        <v>6</v>
      </c>
      <c r="W42">
        <v>110.8</v>
      </c>
      <c r="X42">
        <v>10</v>
      </c>
      <c r="Y42">
        <v>98.5</v>
      </c>
      <c r="Z42">
        <v>5</v>
      </c>
      <c r="AA42">
        <v>0.74</v>
      </c>
      <c r="AB42">
        <v>147</v>
      </c>
    </row>
    <row r="43" spans="1:28" x14ac:dyDescent="0.2">
      <c r="A43">
        <v>39</v>
      </c>
      <c r="B43" t="s">
        <v>475</v>
      </c>
      <c r="C43">
        <v>10</v>
      </c>
      <c r="E43" t="s">
        <v>427</v>
      </c>
      <c r="F43" t="s">
        <v>707</v>
      </c>
      <c r="G43" s="14" t="s">
        <v>707</v>
      </c>
      <c r="H43" s="10">
        <v>22</v>
      </c>
      <c r="I43" s="10">
        <v>13</v>
      </c>
      <c r="L43">
        <v>15.04</v>
      </c>
      <c r="M43">
        <v>116.8</v>
      </c>
      <c r="N43">
        <v>17</v>
      </c>
      <c r="O43">
        <v>101.8</v>
      </c>
      <c r="P43">
        <v>101</v>
      </c>
      <c r="Q43">
        <v>64.599999999999994</v>
      </c>
      <c r="R43">
        <v>313</v>
      </c>
      <c r="S43">
        <v>8.9999999999999993E-3</v>
      </c>
      <c r="T43">
        <v>163</v>
      </c>
      <c r="U43">
        <v>9.7200000000000006</v>
      </c>
      <c r="V43">
        <v>25</v>
      </c>
      <c r="W43">
        <v>109.6</v>
      </c>
      <c r="X43">
        <v>33</v>
      </c>
      <c r="Y43">
        <v>99.9</v>
      </c>
      <c r="Z43">
        <v>19</v>
      </c>
      <c r="AA43">
        <v>-4.72</v>
      </c>
      <c r="AB43">
        <v>303</v>
      </c>
    </row>
    <row r="44" spans="1:28" x14ac:dyDescent="0.2">
      <c r="A44">
        <v>40</v>
      </c>
      <c r="B44" t="s">
        <v>653</v>
      </c>
      <c r="C44">
        <v>5</v>
      </c>
      <c r="E44" t="s">
        <v>426</v>
      </c>
      <c r="F44" t="s">
        <v>705</v>
      </c>
      <c r="G44" s="14" t="s">
        <v>705</v>
      </c>
      <c r="H44" s="10">
        <v>25</v>
      </c>
      <c r="I44" s="10">
        <v>7</v>
      </c>
      <c r="L44">
        <v>14.91</v>
      </c>
      <c r="M44">
        <v>118.2</v>
      </c>
      <c r="N44">
        <v>12</v>
      </c>
      <c r="O44">
        <v>103.3</v>
      </c>
      <c r="P44">
        <v>132</v>
      </c>
      <c r="Q44">
        <v>68.900000000000006</v>
      </c>
      <c r="R44">
        <v>105</v>
      </c>
      <c r="S44">
        <v>1.7000000000000001E-2</v>
      </c>
      <c r="T44">
        <v>141</v>
      </c>
      <c r="U44">
        <v>4.75</v>
      </c>
      <c r="V44">
        <v>85</v>
      </c>
      <c r="W44">
        <v>108</v>
      </c>
      <c r="X44">
        <v>86</v>
      </c>
      <c r="Y44">
        <v>103.2</v>
      </c>
      <c r="Z44">
        <v>91</v>
      </c>
      <c r="AA44">
        <v>-2.77</v>
      </c>
      <c r="AB44">
        <v>258</v>
      </c>
    </row>
    <row r="45" spans="1:28" x14ac:dyDescent="0.2">
      <c r="A45">
        <v>41</v>
      </c>
      <c r="B45" t="s">
        <v>151</v>
      </c>
      <c r="E45" t="s">
        <v>421</v>
      </c>
      <c r="F45" t="s">
        <v>696</v>
      </c>
      <c r="G45" s="14" t="s">
        <v>696</v>
      </c>
      <c r="H45" s="10">
        <v>19</v>
      </c>
      <c r="I45" s="10">
        <v>14</v>
      </c>
      <c r="L45">
        <v>14.84</v>
      </c>
      <c r="M45">
        <v>114.5</v>
      </c>
      <c r="N45">
        <v>31</v>
      </c>
      <c r="O45">
        <v>99.6</v>
      </c>
      <c r="P45">
        <v>74</v>
      </c>
      <c r="Q45">
        <v>66.3</v>
      </c>
      <c r="R45">
        <v>231</v>
      </c>
      <c r="S45">
        <v>-1.4999999999999999E-2</v>
      </c>
      <c r="T45">
        <v>234</v>
      </c>
      <c r="U45">
        <v>10.06</v>
      </c>
      <c r="V45">
        <v>18</v>
      </c>
      <c r="W45">
        <v>109</v>
      </c>
      <c r="X45">
        <v>51</v>
      </c>
      <c r="Y45">
        <v>99</v>
      </c>
      <c r="Z45">
        <v>8</v>
      </c>
      <c r="AA45">
        <v>6.14</v>
      </c>
      <c r="AB45">
        <v>29</v>
      </c>
    </row>
    <row r="46" spans="1:28" x14ac:dyDescent="0.2">
      <c r="A46">
        <v>42</v>
      </c>
      <c r="B46" t="s">
        <v>150</v>
      </c>
      <c r="C46">
        <v>7</v>
      </c>
      <c r="E46" t="s">
        <v>427</v>
      </c>
      <c r="F46" t="s">
        <v>700</v>
      </c>
      <c r="G46" s="14" t="s">
        <v>700</v>
      </c>
      <c r="H46" s="10">
        <v>21</v>
      </c>
      <c r="I46" s="10">
        <v>11</v>
      </c>
      <c r="L46">
        <v>14.83</v>
      </c>
      <c r="M46">
        <v>108.5</v>
      </c>
      <c r="N46">
        <v>109</v>
      </c>
      <c r="O46">
        <v>93.7</v>
      </c>
      <c r="P46">
        <v>13</v>
      </c>
      <c r="Q46">
        <v>64.900000000000006</v>
      </c>
      <c r="R46">
        <v>305</v>
      </c>
      <c r="S46">
        <v>3.3000000000000002E-2</v>
      </c>
      <c r="T46">
        <v>94</v>
      </c>
      <c r="U46">
        <v>8.6</v>
      </c>
      <c r="V46">
        <v>41</v>
      </c>
      <c r="W46">
        <v>109.5</v>
      </c>
      <c r="X46">
        <v>41</v>
      </c>
      <c r="Y46">
        <v>100.8</v>
      </c>
      <c r="Z46">
        <v>50</v>
      </c>
      <c r="AA46">
        <v>-4.22</v>
      </c>
      <c r="AB46">
        <v>291</v>
      </c>
    </row>
    <row r="47" spans="1:28" x14ac:dyDescent="0.2">
      <c r="A47">
        <v>43</v>
      </c>
      <c r="B47" t="s">
        <v>170</v>
      </c>
      <c r="C47">
        <v>11</v>
      </c>
      <c r="E47" t="s">
        <v>431</v>
      </c>
      <c r="F47" t="s">
        <v>694</v>
      </c>
      <c r="G47" s="14" t="s">
        <v>694</v>
      </c>
      <c r="H47" s="10">
        <v>22</v>
      </c>
      <c r="I47" s="10">
        <v>10</v>
      </c>
      <c r="L47">
        <v>14.79</v>
      </c>
      <c r="M47">
        <v>112</v>
      </c>
      <c r="N47">
        <v>61</v>
      </c>
      <c r="O47">
        <v>97.2</v>
      </c>
      <c r="P47">
        <v>42</v>
      </c>
      <c r="Q47">
        <v>66.099999999999994</v>
      </c>
      <c r="R47">
        <v>245</v>
      </c>
      <c r="S47">
        <v>1.2999999999999999E-2</v>
      </c>
      <c r="T47">
        <v>152</v>
      </c>
      <c r="U47">
        <v>7.7</v>
      </c>
      <c r="V47">
        <v>55</v>
      </c>
      <c r="W47">
        <v>109.4</v>
      </c>
      <c r="X47">
        <v>42</v>
      </c>
      <c r="Y47">
        <v>101.7</v>
      </c>
      <c r="Z47">
        <v>65</v>
      </c>
      <c r="AA47">
        <v>3.81</v>
      </c>
      <c r="AB47">
        <v>73</v>
      </c>
    </row>
    <row r="48" spans="1:28" x14ac:dyDescent="0.2">
      <c r="A48">
        <v>44</v>
      </c>
      <c r="B48" t="s">
        <v>163</v>
      </c>
      <c r="C48">
        <v>11</v>
      </c>
      <c r="E48" t="s">
        <v>425</v>
      </c>
      <c r="F48" t="s">
        <v>700</v>
      </c>
      <c r="G48" s="14" t="s">
        <v>700</v>
      </c>
      <c r="H48" s="10">
        <v>21</v>
      </c>
      <c r="I48" s="10">
        <v>11</v>
      </c>
      <c r="L48">
        <v>14.73</v>
      </c>
      <c r="M48">
        <v>116.8</v>
      </c>
      <c r="N48">
        <v>16</v>
      </c>
      <c r="O48">
        <v>102.1</v>
      </c>
      <c r="P48">
        <v>108</v>
      </c>
      <c r="Q48">
        <v>66.900000000000006</v>
      </c>
      <c r="R48">
        <v>195</v>
      </c>
      <c r="S48">
        <v>-0.01</v>
      </c>
      <c r="T48">
        <v>218</v>
      </c>
      <c r="U48">
        <v>6.55</v>
      </c>
      <c r="V48">
        <v>72</v>
      </c>
      <c r="W48">
        <v>108.3</v>
      </c>
      <c r="X48">
        <v>75</v>
      </c>
      <c r="Y48">
        <v>101.7</v>
      </c>
      <c r="Z48">
        <v>63</v>
      </c>
      <c r="AA48">
        <v>-8.98</v>
      </c>
      <c r="AB48">
        <v>354</v>
      </c>
    </row>
    <row r="49" spans="1:28" x14ac:dyDescent="0.2">
      <c r="A49">
        <v>45</v>
      </c>
      <c r="B49" t="s">
        <v>356</v>
      </c>
      <c r="E49" t="s">
        <v>451</v>
      </c>
      <c r="F49" t="s">
        <v>691</v>
      </c>
      <c r="G49" s="14" t="s">
        <v>691</v>
      </c>
      <c r="H49" s="10">
        <v>26</v>
      </c>
      <c r="I49" s="10">
        <v>7</v>
      </c>
      <c r="L49">
        <v>14.68</v>
      </c>
      <c r="M49">
        <v>110.2</v>
      </c>
      <c r="N49">
        <v>90</v>
      </c>
      <c r="O49">
        <v>95.5</v>
      </c>
      <c r="P49">
        <v>31</v>
      </c>
      <c r="Q49">
        <v>58.8</v>
      </c>
      <c r="R49">
        <v>363</v>
      </c>
      <c r="S49">
        <v>5.8999999999999997E-2</v>
      </c>
      <c r="T49">
        <v>54</v>
      </c>
      <c r="U49">
        <v>1.85</v>
      </c>
      <c r="V49">
        <v>118</v>
      </c>
      <c r="W49">
        <v>106</v>
      </c>
      <c r="X49">
        <v>126</v>
      </c>
      <c r="Y49">
        <v>104.2</v>
      </c>
      <c r="Z49">
        <v>110</v>
      </c>
      <c r="AA49">
        <v>1.79</v>
      </c>
      <c r="AB49">
        <v>114</v>
      </c>
    </row>
    <row r="50" spans="1:28" x14ac:dyDescent="0.2">
      <c r="A50">
        <v>46</v>
      </c>
      <c r="B50" t="s">
        <v>136</v>
      </c>
      <c r="E50" t="s">
        <v>427</v>
      </c>
      <c r="F50" t="s">
        <v>708</v>
      </c>
      <c r="G50" s="14" t="s">
        <v>708</v>
      </c>
      <c r="H50" s="10">
        <v>17</v>
      </c>
      <c r="I50" s="10">
        <v>15</v>
      </c>
      <c r="L50">
        <v>14.68</v>
      </c>
      <c r="M50">
        <v>112.8</v>
      </c>
      <c r="N50">
        <v>46</v>
      </c>
      <c r="O50">
        <v>98.1</v>
      </c>
      <c r="P50">
        <v>53</v>
      </c>
      <c r="Q50">
        <v>67.5</v>
      </c>
      <c r="R50">
        <v>168</v>
      </c>
      <c r="S50">
        <v>-7.1999999999999995E-2</v>
      </c>
      <c r="T50">
        <v>328</v>
      </c>
      <c r="U50">
        <v>9.6199999999999992</v>
      </c>
      <c r="V50">
        <v>26</v>
      </c>
      <c r="W50">
        <v>109.5</v>
      </c>
      <c r="X50">
        <v>34</v>
      </c>
      <c r="Y50">
        <v>99.9</v>
      </c>
      <c r="Z50">
        <v>22</v>
      </c>
      <c r="AA50">
        <v>0.13</v>
      </c>
      <c r="AB50">
        <v>168</v>
      </c>
    </row>
    <row r="51" spans="1:28" x14ac:dyDescent="0.2">
      <c r="A51">
        <v>47</v>
      </c>
      <c r="B51" t="s">
        <v>438</v>
      </c>
      <c r="E51" t="s">
        <v>426</v>
      </c>
      <c r="F51" t="s">
        <v>697</v>
      </c>
      <c r="G51" s="14" t="s">
        <v>697</v>
      </c>
      <c r="H51" s="10">
        <v>20</v>
      </c>
      <c r="I51" s="10">
        <v>13</v>
      </c>
      <c r="L51">
        <v>14.66</v>
      </c>
      <c r="M51">
        <v>112.1</v>
      </c>
      <c r="N51">
        <v>59</v>
      </c>
      <c r="O51">
        <v>97.5</v>
      </c>
      <c r="P51">
        <v>46</v>
      </c>
      <c r="Q51">
        <v>69</v>
      </c>
      <c r="R51">
        <v>100</v>
      </c>
      <c r="S51">
        <v>-7.1999999999999995E-2</v>
      </c>
      <c r="T51">
        <v>326</v>
      </c>
      <c r="U51">
        <v>7.59</v>
      </c>
      <c r="V51">
        <v>58</v>
      </c>
      <c r="W51">
        <v>109.5</v>
      </c>
      <c r="X51">
        <v>36</v>
      </c>
      <c r="Y51">
        <v>101.9</v>
      </c>
      <c r="Z51">
        <v>71</v>
      </c>
      <c r="AA51">
        <v>7.02</v>
      </c>
      <c r="AB51">
        <v>20</v>
      </c>
    </row>
    <row r="52" spans="1:28" x14ac:dyDescent="0.2">
      <c r="A52">
        <v>48</v>
      </c>
      <c r="B52" t="s">
        <v>172</v>
      </c>
      <c r="E52" t="s">
        <v>498</v>
      </c>
      <c r="F52" t="s">
        <v>687</v>
      </c>
      <c r="G52" s="14" t="s">
        <v>687</v>
      </c>
      <c r="H52" s="10">
        <v>26</v>
      </c>
      <c r="I52" s="10">
        <v>8</v>
      </c>
      <c r="L52">
        <v>14.51</v>
      </c>
      <c r="M52">
        <v>112.7</v>
      </c>
      <c r="N52">
        <v>50</v>
      </c>
      <c r="O52">
        <v>98.1</v>
      </c>
      <c r="P52">
        <v>54</v>
      </c>
      <c r="Q52">
        <v>64.5</v>
      </c>
      <c r="R52">
        <v>318</v>
      </c>
      <c r="S52">
        <v>-3.4000000000000002E-2</v>
      </c>
      <c r="T52">
        <v>266</v>
      </c>
      <c r="U52">
        <v>-2.57</v>
      </c>
      <c r="V52">
        <v>223</v>
      </c>
      <c r="W52">
        <v>103.7</v>
      </c>
      <c r="X52">
        <v>245</v>
      </c>
      <c r="Y52">
        <v>106.3</v>
      </c>
      <c r="Z52">
        <v>206</v>
      </c>
      <c r="AA52">
        <v>1.74</v>
      </c>
      <c r="AB52">
        <v>117</v>
      </c>
    </row>
    <row r="53" spans="1:28" x14ac:dyDescent="0.2">
      <c r="A53">
        <v>49</v>
      </c>
      <c r="B53" t="s">
        <v>449</v>
      </c>
      <c r="C53">
        <v>11</v>
      </c>
      <c r="E53" t="s">
        <v>422</v>
      </c>
      <c r="F53" t="s">
        <v>692</v>
      </c>
      <c r="G53" s="14" t="s">
        <v>692</v>
      </c>
      <c r="H53" s="10">
        <v>21</v>
      </c>
      <c r="I53" s="10">
        <v>12</v>
      </c>
      <c r="L53">
        <v>14.12</v>
      </c>
      <c r="M53">
        <v>105.5</v>
      </c>
      <c r="N53">
        <v>164</v>
      </c>
      <c r="O53">
        <v>91.3</v>
      </c>
      <c r="P53">
        <v>6</v>
      </c>
      <c r="Q53">
        <v>63.8</v>
      </c>
      <c r="R53">
        <v>334</v>
      </c>
      <c r="S53">
        <v>8.0000000000000002E-3</v>
      </c>
      <c r="T53">
        <v>164</v>
      </c>
      <c r="U53">
        <v>7.59</v>
      </c>
      <c r="V53">
        <v>59</v>
      </c>
      <c r="W53">
        <v>108.6</v>
      </c>
      <c r="X53">
        <v>65</v>
      </c>
      <c r="Y53">
        <v>101</v>
      </c>
      <c r="Z53">
        <v>53</v>
      </c>
      <c r="AA53">
        <v>-3.31</v>
      </c>
      <c r="AB53">
        <v>268</v>
      </c>
    </row>
    <row r="54" spans="1:28" x14ac:dyDescent="0.2">
      <c r="A54">
        <v>50</v>
      </c>
      <c r="B54" t="s">
        <v>440</v>
      </c>
      <c r="E54" t="s">
        <v>427</v>
      </c>
      <c r="F54" t="s">
        <v>709</v>
      </c>
      <c r="G54" s="14" t="s">
        <v>709</v>
      </c>
      <c r="H54" s="10">
        <v>16</v>
      </c>
      <c r="I54" s="10">
        <v>19</v>
      </c>
      <c r="L54">
        <v>13.98</v>
      </c>
      <c r="M54">
        <v>115.9</v>
      </c>
      <c r="N54">
        <v>21</v>
      </c>
      <c r="O54">
        <v>101.9</v>
      </c>
      <c r="P54">
        <v>105</v>
      </c>
      <c r="Q54">
        <v>66</v>
      </c>
      <c r="R54">
        <v>248</v>
      </c>
      <c r="S54">
        <v>-0.12</v>
      </c>
      <c r="T54">
        <v>361</v>
      </c>
      <c r="U54">
        <v>11.32</v>
      </c>
      <c r="V54">
        <v>10</v>
      </c>
      <c r="W54">
        <v>110.5</v>
      </c>
      <c r="X54">
        <v>13</v>
      </c>
      <c r="Y54">
        <v>99.2</v>
      </c>
      <c r="Z54">
        <v>11</v>
      </c>
      <c r="AA54">
        <v>-2.4700000000000002</v>
      </c>
      <c r="AB54">
        <v>244</v>
      </c>
    </row>
    <row r="55" spans="1:28" x14ac:dyDescent="0.2">
      <c r="A55">
        <v>51</v>
      </c>
      <c r="B55" t="s">
        <v>341</v>
      </c>
      <c r="C55">
        <v>7</v>
      </c>
      <c r="E55" t="s">
        <v>422</v>
      </c>
      <c r="F55" t="s">
        <v>703</v>
      </c>
      <c r="G55" s="14" t="s">
        <v>703</v>
      </c>
      <c r="H55" s="10">
        <v>24</v>
      </c>
      <c r="I55" s="10">
        <v>9</v>
      </c>
      <c r="L55">
        <v>13.92</v>
      </c>
      <c r="M55">
        <v>119.3</v>
      </c>
      <c r="N55">
        <v>10</v>
      </c>
      <c r="O55">
        <v>105.4</v>
      </c>
      <c r="P55">
        <v>178</v>
      </c>
      <c r="Q55">
        <v>69.099999999999994</v>
      </c>
      <c r="R55">
        <v>92</v>
      </c>
      <c r="S55">
        <v>0.11</v>
      </c>
      <c r="T55">
        <v>9</v>
      </c>
      <c r="U55">
        <v>7.73</v>
      </c>
      <c r="V55">
        <v>54</v>
      </c>
      <c r="W55">
        <v>108.1</v>
      </c>
      <c r="X55">
        <v>80</v>
      </c>
      <c r="Y55">
        <v>100.4</v>
      </c>
      <c r="Z55">
        <v>33</v>
      </c>
      <c r="AA55">
        <v>-4.68</v>
      </c>
      <c r="AB55">
        <v>302</v>
      </c>
    </row>
    <row r="56" spans="1:28" x14ac:dyDescent="0.2">
      <c r="A56">
        <v>52</v>
      </c>
      <c r="B56" t="s">
        <v>113</v>
      </c>
      <c r="E56" t="s">
        <v>431</v>
      </c>
      <c r="F56" t="s">
        <v>702</v>
      </c>
      <c r="G56" s="14" t="s">
        <v>702</v>
      </c>
      <c r="H56" s="10">
        <v>22</v>
      </c>
      <c r="I56" s="10">
        <v>11</v>
      </c>
      <c r="L56">
        <v>13.84</v>
      </c>
      <c r="M56">
        <v>116.1</v>
      </c>
      <c r="N56">
        <v>20</v>
      </c>
      <c r="O56">
        <v>102.2</v>
      </c>
      <c r="P56">
        <v>111</v>
      </c>
      <c r="Q56">
        <v>71.599999999999994</v>
      </c>
      <c r="R56">
        <v>19</v>
      </c>
      <c r="S56">
        <v>-0.03</v>
      </c>
      <c r="T56">
        <v>258</v>
      </c>
      <c r="U56">
        <v>5.71</v>
      </c>
      <c r="V56">
        <v>77</v>
      </c>
      <c r="W56">
        <v>108.2</v>
      </c>
      <c r="X56">
        <v>77</v>
      </c>
      <c r="Y56">
        <v>102.5</v>
      </c>
      <c r="Z56">
        <v>75</v>
      </c>
      <c r="AA56">
        <v>-0.44</v>
      </c>
      <c r="AB56">
        <v>179</v>
      </c>
    </row>
    <row r="57" spans="1:28" x14ac:dyDescent="0.2">
      <c r="A57">
        <v>53</v>
      </c>
      <c r="B57" t="s">
        <v>259</v>
      </c>
      <c r="E57" t="s">
        <v>424</v>
      </c>
      <c r="F57" t="s">
        <v>710</v>
      </c>
      <c r="G57" s="14" t="s">
        <v>710</v>
      </c>
      <c r="H57" s="10">
        <v>15</v>
      </c>
      <c r="I57" s="10">
        <v>17</v>
      </c>
      <c r="L57">
        <v>13.7</v>
      </c>
      <c r="M57">
        <v>111.1</v>
      </c>
      <c r="N57">
        <v>76</v>
      </c>
      <c r="O57">
        <v>97.4</v>
      </c>
      <c r="P57">
        <v>45</v>
      </c>
      <c r="Q57">
        <v>65.3</v>
      </c>
      <c r="R57">
        <v>286</v>
      </c>
      <c r="S57">
        <v>-4.3999999999999997E-2</v>
      </c>
      <c r="T57">
        <v>286</v>
      </c>
      <c r="U57">
        <v>13.32</v>
      </c>
      <c r="V57">
        <v>2</v>
      </c>
      <c r="W57">
        <v>110.4</v>
      </c>
      <c r="X57">
        <v>17</v>
      </c>
      <c r="Y57">
        <v>97.1</v>
      </c>
      <c r="Z57">
        <v>1</v>
      </c>
      <c r="AA57">
        <v>4.1100000000000003</v>
      </c>
      <c r="AB57">
        <v>63</v>
      </c>
    </row>
    <row r="58" spans="1:28" x14ac:dyDescent="0.2">
      <c r="A58">
        <v>54</v>
      </c>
      <c r="B58" t="s">
        <v>232</v>
      </c>
      <c r="E58" t="s">
        <v>423</v>
      </c>
      <c r="F58" t="s">
        <v>692</v>
      </c>
      <c r="G58" s="14" t="s">
        <v>692</v>
      </c>
      <c r="H58" s="10">
        <v>21</v>
      </c>
      <c r="I58" s="10">
        <v>12</v>
      </c>
      <c r="L58">
        <v>13.35</v>
      </c>
      <c r="M58">
        <v>112.3</v>
      </c>
      <c r="N58">
        <v>55</v>
      </c>
      <c r="O58">
        <v>99</v>
      </c>
      <c r="P58">
        <v>66</v>
      </c>
      <c r="Q58">
        <v>68.5</v>
      </c>
      <c r="R58">
        <v>120</v>
      </c>
      <c r="S58">
        <v>-3.2000000000000001E-2</v>
      </c>
      <c r="T58">
        <v>263</v>
      </c>
      <c r="U58">
        <v>3.98</v>
      </c>
      <c r="V58">
        <v>96</v>
      </c>
      <c r="W58">
        <v>107.5</v>
      </c>
      <c r="X58">
        <v>98</v>
      </c>
      <c r="Y58">
        <v>103.5</v>
      </c>
      <c r="Z58">
        <v>95</v>
      </c>
      <c r="AA58">
        <v>-2.64</v>
      </c>
      <c r="AB58">
        <v>254</v>
      </c>
    </row>
    <row r="59" spans="1:28" x14ac:dyDescent="0.2">
      <c r="A59">
        <v>55</v>
      </c>
      <c r="B59" t="s">
        <v>510</v>
      </c>
      <c r="C59">
        <v>11</v>
      </c>
      <c r="E59" t="s">
        <v>426</v>
      </c>
      <c r="F59" t="s">
        <v>686</v>
      </c>
      <c r="G59" s="14" t="s">
        <v>686</v>
      </c>
      <c r="H59" s="10">
        <v>23</v>
      </c>
      <c r="I59" s="10">
        <v>10</v>
      </c>
      <c r="L59">
        <v>13.31</v>
      </c>
      <c r="M59">
        <v>113.9</v>
      </c>
      <c r="N59">
        <v>37</v>
      </c>
      <c r="O59">
        <v>100.6</v>
      </c>
      <c r="P59">
        <v>85</v>
      </c>
      <c r="Q59">
        <v>69.099999999999994</v>
      </c>
      <c r="R59">
        <v>89</v>
      </c>
      <c r="S59">
        <v>0.03</v>
      </c>
      <c r="T59">
        <v>102</v>
      </c>
      <c r="U59">
        <v>4.8099999999999996</v>
      </c>
      <c r="V59">
        <v>84</v>
      </c>
      <c r="W59">
        <v>108.6</v>
      </c>
      <c r="X59">
        <v>67</v>
      </c>
      <c r="Y59">
        <v>103.8</v>
      </c>
      <c r="Z59">
        <v>102</v>
      </c>
      <c r="AA59">
        <v>-4.91</v>
      </c>
      <c r="AB59">
        <v>307</v>
      </c>
    </row>
    <row r="60" spans="1:28" x14ac:dyDescent="0.2">
      <c r="A60">
        <v>56</v>
      </c>
      <c r="B60" t="s">
        <v>43</v>
      </c>
      <c r="C60">
        <v>12</v>
      </c>
      <c r="E60" t="s">
        <v>465</v>
      </c>
      <c r="F60" t="s">
        <v>711</v>
      </c>
      <c r="G60" s="14" t="s">
        <v>711</v>
      </c>
      <c r="H60" s="10">
        <v>30</v>
      </c>
      <c r="I60" s="10">
        <v>4</v>
      </c>
      <c r="L60">
        <v>13.25</v>
      </c>
      <c r="M60">
        <v>115.3</v>
      </c>
      <c r="N60">
        <v>23</v>
      </c>
      <c r="O60">
        <v>102</v>
      </c>
      <c r="P60">
        <v>107</v>
      </c>
      <c r="Q60">
        <v>70.5</v>
      </c>
      <c r="R60">
        <v>38</v>
      </c>
      <c r="S60">
        <v>0.10299999999999999</v>
      </c>
      <c r="T60">
        <v>11</v>
      </c>
      <c r="U60">
        <v>-3.96</v>
      </c>
      <c r="V60">
        <v>260</v>
      </c>
      <c r="W60">
        <v>104.2</v>
      </c>
      <c r="X60">
        <v>210</v>
      </c>
      <c r="Y60">
        <v>108.1</v>
      </c>
      <c r="Z60">
        <v>302</v>
      </c>
      <c r="AA60">
        <v>8.1</v>
      </c>
      <c r="AB60">
        <v>13</v>
      </c>
    </row>
    <row r="61" spans="1:28" x14ac:dyDescent="0.2">
      <c r="A61">
        <v>57</v>
      </c>
      <c r="B61" t="s">
        <v>455</v>
      </c>
      <c r="E61" t="s">
        <v>421</v>
      </c>
      <c r="F61" t="s">
        <v>712</v>
      </c>
      <c r="G61" s="14" t="s">
        <v>712</v>
      </c>
      <c r="H61" s="10">
        <v>17</v>
      </c>
      <c r="I61" s="10">
        <v>16</v>
      </c>
      <c r="L61">
        <v>13.22</v>
      </c>
      <c r="M61">
        <v>112</v>
      </c>
      <c r="N61">
        <v>63</v>
      </c>
      <c r="O61">
        <v>98.8</v>
      </c>
      <c r="P61">
        <v>62</v>
      </c>
      <c r="Q61">
        <v>64.3</v>
      </c>
      <c r="R61">
        <v>327</v>
      </c>
      <c r="S61">
        <v>-7.0999999999999994E-2</v>
      </c>
      <c r="T61">
        <v>325</v>
      </c>
      <c r="U61">
        <v>9.16</v>
      </c>
      <c r="V61">
        <v>32</v>
      </c>
      <c r="W61">
        <v>109.3</v>
      </c>
      <c r="X61">
        <v>46</v>
      </c>
      <c r="Y61">
        <v>100.1</v>
      </c>
      <c r="Z61">
        <v>29</v>
      </c>
      <c r="AA61">
        <v>5.12</v>
      </c>
      <c r="AB61">
        <v>46</v>
      </c>
    </row>
    <row r="62" spans="1:28" x14ac:dyDescent="0.2">
      <c r="A62">
        <v>58</v>
      </c>
      <c r="B62" t="s">
        <v>316</v>
      </c>
      <c r="C62">
        <v>12</v>
      </c>
      <c r="E62" t="s">
        <v>447</v>
      </c>
      <c r="F62" t="s">
        <v>689</v>
      </c>
      <c r="G62" s="14" t="s">
        <v>689</v>
      </c>
      <c r="H62" s="10">
        <v>27</v>
      </c>
      <c r="I62" s="10">
        <v>7</v>
      </c>
      <c r="L62">
        <v>13.15</v>
      </c>
      <c r="M62">
        <v>107.2</v>
      </c>
      <c r="N62">
        <v>140</v>
      </c>
      <c r="O62">
        <v>94</v>
      </c>
      <c r="P62">
        <v>17</v>
      </c>
      <c r="Q62">
        <v>68</v>
      </c>
      <c r="R62">
        <v>147</v>
      </c>
      <c r="S62">
        <v>1.7000000000000001E-2</v>
      </c>
      <c r="T62">
        <v>142</v>
      </c>
      <c r="U62">
        <v>0.47</v>
      </c>
      <c r="V62">
        <v>135</v>
      </c>
      <c r="W62">
        <v>105.1</v>
      </c>
      <c r="X62">
        <v>157</v>
      </c>
      <c r="Y62">
        <v>104.7</v>
      </c>
      <c r="Z62">
        <v>136</v>
      </c>
      <c r="AA62">
        <v>-1.78</v>
      </c>
      <c r="AB62">
        <v>226</v>
      </c>
    </row>
    <row r="63" spans="1:28" x14ac:dyDescent="0.2">
      <c r="A63">
        <v>59</v>
      </c>
      <c r="B63" t="s">
        <v>185</v>
      </c>
      <c r="E63" t="s">
        <v>421</v>
      </c>
      <c r="F63" t="s">
        <v>712</v>
      </c>
      <c r="G63" s="14" t="s">
        <v>712</v>
      </c>
      <c r="H63" s="10">
        <v>17</v>
      </c>
      <c r="I63" s="10">
        <v>16</v>
      </c>
      <c r="L63">
        <v>13.05</v>
      </c>
      <c r="M63">
        <v>107.7</v>
      </c>
      <c r="N63">
        <v>130</v>
      </c>
      <c r="O63">
        <v>94.7</v>
      </c>
      <c r="P63">
        <v>23</v>
      </c>
      <c r="Q63">
        <v>69</v>
      </c>
      <c r="R63">
        <v>98</v>
      </c>
      <c r="S63">
        <v>-7.8E-2</v>
      </c>
      <c r="T63">
        <v>337</v>
      </c>
      <c r="U63">
        <v>8.56</v>
      </c>
      <c r="V63">
        <v>43</v>
      </c>
      <c r="W63">
        <v>108.5</v>
      </c>
      <c r="X63">
        <v>71</v>
      </c>
      <c r="Y63">
        <v>99.9</v>
      </c>
      <c r="Z63">
        <v>21</v>
      </c>
      <c r="AA63">
        <v>3.78</v>
      </c>
      <c r="AB63">
        <v>74</v>
      </c>
    </row>
    <row r="64" spans="1:28" x14ac:dyDescent="0.2">
      <c r="A64">
        <v>60</v>
      </c>
      <c r="B64" t="s">
        <v>146</v>
      </c>
      <c r="E64" t="s">
        <v>425</v>
      </c>
      <c r="F64" t="s">
        <v>712</v>
      </c>
      <c r="G64" s="14" t="s">
        <v>712</v>
      </c>
      <c r="H64" s="10">
        <v>17</v>
      </c>
      <c r="I64" s="10">
        <v>16</v>
      </c>
      <c r="L64">
        <v>12.98</v>
      </c>
      <c r="M64">
        <v>113.8</v>
      </c>
      <c r="N64">
        <v>38</v>
      </c>
      <c r="O64">
        <v>100.8</v>
      </c>
      <c r="P64">
        <v>90</v>
      </c>
      <c r="Q64">
        <v>63.7</v>
      </c>
      <c r="R64">
        <v>336</v>
      </c>
      <c r="S64">
        <v>-6.7000000000000004E-2</v>
      </c>
      <c r="T64">
        <v>322</v>
      </c>
      <c r="U64">
        <v>9.4</v>
      </c>
      <c r="V64">
        <v>31</v>
      </c>
      <c r="W64">
        <v>110.1</v>
      </c>
      <c r="X64">
        <v>23</v>
      </c>
      <c r="Y64">
        <v>100.7</v>
      </c>
      <c r="Z64">
        <v>45</v>
      </c>
      <c r="AA64">
        <v>4.05</v>
      </c>
      <c r="AB64">
        <v>65</v>
      </c>
    </row>
    <row r="65" spans="1:28" x14ac:dyDescent="0.2">
      <c r="A65">
        <v>61</v>
      </c>
      <c r="B65" t="s">
        <v>169</v>
      </c>
      <c r="E65" t="s">
        <v>424</v>
      </c>
      <c r="F65" t="s">
        <v>713</v>
      </c>
      <c r="G65" s="14" t="s">
        <v>713</v>
      </c>
      <c r="H65" s="10">
        <v>16</v>
      </c>
      <c r="I65" s="10">
        <v>16</v>
      </c>
      <c r="L65">
        <v>12.95</v>
      </c>
      <c r="M65">
        <v>111.8</v>
      </c>
      <c r="N65">
        <v>65</v>
      </c>
      <c r="O65">
        <v>98.9</v>
      </c>
      <c r="P65">
        <v>65</v>
      </c>
      <c r="Q65">
        <v>67.2</v>
      </c>
      <c r="R65">
        <v>183</v>
      </c>
      <c r="S65">
        <v>-0.08</v>
      </c>
      <c r="T65">
        <v>339</v>
      </c>
      <c r="U65">
        <v>9.81</v>
      </c>
      <c r="V65">
        <v>22</v>
      </c>
      <c r="W65">
        <v>110.1</v>
      </c>
      <c r="X65">
        <v>22</v>
      </c>
      <c r="Y65">
        <v>100.3</v>
      </c>
      <c r="Z65">
        <v>32</v>
      </c>
      <c r="AA65">
        <v>-7.03</v>
      </c>
      <c r="AB65">
        <v>334</v>
      </c>
    </row>
    <row r="66" spans="1:28" x14ac:dyDescent="0.2">
      <c r="A66">
        <v>62</v>
      </c>
      <c r="B66" t="s">
        <v>51</v>
      </c>
      <c r="E66" t="s">
        <v>451</v>
      </c>
      <c r="F66" t="s">
        <v>695</v>
      </c>
      <c r="G66" s="14" t="s">
        <v>695</v>
      </c>
      <c r="H66" s="10">
        <v>25</v>
      </c>
      <c r="I66" s="10">
        <v>9</v>
      </c>
      <c r="L66">
        <v>12.86</v>
      </c>
      <c r="M66">
        <v>112.7</v>
      </c>
      <c r="N66">
        <v>47</v>
      </c>
      <c r="O66">
        <v>99.9</v>
      </c>
      <c r="P66">
        <v>78</v>
      </c>
      <c r="Q66">
        <v>70.599999999999994</v>
      </c>
      <c r="R66">
        <v>33</v>
      </c>
      <c r="S66">
        <v>-2.7E-2</v>
      </c>
      <c r="T66">
        <v>253</v>
      </c>
      <c r="U66">
        <v>0.49</v>
      </c>
      <c r="V66">
        <v>134</v>
      </c>
      <c r="W66">
        <v>105.3</v>
      </c>
      <c r="X66">
        <v>152</v>
      </c>
      <c r="Y66">
        <v>104.8</v>
      </c>
      <c r="Z66">
        <v>143</v>
      </c>
      <c r="AA66">
        <v>-4.4400000000000004</v>
      </c>
      <c r="AB66">
        <v>297</v>
      </c>
    </row>
    <row r="67" spans="1:28" x14ac:dyDescent="0.2">
      <c r="A67">
        <v>63</v>
      </c>
      <c r="B67" t="s">
        <v>194</v>
      </c>
      <c r="E67" t="s">
        <v>422</v>
      </c>
      <c r="F67" t="s">
        <v>713</v>
      </c>
      <c r="G67" s="14" t="s">
        <v>713</v>
      </c>
      <c r="H67" s="10">
        <v>16</v>
      </c>
      <c r="I67" s="10">
        <v>16</v>
      </c>
      <c r="L67">
        <v>12.82</v>
      </c>
      <c r="M67">
        <v>108.2</v>
      </c>
      <c r="N67">
        <v>112</v>
      </c>
      <c r="O67">
        <v>95.4</v>
      </c>
      <c r="P67">
        <v>30</v>
      </c>
      <c r="Q67">
        <v>69.400000000000006</v>
      </c>
      <c r="R67">
        <v>70</v>
      </c>
      <c r="S67">
        <v>-7.6999999999999999E-2</v>
      </c>
      <c r="T67">
        <v>334</v>
      </c>
      <c r="U67">
        <v>9.4600000000000009</v>
      </c>
      <c r="V67">
        <v>29</v>
      </c>
      <c r="W67">
        <v>110.1</v>
      </c>
      <c r="X67">
        <v>24</v>
      </c>
      <c r="Y67">
        <v>100.6</v>
      </c>
      <c r="Z67">
        <v>41</v>
      </c>
      <c r="AA67">
        <v>5.25</v>
      </c>
      <c r="AB67">
        <v>44</v>
      </c>
    </row>
    <row r="68" spans="1:28" x14ac:dyDescent="0.2">
      <c r="A68">
        <v>64</v>
      </c>
      <c r="B68" t="s">
        <v>167</v>
      </c>
      <c r="E68" t="s">
        <v>426</v>
      </c>
      <c r="F68" t="s">
        <v>686</v>
      </c>
      <c r="G68" s="14" t="s">
        <v>686</v>
      </c>
      <c r="H68" s="10">
        <v>23</v>
      </c>
      <c r="I68" s="10">
        <v>10</v>
      </c>
      <c r="L68">
        <v>12.67</v>
      </c>
      <c r="M68">
        <v>111.1</v>
      </c>
      <c r="N68">
        <v>75</v>
      </c>
      <c r="O68">
        <v>98.4</v>
      </c>
      <c r="P68">
        <v>58</v>
      </c>
      <c r="Q68">
        <v>68.2</v>
      </c>
      <c r="R68">
        <v>139</v>
      </c>
      <c r="S68">
        <v>1.6E-2</v>
      </c>
      <c r="T68">
        <v>146</v>
      </c>
      <c r="U68">
        <v>2.7</v>
      </c>
      <c r="V68">
        <v>109</v>
      </c>
      <c r="W68">
        <v>107.7</v>
      </c>
      <c r="X68">
        <v>90</v>
      </c>
      <c r="Y68">
        <v>105</v>
      </c>
      <c r="Z68">
        <v>151</v>
      </c>
      <c r="AA68">
        <v>-5.56</v>
      </c>
      <c r="AB68">
        <v>315</v>
      </c>
    </row>
    <row r="69" spans="1:28" x14ac:dyDescent="0.2">
      <c r="A69">
        <v>65</v>
      </c>
      <c r="B69" t="s">
        <v>486</v>
      </c>
      <c r="E69" t="s">
        <v>423</v>
      </c>
      <c r="F69" t="s">
        <v>714</v>
      </c>
      <c r="G69" s="14" t="s">
        <v>714</v>
      </c>
      <c r="H69" s="10">
        <v>18</v>
      </c>
      <c r="I69" s="10">
        <v>14</v>
      </c>
      <c r="L69">
        <v>12.59</v>
      </c>
      <c r="M69">
        <v>110.2</v>
      </c>
      <c r="N69">
        <v>89</v>
      </c>
      <c r="O69">
        <v>97.6</v>
      </c>
      <c r="P69">
        <v>49</v>
      </c>
      <c r="Q69">
        <v>64.5</v>
      </c>
      <c r="R69">
        <v>319</v>
      </c>
      <c r="S69">
        <v>-0.113</v>
      </c>
      <c r="T69">
        <v>360</v>
      </c>
      <c r="U69">
        <v>4.0199999999999996</v>
      </c>
      <c r="V69">
        <v>94</v>
      </c>
      <c r="W69">
        <v>107.4</v>
      </c>
      <c r="X69">
        <v>100</v>
      </c>
      <c r="Y69">
        <v>103.4</v>
      </c>
      <c r="Z69">
        <v>92</v>
      </c>
      <c r="AA69">
        <v>-0.28999999999999998</v>
      </c>
      <c r="AB69">
        <v>178</v>
      </c>
    </row>
    <row r="70" spans="1:28" x14ac:dyDescent="0.2">
      <c r="A70">
        <v>66</v>
      </c>
      <c r="B70" t="s">
        <v>144</v>
      </c>
      <c r="C70">
        <v>12</v>
      </c>
      <c r="E70" t="s">
        <v>434</v>
      </c>
      <c r="F70" t="s">
        <v>689</v>
      </c>
      <c r="G70" s="14" t="s">
        <v>689</v>
      </c>
      <c r="H70" s="10">
        <v>27</v>
      </c>
      <c r="I70" s="10">
        <v>7</v>
      </c>
      <c r="L70">
        <v>12.51</v>
      </c>
      <c r="M70">
        <v>109.8</v>
      </c>
      <c r="N70">
        <v>98</v>
      </c>
      <c r="O70">
        <v>97.3</v>
      </c>
      <c r="P70">
        <v>44</v>
      </c>
      <c r="Q70">
        <v>66.400000000000006</v>
      </c>
      <c r="R70">
        <v>222</v>
      </c>
      <c r="S70">
        <v>2.5999999999999999E-2</v>
      </c>
      <c r="T70">
        <v>117</v>
      </c>
      <c r="U70">
        <v>-1.65</v>
      </c>
      <c r="V70">
        <v>194</v>
      </c>
      <c r="W70">
        <v>104</v>
      </c>
      <c r="X70">
        <v>225</v>
      </c>
      <c r="Y70">
        <v>105.7</v>
      </c>
      <c r="Z70">
        <v>180</v>
      </c>
      <c r="AA70">
        <v>-1.72</v>
      </c>
      <c r="AB70">
        <v>222</v>
      </c>
    </row>
    <row r="71" spans="1:28" x14ac:dyDescent="0.2">
      <c r="A71">
        <v>67</v>
      </c>
      <c r="B71" t="s">
        <v>164</v>
      </c>
      <c r="E71" t="s">
        <v>485</v>
      </c>
      <c r="F71" t="s">
        <v>715</v>
      </c>
      <c r="G71" s="14" t="s">
        <v>715</v>
      </c>
      <c r="H71" s="10">
        <v>21</v>
      </c>
      <c r="I71" s="10">
        <v>8</v>
      </c>
      <c r="L71">
        <v>12.39</v>
      </c>
      <c r="M71">
        <v>110.8</v>
      </c>
      <c r="N71">
        <v>81</v>
      </c>
      <c r="O71">
        <v>98.4</v>
      </c>
      <c r="P71">
        <v>56</v>
      </c>
      <c r="Q71">
        <v>66.099999999999994</v>
      </c>
      <c r="R71">
        <v>242</v>
      </c>
      <c r="S71">
        <v>-4.3999999999999997E-2</v>
      </c>
      <c r="T71">
        <v>285</v>
      </c>
      <c r="U71">
        <v>-0.71</v>
      </c>
      <c r="V71">
        <v>162</v>
      </c>
      <c r="W71">
        <v>104.5</v>
      </c>
      <c r="X71">
        <v>197</v>
      </c>
      <c r="Y71">
        <v>105.2</v>
      </c>
      <c r="Z71">
        <v>161</v>
      </c>
      <c r="AA71">
        <v>0.36</v>
      </c>
      <c r="AB71">
        <v>158</v>
      </c>
    </row>
    <row r="72" spans="1:28" x14ac:dyDescent="0.2">
      <c r="A72">
        <v>68</v>
      </c>
      <c r="B72" t="s">
        <v>480</v>
      </c>
      <c r="C72">
        <v>11</v>
      </c>
      <c r="E72" t="s">
        <v>421</v>
      </c>
      <c r="F72" t="s">
        <v>716</v>
      </c>
      <c r="G72" s="14" t="s">
        <v>716</v>
      </c>
      <c r="H72" s="10">
        <v>22</v>
      </c>
      <c r="I72" s="10">
        <v>12</v>
      </c>
      <c r="L72">
        <v>12.38</v>
      </c>
      <c r="M72">
        <v>107.6</v>
      </c>
      <c r="N72">
        <v>133</v>
      </c>
      <c r="O72">
        <v>95.2</v>
      </c>
      <c r="P72">
        <v>28</v>
      </c>
      <c r="Q72">
        <v>68.400000000000006</v>
      </c>
      <c r="R72">
        <v>131</v>
      </c>
      <c r="S72">
        <v>6.9000000000000006E-2</v>
      </c>
      <c r="T72">
        <v>43</v>
      </c>
      <c r="U72">
        <v>8.69</v>
      </c>
      <c r="V72">
        <v>38</v>
      </c>
      <c r="W72">
        <v>108.9</v>
      </c>
      <c r="X72">
        <v>54</v>
      </c>
      <c r="Y72">
        <v>100.3</v>
      </c>
      <c r="Z72">
        <v>31</v>
      </c>
      <c r="AA72">
        <v>1.31</v>
      </c>
      <c r="AB72">
        <v>128</v>
      </c>
    </row>
    <row r="73" spans="1:28" x14ac:dyDescent="0.2">
      <c r="A73">
        <v>69</v>
      </c>
      <c r="B73" t="s">
        <v>509</v>
      </c>
      <c r="E73" t="s">
        <v>472</v>
      </c>
      <c r="F73" t="s">
        <v>705</v>
      </c>
      <c r="G73" s="14" t="s">
        <v>705</v>
      </c>
      <c r="H73" s="10">
        <v>25</v>
      </c>
      <c r="I73" s="10">
        <v>7</v>
      </c>
      <c r="L73">
        <v>12.28</v>
      </c>
      <c r="M73">
        <v>106.6</v>
      </c>
      <c r="N73">
        <v>148</v>
      </c>
      <c r="O73">
        <v>94.3</v>
      </c>
      <c r="P73">
        <v>21</v>
      </c>
      <c r="Q73">
        <v>64.400000000000006</v>
      </c>
      <c r="R73">
        <v>320</v>
      </c>
      <c r="S73">
        <v>5.1999999999999998E-2</v>
      </c>
      <c r="T73">
        <v>65</v>
      </c>
      <c r="U73">
        <v>2.17</v>
      </c>
      <c r="V73">
        <v>115</v>
      </c>
      <c r="W73">
        <v>105.9</v>
      </c>
      <c r="X73">
        <v>127</v>
      </c>
      <c r="Y73">
        <v>103.7</v>
      </c>
      <c r="Z73">
        <v>101</v>
      </c>
      <c r="AA73">
        <v>7.27</v>
      </c>
      <c r="AB73">
        <v>18</v>
      </c>
    </row>
    <row r="74" spans="1:28" x14ac:dyDescent="0.2">
      <c r="A74">
        <v>70</v>
      </c>
      <c r="B74" t="s">
        <v>177</v>
      </c>
      <c r="E74" t="s">
        <v>425</v>
      </c>
      <c r="F74" t="s">
        <v>708</v>
      </c>
      <c r="G74" s="14" t="s">
        <v>708</v>
      </c>
      <c r="H74" s="10">
        <v>17</v>
      </c>
      <c r="I74" s="10">
        <v>15</v>
      </c>
      <c r="L74">
        <v>12.23</v>
      </c>
      <c r="M74">
        <v>106.7</v>
      </c>
      <c r="N74">
        <v>145</v>
      </c>
      <c r="O74">
        <v>94.5</v>
      </c>
      <c r="P74">
        <v>22</v>
      </c>
      <c r="Q74">
        <v>66.5</v>
      </c>
      <c r="R74">
        <v>220</v>
      </c>
      <c r="S74">
        <v>-4.2000000000000003E-2</v>
      </c>
      <c r="T74">
        <v>280</v>
      </c>
      <c r="U74">
        <v>9.4600000000000009</v>
      </c>
      <c r="V74">
        <v>30</v>
      </c>
      <c r="W74">
        <v>110</v>
      </c>
      <c r="X74">
        <v>25</v>
      </c>
      <c r="Y74">
        <v>100.6</v>
      </c>
      <c r="Z74">
        <v>40</v>
      </c>
      <c r="AA74">
        <v>2.72</v>
      </c>
      <c r="AB74">
        <v>90</v>
      </c>
    </row>
    <row r="75" spans="1:28" x14ac:dyDescent="0.2">
      <c r="A75">
        <v>71</v>
      </c>
      <c r="B75" t="s">
        <v>518</v>
      </c>
      <c r="C75">
        <v>13</v>
      </c>
      <c r="E75" t="s">
        <v>476</v>
      </c>
      <c r="F75" t="s">
        <v>690</v>
      </c>
      <c r="G75" s="14" t="s">
        <v>690</v>
      </c>
      <c r="H75" s="10">
        <v>28</v>
      </c>
      <c r="I75" s="10">
        <v>6</v>
      </c>
      <c r="L75">
        <v>11.9</v>
      </c>
      <c r="M75">
        <v>108.3</v>
      </c>
      <c r="N75">
        <v>110</v>
      </c>
      <c r="O75">
        <v>96.4</v>
      </c>
      <c r="P75">
        <v>38</v>
      </c>
      <c r="Q75">
        <v>68.099999999999994</v>
      </c>
      <c r="R75">
        <v>144</v>
      </c>
      <c r="S75">
        <v>1.9E-2</v>
      </c>
      <c r="T75">
        <v>139</v>
      </c>
      <c r="U75">
        <v>-1.42</v>
      </c>
      <c r="V75">
        <v>189</v>
      </c>
      <c r="W75">
        <v>106.3</v>
      </c>
      <c r="X75">
        <v>114</v>
      </c>
      <c r="Y75">
        <v>107.7</v>
      </c>
      <c r="Z75">
        <v>288</v>
      </c>
      <c r="AA75">
        <v>3.47</v>
      </c>
      <c r="AB75">
        <v>80</v>
      </c>
    </row>
    <row r="76" spans="1:28" x14ac:dyDescent="0.2">
      <c r="A76">
        <v>72</v>
      </c>
      <c r="B76" t="s">
        <v>219</v>
      </c>
      <c r="E76" t="s">
        <v>421</v>
      </c>
      <c r="F76" t="s">
        <v>708</v>
      </c>
      <c r="G76" s="14" t="s">
        <v>708</v>
      </c>
      <c r="H76" s="10">
        <v>17</v>
      </c>
      <c r="I76" s="10">
        <v>15</v>
      </c>
      <c r="L76">
        <v>11.85</v>
      </c>
      <c r="M76">
        <v>107.7</v>
      </c>
      <c r="N76">
        <v>131</v>
      </c>
      <c r="O76">
        <v>95.8</v>
      </c>
      <c r="P76">
        <v>34</v>
      </c>
      <c r="Q76">
        <v>66.2</v>
      </c>
      <c r="R76">
        <v>235</v>
      </c>
      <c r="S76">
        <v>-7.6999999999999999E-2</v>
      </c>
      <c r="T76">
        <v>333</v>
      </c>
      <c r="U76">
        <v>6.83</v>
      </c>
      <c r="V76">
        <v>66</v>
      </c>
      <c r="W76">
        <v>107.6</v>
      </c>
      <c r="X76">
        <v>93</v>
      </c>
      <c r="Y76">
        <v>100.8</v>
      </c>
      <c r="Z76">
        <v>47</v>
      </c>
      <c r="AA76">
        <v>-3.66</v>
      </c>
      <c r="AB76">
        <v>279</v>
      </c>
    </row>
    <row r="77" spans="1:28" x14ac:dyDescent="0.2">
      <c r="A77">
        <v>73</v>
      </c>
      <c r="B77" t="s">
        <v>522</v>
      </c>
      <c r="C77">
        <v>12</v>
      </c>
      <c r="E77" t="s">
        <v>470</v>
      </c>
      <c r="F77" t="s">
        <v>683</v>
      </c>
      <c r="G77" s="14" t="s">
        <v>683</v>
      </c>
      <c r="H77" s="10">
        <v>31</v>
      </c>
      <c r="I77" s="10">
        <v>3</v>
      </c>
      <c r="L77">
        <v>11.76</v>
      </c>
      <c r="M77">
        <v>111.4</v>
      </c>
      <c r="N77">
        <v>70</v>
      </c>
      <c r="O77">
        <v>99.6</v>
      </c>
      <c r="P77">
        <v>75</v>
      </c>
      <c r="Q77">
        <v>71</v>
      </c>
      <c r="R77">
        <v>29</v>
      </c>
      <c r="S77">
        <v>5.1999999999999998E-2</v>
      </c>
      <c r="T77">
        <v>64</v>
      </c>
      <c r="U77">
        <v>-5.71</v>
      </c>
      <c r="V77">
        <v>305</v>
      </c>
      <c r="W77">
        <v>102.3</v>
      </c>
      <c r="X77">
        <v>293</v>
      </c>
      <c r="Y77">
        <v>108</v>
      </c>
      <c r="Z77">
        <v>298</v>
      </c>
      <c r="AA77">
        <v>-1.96</v>
      </c>
      <c r="AB77">
        <v>232</v>
      </c>
    </row>
    <row r="78" spans="1:28" x14ac:dyDescent="0.2">
      <c r="A78">
        <v>74</v>
      </c>
      <c r="B78" t="s">
        <v>89</v>
      </c>
      <c r="C78">
        <v>13</v>
      </c>
      <c r="E78" t="s">
        <v>479</v>
      </c>
      <c r="F78" t="s">
        <v>689</v>
      </c>
      <c r="G78" s="14" t="s">
        <v>689</v>
      </c>
      <c r="H78" s="10">
        <v>27</v>
      </c>
      <c r="I78" s="10">
        <v>7</v>
      </c>
      <c r="L78">
        <v>11.71</v>
      </c>
      <c r="M78">
        <v>110.9</v>
      </c>
      <c r="N78">
        <v>79</v>
      </c>
      <c r="O78">
        <v>99.1</v>
      </c>
      <c r="P78">
        <v>67</v>
      </c>
      <c r="Q78">
        <v>68.900000000000006</v>
      </c>
      <c r="R78">
        <v>102</v>
      </c>
      <c r="S78">
        <v>-6.0000000000000001E-3</v>
      </c>
      <c r="T78">
        <v>210</v>
      </c>
      <c r="U78">
        <v>-3.8</v>
      </c>
      <c r="V78">
        <v>254</v>
      </c>
      <c r="W78">
        <v>102.6</v>
      </c>
      <c r="X78">
        <v>287</v>
      </c>
      <c r="Y78">
        <v>106.4</v>
      </c>
      <c r="Z78">
        <v>209</v>
      </c>
      <c r="AA78">
        <v>4.29</v>
      </c>
      <c r="AB78">
        <v>59</v>
      </c>
    </row>
    <row r="79" spans="1:28" x14ac:dyDescent="0.2">
      <c r="A79">
        <v>75</v>
      </c>
      <c r="B79" t="s">
        <v>126</v>
      </c>
      <c r="E79" t="s">
        <v>420</v>
      </c>
      <c r="F79" t="s">
        <v>717</v>
      </c>
      <c r="G79" s="14" t="s">
        <v>717</v>
      </c>
      <c r="H79" s="10">
        <v>19</v>
      </c>
      <c r="I79" s="10">
        <v>15</v>
      </c>
      <c r="L79">
        <v>11.59</v>
      </c>
      <c r="M79">
        <v>109.2</v>
      </c>
      <c r="N79">
        <v>101</v>
      </c>
      <c r="O79">
        <v>97.6</v>
      </c>
      <c r="P79">
        <v>50</v>
      </c>
      <c r="Q79">
        <v>69.599999999999994</v>
      </c>
      <c r="R79">
        <v>62</v>
      </c>
      <c r="S79">
        <v>-0.10299999999999999</v>
      </c>
      <c r="T79">
        <v>354</v>
      </c>
      <c r="U79">
        <v>5.31</v>
      </c>
      <c r="V79">
        <v>81</v>
      </c>
      <c r="W79">
        <v>108.5</v>
      </c>
      <c r="X79">
        <v>70</v>
      </c>
      <c r="Y79">
        <v>103.2</v>
      </c>
      <c r="Z79">
        <v>90</v>
      </c>
      <c r="AA79">
        <v>1.28</v>
      </c>
      <c r="AB79">
        <v>129</v>
      </c>
    </row>
    <row r="80" spans="1:28" x14ac:dyDescent="0.2">
      <c r="A80">
        <v>76</v>
      </c>
      <c r="B80" t="s">
        <v>198</v>
      </c>
      <c r="E80" t="s">
        <v>427</v>
      </c>
      <c r="F80" t="s">
        <v>718</v>
      </c>
      <c r="G80" s="14" t="s">
        <v>718</v>
      </c>
      <c r="H80" s="10">
        <v>17</v>
      </c>
      <c r="I80" s="10">
        <v>14</v>
      </c>
      <c r="L80">
        <v>11.54</v>
      </c>
      <c r="M80">
        <v>106.4</v>
      </c>
      <c r="N80">
        <v>151</v>
      </c>
      <c r="O80">
        <v>94.9</v>
      </c>
      <c r="P80">
        <v>27</v>
      </c>
      <c r="Q80">
        <v>63.1</v>
      </c>
      <c r="R80">
        <v>348</v>
      </c>
      <c r="S80">
        <v>4.0000000000000001E-3</v>
      </c>
      <c r="T80">
        <v>185</v>
      </c>
      <c r="U80">
        <v>10.63</v>
      </c>
      <c r="V80">
        <v>12</v>
      </c>
      <c r="W80">
        <v>111.2</v>
      </c>
      <c r="X80">
        <v>4</v>
      </c>
      <c r="Y80">
        <v>100.6</v>
      </c>
      <c r="Z80">
        <v>39</v>
      </c>
      <c r="AA80">
        <v>1.06</v>
      </c>
      <c r="AB80">
        <v>137</v>
      </c>
    </row>
    <row r="81" spans="1:28" x14ac:dyDescent="0.2">
      <c r="A81">
        <v>77</v>
      </c>
      <c r="B81" t="s">
        <v>382</v>
      </c>
      <c r="C81">
        <v>11</v>
      </c>
      <c r="E81" t="s">
        <v>426</v>
      </c>
      <c r="F81" t="s">
        <v>702</v>
      </c>
      <c r="G81" s="14" t="s">
        <v>702</v>
      </c>
      <c r="H81" s="10">
        <v>22</v>
      </c>
      <c r="I81" s="10">
        <v>11</v>
      </c>
      <c r="L81">
        <v>11.27</v>
      </c>
      <c r="M81">
        <v>115.1</v>
      </c>
      <c r="N81">
        <v>24</v>
      </c>
      <c r="O81">
        <v>103.8</v>
      </c>
      <c r="P81">
        <v>142</v>
      </c>
      <c r="Q81">
        <v>67.3</v>
      </c>
      <c r="R81">
        <v>174</v>
      </c>
      <c r="S81">
        <v>0.03</v>
      </c>
      <c r="T81">
        <v>101</v>
      </c>
      <c r="U81">
        <v>3.67</v>
      </c>
      <c r="V81">
        <v>99</v>
      </c>
      <c r="W81">
        <v>108.1</v>
      </c>
      <c r="X81">
        <v>82</v>
      </c>
      <c r="Y81">
        <v>104.4</v>
      </c>
      <c r="Z81">
        <v>122</v>
      </c>
      <c r="AA81">
        <v>-2.92</v>
      </c>
      <c r="AB81">
        <v>260</v>
      </c>
    </row>
    <row r="82" spans="1:28" x14ac:dyDescent="0.2">
      <c r="A82">
        <v>78</v>
      </c>
      <c r="B82" t="s">
        <v>240</v>
      </c>
      <c r="E82" t="s">
        <v>447</v>
      </c>
      <c r="F82" t="s">
        <v>716</v>
      </c>
      <c r="G82" s="14" t="s">
        <v>716</v>
      </c>
      <c r="H82" s="10">
        <v>22</v>
      </c>
      <c r="I82" s="10">
        <v>12</v>
      </c>
      <c r="L82">
        <v>11.2</v>
      </c>
      <c r="M82">
        <v>110</v>
      </c>
      <c r="N82">
        <v>94</v>
      </c>
      <c r="O82">
        <v>98.8</v>
      </c>
      <c r="P82">
        <v>63</v>
      </c>
      <c r="Q82">
        <v>62.4</v>
      </c>
      <c r="R82">
        <v>354</v>
      </c>
      <c r="S82">
        <v>-5.6000000000000001E-2</v>
      </c>
      <c r="T82">
        <v>304</v>
      </c>
      <c r="U82">
        <v>0.18</v>
      </c>
      <c r="V82">
        <v>141</v>
      </c>
      <c r="W82">
        <v>104.7</v>
      </c>
      <c r="X82">
        <v>183</v>
      </c>
      <c r="Y82">
        <v>104.5</v>
      </c>
      <c r="Z82">
        <v>126</v>
      </c>
      <c r="AA82">
        <v>-1.73</v>
      </c>
      <c r="AB82">
        <v>223</v>
      </c>
    </row>
    <row r="83" spans="1:28" x14ac:dyDescent="0.2">
      <c r="A83">
        <v>79</v>
      </c>
      <c r="B83" t="s">
        <v>492</v>
      </c>
      <c r="E83" t="s">
        <v>472</v>
      </c>
      <c r="F83" t="s">
        <v>685</v>
      </c>
      <c r="G83" s="14" t="s">
        <v>685</v>
      </c>
      <c r="H83" s="10">
        <v>25</v>
      </c>
      <c r="I83" s="10">
        <v>8</v>
      </c>
      <c r="L83">
        <v>10.87</v>
      </c>
      <c r="M83">
        <v>107.3</v>
      </c>
      <c r="N83">
        <v>138</v>
      </c>
      <c r="O83">
        <v>96.5</v>
      </c>
      <c r="P83">
        <v>39</v>
      </c>
      <c r="Q83">
        <v>70</v>
      </c>
      <c r="R83">
        <v>47</v>
      </c>
      <c r="S83">
        <v>4.5999999999999999E-2</v>
      </c>
      <c r="T83">
        <v>75</v>
      </c>
      <c r="U83">
        <v>2.0299999999999998</v>
      </c>
      <c r="V83">
        <v>116</v>
      </c>
      <c r="W83">
        <v>106.2</v>
      </c>
      <c r="X83">
        <v>122</v>
      </c>
      <c r="Y83">
        <v>104.1</v>
      </c>
      <c r="Z83">
        <v>109</v>
      </c>
      <c r="AA83">
        <v>5.09</v>
      </c>
      <c r="AB83">
        <v>47</v>
      </c>
    </row>
    <row r="84" spans="1:28" x14ac:dyDescent="0.2">
      <c r="A84">
        <v>80</v>
      </c>
      <c r="B84" t="s">
        <v>203</v>
      </c>
      <c r="E84" t="s">
        <v>422</v>
      </c>
      <c r="F84" t="s">
        <v>719</v>
      </c>
      <c r="G84" s="14" t="s">
        <v>719</v>
      </c>
      <c r="H84" s="10">
        <v>20</v>
      </c>
      <c r="I84" s="10">
        <v>14</v>
      </c>
      <c r="L84">
        <v>10.82</v>
      </c>
      <c r="M84">
        <v>115.7</v>
      </c>
      <c r="N84">
        <v>22</v>
      </c>
      <c r="O84">
        <v>104.9</v>
      </c>
      <c r="P84">
        <v>166</v>
      </c>
      <c r="Q84">
        <v>66.7</v>
      </c>
      <c r="R84">
        <v>209</v>
      </c>
      <c r="S84">
        <v>7.8E-2</v>
      </c>
      <c r="T84">
        <v>34</v>
      </c>
      <c r="U84">
        <v>9.4600000000000009</v>
      </c>
      <c r="V84">
        <v>28</v>
      </c>
      <c r="W84">
        <v>109.3</v>
      </c>
      <c r="X84">
        <v>45</v>
      </c>
      <c r="Y84">
        <v>99.8</v>
      </c>
      <c r="Z84">
        <v>18</v>
      </c>
      <c r="AA84">
        <v>2.2999999999999998</v>
      </c>
      <c r="AB84">
        <v>96</v>
      </c>
    </row>
    <row r="85" spans="1:28" x14ac:dyDescent="0.2">
      <c r="A85">
        <v>81</v>
      </c>
      <c r="B85" t="s">
        <v>654</v>
      </c>
      <c r="E85" t="s">
        <v>426</v>
      </c>
      <c r="F85" t="s">
        <v>696</v>
      </c>
      <c r="G85" s="14" t="s">
        <v>696</v>
      </c>
      <c r="H85" s="10">
        <v>19</v>
      </c>
      <c r="I85" s="10">
        <v>14</v>
      </c>
      <c r="L85">
        <v>10.210000000000001</v>
      </c>
      <c r="M85">
        <v>113.9</v>
      </c>
      <c r="N85">
        <v>36</v>
      </c>
      <c r="O85">
        <v>103.7</v>
      </c>
      <c r="P85">
        <v>139</v>
      </c>
      <c r="Q85">
        <v>66.599999999999994</v>
      </c>
      <c r="R85">
        <v>214</v>
      </c>
      <c r="S85">
        <v>-0.06</v>
      </c>
      <c r="T85">
        <v>311</v>
      </c>
      <c r="U85">
        <v>4.55</v>
      </c>
      <c r="V85">
        <v>86</v>
      </c>
      <c r="W85">
        <v>108</v>
      </c>
      <c r="X85">
        <v>84</v>
      </c>
      <c r="Y85">
        <v>103.4</v>
      </c>
      <c r="Z85">
        <v>94</v>
      </c>
      <c r="AA85">
        <v>-3.92</v>
      </c>
      <c r="AB85">
        <v>286</v>
      </c>
    </row>
    <row r="86" spans="1:28" x14ac:dyDescent="0.2">
      <c r="A86">
        <v>82</v>
      </c>
      <c r="B86" t="s">
        <v>57</v>
      </c>
      <c r="E86" t="s">
        <v>420</v>
      </c>
      <c r="F86" t="s">
        <v>699</v>
      </c>
      <c r="G86" s="14" t="s">
        <v>699</v>
      </c>
      <c r="H86" s="10">
        <v>23</v>
      </c>
      <c r="I86" s="10">
        <v>9</v>
      </c>
      <c r="L86">
        <v>10.130000000000001</v>
      </c>
      <c r="M86">
        <v>111.3</v>
      </c>
      <c r="N86">
        <v>72</v>
      </c>
      <c r="O86">
        <v>101.2</v>
      </c>
      <c r="P86">
        <v>93</v>
      </c>
      <c r="Q86">
        <v>70.099999999999994</v>
      </c>
      <c r="R86">
        <v>43</v>
      </c>
      <c r="S86">
        <v>0.09</v>
      </c>
      <c r="T86">
        <v>23</v>
      </c>
      <c r="U86">
        <v>4.3</v>
      </c>
      <c r="V86">
        <v>91</v>
      </c>
      <c r="W86">
        <v>108.7</v>
      </c>
      <c r="X86">
        <v>63</v>
      </c>
      <c r="Y86">
        <v>104.4</v>
      </c>
      <c r="Z86">
        <v>120</v>
      </c>
      <c r="AA86">
        <v>1.05</v>
      </c>
      <c r="AB86">
        <v>138</v>
      </c>
    </row>
    <row r="87" spans="1:28" x14ac:dyDescent="0.2">
      <c r="A87">
        <v>83</v>
      </c>
      <c r="B87" t="s">
        <v>312</v>
      </c>
      <c r="E87" t="s">
        <v>421</v>
      </c>
      <c r="F87" t="s">
        <v>720</v>
      </c>
      <c r="G87" s="14" t="s">
        <v>720</v>
      </c>
      <c r="H87" s="10">
        <v>14</v>
      </c>
      <c r="I87" s="10">
        <v>19</v>
      </c>
      <c r="L87">
        <v>9.76</v>
      </c>
      <c r="M87">
        <v>114.1</v>
      </c>
      <c r="N87">
        <v>34</v>
      </c>
      <c r="O87">
        <v>104.4</v>
      </c>
      <c r="P87">
        <v>154</v>
      </c>
      <c r="Q87">
        <v>65.8</v>
      </c>
      <c r="R87">
        <v>269</v>
      </c>
      <c r="S87">
        <v>-0.125</v>
      </c>
      <c r="T87">
        <v>362</v>
      </c>
      <c r="U87">
        <v>8.15</v>
      </c>
      <c r="V87">
        <v>47</v>
      </c>
      <c r="W87">
        <v>107.7</v>
      </c>
      <c r="X87">
        <v>89</v>
      </c>
      <c r="Y87">
        <v>99.6</v>
      </c>
      <c r="Z87">
        <v>16</v>
      </c>
      <c r="AA87">
        <v>-0.1</v>
      </c>
      <c r="AB87">
        <v>174</v>
      </c>
    </row>
    <row r="88" spans="1:28" x14ac:dyDescent="0.2">
      <c r="A88">
        <v>84</v>
      </c>
      <c r="B88" t="s">
        <v>139</v>
      </c>
      <c r="E88" t="s">
        <v>507</v>
      </c>
      <c r="F88" t="s">
        <v>721</v>
      </c>
      <c r="G88" s="14" t="s">
        <v>721</v>
      </c>
      <c r="H88" s="10">
        <v>24</v>
      </c>
      <c r="I88" s="10">
        <v>8</v>
      </c>
      <c r="L88">
        <v>9.74</v>
      </c>
      <c r="M88">
        <v>111.3</v>
      </c>
      <c r="N88">
        <v>73</v>
      </c>
      <c r="O88">
        <v>101.5</v>
      </c>
      <c r="P88">
        <v>96</v>
      </c>
      <c r="Q88">
        <v>72.099999999999994</v>
      </c>
      <c r="R88">
        <v>13</v>
      </c>
      <c r="S88">
        <v>-6.3E-2</v>
      </c>
      <c r="T88">
        <v>317</v>
      </c>
      <c r="U88">
        <v>-2.7</v>
      </c>
      <c r="V88">
        <v>228</v>
      </c>
      <c r="W88">
        <v>103.9</v>
      </c>
      <c r="X88">
        <v>232</v>
      </c>
      <c r="Y88">
        <v>106.6</v>
      </c>
      <c r="Z88">
        <v>219</v>
      </c>
      <c r="AA88">
        <v>-3.49</v>
      </c>
      <c r="AB88">
        <v>273</v>
      </c>
    </row>
    <row r="89" spans="1:28" x14ac:dyDescent="0.2">
      <c r="A89">
        <v>85</v>
      </c>
      <c r="B89" t="s">
        <v>459</v>
      </c>
      <c r="E89" t="s">
        <v>425</v>
      </c>
      <c r="F89" t="s">
        <v>706</v>
      </c>
      <c r="G89" s="14" t="s">
        <v>706</v>
      </c>
      <c r="H89" s="10">
        <v>18</v>
      </c>
      <c r="I89" s="10">
        <v>15</v>
      </c>
      <c r="L89">
        <v>9.4600000000000009</v>
      </c>
      <c r="M89">
        <v>107.9</v>
      </c>
      <c r="N89">
        <v>119</v>
      </c>
      <c r="O89">
        <v>98.5</v>
      </c>
      <c r="P89">
        <v>60</v>
      </c>
      <c r="Q89">
        <v>73.5</v>
      </c>
      <c r="R89">
        <v>1</v>
      </c>
      <c r="S89">
        <v>-1.2999999999999999E-2</v>
      </c>
      <c r="T89">
        <v>230</v>
      </c>
      <c r="U89">
        <v>6.76</v>
      </c>
      <c r="V89">
        <v>69</v>
      </c>
      <c r="W89">
        <v>108.3</v>
      </c>
      <c r="X89">
        <v>76</v>
      </c>
      <c r="Y89">
        <v>101.5</v>
      </c>
      <c r="Z89">
        <v>59</v>
      </c>
      <c r="AA89">
        <v>-7.72</v>
      </c>
      <c r="AB89">
        <v>340</v>
      </c>
    </row>
    <row r="90" spans="1:28" x14ac:dyDescent="0.2">
      <c r="A90">
        <v>86</v>
      </c>
      <c r="B90" t="s">
        <v>217</v>
      </c>
      <c r="E90" t="s">
        <v>434</v>
      </c>
      <c r="F90" t="s">
        <v>695</v>
      </c>
      <c r="G90" s="14" t="s">
        <v>695</v>
      </c>
      <c r="H90" s="10">
        <v>25</v>
      </c>
      <c r="I90" s="10">
        <v>9</v>
      </c>
      <c r="L90">
        <v>9.24</v>
      </c>
      <c r="M90">
        <v>107.1</v>
      </c>
      <c r="N90">
        <v>142</v>
      </c>
      <c r="O90">
        <v>97.9</v>
      </c>
      <c r="P90">
        <v>51</v>
      </c>
      <c r="Q90">
        <v>65.2</v>
      </c>
      <c r="R90">
        <v>289</v>
      </c>
      <c r="S90">
        <v>6.3E-2</v>
      </c>
      <c r="T90">
        <v>50</v>
      </c>
      <c r="U90">
        <v>-1.1000000000000001</v>
      </c>
      <c r="V90">
        <v>177</v>
      </c>
      <c r="W90">
        <v>103.9</v>
      </c>
      <c r="X90">
        <v>229</v>
      </c>
      <c r="Y90">
        <v>105</v>
      </c>
      <c r="Z90">
        <v>154</v>
      </c>
      <c r="AA90">
        <v>0.3</v>
      </c>
      <c r="AB90">
        <v>160</v>
      </c>
    </row>
    <row r="91" spans="1:28" x14ac:dyDescent="0.2">
      <c r="A91">
        <v>87</v>
      </c>
      <c r="B91" t="s">
        <v>46</v>
      </c>
      <c r="E91" t="s">
        <v>476</v>
      </c>
      <c r="F91" t="s">
        <v>689</v>
      </c>
      <c r="G91" s="14" t="s">
        <v>689</v>
      </c>
      <c r="H91" s="10">
        <v>27</v>
      </c>
      <c r="I91" s="10">
        <v>7</v>
      </c>
      <c r="L91">
        <v>9.1199999999999992</v>
      </c>
      <c r="M91">
        <v>119.6</v>
      </c>
      <c r="N91">
        <v>5</v>
      </c>
      <c r="O91">
        <v>110.5</v>
      </c>
      <c r="P91">
        <v>287</v>
      </c>
      <c r="Q91">
        <v>69.599999999999994</v>
      </c>
      <c r="R91">
        <v>63</v>
      </c>
      <c r="S91">
        <v>4.2000000000000003E-2</v>
      </c>
      <c r="T91">
        <v>81</v>
      </c>
      <c r="U91">
        <v>-3.25</v>
      </c>
      <c r="V91">
        <v>239</v>
      </c>
      <c r="W91">
        <v>104.1</v>
      </c>
      <c r="X91">
        <v>213</v>
      </c>
      <c r="Y91">
        <v>107.4</v>
      </c>
      <c r="Z91">
        <v>268</v>
      </c>
      <c r="AA91">
        <v>-1.18</v>
      </c>
      <c r="AB91">
        <v>199</v>
      </c>
    </row>
    <row r="92" spans="1:28" x14ac:dyDescent="0.2">
      <c r="A92">
        <v>88</v>
      </c>
      <c r="B92" t="s">
        <v>49</v>
      </c>
      <c r="E92" t="s">
        <v>426</v>
      </c>
      <c r="F92" t="s">
        <v>696</v>
      </c>
      <c r="G92" s="14" t="s">
        <v>696</v>
      </c>
      <c r="H92" s="10">
        <v>19</v>
      </c>
      <c r="I92" s="10">
        <v>14</v>
      </c>
      <c r="L92">
        <v>8.57</v>
      </c>
      <c r="M92">
        <v>112.1</v>
      </c>
      <c r="N92">
        <v>60</v>
      </c>
      <c r="O92">
        <v>103.5</v>
      </c>
      <c r="P92">
        <v>136</v>
      </c>
      <c r="Q92">
        <v>69.599999999999994</v>
      </c>
      <c r="R92">
        <v>61</v>
      </c>
      <c r="S92">
        <v>-1.2E-2</v>
      </c>
      <c r="T92">
        <v>227</v>
      </c>
      <c r="U92">
        <v>4.9400000000000004</v>
      </c>
      <c r="V92">
        <v>83</v>
      </c>
      <c r="W92">
        <v>108</v>
      </c>
      <c r="X92">
        <v>85</v>
      </c>
      <c r="Y92">
        <v>103.1</v>
      </c>
      <c r="Z92">
        <v>85</v>
      </c>
      <c r="AA92">
        <v>-2.2000000000000002</v>
      </c>
      <c r="AB92">
        <v>237</v>
      </c>
    </row>
    <row r="93" spans="1:28" x14ac:dyDescent="0.2">
      <c r="A93">
        <v>89</v>
      </c>
      <c r="B93" t="s">
        <v>70</v>
      </c>
      <c r="C93">
        <v>13</v>
      </c>
      <c r="E93" t="s">
        <v>467</v>
      </c>
      <c r="F93" t="s">
        <v>689</v>
      </c>
      <c r="G93" s="14" t="s">
        <v>689</v>
      </c>
      <c r="H93" s="10">
        <v>27</v>
      </c>
      <c r="I93" s="10">
        <v>7</v>
      </c>
      <c r="L93">
        <v>8.43</v>
      </c>
      <c r="M93">
        <v>114.2</v>
      </c>
      <c r="N93">
        <v>33</v>
      </c>
      <c r="O93">
        <v>105.8</v>
      </c>
      <c r="P93">
        <v>183</v>
      </c>
      <c r="Q93">
        <v>68.5</v>
      </c>
      <c r="R93">
        <v>124</v>
      </c>
      <c r="S93">
        <v>0</v>
      </c>
      <c r="T93">
        <v>195</v>
      </c>
      <c r="U93">
        <v>-4.4000000000000004</v>
      </c>
      <c r="V93">
        <v>271</v>
      </c>
      <c r="W93">
        <v>104</v>
      </c>
      <c r="X93">
        <v>228</v>
      </c>
      <c r="Y93">
        <v>108.4</v>
      </c>
      <c r="Z93">
        <v>315</v>
      </c>
      <c r="AA93">
        <v>-2.0699999999999998</v>
      </c>
      <c r="AB93">
        <v>233</v>
      </c>
    </row>
    <row r="94" spans="1:28" x14ac:dyDescent="0.2">
      <c r="A94">
        <v>90</v>
      </c>
      <c r="B94" t="s">
        <v>66</v>
      </c>
      <c r="E94" t="s">
        <v>470</v>
      </c>
      <c r="F94" t="s">
        <v>703</v>
      </c>
      <c r="G94" s="14" t="s">
        <v>703</v>
      </c>
      <c r="H94" s="10">
        <v>24</v>
      </c>
      <c r="I94" s="10">
        <v>9</v>
      </c>
      <c r="L94">
        <v>8.4</v>
      </c>
      <c r="M94">
        <v>110.3</v>
      </c>
      <c r="N94">
        <v>87</v>
      </c>
      <c r="O94">
        <v>101.9</v>
      </c>
      <c r="P94">
        <v>103</v>
      </c>
      <c r="Q94">
        <v>67.2</v>
      </c>
      <c r="R94">
        <v>179</v>
      </c>
      <c r="S94">
        <v>3.2000000000000001E-2</v>
      </c>
      <c r="T94">
        <v>95</v>
      </c>
      <c r="U94">
        <v>-3.37</v>
      </c>
      <c r="V94">
        <v>243</v>
      </c>
      <c r="W94">
        <v>102.9</v>
      </c>
      <c r="X94">
        <v>276</v>
      </c>
      <c r="Y94">
        <v>106.3</v>
      </c>
      <c r="Z94">
        <v>205</v>
      </c>
      <c r="AA94">
        <v>6.89</v>
      </c>
      <c r="AB94">
        <v>21</v>
      </c>
    </row>
    <row r="95" spans="1:28" x14ac:dyDescent="0.2">
      <c r="A95">
        <v>91</v>
      </c>
      <c r="B95" t="s">
        <v>249</v>
      </c>
      <c r="E95" t="s">
        <v>431</v>
      </c>
      <c r="F95" t="s">
        <v>698</v>
      </c>
      <c r="G95" s="14" t="s">
        <v>698</v>
      </c>
      <c r="H95" s="10">
        <v>19</v>
      </c>
      <c r="I95" s="10">
        <v>13</v>
      </c>
      <c r="L95">
        <v>8.2200000000000006</v>
      </c>
      <c r="M95">
        <v>107.8</v>
      </c>
      <c r="N95">
        <v>125</v>
      </c>
      <c r="O95">
        <v>99.6</v>
      </c>
      <c r="P95">
        <v>72</v>
      </c>
      <c r="Q95">
        <v>69.5</v>
      </c>
      <c r="R95">
        <v>68</v>
      </c>
      <c r="S95">
        <v>1.4E-2</v>
      </c>
      <c r="T95">
        <v>149</v>
      </c>
      <c r="U95">
        <v>5.59</v>
      </c>
      <c r="V95">
        <v>79</v>
      </c>
      <c r="W95">
        <v>107.8</v>
      </c>
      <c r="X95">
        <v>88</v>
      </c>
      <c r="Y95">
        <v>102.2</v>
      </c>
      <c r="Z95">
        <v>73</v>
      </c>
      <c r="AA95">
        <v>-2.56</v>
      </c>
      <c r="AB95">
        <v>250</v>
      </c>
    </row>
    <row r="96" spans="1:28" x14ac:dyDescent="0.2">
      <c r="A96">
        <v>92</v>
      </c>
      <c r="B96" t="s">
        <v>537</v>
      </c>
      <c r="C96">
        <v>13</v>
      </c>
      <c r="E96" t="s">
        <v>507</v>
      </c>
      <c r="F96" t="s">
        <v>691</v>
      </c>
      <c r="G96" s="14" t="s">
        <v>691</v>
      </c>
      <c r="H96" s="10">
        <v>26</v>
      </c>
      <c r="I96" s="10">
        <v>7</v>
      </c>
      <c r="L96">
        <v>8.1999999999999993</v>
      </c>
      <c r="M96">
        <v>112.2</v>
      </c>
      <c r="N96">
        <v>57</v>
      </c>
      <c r="O96">
        <v>104</v>
      </c>
      <c r="P96">
        <v>146</v>
      </c>
      <c r="Q96">
        <v>68.400000000000006</v>
      </c>
      <c r="R96">
        <v>130</v>
      </c>
      <c r="S96">
        <v>7.6999999999999999E-2</v>
      </c>
      <c r="T96">
        <v>35</v>
      </c>
      <c r="U96">
        <v>-0.27</v>
      </c>
      <c r="V96">
        <v>152</v>
      </c>
      <c r="W96">
        <v>104.2</v>
      </c>
      <c r="X96">
        <v>208</v>
      </c>
      <c r="Y96">
        <v>104.5</v>
      </c>
      <c r="Z96">
        <v>125</v>
      </c>
      <c r="AA96">
        <v>0.26</v>
      </c>
      <c r="AB96">
        <v>162</v>
      </c>
    </row>
    <row r="97" spans="1:28" x14ac:dyDescent="0.2">
      <c r="A97">
        <v>93</v>
      </c>
      <c r="B97" t="s">
        <v>595</v>
      </c>
      <c r="E97" t="s">
        <v>431</v>
      </c>
      <c r="F97" t="s">
        <v>697</v>
      </c>
      <c r="G97" s="14" t="s">
        <v>697</v>
      </c>
      <c r="H97" s="10">
        <v>20</v>
      </c>
      <c r="I97" s="10">
        <v>13</v>
      </c>
      <c r="L97">
        <v>7.91</v>
      </c>
      <c r="M97">
        <v>110.7</v>
      </c>
      <c r="N97">
        <v>82</v>
      </c>
      <c r="O97">
        <v>102.8</v>
      </c>
      <c r="P97">
        <v>120</v>
      </c>
      <c r="Q97">
        <v>62.7</v>
      </c>
      <c r="R97">
        <v>351</v>
      </c>
      <c r="S97">
        <v>8.5999999999999993E-2</v>
      </c>
      <c r="T97">
        <v>25</v>
      </c>
      <c r="U97">
        <v>6.87</v>
      </c>
      <c r="V97">
        <v>65</v>
      </c>
      <c r="W97">
        <v>108.5</v>
      </c>
      <c r="X97">
        <v>72</v>
      </c>
      <c r="Y97">
        <v>101.6</v>
      </c>
      <c r="Z97">
        <v>61</v>
      </c>
      <c r="AA97">
        <v>-1.0900000000000001</v>
      </c>
      <c r="AB97">
        <v>194</v>
      </c>
    </row>
    <row r="98" spans="1:28" x14ac:dyDescent="0.2">
      <c r="A98">
        <v>94</v>
      </c>
      <c r="B98" t="s">
        <v>508</v>
      </c>
      <c r="E98" t="s">
        <v>507</v>
      </c>
      <c r="F98" t="s">
        <v>722</v>
      </c>
      <c r="G98" s="14" t="s">
        <v>722</v>
      </c>
      <c r="H98" s="10">
        <v>19</v>
      </c>
      <c r="I98" s="10">
        <v>16</v>
      </c>
      <c r="L98">
        <v>7.74</v>
      </c>
      <c r="M98">
        <v>108.2</v>
      </c>
      <c r="N98">
        <v>113</v>
      </c>
      <c r="O98">
        <v>100.4</v>
      </c>
      <c r="P98">
        <v>82</v>
      </c>
      <c r="Q98">
        <v>65.8</v>
      </c>
      <c r="R98">
        <v>270</v>
      </c>
      <c r="S98">
        <v>-0.111</v>
      </c>
      <c r="T98">
        <v>359</v>
      </c>
      <c r="U98">
        <v>0.91</v>
      </c>
      <c r="V98">
        <v>129</v>
      </c>
      <c r="W98">
        <v>104.9</v>
      </c>
      <c r="X98">
        <v>171</v>
      </c>
      <c r="Y98">
        <v>103.9</v>
      </c>
      <c r="Z98">
        <v>106</v>
      </c>
      <c r="AA98">
        <v>3.82</v>
      </c>
      <c r="AB98">
        <v>71</v>
      </c>
    </row>
    <row r="99" spans="1:28" x14ac:dyDescent="0.2">
      <c r="A99">
        <v>95</v>
      </c>
      <c r="B99" t="s">
        <v>124</v>
      </c>
      <c r="E99" t="s">
        <v>427</v>
      </c>
      <c r="F99" t="s">
        <v>713</v>
      </c>
      <c r="G99" s="14" t="s">
        <v>713</v>
      </c>
      <c r="H99" s="10">
        <v>16</v>
      </c>
      <c r="I99" s="10">
        <v>16</v>
      </c>
      <c r="L99">
        <v>7.47</v>
      </c>
      <c r="M99">
        <v>106.7</v>
      </c>
      <c r="N99">
        <v>147</v>
      </c>
      <c r="O99">
        <v>99.2</v>
      </c>
      <c r="P99">
        <v>68</v>
      </c>
      <c r="Q99">
        <v>67.099999999999994</v>
      </c>
      <c r="R99">
        <v>185</v>
      </c>
      <c r="S99">
        <v>5.2999999999999999E-2</v>
      </c>
      <c r="T99">
        <v>60</v>
      </c>
      <c r="U99">
        <v>10.41</v>
      </c>
      <c r="V99">
        <v>14</v>
      </c>
      <c r="W99">
        <v>110.5</v>
      </c>
      <c r="X99">
        <v>14</v>
      </c>
      <c r="Y99">
        <v>100.1</v>
      </c>
      <c r="Z99">
        <v>26</v>
      </c>
      <c r="AA99">
        <v>2.09</v>
      </c>
      <c r="AB99">
        <v>101</v>
      </c>
    </row>
    <row r="100" spans="1:28" x14ac:dyDescent="0.2">
      <c r="A100">
        <v>96</v>
      </c>
      <c r="B100" t="s">
        <v>94</v>
      </c>
      <c r="E100" t="s">
        <v>447</v>
      </c>
      <c r="F100" t="s">
        <v>692</v>
      </c>
      <c r="G100" s="14" t="s">
        <v>692</v>
      </c>
      <c r="H100" s="10">
        <v>21</v>
      </c>
      <c r="I100" s="10">
        <v>12</v>
      </c>
      <c r="L100">
        <v>7.45</v>
      </c>
      <c r="M100">
        <v>111.7</v>
      </c>
      <c r="N100">
        <v>66</v>
      </c>
      <c r="O100">
        <v>104.2</v>
      </c>
      <c r="P100">
        <v>150</v>
      </c>
      <c r="Q100">
        <v>69.3</v>
      </c>
      <c r="R100">
        <v>76</v>
      </c>
      <c r="S100">
        <v>2.7E-2</v>
      </c>
      <c r="T100">
        <v>112</v>
      </c>
      <c r="U100">
        <v>2.4900000000000002</v>
      </c>
      <c r="V100">
        <v>110</v>
      </c>
      <c r="W100">
        <v>105.3</v>
      </c>
      <c r="X100">
        <v>150</v>
      </c>
      <c r="Y100">
        <v>102.8</v>
      </c>
      <c r="Z100">
        <v>79</v>
      </c>
      <c r="AA100">
        <v>4.3099999999999996</v>
      </c>
      <c r="AB100">
        <v>58</v>
      </c>
    </row>
    <row r="101" spans="1:28" x14ac:dyDescent="0.2">
      <c r="A101">
        <v>97</v>
      </c>
      <c r="B101" t="s">
        <v>561</v>
      </c>
      <c r="E101" t="s">
        <v>434</v>
      </c>
      <c r="F101" t="s">
        <v>716</v>
      </c>
      <c r="G101" s="14" t="s">
        <v>716</v>
      </c>
      <c r="H101" s="10">
        <v>22</v>
      </c>
      <c r="I101" s="10">
        <v>12</v>
      </c>
      <c r="L101">
        <v>7.39</v>
      </c>
      <c r="M101">
        <v>110.6</v>
      </c>
      <c r="N101">
        <v>84</v>
      </c>
      <c r="O101">
        <v>103.2</v>
      </c>
      <c r="P101">
        <v>128</v>
      </c>
      <c r="Q101">
        <v>70.599999999999994</v>
      </c>
      <c r="R101">
        <v>34</v>
      </c>
      <c r="S101">
        <v>-0.104</v>
      </c>
      <c r="T101">
        <v>355</v>
      </c>
      <c r="U101">
        <v>-4.5</v>
      </c>
      <c r="V101">
        <v>274</v>
      </c>
      <c r="W101">
        <v>102.1</v>
      </c>
      <c r="X101">
        <v>304</v>
      </c>
      <c r="Y101">
        <v>106.6</v>
      </c>
      <c r="Z101">
        <v>222</v>
      </c>
      <c r="AA101">
        <v>-6.55</v>
      </c>
      <c r="AB101">
        <v>329</v>
      </c>
    </row>
    <row r="102" spans="1:28" x14ac:dyDescent="0.2">
      <c r="A102">
        <v>98</v>
      </c>
      <c r="B102" t="s">
        <v>635</v>
      </c>
      <c r="E102" t="s">
        <v>507</v>
      </c>
      <c r="F102" t="s">
        <v>705</v>
      </c>
      <c r="G102" s="14" t="s">
        <v>705</v>
      </c>
      <c r="H102" s="10">
        <v>25</v>
      </c>
      <c r="I102" s="10">
        <v>7</v>
      </c>
      <c r="L102">
        <v>7.31</v>
      </c>
      <c r="M102">
        <v>108</v>
      </c>
      <c r="N102">
        <v>117</v>
      </c>
      <c r="O102">
        <v>100.7</v>
      </c>
      <c r="P102">
        <v>88</v>
      </c>
      <c r="Q102">
        <v>68.5</v>
      </c>
      <c r="R102">
        <v>119</v>
      </c>
      <c r="S102">
        <v>9.4E-2</v>
      </c>
      <c r="T102">
        <v>17</v>
      </c>
      <c r="U102">
        <v>-0.79</v>
      </c>
      <c r="V102">
        <v>168</v>
      </c>
      <c r="W102">
        <v>104.7</v>
      </c>
      <c r="X102">
        <v>180</v>
      </c>
      <c r="Y102">
        <v>105.5</v>
      </c>
      <c r="Z102">
        <v>176</v>
      </c>
      <c r="AA102">
        <v>-3.32</v>
      </c>
      <c r="AB102">
        <v>269</v>
      </c>
    </row>
    <row r="103" spans="1:28" x14ac:dyDescent="0.2">
      <c r="A103">
        <v>99</v>
      </c>
      <c r="B103" t="s">
        <v>357</v>
      </c>
      <c r="E103" t="s">
        <v>501</v>
      </c>
      <c r="F103" t="s">
        <v>723</v>
      </c>
      <c r="G103" s="14" t="s">
        <v>723</v>
      </c>
      <c r="H103" s="10">
        <v>23</v>
      </c>
      <c r="I103" s="10">
        <v>11</v>
      </c>
      <c r="L103">
        <v>7.29</v>
      </c>
      <c r="M103">
        <v>107.7</v>
      </c>
      <c r="N103">
        <v>129</v>
      </c>
      <c r="O103">
        <v>100.5</v>
      </c>
      <c r="P103">
        <v>83</v>
      </c>
      <c r="Q103">
        <v>69.599999999999994</v>
      </c>
      <c r="R103">
        <v>64</v>
      </c>
      <c r="S103">
        <v>-4.4999999999999998E-2</v>
      </c>
      <c r="T103">
        <v>288</v>
      </c>
      <c r="U103">
        <v>-0.78</v>
      </c>
      <c r="V103">
        <v>166</v>
      </c>
      <c r="W103">
        <v>103.4</v>
      </c>
      <c r="X103">
        <v>252</v>
      </c>
      <c r="Y103">
        <v>104.2</v>
      </c>
      <c r="Z103">
        <v>114</v>
      </c>
      <c r="AA103">
        <v>3.39</v>
      </c>
      <c r="AB103">
        <v>82</v>
      </c>
    </row>
    <row r="104" spans="1:28" x14ac:dyDescent="0.2">
      <c r="A104">
        <v>100</v>
      </c>
      <c r="B104" t="s">
        <v>79</v>
      </c>
      <c r="E104" t="s">
        <v>420</v>
      </c>
      <c r="F104" t="s">
        <v>719</v>
      </c>
      <c r="G104" s="14" t="s">
        <v>719</v>
      </c>
      <c r="H104" s="10">
        <v>20</v>
      </c>
      <c r="I104" s="10">
        <v>14</v>
      </c>
      <c r="L104">
        <v>6.95</v>
      </c>
      <c r="M104">
        <v>110.1</v>
      </c>
      <c r="N104">
        <v>92</v>
      </c>
      <c r="O104">
        <v>103.2</v>
      </c>
      <c r="P104">
        <v>129</v>
      </c>
      <c r="Q104">
        <v>68.599999999999994</v>
      </c>
      <c r="R104">
        <v>113</v>
      </c>
      <c r="S104">
        <v>1.9E-2</v>
      </c>
      <c r="T104">
        <v>137</v>
      </c>
      <c r="U104">
        <v>4.05</v>
      </c>
      <c r="V104">
        <v>93</v>
      </c>
      <c r="W104">
        <v>108.2</v>
      </c>
      <c r="X104">
        <v>78</v>
      </c>
      <c r="Y104">
        <v>104.1</v>
      </c>
      <c r="Z104">
        <v>107</v>
      </c>
      <c r="AA104">
        <v>-2.5099999999999998</v>
      </c>
      <c r="AB104">
        <v>247</v>
      </c>
    </row>
    <row r="105" spans="1:28" x14ac:dyDescent="0.2">
      <c r="A105">
        <v>101</v>
      </c>
      <c r="B105" t="s">
        <v>565</v>
      </c>
      <c r="E105" t="s">
        <v>507</v>
      </c>
      <c r="F105" t="s">
        <v>702</v>
      </c>
      <c r="G105" s="14" t="s">
        <v>702</v>
      </c>
      <c r="H105" s="10">
        <v>22</v>
      </c>
      <c r="I105" s="10">
        <v>11</v>
      </c>
      <c r="L105">
        <v>6.74</v>
      </c>
      <c r="M105">
        <v>106.7</v>
      </c>
      <c r="N105">
        <v>146</v>
      </c>
      <c r="O105">
        <v>100</v>
      </c>
      <c r="P105">
        <v>79</v>
      </c>
      <c r="Q105">
        <v>70.5</v>
      </c>
      <c r="R105">
        <v>35</v>
      </c>
      <c r="S105">
        <v>-5.2999999999999999E-2</v>
      </c>
      <c r="T105">
        <v>298</v>
      </c>
      <c r="U105">
        <v>-1.42</v>
      </c>
      <c r="V105">
        <v>188</v>
      </c>
      <c r="W105">
        <v>103.7</v>
      </c>
      <c r="X105">
        <v>244</v>
      </c>
      <c r="Y105">
        <v>105.1</v>
      </c>
      <c r="Z105">
        <v>157</v>
      </c>
      <c r="AA105">
        <v>-4.25</v>
      </c>
      <c r="AB105">
        <v>293</v>
      </c>
    </row>
    <row r="106" spans="1:28" x14ac:dyDescent="0.2">
      <c r="A106">
        <v>102</v>
      </c>
      <c r="B106" t="s">
        <v>503</v>
      </c>
      <c r="C106">
        <v>14</v>
      </c>
      <c r="E106" t="s">
        <v>501</v>
      </c>
      <c r="F106" t="s">
        <v>689</v>
      </c>
      <c r="G106" s="14" t="s">
        <v>689</v>
      </c>
      <c r="H106" s="10">
        <v>27</v>
      </c>
      <c r="I106" s="10">
        <v>7</v>
      </c>
      <c r="L106">
        <v>6.64</v>
      </c>
      <c r="M106">
        <v>111.3</v>
      </c>
      <c r="N106">
        <v>71</v>
      </c>
      <c r="O106">
        <v>104.7</v>
      </c>
      <c r="P106">
        <v>163</v>
      </c>
      <c r="Q106">
        <v>65</v>
      </c>
      <c r="R106">
        <v>302</v>
      </c>
      <c r="S106">
        <v>5.7000000000000002E-2</v>
      </c>
      <c r="T106">
        <v>55</v>
      </c>
      <c r="U106">
        <v>-2.38</v>
      </c>
      <c r="V106">
        <v>217</v>
      </c>
      <c r="W106">
        <v>102.8</v>
      </c>
      <c r="X106">
        <v>280</v>
      </c>
      <c r="Y106">
        <v>105.2</v>
      </c>
      <c r="Z106">
        <v>160</v>
      </c>
      <c r="AA106">
        <v>-2.69</v>
      </c>
      <c r="AB106">
        <v>256</v>
      </c>
    </row>
    <row r="107" spans="1:28" x14ac:dyDescent="0.2">
      <c r="A107">
        <v>103</v>
      </c>
      <c r="B107" t="s">
        <v>481</v>
      </c>
      <c r="E107" t="s">
        <v>423</v>
      </c>
      <c r="F107" t="s">
        <v>708</v>
      </c>
      <c r="G107" s="14" t="s">
        <v>708</v>
      </c>
      <c r="H107" s="10">
        <v>17</v>
      </c>
      <c r="I107" s="10">
        <v>15</v>
      </c>
      <c r="L107">
        <v>6.51</v>
      </c>
      <c r="M107">
        <v>106.8</v>
      </c>
      <c r="N107">
        <v>143</v>
      </c>
      <c r="O107">
        <v>100.3</v>
      </c>
      <c r="P107">
        <v>80</v>
      </c>
      <c r="Q107">
        <v>66.3</v>
      </c>
      <c r="R107">
        <v>229</v>
      </c>
      <c r="S107">
        <v>-4.9000000000000002E-2</v>
      </c>
      <c r="T107">
        <v>295</v>
      </c>
      <c r="U107">
        <v>2.79</v>
      </c>
      <c r="V107">
        <v>107</v>
      </c>
      <c r="W107">
        <v>106.3</v>
      </c>
      <c r="X107">
        <v>115</v>
      </c>
      <c r="Y107">
        <v>103.5</v>
      </c>
      <c r="Z107">
        <v>96</v>
      </c>
      <c r="AA107">
        <v>-1.8</v>
      </c>
      <c r="AB107">
        <v>228</v>
      </c>
    </row>
    <row r="108" spans="1:28" x14ac:dyDescent="0.2">
      <c r="A108">
        <v>104</v>
      </c>
      <c r="B108" t="s">
        <v>234</v>
      </c>
      <c r="E108" t="s">
        <v>476</v>
      </c>
      <c r="F108" t="s">
        <v>702</v>
      </c>
      <c r="G108" s="14" t="s">
        <v>702</v>
      </c>
      <c r="H108" s="10">
        <v>22</v>
      </c>
      <c r="I108" s="10">
        <v>11</v>
      </c>
      <c r="L108">
        <v>6.47</v>
      </c>
      <c r="M108">
        <v>110</v>
      </c>
      <c r="N108">
        <v>95</v>
      </c>
      <c r="O108">
        <v>103.5</v>
      </c>
      <c r="P108">
        <v>135</v>
      </c>
      <c r="Q108">
        <v>65.3</v>
      </c>
      <c r="R108">
        <v>283</v>
      </c>
      <c r="S108">
        <v>2E-3</v>
      </c>
      <c r="T108">
        <v>190</v>
      </c>
      <c r="U108">
        <v>-1.76</v>
      </c>
      <c r="V108">
        <v>198</v>
      </c>
      <c r="W108">
        <v>105.2</v>
      </c>
      <c r="X108">
        <v>156</v>
      </c>
      <c r="Y108">
        <v>106.9</v>
      </c>
      <c r="Z108">
        <v>238</v>
      </c>
      <c r="AA108">
        <v>-0.52</v>
      </c>
      <c r="AB108">
        <v>181</v>
      </c>
    </row>
    <row r="109" spans="1:28" x14ac:dyDescent="0.2">
      <c r="A109">
        <v>105</v>
      </c>
      <c r="B109" t="s">
        <v>439</v>
      </c>
      <c r="E109" t="s">
        <v>431</v>
      </c>
      <c r="F109" t="s">
        <v>724</v>
      </c>
      <c r="G109" s="14" t="s">
        <v>724</v>
      </c>
      <c r="H109" s="10">
        <v>15</v>
      </c>
      <c r="I109" s="10">
        <v>18</v>
      </c>
      <c r="L109">
        <v>6.41</v>
      </c>
      <c r="M109">
        <v>112.3</v>
      </c>
      <c r="N109">
        <v>56</v>
      </c>
      <c r="O109">
        <v>105.9</v>
      </c>
      <c r="P109">
        <v>187</v>
      </c>
      <c r="Q109">
        <v>66.099999999999994</v>
      </c>
      <c r="R109">
        <v>238</v>
      </c>
      <c r="S109">
        <v>-5.5E-2</v>
      </c>
      <c r="T109">
        <v>300</v>
      </c>
      <c r="U109">
        <v>7.41</v>
      </c>
      <c r="V109">
        <v>61</v>
      </c>
      <c r="W109">
        <v>108.4</v>
      </c>
      <c r="X109">
        <v>74</v>
      </c>
      <c r="Y109">
        <v>101</v>
      </c>
      <c r="Z109">
        <v>54</v>
      </c>
      <c r="AA109">
        <v>2.19</v>
      </c>
      <c r="AB109">
        <v>99</v>
      </c>
    </row>
    <row r="110" spans="1:28" x14ac:dyDescent="0.2">
      <c r="A110">
        <v>106</v>
      </c>
      <c r="B110" t="s">
        <v>201</v>
      </c>
      <c r="E110" t="s">
        <v>421</v>
      </c>
      <c r="F110" t="s">
        <v>713</v>
      </c>
      <c r="G110" s="14" t="s">
        <v>713</v>
      </c>
      <c r="H110" s="10">
        <v>16</v>
      </c>
      <c r="I110" s="10">
        <v>16</v>
      </c>
      <c r="L110">
        <v>6.38</v>
      </c>
      <c r="M110">
        <v>105.8</v>
      </c>
      <c r="N110">
        <v>160</v>
      </c>
      <c r="O110">
        <v>99.4</v>
      </c>
      <c r="P110">
        <v>69</v>
      </c>
      <c r="Q110">
        <v>69.2</v>
      </c>
      <c r="R110">
        <v>82</v>
      </c>
      <c r="S110">
        <v>3.6999999999999998E-2</v>
      </c>
      <c r="T110">
        <v>88</v>
      </c>
      <c r="U110">
        <v>8.08</v>
      </c>
      <c r="V110">
        <v>48</v>
      </c>
      <c r="W110">
        <v>108.1</v>
      </c>
      <c r="X110">
        <v>79</v>
      </c>
      <c r="Y110">
        <v>100.1</v>
      </c>
      <c r="Z110">
        <v>25</v>
      </c>
      <c r="AA110">
        <v>-0.11</v>
      </c>
      <c r="AB110">
        <v>175</v>
      </c>
    </row>
    <row r="111" spans="1:28" x14ac:dyDescent="0.2">
      <c r="A111">
        <v>107</v>
      </c>
      <c r="B111" t="s">
        <v>548</v>
      </c>
      <c r="E111" t="s">
        <v>420</v>
      </c>
      <c r="F111" t="s">
        <v>704</v>
      </c>
      <c r="G111" s="14" t="s">
        <v>704</v>
      </c>
      <c r="H111" s="10">
        <v>19</v>
      </c>
      <c r="I111" s="10">
        <v>12</v>
      </c>
      <c r="L111">
        <v>6.32</v>
      </c>
      <c r="M111">
        <v>110</v>
      </c>
      <c r="N111">
        <v>93</v>
      </c>
      <c r="O111">
        <v>103.7</v>
      </c>
      <c r="P111">
        <v>140</v>
      </c>
      <c r="Q111">
        <v>67.099999999999994</v>
      </c>
      <c r="R111">
        <v>187</v>
      </c>
      <c r="S111">
        <v>7.9000000000000001E-2</v>
      </c>
      <c r="T111">
        <v>33</v>
      </c>
      <c r="U111">
        <v>4.3499999999999996</v>
      </c>
      <c r="V111">
        <v>90</v>
      </c>
      <c r="W111">
        <v>109</v>
      </c>
      <c r="X111">
        <v>53</v>
      </c>
      <c r="Y111">
        <v>104.6</v>
      </c>
      <c r="Z111">
        <v>130</v>
      </c>
      <c r="AA111">
        <v>0.43</v>
      </c>
      <c r="AB111">
        <v>156</v>
      </c>
    </row>
    <row r="112" spans="1:28" x14ac:dyDescent="0.2">
      <c r="A112">
        <v>108</v>
      </c>
      <c r="B112" t="s">
        <v>132</v>
      </c>
      <c r="E112" t="s">
        <v>423</v>
      </c>
      <c r="F112" t="s">
        <v>725</v>
      </c>
      <c r="G112" s="14" t="s">
        <v>725</v>
      </c>
      <c r="H112" s="10">
        <v>20</v>
      </c>
      <c r="I112" s="10">
        <v>11</v>
      </c>
      <c r="L112">
        <v>6.3</v>
      </c>
      <c r="M112">
        <v>110.2</v>
      </c>
      <c r="N112">
        <v>88</v>
      </c>
      <c r="O112">
        <v>103.9</v>
      </c>
      <c r="P112">
        <v>145</v>
      </c>
      <c r="Q112">
        <v>73.099999999999994</v>
      </c>
      <c r="R112">
        <v>2</v>
      </c>
      <c r="S112">
        <v>7.5999999999999998E-2</v>
      </c>
      <c r="T112">
        <v>36</v>
      </c>
      <c r="U112">
        <v>1.87</v>
      </c>
      <c r="V112">
        <v>117</v>
      </c>
      <c r="W112">
        <v>105.5</v>
      </c>
      <c r="X112">
        <v>141</v>
      </c>
      <c r="Y112">
        <v>103.7</v>
      </c>
      <c r="Z112">
        <v>98</v>
      </c>
      <c r="AA112">
        <v>-7.94</v>
      </c>
      <c r="AB112">
        <v>345</v>
      </c>
    </row>
    <row r="113" spans="1:28" x14ac:dyDescent="0.2">
      <c r="A113">
        <v>109</v>
      </c>
      <c r="B113" t="s">
        <v>478</v>
      </c>
      <c r="C113">
        <v>14</v>
      </c>
      <c r="E113" t="s">
        <v>472</v>
      </c>
      <c r="F113" t="s">
        <v>726</v>
      </c>
      <c r="G113" s="14" t="s">
        <v>726</v>
      </c>
      <c r="H113" s="10">
        <v>24</v>
      </c>
      <c r="I113" s="10">
        <v>11</v>
      </c>
      <c r="L113">
        <v>5.99</v>
      </c>
      <c r="M113">
        <v>112.3</v>
      </c>
      <c r="N113">
        <v>54</v>
      </c>
      <c r="O113">
        <v>106.3</v>
      </c>
      <c r="P113">
        <v>198</v>
      </c>
      <c r="Q113">
        <v>65.2</v>
      </c>
      <c r="R113">
        <v>293</v>
      </c>
      <c r="S113">
        <v>4.2000000000000003E-2</v>
      </c>
      <c r="T113">
        <v>84</v>
      </c>
      <c r="U113">
        <v>0.99</v>
      </c>
      <c r="V113">
        <v>126</v>
      </c>
      <c r="W113">
        <v>104.7</v>
      </c>
      <c r="X113">
        <v>182</v>
      </c>
      <c r="Y113">
        <v>103.7</v>
      </c>
      <c r="Z113">
        <v>100</v>
      </c>
      <c r="AA113">
        <v>0.09</v>
      </c>
      <c r="AB113">
        <v>171</v>
      </c>
    </row>
    <row r="114" spans="1:28" x14ac:dyDescent="0.2">
      <c r="A114">
        <v>110</v>
      </c>
      <c r="B114" t="s">
        <v>655</v>
      </c>
      <c r="C114">
        <v>14</v>
      </c>
      <c r="E114" t="s">
        <v>500</v>
      </c>
      <c r="F114" t="s">
        <v>695</v>
      </c>
      <c r="G114" s="14" t="s">
        <v>695</v>
      </c>
      <c r="H114" s="10">
        <v>25</v>
      </c>
      <c r="I114" s="10">
        <v>9</v>
      </c>
      <c r="L114">
        <v>5.75</v>
      </c>
      <c r="M114">
        <v>105.4</v>
      </c>
      <c r="N114">
        <v>170</v>
      </c>
      <c r="O114">
        <v>99.6</v>
      </c>
      <c r="P114">
        <v>73</v>
      </c>
      <c r="Q114">
        <v>66.5</v>
      </c>
      <c r="R114">
        <v>221</v>
      </c>
      <c r="S114">
        <v>8.2000000000000003E-2</v>
      </c>
      <c r="T114">
        <v>31</v>
      </c>
      <c r="U114">
        <v>-1.0900000000000001</v>
      </c>
      <c r="V114">
        <v>176</v>
      </c>
      <c r="W114">
        <v>106.3</v>
      </c>
      <c r="X114">
        <v>118</v>
      </c>
      <c r="Y114">
        <v>107.4</v>
      </c>
      <c r="Z114">
        <v>266</v>
      </c>
      <c r="AA114">
        <v>4.47</v>
      </c>
      <c r="AB114">
        <v>55</v>
      </c>
    </row>
    <row r="115" spans="1:28" x14ac:dyDescent="0.2">
      <c r="A115">
        <v>111</v>
      </c>
      <c r="B115" t="s">
        <v>531</v>
      </c>
      <c r="E115" t="s">
        <v>472</v>
      </c>
      <c r="F115" t="s">
        <v>716</v>
      </c>
      <c r="G115" s="14" t="s">
        <v>716</v>
      </c>
      <c r="H115" s="10">
        <v>22</v>
      </c>
      <c r="I115" s="10">
        <v>12</v>
      </c>
      <c r="L115">
        <v>5.64</v>
      </c>
      <c r="M115">
        <v>110.2</v>
      </c>
      <c r="N115">
        <v>91</v>
      </c>
      <c r="O115">
        <v>104.5</v>
      </c>
      <c r="P115">
        <v>156</v>
      </c>
      <c r="Q115">
        <v>71.900000000000006</v>
      </c>
      <c r="R115">
        <v>16</v>
      </c>
      <c r="S115">
        <v>4.4999999999999998E-2</v>
      </c>
      <c r="T115">
        <v>77</v>
      </c>
      <c r="U115">
        <v>3.39</v>
      </c>
      <c r="V115">
        <v>102</v>
      </c>
      <c r="W115">
        <v>106.3</v>
      </c>
      <c r="X115">
        <v>112</v>
      </c>
      <c r="Y115">
        <v>102.9</v>
      </c>
      <c r="Z115">
        <v>82</v>
      </c>
      <c r="AA115">
        <v>5.27</v>
      </c>
      <c r="AB115">
        <v>43</v>
      </c>
    </row>
    <row r="116" spans="1:28" x14ac:dyDescent="0.2">
      <c r="A116">
        <v>112</v>
      </c>
      <c r="B116" t="s">
        <v>54</v>
      </c>
      <c r="C116">
        <v>15</v>
      </c>
      <c r="E116" t="s">
        <v>485</v>
      </c>
      <c r="F116" t="s">
        <v>715</v>
      </c>
      <c r="G116" s="14" t="s">
        <v>715</v>
      </c>
      <c r="H116" s="10">
        <v>21</v>
      </c>
      <c r="I116" s="10">
        <v>8</v>
      </c>
      <c r="L116">
        <v>5.57</v>
      </c>
      <c r="M116">
        <v>109.1</v>
      </c>
      <c r="N116">
        <v>103</v>
      </c>
      <c r="O116">
        <v>103.5</v>
      </c>
      <c r="P116">
        <v>137</v>
      </c>
      <c r="Q116">
        <v>67.5</v>
      </c>
      <c r="R116">
        <v>171</v>
      </c>
      <c r="S116">
        <v>2.4E-2</v>
      </c>
      <c r="T116">
        <v>123</v>
      </c>
      <c r="U116">
        <v>-2.5499999999999998</v>
      </c>
      <c r="V116">
        <v>222</v>
      </c>
      <c r="W116">
        <v>103.4</v>
      </c>
      <c r="X116">
        <v>254</v>
      </c>
      <c r="Y116">
        <v>105.9</v>
      </c>
      <c r="Z116">
        <v>192</v>
      </c>
      <c r="AA116">
        <v>-4.83</v>
      </c>
      <c r="AB116">
        <v>306</v>
      </c>
    </row>
    <row r="117" spans="1:28" x14ac:dyDescent="0.2">
      <c r="A117">
        <v>113</v>
      </c>
      <c r="B117" t="s">
        <v>96</v>
      </c>
      <c r="C117">
        <v>15</v>
      </c>
      <c r="E117" t="s">
        <v>458</v>
      </c>
      <c r="F117" t="s">
        <v>686</v>
      </c>
      <c r="G117" s="14" t="s">
        <v>686</v>
      </c>
      <c r="H117" s="10">
        <v>23</v>
      </c>
      <c r="I117" s="10">
        <v>10</v>
      </c>
      <c r="L117">
        <v>5.42</v>
      </c>
      <c r="M117">
        <v>109.8</v>
      </c>
      <c r="N117">
        <v>99</v>
      </c>
      <c r="O117">
        <v>104.4</v>
      </c>
      <c r="P117">
        <v>153</v>
      </c>
      <c r="Q117">
        <v>64.599999999999994</v>
      </c>
      <c r="R117">
        <v>314</v>
      </c>
      <c r="S117">
        <v>5.0999999999999997E-2</v>
      </c>
      <c r="T117">
        <v>66</v>
      </c>
      <c r="U117">
        <v>-3.68</v>
      </c>
      <c r="V117">
        <v>251</v>
      </c>
      <c r="W117">
        <v>103.4</v>
      </c>
      <c r="X117">
        <v>256</v>
      </c>
      <c r="Y117">
        <v>107</v>
      </c>
      <c r="Z117">
        <v>252</v>
      </c>
      <c r="AA117">
        <v>5.86</v>
      </c>
      <c r="AB117">
        <v>33</v>
      </c>
    </row>
    <row r="118" spans="1:28" x14ac:dyDescent="0.2">
      <c r="A118">
        <v>114</v>
      </c>
      <c r="B118" t="s">
        <v>84</v>
      </c>
      <c r="C118">
        <v>15</v>
      </c>
      <c r="E118" t="s">
        <v>495</v>
      </c>
      <c r="F118" t="s">
        <v>687</v>
      </c>
      <c r="G118" s="14" t="s">
        <v>687</v>
      </c>
      <c r="H118" s="10">
        <v>26</v>
      </c>
      <c r="I118" s="10">
        <v>8</v>
      </c>
      <c r="L118">
        <v>5.29</v>
      </c>
      <c r="M118">
        <v>113</v>
      </c>
      <c r="N118">
        <v>44</v>
      </c>
      <c r="O118">
        <v>107.7</v>
      </c>
      <c r="P118">
        <v>231</v>
      </c>
      <c r="Q118">
        <v>67.900000000000006</v>
      </c>
      <c r="R118">
        <v>156</v>
      </c>
      <c r="S118">
        <v>4.0000000000000001E-3</v>
      </c>
      <c r="T118">
        <v>180</v>
      </c>
      <c r="U118">
        <v>-7.69</v>
      </c>
      <c r="V118">
        <v>335</v>
      </c>
      <c r="W118">
        <v>100.7</v>
      </c>
      <c r="X118">
        <v>336</v>
      </c>
      <c r="Y118">
        <v>108.4</v>
      </c>
      <c r="Z118">
        <v>316</v>
      </c>
      <c r="AA118">
        <v>-1.17</v>
      </c>
      <c r="AB118">
        <v>198</v>
      </c>
    </row>
    <row r="119" spans="1:28" x14ac:dyDescent="0.2">
      <c r="A119">
        <v>115</v>
      </c>
      <c r="B119" t="s">
        <v>272</v>
      </c>
      <c r="E119" t="s">
        <v>422</v>
      </c>
      <c r="F119" s="12">
        <v>45281</v>
      </c>
      <c r="G119" s="14"/>
      <c r="H119" s="10"/>
      <c r="I119" s="10"/>
      <c r="J119" s="12"/>
      <c r="K119" s="12"/>
      <c r="L119">
        <v>5.03</v>
      </c>
      <c r="M119">
        <v>106.8</v>
      </c>
      <c r="N119">
        <v>144</v>
      </c>
      <c r="O119">
        <v>101.7</v>
      </c>
      <c r="P119">
        <v>99</v>
      </c>
      <c r="Q119">
        <v>66.099999999999994</v>
      </c>
      <c r="R119">
        <v>241</v>
      </c>
      <c r="S119">
        <v>-7.8E-2</v>
      </c>
      <c r="T119">
        <v>336</v>
      </c>
      <c r="U119">
        <v>8.0299999999999994</v>
      </c>
      <c r="V119">
        <v>49</v>
      </c>
      <c r="W119">
        <v>108.9</v>
      </c>
      <c r="X119">
        <v>56</v>
      </c>
      <c r="Y119">
        <v>100.8</v>
      </c>
      <c r="Z119">
        <v>49</v>
      </c>
      <c r="AA119">
        <v>1.46</v>
      </c>
      <c r="AB119">
        <v>123</v>
      </c>
    </row>
    <row r="120" spans="1:28" x14ac:dyDescent="0.2">
      <c r="A120">
        <v>116</v>
      </c>
      <c r="B120" t="s">
        <v>534</v>
      </c>
      <c r="E120" t="s">
        <v>467</v>
      </c>
      <c r="F120" t="s">
        <v>701</v>
      </c>
      <c r="G120" s="14" t="s">
        <v>701</v>
      </c>
      <c r="H120" s="10">
        <v>20</v>
      </c>
      <c r="I120" s="10">
        <v>12</v>
      </c>
      <c r="L120">
        <v>4.93</v>
      </c>
      <c r="M120">
        <v>103.5</v>
      </c>
      <c r="N120">
        <v>209</v>
      </c>
      <c r="O120">
        <v>98.6</v>
      </c>
      <c r="P120">
        <v>61</v>
      </c>
      <c r="Q120">
        <v>66</v>
      </c>
      <c r="R120">
        <v>257</v>
      </c>
      <c r="S120">
        <v>-4.3999999999999997E-2</v>
      </c>
      <c r="T120">
        <v>284</v>
      </c>
      <c r="U120">
        <v>-2.35</v>
      </c>
      <c r="V120">
        <v>216</v>
      </c>
      <c r="W120">
        <v>105.5</v>
      </c>
      <c r="X120">
        <v>144</v>
      </c>
      <c r="Y120">
        <v>107.8</v>
      </c>
      <c r="Z120">
        <v>289</v>
      </c>
      <c r="AA120">
        <v>2.9</v>
      </c>
      <c r="AB120">
        <v>88</v>
      </c>
    </row>
    <row r="121" spans="1:28" x14ac:dyDescent="0.2">
      <c r="A121">
        <v>117</v>
      </c>
      <c r="B121" t="s">
        <v>211</v>
      </c>
      <c r="E121" t="s">
        <v>451</v>
      </c>
      <c r="F121" t="s">
        <v>714</v>
      </c>
      <c r="G121" s="14" t="s">
        <v>714</v>
      </c>
      <c r="H121" s="10">
        <v>18</v>
      </c>
      <c r="I121" s="10">
        <v>14</v>
      </c>
      <c r="L121">
        <v>4.5999999999999996</v>
      </c>
      <c r="M121">
        <v>108</v>
      </c>
      <c r="N121">
        <v>118</v>
      </c>
      <c r="O121">
        <v>103.4</v>
      </c>
      <c r="P121">
        <v>133</v>
      </c>
      <c r="Q121">
        <v>60.5</v>
      </c>
      <c r="R121">
        <v>362</v>
      </c>
      <c r="S121">
        <v>-3.7999999999999999E-2</v>
      </c>
      <c r="T121">
        <v>273</v>
      </c>
      <c r="U121">
        <v>-0.75</v>
      </c>
      <c r="V121">
        <v>164</v>
      </c>
      <c r="W121">
        <v>104.5</v>
      </c>
      <c r="X121">
        <v>192</v>
      </c>
      <c r="Y121">
        <v>105.3</v>
      </c>
      <c r="Z121">
        <v>163</v>
      </c>
      <c r="AA121">
        <v>-7.03</v>
      </c>
      <c r="AB121">
        <v>335</v>
      </c>
    </row>
    <row r="122" spans="1:28" x14ac:dyDescent="0.2">
      <c r="A122">
        <v>118</v>
      </c>
      <c r="B122" t="s">
        <v>304</v>
      </c>
      <c r="E122" t="s">
        <v>423</v>
      </c>
      <c r="F122" t="s">
        <v>713</v>
      </c>
      <c r="G122" s="14" t="s">
        <v>713</v>
      </c>
      <c r="H122" s="10">
        <v>16</v>
      </c>
      <c r="I122" s="10">
        <v>16</v>
      </c>
      <c r="L122">
        <v>4.57</v>
      </c>
      <c r="M122">
        <v>107.3</v>
      </c>
      <c r="N122">
        <v>139</v>
      </c>
      <c r="O122">
        <v>102.7</v>
      </c>
      <c r="P122">
        <v>119</v>
      </c>
      <c r="Q122">
        <v>66</v>
      </c>
      <c r="R122">
        <v>247</v>
      </c>
      <c r="S122">
        <v>2.1000000000000001E-2</v>
      </c>
      <c r="T122">
        <v>130</v>
      </c>
      <c r="U122">
        <v>5.04</v>
      </c>
      <c r="V122">
        <v>82</v>
      </c>
      <c r="W122">
        <v>106.9</v>
      </c>
      <c r="X122">
        <v>103</v>
      </c>
      <c r="Y122">
        <v>101.8</v>
      </c>
      <c r="Z122">
        <v>67</v>
      </c>
      <c r="AA122">
        <v>1.38</v>
      </c>
      <c r="AB122">
        <v>125</v>
      </c>
    </row>
    <row r="123" spans="1:28" x14ac:dyDescent="0.2">
      <c r="A123">
        <v>119</v>
      </c>
      <c r="B123" t="s">
        <v>656</v>
      </c>
      <c r="E123" t="s">
        <v>501</v>
      </c>
      <c r="F123" t="s">
        <v>697</v>
      </c>
      <c r="G123" s="14" t="s">
        <v>697</v>
      </c>
      <c r="H123" s="10">
        <v>20</v>
      </c>
      <c r="I123" s="10">
        <v>13</v>
      </c>
      <c r="L123">
        <v>4.55</v>
      </c>
      <c r="M123">
        <v>105</v>
      </c>
      <c r="N123">
        <v>177</v>
      </c>
      <c r="O123">
        <v>100.4</v>
      </c>
      <c r="P123">
        <v>81</v>
      </c>
      <c r="Q123">
        <v>64.8</v>
      </c>
      <c r="R123">
        <v>307</v>
      </c>
      <c r="S123">
        <v>1.0999999999999999E-2</v>
      </c>
      <c r="T123">
        <v>161</v>
      </c>
      <c r="U123">
        <v>0.99</v>
      </c>
      <c r="V123">
        <v>127</v>
      </c>
      <c r="W123">
        <v>104.8</v>
      </c>
      <c r="X123">
        <v>175</v>
      </c>
      <c r="Y123">
        <v>103.8</v>
      </c>
      <c r="Z123">
        <v>103</v>
      </c>
      <c r="AA123">
        <v>3.82</v>
      </c>
      <c r="AB123">
        <v>72</v>
      </c>
    </row>
    <row r="124" spans="1:28" x14ac:dyDescent="0.2">
      <c r="A124">
        <v>120</v>
      </c>
      <c r="B124" t="s">
        <v>61</v>
      </c>
      <c r="E124" t="s">
        <v>426</v>
      </c>
      <c r="F124" t="s">
        <v>708</v>
      </c>
      <c r="G124" s="14" t="s">
        <v>708</v>
      </c>
      <c r="H124" s="10">
        <v>17</v>
      </c>
      <c r="I124" s="10">
        <v>15</v>
      </c>
      <c r="L124">
        <v>4.46</v>
      </c>
      <c r="M124">
        <v>110.4</v>
      </c>
      <c r="N124">
        <v>85</v>
      </c>
      <c r="O124">
        <v>105.9</v>
      </c>
      <c r="P124">
        <v>190</v>
      </c>
      <c r="Q124">
        <v>67.5</v>
      </c>
      <c r="R124">
        <v>169</v>
      </c>
      <c r="S124">
        <v>2E-3</v>
      </c>
      <c r="T124">
        <v>188</v>
      </c>
      <c r="U124">
        <v>2.88</v>
      </c>
      <c r="V124">
        <v>105</v>
      </c>
      <c r="W124">
        <v>107.5</v>
      </c>
      <c r="X124">
        <v>96</v>
      </c>
      <c r="Y124">
        <v>104.6</v>
      </c>
      <c r="Z124">
        <v>134</v>
      </c>
      <c r="AA124">
        <v>-5.81</v>
      </c>
      <c r="AB124">
        <v>321</v>
      </c>
    </row>
    <row r="125" spans="1:28" x14ac:dyDescent="0.2">
      <c r="A125">
        <v>121</v>
      </c>
      <c r="B125" t="s">
        <v>484</v>
      </c>
      <c r="E125" t="s">
        <v>451</v>
      </c>
      <c r="F125" t="s">
        <v>696</v>
      </c>
      <c r="G125" s="14" t="s">
        <v>696</v>
      </c>
      <c r="H125" s="10">
        <v>19</v>
      </c>
      <c r="I125" s="10">
        <v>14</v>
      </c>
      <c r="L125">
        <v>4.1399999999999997</v>
      </c>
      <c r="M125">
        <v>106.5</v>
      </c>
      <c r="N125">
        <v>150</v>
      </c>
      <c r="O125">
        <v>102.4</v>
      </c>
      <c r="P125">
        <v>113</v>
      </c>
      <c r="Q125">
        <v>66.900000000000006</v>
      </c>
      <c r="R125">
        <v>193</v>
      </c>
      <c r="S125">
        <v>2.7E-2</v>
      </c>
      <c r="T125">
        <v>114</v>
      </c>
      <c r="U125">
        <v>2.72</v>
      </c>
      <c r="V125">
        <v>108</v>
      </c>
      <c r="W125">
        <v>106.9</v>
      </c>
      <c r="X125">
        <v>105</v>
      </c>
      <c r="Y125">
        <v>104.1</v>
      </c>
      <c r="Z125">
        <v>108</v>
      </c>
      <c r="AA125">
        <v>1.77</v>
      </c>
      <c r="AB125">
        <v>115</v>
      </c>
    </row>
    <row r="126" spans="1:28" x14ac:dyDescent="0.2">
      <c r="A126">
        <v>122</v>
      </c>
      <c r="B126" t="s">
        <v>558</v>
      </c>
      <c r="E126" t="s">
        <v>500</v>
      </c>
      <c r="F126" t="s">
        <v>694</v>
      </c>
      <c r="G126" s="14" t="s">
        <v>694</v>
      </c>
      <c r="H126" s="10">
        <v>22</v>
      </c>
      <c r="I126" s="10">
        <v>10</v>
      </c>
      <c r="L126">
        <v>4.08</v>
      </c>
      <c r="M126">
        <v>111.5</v>
      </c>
      <c r="N126">
        <v>69</v>
      </c>
      <c r="O126">
        <v>107.5</v>
      </c>
      <c r="P126">
        <v>226</v>
      </c>
      <c r="Q126">
        <v>68.5</v>
      </c>
      <c r="R126">
        <v>123</v>
      </c>
      <c r="S126">
        <v>6.4000000000000001E-2</v>
      </c>
      <c r="T126">
        <v>48</v>
      </c>
      <c r="U126">
        <v>-1.62</v>
      </c>
      <c r="V126">
        <v>193</v>
      </c>
      <c r="W126">
        <v>104.7</v>
      </c>
      <c r="X126">
        <v>177</v>
      </c>
      <c r="Y126">
        <v>106.4</v>
      </c>
      <c r="Z126">
        <v>211</v>
      </c>
      <c r="AA126">
        <v>1.97</v>
      </c>
      <c r="AB126">
        <v>105</v>
      </c>
    </row>
    <row r="127" spans="1:28" x14ac:dyDescent="0.2">
      <c r="A127">
        <v>123</v>
      </c>
      <c r="B127" t="s">
        <v>63</v>
      </c>
      <c r="E127" t="s">
        <v>434</v>
      </c>
      <c r="F127" t="s">
        <v>700</v>
      </c>
      <c r="G127" s="14" t="s">
        <v>700</v>
      </c>
      <c r="H127" s="10">
        <v>21</v>
      </c>
      <c r="I127" s="10">
        <v>11</v>
      </c>
      <c r="L127">
        <v>4.08</v>
      </c>
      <c r="M127">
        <v>111.5</v>
      </c>
      <c r="N127">
        <v>68</v>
      </c>
      <c r="O127">
        <v>107.5</v>
      </c>
      <c r="P127">
        <v>227</v>
      </c>
      <c r="Q127">
        <v>68.400000000000006</v>
      </c>
      <c r="R127">
        <v>132</v>
      </c>
      <c r="S127">
        <v>2.5000000000000001E-2</v>
      </c>
      <c r="T127">
        <v>120</v>
      </c>
      <c r="U127">
        <v>-1.47</v>
      </c>
      <c r="V127">
        <v>190</v>
      </c>
      <c r="W127">
        <v>103.9</v>
      </c>
      <c r="X127">
        <v>233</v>
      </c>
      <c r="Y127">
        <v>105.3</v>
      </c>
      <c r="Z127">
        <v>166</v>
      </c>
      <c r="AA127">
        <v>0.85</v>
      </c>
      <c r="AB127">
        <v>143</v>
      </c>
    </row>
    <row r="128" spans="1:28" x14ac:dyDescent="0.2">
      <c r="A128">
        <v>124</v>
      </c>
      <c r="B128" t="s">
        <v>368</v>
      </c>
      <c r="E128" t="s">
        <v>425</v>
      </c>
      <c r="F128" t="s">
        <v>727</v>
      </c>
      <c r="G128" s="14" t="s">
        <v>727</v>
      </c>
      <c r="H128" s="10">
        <v>14</v>
      </c>
      <c r="I128" s="10">
        <v>18</v>
      </c>
      <c r="L128">
        <v>3.99</v>
      </c>
      <c r="M128">
        <v>102.5</v>
      </c>
      <c r="N128">
        <v>235</v>
      </c>
      <c r="O128">
        <v>98.5</v>
      </c>
      <c r="P128">
        <v>59</v>
      </c>
      <c r="Q128">
        <v>65.5</v>
      </c>
      <c r="R128">
        <v>277</v>
      </c>
      <c r="S128">
        <v>-1E-3</v>
      </c>
      <c r="T128">
        <v>201</v>
      </c>
      <c r="U128">
        <v>9.8800000000000008</v>
      </c>
      <c r="V128">
        <v>20</v>
      </c>
      <c r="W128">
        <v>110.7</v>
      </c>
      <c r="X128">
        <v>12</v>
      </c>
      <c r="Y128">
        <v>100.8</v>
      </c>
      <c r="Z128">
        <v>48</v>
      </c>
      <c r="AA128">
        <v>1.27</v>
      </c>
      <c r="AB128">
        <v>130</v>
      </c>
    </row>
    <row r="129" spans="1:28" x14ac:dyDescent="0.2">
      <c r="A129">
        <v>125</v>
      </c>
      <c r="B129" t="s">
        <v>332</v>
      </c>
      <c r="E129" t="s">
        <v>447</v>
      </c>
      <c r="F129" t="s">
        <v>701</v>
      </c>
      <c r="G129" s="14" t="s">
        <v>701</v>
      </c>
      <c r="H129" s="10">
        <v>20</v>
      </c>
      <c r="I129" s="10">
        <v>12</v>
      </c>
      <c r="L129">
        <v>3.98</v>
      </c>
      <c r="M129">
        <v>108.6</v>
      </c>
      <c r="N129">
        <v>107</v>
      </c>
      <c r="O129">
        <v>104.6</v>
      </c>
      <c r="P129">
        <v>160</v>
      </c>
      <c r="Q129">
        <v>68.2</v>
      </c>
      <c r="R129">
        <v>138</v>
      </c>
      <c r="S129">
        <v>1.2E-2</v>
      </c>
      <c r="T129">
        <v>155</v>
      </c>
      <c r="U129">
        <v>-1.72</v>
      </c>
      <c r="V129">
        <v>196</v>
      </c>
      <c r="W129">
        <v>104.7</v>
      </c>
      <c r="X129">
        <v>176</v>
      </c>
      <c r="Y129">
        <v>106.5</v>
      </c>
      <c r="Z129">
        <v>216</v>
      </c>
      <c r="AA129">
        <v>-3.95</v>
      </c>
      <c r="AB129">
        <v>287</v>
      </c>
    </row>
    <row r="130" spans="1:28" x14ac:dyDescent="0.2">
      <c r="A130">
        <v>126</v>
      </c>
      <c r="B130" t="s">
        <v>296</v>
      </c>
      <c r="E130" t="s">
        <v>501</v>
      </c>
      <c r="F130" t="s">
        <v>702</v>
      </c>
      <c r="G130" s="14" t="s">
        <v>702</v>
      </c>
      <c r="H130" s="10">
        <v>22</v>
      </c>
      <c r="I130" s="10">
        <v>11</v>
      </c>
      <c r="L130">
        <v>3.86</v>
      </c>
      <c r="M130">
        <v>102.1</v>
      </c>
      <c r="N130">
        <v>246</v>
      </c>
      <c r="O130">
        <v>98.2</v>
      </c>
      <c r="P130">
        <v>55</v>
      </c>
      <c r="Q130">
        <v>64.8</v>
      </c>
      <c r="R130">
        <v>309</v>
      </c>
      <c r="S130">
        <v>-1.4E-2</v>
      </c>
      <c r="T130">
        <v>233</v>
      </c>
      <c r="U130">
        <v>-3.09</v>
      </c>
      <c r="V130">
        <v>234</v>
      </c>
      <c r="W130">
        <v>102.9</v>
      </c>
      <c r="X130">
        <v>272</v>
      </c>
      <c r="Y130">
        <v>106</v>
      </c>
      <c r="Z130">
        <v>194</v>
      </c>
      <c r="AA130">
        <v>-5.67</v>
      </c>
      <c r="AB130">
        <v>317</v>
      </c>
    </row>
    <row r="131" spans="1:28" x14ac:dyDescent="0.2">
      <c r="A131">
        <v>127</v>
      </c>
      <c r="B131" t="s">
        <v>560</v>
      </c>
      <c r="C131">
        <v>14</v>
      </c>
      <c r="E131" t="s">
        <v>498</v>
      </c>
      <c r="F131" t="s">
        <v>687</v>
      </c>
      <c r="G131" s="14" t="s">
        <v>687</v>
      </c>
      <c r="H131" s="10">
        <v>26</v>
      </c>
      <c r="I131" s="10">
        <v>8</v>
      </c>
      <c r="L131">
        <v>3.64</v>
      </c>
      <c r="M131">
        <v>106.3</v>
      </c>
      <c r="N131">
        <v>153</v>
      </c>
      <c r="O131">
        <v>102.7</v>
      </c>
      <c r="P131">
        <v>116</v>
      </c>
      <c r="Q131">
        <v>68.5</v>
      </c>
      <c r="R131">
        <v>118</v>
      </c>
      <c r="S131">
        <v>0.14699999999999999</v>
      </c>
      <c r="T131">
        <v>2</v>
      </c>
      <c r="U131">
        <v>-1.52</v>
      </c>
      <c r="V131">
        <v>191</v>
      </c>
      <c r="W131">
        <v>105.1</v>
      </c>
      <c r="X131">
        <v>158</v>
      </c>
      <c r="Y131">
        <v>106.7</v>
      </c>
      <c r="Z131">
        <v>228</v>
      </c>
      <c r="AA131">
        <v>5.05</v>
      </c>
      <c r="AB131">
        <v>48</v>
      </c>
    </row>
    <row r="132" spans="1:28" x14ac:dyDescent="0.2">
      <c r="A132">
        <v>128</v>
      </c>
      <c r="B132" t="s">
        <v>299</v>
      </c>
      <c r="E132" t="s">
        <v>507</v>
      </c>
      <c r="F132" t="s">
        <v>697</v>
      </c>
      <c r="G132" s="14" t="s">
        <v>697</v>
      </c>
      <c r="H132" s="10">
        <v>20</v>
      </c>
      <c r="I132" s="10">
        <v>13</v>
      </c>
      <c r="L132">
        <v>3.56</v>
      </c>
      <c r="M132">
        <v>104.8</v>
      </c>
      <c r="N132">
        <v>179</v>
      </c>
      <c r="O132">
        <v>101.3</v>
      </c>
      <c r="P132">
        <v>95</v>
      </c>
      <c r="Q132">
        <v>67.900000000000006</v>
      </c>
      <c r="R132">
        <v>154</v>
      </c>
      <c r="S132">
        <v>-0.02</v>
      </c>
      <c r="T132">
        <v>241</v>
      </c>
      <c r="U132">
        <v>-0.11</v>
      </c>
      <c r="V132">
        <v>148</v>
      </c>
      <c r="W132">
        <v>104.6</v>
      </c>
      <c r="X132">
        <v>186</v>
      </c>
      <c r="Y132">
        <v>104.7</v>
      </c>
      <c r="Z132">
        <v>138</v>
      </c>
      <c r="AA132">
        <v>0.11</v>
      </c>
      <c r="AB132">
        <v>169</v>
      </c>
    </row>
    <row r="133" spans="1:28" x14ac:dyDescent="0.2">
      <c r="A133">
        <v>129</v>
      </c>
      <c r="B133" t="s">
        <v>580</v>
      </c>
      <c r="E133" t="s">
        <v>539</v>
      </c>
      <c r="F133" t="s">
        <v>703</v>
      </c>
      <c r="G133" s="14" t="s">
        <v>703</v>
      </c>
      <c r="H133" s="10">
        <v>24</v>
      </c>
      <c r="I133" s="10">
        <v>9</v>
      </c>
      <c r="L133">
        <v>3.56</v>
      </c>
      <c r="M133">
        <v>112.9</v>
      </c>
      <c r="N133">
        <v>45</v>
      </c>
      <c r="O133">
        <v>109.4</v>
      </c>
      <c r="P133">
        <v>266</v>
      </c>
      <c r="Q133">
        <v>68</v>
      </c>
      <c r="R133">
        <v>148</v>
      </c>
      <c r="S133">
        <v>-0.01</v>
      </c>
      <c r="T133">
        <v>220</v>
      </c>
      <c r="U133">
        <v>-6.63</v>
      </c>
      <c r="V133">
        <v>320</v>
      </c>
      <c r="W133">
        <v>102.3</v>
      </c>
      <c r="X133">
        <v>295</v>
      </c>
      <c r="Y133">
        <v>108.9</v>
      </c>
      <c r="Z133">
        <v>332</v>
      </c>
      <c r="AA133">
        <v>-5.37</v>
      </c>
      <c r="AB133">
        <v>314</v>
      </c>
    </row>
    <row r="134" spans="1:28" x14ac:dyDescent="0.2">
      <c r="A134">
        <v>130</v>
      </c>
      <c r="B134" t="s">
        <v>131</v>
      </c>
      <c r="E134" t="s">
        <v>470</v>
      </c>
      <c r="F134" t="s">
        <v>692</v>
      </c>
      <c r="G134" s="14" t="s">
        <v>692</v>
      </c>
      <c r="H134" s="10">
        <v>21</v>
      </c>
      <c r="I134" s="10">
        <v>12</v>
      </c>
      <c r="L134">
        <v>3.5</v>
      </c>
      <c r="M134">
        <v>108.2</v>
      </c>
      <c r="N134">
        <v>115</v>
      </c>
      <c r="O134">
        <v>104.7</v>
      </c>
      <c r="P134">
        <v>161</v>
      </c>
      <c r="Q134">
        <v>64.900000000000006</v>
      </c>
      <c r="R134">
        <v>303</v>
      </c>
      <c r="S134">
        <v>-4.8000000000000001E-2</v>
      </c>
      <c r="T134">
        <v>293</v>
      </c>
      <c r="U134">
        <v>-4.66</v>
      </c>
      <c r="V134">
        <v>281</v>
      </c>
      <c r="W134">
        <v>102.3</v>
      </c>
      <c r="X134">
        <v>296</v>
      </c>
      <c r="Y134">
        <v>106.9</v>
      </c>
      <c r="Z134">
        <v>241</v>
      </c>
      <c r="AA134">
        <v>-3.51</v>
      </c>
      <c r="AB134">
        <v>274</v>
      </c>
    </row>
    <row r="135" spans="1:28" x14ac:dyDescent="0.2">
      <c r="A135">
        <v>131</v>
      </c>
      <c r="B135" t="s">
        <v>118</v>
      </c>
      <c r="E135" t="s">
        <v>476</v>
      </c>
      <c r="F135" t="s">
        <v>696</v>
      </c>
      <c r="G135" s="14" t="s">
        <v>696</v>
      </c>
      <c r="H135" s="10">
        <v>19</v>
      </c>
      <c r="I135" s="10">
        <v>14</v>
      </c>
      <c r="L135">
        <v>3.41</v>
      </c>
      <c r="M135">
        <v>110.9</v>
      </c>
      <c r="N135">
        <v>80</v>
      </c>
      <c r="O135">
        <v>107.4</v>
      </c>
      <c r="P135">
        <v>224</v>
      </c>
      <c r="Q135">
        <v>68.400000000000006</v>
      </c>
      <c r="R135">
        <v>127</v>
      </c>
      <c r="S135">
        <v>-3.7999999999999999E-2</v>
      </c>
      <c r="T135">
        <v>272</v>
      </c>
      <c r="U135">
        <v>-2.1</v>
      </c>
      <c r="V135">
        <v>207</v>
      </c>
      <c r="W135">
        <v>105.8</v>
      </c>
      <c r="X135">
        <v>129</v>
      </c>
      <c r="Y135">
        <v>107.9</v>
      </c>
      <c r="Z135">
        <v>290</v>
      </c>
      <c r="AA135">
        <v>0.15</v>
      </c>
      <c r="AB135">
        <v>166</v>
      </c>
    </row>
    <row r="136" spans="1:28" x14ac:dyDescent="0.2">
      <c r="A136">
        <v>132</v>
      </c>
      <c r="B136" t="s">
        <v>488</v>
      </c>
      <c r="E136" t="s">
        <v>472</v>
      </c>
      <c r="F136" t="s">
        <v>698</v>
      </c>
      <c r="G136" s="14" t="s">
        <v>698</v>
      </c>
      <c r="H136" s="10">
        <v>19</v>
      </c>
      <c r="I136" s="10">
        <v>13</v>
      </c>
      <c r="L136">
        <v>3.2</v>
      </c>
      <c r="M136">
        <v>105.5</v>
      </c>
      <c r="N136">
        <v>163</v>
      </c>
      <c r="O136">
        <v>102.3</v>
      </c>
      <c r="P136">
        <v>112</v>
      </c>
      <c r="Q136">
        <v>69.3</v>
      </c>
      <c r="R136">
        <v>78</v>
      </c>
      <c r="S136">
        <v>-4.0000000000000001E-3</v>
      </c>
      <c r="T136">
        <v>207</v>
      </c>
      <c r="U136">
        <v>0.08</v>
      </c>
      <c r="V136">
        <v>143</v>
      </c>
      <c r="W136">
        <v>105.1</v>
      </c>
      <c r="X136">
        <v>162</v>
      </c>
      <c r="Y136">
        <v>105</v>
      </c>
      <c r="Z136">
        <v>150</v>
      </c>
      <c r="AA136">
        <v>-1.7</v>
      </c>
      <c r="AB136">
        <v>220</v>
      </c>
    </row>
    <row r="137" spans="1:28" x14ac:dyDescent="0.2">
      <c r="A137">
        <v>133</v>
      </c>
      <c r="B137" t="s">
        <v>555</v>
      </c>
      <c r="E137" t="s">
        <v>485</v>
      </c>
      <c r="F137" t="s">
        <v>728</v>
      </c>
      <c r="G137" s="14" t="s">
        <v>728</v>
      </c>
      <c r="H137" s="10">
        <v>17</v>
      </c>
      <c r="I137" s="10">
        <v>13</v>
      </c>
      <c r="L137">
        <v>3.14</v>
      </c>
      <c r="M137">
        <v>110.3</v>
      </c>
      <c r="N137">
        <v>86</v>
      </c>
      <c r="O137">
        <v>107.2</v>
      </c>
      <c r="P137">
        <v>220</v>
      </c>
      <c r="Q137">
        <v>67</v>
      </c>
      <c r="R137">
        <v>192</v>
      </c>
      <c r="S137">
        <v>-3.0000000000000001E-3</v>
      </c>
      <c r="T137">
        <v>205</v>
      </c>
      <c r="U137">
        <v>-0.47</v>
      </c>
      <c r="V137">
        <v>155</v>
      </c>
      <c r="W137">
        <v>104.9</v>
      </c>
      <c r="X137">
        <v>168</v>
      </c>
      <c r="Y137">
        <v>105.4</v>
      </c>
      <c r="Z137">
        <v>167</v>
      </c>
      <c r="AA137">
        <v>-0.56000000000000005</v>
      </c>
      <c r="AB137">
        <v>182</v>
      </c>
    </row>
    <row r="138" spans="1:28" x14ac:dyDescent="0.2">
      <c r="A138">
        <v>134</v>
      </c>
      <c r="B138" t="s">
        <v>463</v>
      </c>
      <c r="E138" t="s">
        <v>431</v>
      </c>
      <c r="F138" s="12">
        <v>45250</v>
      </c>
      <c r="G138" s="14"/>
      <c r="H138" s="10"/>
      <c r="I138" s="10"/>
      <c r="J138" s="12"/>
      <c r="K138" s="12"/>
      <c r="L138">
        <v>2.97</v>
      </c>
      <c r="M138">
        <v>103.5</v>
      </c>
      <c r="N138">
        <v>208</v>
      </c>
      <c r="O138">
        <v>100.6</v>
      </c>
      <c r="P138">
        <v>84</v>
      </c>
      <c r="Q138">
        <v>64.3</v>
      </c>
      <c r="R138">
        <v>328</v>
      </c>
      <c r="S138">
        <v>-8.3000000000000004E-2</v>
      </c>
      <c r="T138">
        <v>343</v>
      </c>
      <c r="U138">
        <v>6.79</v>
      </c>
      <c r="V138">
        <v>67</v>
      </c>
      <c r="W138">
        <v>109.5</v>
      </c>
      <c r="X138">
        <v>37</v>
      </c>
      <c r="Y138">
        <v>102.7</v>
      </c>
      <c r="Z138">
        <v>76</v>
      </c>
      <c r="AA138">
        <v>1.1499999999999999</v>
      </c>
      <c r="AB138">
        <v>134</v>
      </c>
    </row>
    <row r="139" spans="1:28" x14ac:dyDescent="0.2">
      <c r="A139">
        <v>135</v>
      </c>
      <c r="B139" t="s">
        <v>128</v>
      </c>
      <c r="E139" t="s">
        <v>467</v>
      </c>
      <c r="F139" t="s">
        <v>700</v>
      </c>
      <c r="G139" s="14" t="s">
        <v>700</v>
      </c>
      <c r="H139" s="10">
        <v>21</v>
      </c>
      <c r="I139" s="10">
        <v>11</v>
      </c>
      <c r="L139">
        <v>2.94</v>
      </c>
      <c r="M139">
        <v>109.3</v>
      </c>
      <c r="N139">
        <v>100</v>
      </c>
      <c r="O139">
        <v>106.3</v>
      </c>
      <c r="P139">
        <v>199</v>
      </c>
      <c r="Q139">
        <v>68.400000000000006</v>
      </c>
      <c r="R139">
        <v>134</v>
      </c>
      <c r="S139">
        <v>2E-3</v>
      </c>
      <c r="T139">
        <v>187</v>
      </c>
      <c r="U139">
        <v>-3.85</v>
      </c>
      <c r="V139">
        <v>257</v>
      </c>
      <c r="W139">
        <v>104.1</v>
      </c>
      <c r="X139">
        <v>212</v>
      </c>
      <c r="Y139">
        <v>108</v>
      </c>
      <c r="Z139">
        <v>296</v>
      </c>
      <c r="AA139">
        <v>-1.55</v>
      </c>
      <c r="AB139">
        <v>215</v>
      </c>
    </row>
    <row r="140" spans="1:28" x14ac:dyDescent="0.2">
      <c r="A140">
        <v>136</v>
      </c>
      <c r="B140" t="s">
        <v>496</v>
      </c>
      <c r="E140" t="s">
        <v>434</v>
      </c>
      <c r="F140" t="s">
        <v>686</v>
      </c>
      <c r="G140" s="14" t="s">
        <v>686</v>
      </c>
      <c r="H140" s="10">
        <v>23</v>
      </c>
      <c r="I140" s="10">
        <v>10</v>
      </c>
      <c r="L140">
        <v>2.9</v>
      </c>
      <c r="M140">
        <v>101.3</v>
      </c>
      <c r="N140">
        <v>256</v>
      </c>
      <c r="O140">
        <v>98.4</v>
      </c>
      <c r="P140">
        <v>57</v>
      </c>
      <c r="Q140">
        <v>63.9</v>
      </c>
      <c r="R140">
        <v>333</v>
      </c>
      <c r="S140">
        <v>8.6999999999999994E-2</v>
      </c>
      <c r="T140">
        <v>24</v>
      </c>
      <c r="U140">
        <v>-2</v>
      </c>
      <c r="V140">
        <v>205</v>
      </c>
      <c r="W140">
        <v>103.8</v>
      </c>
      <c r="X140">
        <v>235</v>
      </c>
      <c r="Y140">
        <v>105.8</v>
      </c>
      <c r="Z140">
        <v>189</v>
      </c>
      <c r="AA140">
        <v>-3.2</v>
      </c>
      <c r="AB140">
        <v>264</v>
      </c>
    </row>
    <row r="141" spans="1:28" x14ac:dyDescent="0.2">
      <c r="A141">
        <v>137</v>
      </c>
      <c r="B141" t="s">
        <v>327</v>
      </c>
      <c r="E141" t="s">
        <v>501</v>
      </c>
      <c r="F141" t="s">
        <v>716</v>
      </c>
      <c r="G141" s="14" t="s">
        <v>716</v>
      </c>
      <c r="H141" s="10">
        <v>22</v>
      </c>
      <c r="I141" s="10">
        <v>12</v>
      </c>
      <c r="L141">
        <v>2.69</v>
      </c>
      <c r="M141">
        <v>107.9</v>
      </c>
      <c r="N141">
        <v>124</v>
      </c>
      <c r="O141">
        <v>105.2</v>
      </c>
      <c r="P141">
        <v>176</v>
      </c>
      <c r="Q141">
        <v>66.900000000000006</v>
      </c>
      <c r="R141">
        <v>198</v>
      </c>
      <c r="S141">
        <v>9.7000000000000003E-2</v>
      </c>
      <c r="T141">
        <v>13</v>
      </c>
      <c r="U141">
        <v>0.4</v>
      </c>
      <c r="V141">
        <v>138</v>
      </c>
      <c r="W141">
        <v>104.6</v>
      </c>
      <c r="X141">
        <v>188</v>
      </c>
      <c r="Y141">
        <v>104.2</v>
      </c>
      <c r="Z141">
        <v>111</v>
      </c>
      <c r="AA141">
        <v>4.45</v>
      </c>
      <c r="AB141">
        <v>57</v>
      </c>
    </row>
    <row r="142" spans="1:28" x14ac:dyDescent="0.2">
      <c r="A142">
        <v>138</v>
      </c>
      <c r="B142" t="s">
        <v>574</v>
      </c>
      <c r="E142" t="s">
        <v>458</v>
      </c>
      <c r="F142" t="s">
        <v>687</v>
      </c>
      <c r="G142" s="14" t="s">
        <v>687</v>
      </c>
      <c r="H142" s="10">
        <v>26</v>
      </c>
      <c r="I142" s="10">
        <v>8</v>
      </c>
      <c r="L142">
        <v>2.64</v>
      </c>
      <c r="M142">
        <v>107.8</v>
      </c>
      <c r="N142">
        <v>128</v>
      </c>
      <c r="O142">
        <v>105.1</v>
      </c>
      <c r="P142">
        <v>175</v>
      </c>
      <c r="Q142">
        <v>68.900000000000006</v>
      </c>
      <c r="R142">
        <v>103</v>
      </c>
      <c r="S142">
        <v>1.0999999999999999E-2</v>
      </c>
      <c r="T142">
        <v>160</v>
      </c>
      <c r="U142">
        <v>-10.23</v>
      </c>
      <c r="V142">
        <v>355</v>
      </c>
      <c r="W142">
        <v>98.8</v>
      </c>
      <c r="X142">
        <v>357</v>
      </c>
      <c r="Y142">
        <v>109</v>
      </c>
      <c r="Z142">
        <v>334</v>
      </c>
      <c r="AA142">
        <v>-12.66</v>
      </c>
      <c r="AB142">
        <v>362</v>
      </c>
    </row>
    <row r="143" spans="1:28" x14ac:dyDescent="0.2">
      <c r="A143">
        <v>139</v>
      </c>
      <c r="B143" t="s">
        <v>315</v>
      </c>
      <c r="E143" t="s">
        <v>447</v>
      </c>
      <c r="F143" t="s">
        <v>685</v>
      </c>
      <c r="G143" s="14" t="s">
        <v>685</v>
      </c>
      <c r="H143" s="10">
        <v>25</v>
      </c>
      <c r="I143" s="10">
        <v>8</v>
      </c>
      <c r="L143">
        <v>2.5099999999999998</v>
      </c>
      <c r="M143">
        <v>103.2</v>
      </c>
      <c r="N143">
        <v>221</v>
      </c>
      <c r="O143">
        <v>100.7</v>
      </c>
      <c r="P143">
        <v>87</v>
      </c>
      <c r="Q143">
        <v>69.7</v>
      </c>
      <c r="R143">
        <v>52</v>
      </c>
      <c r="S143">
        <v>0.121</v>
      </c>
      <c r="T143">
        <v>8</v>
      </c>
      <c r="U143">
        <v>-4.55</v>
      </c>
      <c r="V143">
        <v>276</v>
      </c>
      <c r="W143">
        <v>101.9</v>
      </c>
      <c r="X143">
        <v>307</v>
      </c>
      <c r="Y143">
        <v>106.5</v>
      </c>
      <c r="Z143">
        <v>215</v>
      </c>
      <c r="AA143">
        <v>-13.52</v>
      </c>
      <c r="AB143">
        <v>363</v>
      </c>
    </row>
    <row r="144" spans="1:28" x14ac:dyDescent="0.2">
      <c r="A144">
        <v>140</v>
      </c>
      <c r="B144" t="s">
        <v>97</v>
      </c>
      <c r="E144" t="s">
        <v>447</v>
      </c>
      <c r="F144" t="s">
        <v>713</v>
      </c>
      <c r="G144" s="14" t="s">
        <v>713</v>
      </c>
      <c r="H144" s="10">
        <v>16</v>
      </c>
      <c r="I144" s="10">
        <v>16</v>
      </c>
      <c r="L144">
        <v>2.48</v>
      </c>
      <c r="M144">
        <v>107.4</v>
      </c>
      <c r="N144">
        <v>136</v>
      </c>
      <c r="O144">
        <v>104.9</v>
      </c>
      <c r="P144">
        <v>169</v>
      </c>
      <c r="Q144">
        <v>65.099999999999994</v>
      </c>
      <c r="R144">
        <v>295</v>
      </c>
      <c r="S144">
        <v>-3.4000000000000002E-2</v>
      </c>
      <c r="T144">
        <v>265</v>
      </c>
      <c r="U144">
        <v>1.2</v>
      </c>
      <c r="V144">
        <v>122</v>
      </c>
      <c r="W144">
        <v>105.1</v>
      </c>
      <c r="X144">
        <v>159</v>
      </c>
      <c r="Y144">
        <v>103.9</v>
      </c>
      <c r="Z144">
        <v>105</v>
      </c>
      <c r="AA144">
        <v>-1.4</v>
      </c>
      <c r="AB144">
        <v>208</v>
      </c>
    </row>
    <row r="145" spans="1:28" x14ac:dyDescent="0.2">
      <c r="A145">
        <v>141</v>
      </c>
      <c r="B145" t="s">
        <v>117</v>
      </c>
      <c r="E145" t="s">
        <v>472</v>
      </c>
      <c r="F145" t="s">
        <v>701</v>
      </c>
      <c r="G145" s="14" t="s">
        <v>701</v>
      </c>
      <c r="H145" s="10">
        <v>20</v>
      </c>
      <c r="I145" s="10">
        <v>12</v>
      </c>
      <c r="L145">
        <v>2.35</v>
      </c>
      <c r="M145">
        <v>102.1</v>
      </c>
      <c r="N145">
        <v>243</v>
      </c>
      <c r="O145">
        <v>99.8</v>
      </c>
      <c r="P145">
        <v>77</v>
      </c>
      <c r="Q145">
        <v>69.2</v>
      </c>
      <c r="R145">
        <v>87</v>
      </c>
      <c r="S145">
        <v>9.1999999999999998E-2</v>
      </c>
      <c r="T145">
        <v>19</v>
      </c>
      <c r="U145">
        <v>1.57</v>
      </c>
      <c r="V145">
        <v>119</v>
      </c>
      <c r="W145">
        <v>106.3</v>
      </c>
      <c r="X145">
        <v>113</v>
      </c>
      <c r="Y145">
        <v>104.7</v>
      </c>
      <c r="Z145">
        <v>139</v>
      </c>
      <c r="AA145">
        <v>1.08</v>
      </c>
      <c r="AB145">
        <v>136</v>
      </c>
    </row>
    <row r="146" spans="1:28" x14ac:dyDescent="0.2">
      <c r="A146">
        <v>142</v>
      </c>
      <c r="B146" t="s">
        <v>123</v>
      </c>
      <c r="E146" t="s">
        <v>425</v>
      </c>
      <c r="F146" s="12">
        <v>45222</v>
      </c>
      <c r="G146" s="14"/>
      <c r="H146" s="10"/>
      <c r="I146" s="10"/>
      <c r="J146" s="12"/>
      <c r="K146" s="12"/>
      <c r="L146">
        <v>2.27</v>
      </c>
      <c r="M146">
        <v>107.9</v>
      </c>
      <c r="N146">
        <v>123</v>
      </c>
      <c r="O146">
        <v>105.6</v>
      </c>
      <c r="P146">
        <v>180</v>
      </c>
      <c r="Q146">
        <v>68.8</v>
      </c>
      <c r="R146">
        <v>107</v>
      </c>
      <c r="S146">
        <v>-1.2E-2</v>
      </c>
      <c r="T146">
        <v>228</v>
      </c>
      <c r="U146">
        <v>10.15</v>
      </c>
      <c r="V146">
        <v>17</v>
      </c>
      <c r="W146">
        <v>110.3</v>
      </c>
      <c r="X146">
        <v>18</v>
      </c>
      <c r="Y146">
        <v>100.1</v>
      </c>
      <c r="Z146">
        <v>30</v>
      </c>
      <c r="AA146">
        <v>2.31</v>
      </c>
      <c r="AB146">
        <v>95</v>
      </c>
    </row>
    <row r="147" spans="1:28" x14ac:dyDescent="0.2">
      <c r="A147">
        <v>143</v>
      </c>
      <c r="B147" t="s">
        <v>392</v>
      </c>
      <c r="E147" t="s">
        <v>431</v>
      </c>
      <c r="F147" t="s">
        <v>727</v>
      </c>
      <c r="G147" s="14" t="s">
        <v>727</v>
      </c>
      <c r="H147" s="10">
        <v>14</v>
      </c>
      <c r="I147" s="10">
        <v>18</v>
      </c>
      <c r="L147">
        <v>1.96</v>
      </c>
      <c r="M147">
        <v>106.3</v>
      </c>
      <c r="N147">
        <v>152</v>
      </c>
      <c r="O147">
        <v>104.4</v>
      </c>
      <c r="P147">
        <v>155</v>
      </c>
      <c r="Q147">
        <v>63.2</v>
      </c>
      <c r="R147">
        <v>347</v>
      </c>
      <c r="S147">
        <v>-5.7000000000000002E-2</v>
      </c>
      <c r="T147">
        <v>306</v>
      </c>
      <c r="U147">
        <v>2.39</v>
      </c>
      <c r="V147">
        <v>113</v>
      </c>
      <c r="W147">
        <v>107</v>
      </c>
      <c r="X147">
        <v>102</v>
      </c>
      <c r="Y147">
        <v>104.6</v>
      </c>
      <c r="Z147">
        <v>133</v>
      </c>
      <c r="AA147">
        <v>-10.24</v>
      </c>
      <c r="AB147">
        <v>359</v>
      </c>
    </row>
    <row r="148" spans="1:28" x14ac:dyDescent="0.2">
      <c r="A148">
        <v>144</v>
      </c>
      <c r="B148" t="s">
        <v>75</v>
      </c>
      <c r="E148" t="s">
        <v>485</v>
      </c>
      <c r="F148" t="s">
        <v>729</v>
      </c>
      <c r="G148" s="14" t="s">
        <v>729</v>
      </c>
      <c r="H148" s="10">
        <v>17</v>
      </c>
      <c r="I148" s="10">
        <v>11</v>
      </c>
      <c r="L148">
        <v>1.76</v>
      </c>
      <c r="M148">
        <v>112</v>
      </c>
      <c r="N148">
        <v>62</v>
      </c>
      <c r="O148">
        <v>110.3</v>
      </c>
      <c r="P148">
        <v>282</v>
      </c>
      <c r="Q148">
        <v>71.3</v>
      </c>
      <c r="R148">
        <v>24</v>
      </c>
      <c r="S148">
        <v>-5.0000000000000001E-3</v>
      </c>
      <c r="T148">
        <v>209</v>
      </c>
      <c r="U148">
        <v>-1.89</v>
      </c>
      <c r="V148">
        <v>203</v>
      </c>
      <c r="W148">
        <v>103.7</v>
      </c>
      <c r="X148">
        <v>243</v>
      </c>
      <c r="Y148">
        <v>105.6</v>
      </c>
      <c r="Z148">
        <v>179</v>
      </c>
      <c r="AA148">
        <v>-4.59</v>
      </c>
      <c r="AB148">
        <v>301</v>
      </c>
    </row>
    <row r="149" spans="1:28" x14ac:dyDescent="0.2">
      <c r="A149">
        <v>145</v>
      </c>
      <c r="B149" t="s">
        <v>134</v>
      </c>
      <c r="E149" t="s">
        <v>422</v>
      </c>
      <c r="F149" t="s">
        <v>720</v>
      </c>
      <c r="G149" s="14" t="s">
        <v>720</v>
      </c>
      <c r="H149" s="10">
        <v>14</v>
      </c>
      <c r="I149" s="10">
        <v>19</v>
      </c>
      <c r="L149">
        <v>1.62</v>
      </c>
      <c r="M149">
        <v>106.6</v>
      </c>
      <c r="N149">
        <v>149</v>
      </c>
      <c r="O149">
        <v>105</v>
      </c>
      <c r="P149">
        <v>172</v>
      </c>
      <c r="Q149">
        <v>65.900000000000006</v>
      </c>
      <c r="R149">
        <v>264</v>
      </c>
      <c r="S149">
        <v>2.7E-2</v>
      </c>
      <c r="T149">
        <v>111</v>
      </c>
      <c r="U149">
        <v>6.68</v>
      </c>
      <c r="V149">
        <v>70</v>
      </c>
      <c r="W149">
        <v>108.6</v>
      </c>
      <c r="X149">
        <v>66</v>
      </c>
      <c r="Y149">
        <v>101.9</v>
      </c>
      <c r="Z149">
        <v>69</v>
      </c>
      <c r="AA149">
        <v>-6.2</v>
      </c>
      <c r="AB149">
        <v>325</v>
      </c>
    </row>
    <row r="150" spans="1:28" x14ac:dyDescent="0.2">
      <c r="A150">
        <v>146</v>
      </c>
      <c r="B150" t="s">
        <v>559</v>
      </c>
      <c r="C150">
        <v>15</v>
      </c>
      <c r="E150" t="s">
        <v>512</v>
      </c>
      <c r="F150" t="s">
        <v>689</v>
      </c>
      <c r="G150" s="14" t="s">
        <v>689</v>
      </c>
      <c r="H150" s="10">
        <v>27</v>
      </c>
      <c r="I150" s="10">
        <v>7</v>
      </c>
      <c r="L150">
        <v>1.51</v>
      </c>
      <c r="M150">
        <v>104.1</v>
      </c>
      <c r="N150">
        <v>195</v>
      </c>
      <c r="O150">
        <v>102.6</v>
      </c>
      <c r="P150">
        <v>115</v>
      </c>
      <c r="Q150">
        <v>68.5</v>
      </c>
      <c r="R150">
        <v>121</v>
      </c>
      <c r="S150">
        <v>0.152</v>
      </c>
      <c r="T150">
        <v>1</v>
      </c>
      <c r="U150">
        <v>-5.3</v>
      </c>
      <c r="V150">
        <v>294</v>
      </c>
      <c r="W150">
        <v>102.8</v>
      </c>
      <c r="X150">
        <v>281</v>
      </c>
      <c r="Y150">
        <v>108.1</v>
      </c>
      <c r="Z150">
        <v>300</v>
      </c>
      <c r="AA150">
        <v>-0.56999999999999995</v>
      </c>
      <c r="AB150">
        <v>183</v>
      </c>
    </row>
    <row r="151" spans="1:28" x14ac:dyDescent="0.2">
      <c r="A151">
        <v>147</v>
      </c>
      <c r="B151" t="s">
        <v>491</v>
      </c>
      <c r="E151" t="s">
        <v>447</v>
      </c>
      <c r="F151" t="s">
        <v>697</v>
      </c>
      <c r="G151" s="14" t="s">
        <v>697</v>
      </c>
      <c r="H151" s="10">
        <v>20</v>
      </c>
      <c r="I151" s="10">
        <v>13</v>
      </c>
      <c r="L151">
        <v>1.47</v>
      </c>
      <c r="M151">
        <v>102.7</v>
      </c>
      <c r="N151">
        <v>231</v>
      </c>
      <c r="O151">
        <v>101.2</v>
      </c>
      <c r="P151">
        <v>94</v>
      </c>
      <c r="Q151">
        <v>66.400000000000006</v>
      </c>
      <c r="R151">
        <v>224</v>
      </c>
      <c r="S151">
        <v>6.0999999999999999E-2</v>
      </c>
      <c r="T151">
        <v>51</v>
      </c>
      <c r="U151">
        <v>-0.87</v>
      </c>
      <c r="V151">
        <v>170</v>
      </c>
      <c r="W151">
        <v>104.8</v>
      </c>
      <c r="X151">
        <v>174</v>
      </c>
      <c r="Y151">
        <v>105.7</v>
      </c>
      <c r="Z151">
        <v>182</v>
      </c>
      <c r="AA151">
        <v>-1.79</v>
      </c>
      <c r="AB151">
        <v>227</v>
      </c>
    </row>
    <row r="152" spans="1:28" x14ac:dyDescent="0.2">
      <c r="A152">
        <v>148</v>
      </c>
      <c r="B152" t="s">
        <v>662</v>
      </c>
      <c r="E152" t="s">
        <v>472</v>
      </c>
      <c r="F152" t="s">
        <v>720</v>
      </c>
      <c r="G152" s="14" t="s">
        <v>720</v>
      </c>
      <c r="H152" s="10">
        <v>14</v>
      </c>
      <c r="I152" s="10">
        <v>19</v>
      </c>
      <c r="L152">
        <v>1.46</v>
      </c>
      <c r="M152">
        <v>107.9</v>
      </c>
      <c r="N152">
        <v>122</v>
      </c>
      <c r="O152">
        <v>106.4</v>
      </c>
      <c r="P152">
        <v>201</v>
      </c>
      <c r="Q152">
        <v>68.599999999999994</v>
      </c>
      <c r="R152">
        <v>114</v>
      </c>
      <c r="S152">
        <v>-0.1</v>
      </c>
      <c r="T152">
        <v>351</v>
      </c>
      <c r="U152">
        <v>2.79</v>
      </c>
      <c r="V152">
        <v>106</v>
      </c>
      <c r="W152">
        <v>106.2</v>
      </c>
      <c r="X152">
        <v>119</v>
      </c>
      <c r="Y152">
        <v>103.4</v>
      </c>
      <c r="Z152">
        <v>93</v>
      </c>
      <c r="AA152">
        <v>4.09</v>
      </c>
      <c r="AB152">
        <v>64</v>
      </c>
    </row>
    <row r="153" spans="1:28" x14ac:dyDescent="0.2">
      <c r="A153">
        <v>149</v>
      </c>
      <c r="B153" t="s">
        <v>214</v>
      </c>
      <c r="E153" t="s">
        <v>422</v>
      </c>
      <c r="F153" t="s">
        <v>713</v>
      </c>
      <c r="G153" s="14" t="s">
        <v>713</v>
      </c>
      <c r="H153" s="10">
        <v>16</v>
      </c>
      <c r="I153" s="10">
        <v>16</v>
      </c>
      <c r="L153">
        <v>1.39</v>
      </c>
      <c r="M153">
        <v>104.4</v>
      </c>
      <c r="N153">
        <v>187</v>
      </c>
      <c r="O153">
        <v>103</v>
      </c>
      <c r="P153">
        <v>124</v>
      </c>
      <c r="Q153">
        <v>67.7</v>
      </c>
      <c r="R153">
        <v>161</v>
      </c>
      <c r="S153">
        <v>6.9000000000000006E-2</v>
      </c>
      <c r="T153">
        <v>42</v>
      </c>
      <c r="U153">
        <v>4.3600000000000003</v>
      </c>
      <c r="V153">
        <v>89</v>
      </c>
      <c r="W153">
        <v>107.5</v>
      </c>
      <c r="X153">
        <v>97</v>
      </c>
      <c r="Y153">
        <v>103.1</v>
      </c>
      <c r="Z153">
        <v>88</v>
      </c>
      <c r="AA153">
        <v>-7.05</v>
      </c>
      <c r="AB153">
        <v>337</v>
      </c>
    </row>
    <row r="154" spans="1:28" x14ac:dyDescent="0.2">
      <c r="A154">
        <v>150</v>
      </c>
      <c r="B154" t="s">
        <v>575</v>
      </c>
      <c r="E154" t="s">
        <v>423</v>
      </c>
      <c r="F154" t="s">
        <v>727</v>
      </c>
      <c r="G154" s="14" t="s">
        <v>727</v>
      </c>
      <c r="H154" s="10">
        <v>14</v>
      </c>
      <c r="I154" s="10">
        <v>18</v>
      </c>
      <c r="L154">
        <v>1.32</v>
      </c>
      <c r="M154">
        <v>105.9</v>
      </c>
      <c r="N154">
        <v>157</v>
      </c>
      <c r="O154">
        <v>104.6</v>
      </c>
      <c r="P154">
        <v>159</v>
      </c>
      <c r="Q154">
        <v>68.400000000000006</v>
      </c>
      <c r="R154">
        <v>136</v>
      </c>
      <c r="S154">
        <v>-6.7000000000000004E-2</v>
      </c>
      <c r="T154">
        <v>321</v>
      </c>
      <c r="U154">
        <v>0.7</v>
      </c>
      <c r="V154">
        <v>132</v>
      </c>
      <c r="W154">
        <v>105.3</v>
      </c>
      <c r="X154">
        <v>151</v>
      </c>
      <c r="Y154">
        <v>104.6</v>
      </c>
      <c r="Z154">
        <v>128</v>
      </c>
      <c r="AA154">
        <v>-7.03</v>
      </c>
      <c r="AB154">
        <v>333</v>
      </c>
    </row>
    <row r="155" spans="1:28" x14ac:dyDescent="0.2">
      <c r="A155">
        <v>151</v>
      </c>
      <c r="B155" t="s">
        <v>461</v>
      </c>
      <c r="E155" t="s">
        <v>434</v>
      </c>
      <c r="F155" t="s">
        <v>708</v>
      </c>
      <c r="G155" s="14" t="s">
        <v>708</v>
      </c>
      <c r="H155" s="10">
        <v>17</v>
      </c>
      <c r="I155" s="10">
        <v>15</v>
      </c>
      <c r="L155">
        <v>1.31</v>
      </c>
      <c r="M155">
        <v>104.6</v>
      </c>
      <c r="N155">
        <v>183</v>
      </c>
      <c r="O155">
        <v>103.3</v>
      </c>
      <c r="P155">
        <v>131</v>
      </c>
      <c r="Q155">
        <v>62.2</v>
      </c>
      <c r="R155">
        <v>355</v>
      </c>
      <c r="S155">
        <v>-2.1000000000000001E-2</v>
      </c>
      <c r="T155">
        <v>243</v>
      </c>
      <c r="U155">
        <v>-0.81</v>
      </c>
      <c r="V155">
        <v>169</v>
      </c>
      <c r="W155">
        <v>103.9</v>
      </c>
      <c r="X155">
        <v>234</v>
      </c>
      <c r="Y155">
        <v>104.7</v>
      </c>
      <c r="Z155">
        <v>135</v>
      </c>
      <c r="AA155">
        <v>1.65</v>
      </c>
      <c r="AB155">
        <v>119</v>
      </c>
    </row>
    <row r="156" spans="1:28" x14ac:dyDescent="0.2">
      <c r="A156">
        <v>152</v>
      </c>
      <c r="B156" t="s">
        <v>158</v>
      </c>
      <c r="E156" t="s">
        <v>420</v>
      </c>
      <c r="F156" t="s">
        <v>720</v>
      </c>
      <c r="G156" s="14" t="s">
        <v>720</v>
      </c>
      <c r="H156" s="10">
        <v>14</v>
      </c>
      <c r="I156" s="10">
        <v>19</v>
      </c>
      <c r="L156">
        <v>1.26</v>
      </c>
      <c r="M156">
        <v>111</v>
      </c>
      <c r="N156">
        <v>77</v>
      </c>
      <c r="O156">
        <v>109.7</v>
      </c>
      <c r="P156">
        <v>269</v>
      </c>
      <c r="Q156">
        <v>69.099999999999994</v>
      </c>
      <c r="R156">
        <v>93</v>
      </c>
      <c r="S156">
        <v>-5.6000000000000001E-2</v>
      </c>
      <c r="T156">
        <v>302</v>
      </c>
      <c r="U156">
        <v>4.4400000000000004</v>
      </c>
      <c r="V156">
        <v>87</v>
      </c>
      <c r="W156">
        <v>108.7</v>
      </c>
      <c r="X156">
        <v>64</v>
      </c>
      <c r="Y156">
        <v>104.2</v>
      </c>
      <c r="Z156">
        <v>113</v>
      </c>
      <c r="AA156">
        <v>0.64</v>
      </c>
      <c r="AB156">
        <v>151</v>
      </c>
    </row>
    <row r="157" spans="1:28" x14ac:dyDescent="0.2">
      <c r="A157">
        <v>153</v>
      </c>
      <c r="B157" t="s">
        <v>160</v>
      </c>
      <c r="E157" t="s">
        <v>431</v>
      </c>
      <c r="F157" s="12">
        <v>45191</v>
      </c>
      <c r="G157" s="14"/>
      <c r="H157" s="10"/>
      <c r="I157" s="10"/>
      <c r="J157" s="12"/>
      <c r="K157" s="12"/>
      <c r="L157">
        <v>1.24</v>
      </c>
      <c r="M157">
        <v>107.9</v>
      </c>
      <c r="N157">
        <v>121</v>
      </c>
      <c r="O157">
        <v>106.6</v>
      </c>
      <c r="P157">
        <v>207</v>
      </c>
      <c r="Q157">
        <v>65.7</v>
      </c>
      <c r="R157">
        <v>271</v>
      </c>
      <c r="S157">
        <v>-9.9000000000000005E-2</v>
      </c>
      <c r="T157">
        <v>350</v>
      </c>
      <c r="U157">
        <v>7.32</v>
      </c>
      <c r="V157">
        <v>62</v>
      </c>
      <c r="W157">
        <v>109.1</v>
      </c>
      <c r="X157">
        <v>49</v>
      </c>
      <c r="Y157">
        <v>101.7</v>
      </c>
      <c r="Z157">
        <v>64</v>
      </c>
      <c r="AA157">
        <v>-0.15</v>
      </c>
      <c r="AB157">
        <v>176</v>
      </c>
    </row>
    <row r="158" spans="1:28" x14ac:dyDescent="0.2">
      <c r="A158">
        <v>154</v>
      </c>
      <c r="B158" t="s">
        <v>282</v>
      </c>
      <c r="E158" t="s">
        <v>501</v>
      </c>
      <c r="F158" t="s">
        <v>714</v>
      </c>
      <c r="G158" s="14" t="s">
        <v>714</v>
      </c>
      <c r="H158" s="10">
        <v>18</v>
      </c>
      <c r="I158" s="10">
        <v>14</v>
      </c>
      <c r="L158">
        <v>1.1599999999999999</v>
      </c>
      <c r="M158">
        <v>104.8</v>
      </c>
      <c r="N158">
        <v>180</v>
      </c>
      <c r="O158">
        <v>103.7</v>
      </c>
      <c r="P158">
        <v>138</v>
      </c>
      <c r="Q158">
        <v>70.5</v>
      </c>
      <c r="R158">
        <v>36</v>
      </c>
      <c r="S158">
        <v>-2.8000000000000001E-2</v>
      </c>
      <c r="T158">
        <v>255</v>
      </c>
      <c r="U158">
        <v>-1.77</v>
      </c>
      <c r="V158">
        <v>200</v>
      </c>
      <c r="W158">
        <v>103.3</v>
      </c>
      <c r="X158">
        <v>258</v>
      </c>
      <c r="Y158">
        <v>105.1</v>
      </c>
      <c r="Z158">
        <v>155</v>
      </c>
      <c r="AA158">
        <v>-0.8</v>
      </c>
      <c r="AB158">
        <v>189</v>
      </c>
    </row>
    <row r="159" spans="1:28" x14ac:dyDescent="0.2">
      <c r="A159">
        <v>155</v>
      </c>
      <c r="B159" t="s">
        <v>168</v>
      </c>
      <c r="E159" t="s">
        <v>447</v>
      </c>
      <c r="F159" t="s">
        <v>724</v>
      </c>
      <c r="G159" s="14" t="s">
        <v>724</v>
      </c>
      <c r="H159" s="10">
        <v>15</v>
      </c>
      <c r="I159" s="10">
        <v>18</v>
      </c>
      <c r="L159">
        <v>1.0900000000000001</v>
      </c>
      <c r="M159">
        <v>103.7</v>
      </c>
      <c r="N159">
        <v>206</v>
      </c>
      <c r="O159">
        <v>102.6</v>
      </c>
      <c r="P159">
        <v>114</v>
      </c>
      <c r="Q159">
        <v>65.400000000000006</v>
      </c>
      <c r="R159">
        <v>282</v>
      </c>
      <c r="S159">
        <v>-7.4999999999999997E-2</v>
      </c>
      <c r="T159">
        <v>331</v>
      </c>
      <c r="U159">
        <v>-0.51</v>
      </c>
      <c r="V159">
        <v>157</v>
      </c>
      <c r="W159">
        <v>105</v>
      </c>
      <c r="X159">
        <v>166</v>
      </c>
      <c r="Y159">
        <v>105.5</v>
      </c>
      <c r="Z159">
        <v>172</v>
      </c>
      <c r="AA159">
        <v>-2.61</v>
      </c>
      <c r="AB159">
        <v>253</v>
      </c>
    </row>
    <row r="160" spans="1:28" x14ac:dyDescent="0.2">
      <c r="A160">
        <v>156</v>
      </c>
      <c r="B160" t="s">
        <v>237</v>
      </c>
      <c r="E160" t="s">
        <v>472</v>
      </c>
      <c r="F160" t="s">
        <v>712</v>
      </c>
      <c r="G160" s="14" t="s">
        <v>712</v>
      </c>
      <c r="H160" s="10">
        <v>17</v>
      </c>
      <c r="I160" s="10">
        <v>16</v>
      </c>
      <c r="L160">
        <v>1.04</v>
      </c>
      <c r="M160">
        <v>103.7</v>
      </c>
      <c r="N160">
        <v>201</v>
      </c>
      <c r="O160">
        <v>102.7</v>
      </c>
      <c r="P160">
        <v>118</v>
      </c>
      <c r="Q160">
        <v>64.099999999999994</v>
      </c>
      <c r="R160">
        <v>332</v>
      </c>
      <c r="S160">
        <v>-4.7E-2</v>
      </c>
      <c r="T160">
        <v>292</v>
      </c>
      <c r="U160">
        <v>-0.74</v>
      </c>
      <c r="V160">
        <v>163</v>
      </c>
      <c r="W160">
        <v>104</v>
      </c>
      <c r="X160">
        <v>224</v>
      </c>
      <c r="Y160">
        <v>104.8</v>
      </c>
      <c r="Z160">
        <v>141</v>
      </c>
      <c r="AA160">
        <v>-6.62</v>
      </c>
      <c r="AB160">
        <v>330</v>
      </c>
    </row>
    <row r="161" spans="1:28" x14ac:dyDescent="0.2">
      <c r="A161">
        <v>157</v>
      </c>
      <c r="B161" t="s">
        <v>165</v>
      </c>
      <c r="E161" t="s">
        <v>498</v>
      </c>
      <c r="F161" t="s">
        <v>697</v>
      </c>
      <c r="G161" s="14" t="s">
        <v>697</v>
      </c>
      <c r="H161" s="10">
        <v>20</v>
      </c>
      <c r="I161" s="10">
        <v>13</v>
      </c>
      <c r="L161">
        <v>1.02</v>
      </c>
      <c r="M161">
        <v>104.9</v>
      </c>
      <c r="N161">
        <v>178</v>
      </c>
      <c r="O161">
        <v>103.8</v>
      </c>
      <c r="P161">
        <v>143</v>
      </c>
      <c r="Q161">
        <v>69.400000000000006</v>
      </c>
      <c r="R161">
        <v>69</v>
      </c>
      <c r="S161">
        <v>-1E-3</v>
      </c>
      <c r="T161">
        <v>197</v>
      </c>
      <c r="U161">
        <v>-2.61</v>
      </c>
      <c r="V161">
        <v>225</v>
      </c>
      <c r="W161">
        <v>105.6</v>
      </c>
      <c r="X161">
        <v>138</v>
      </c>
      <c r="Y161">
        <v>108.2</v>
      </c>
      <c r="Z161">
        <v>305</v>
      </c>
      <c r="AA161">
        <v>-2.4</v>
      </c>
      <c r="AB161">
        <v>241</v>
      </c>
    </row>
    <row r="162" spans="1:28" x14ac:dyDescent="0.2">
      <c r="A162">
        <v>158</v>
      </c>
      <c r="B162" t="s">
        <v>535</v>
      </c>
      <c r="E162" t="s">
        <v>470</v>
      </c>
      <c r="F162" t="s">
        <v>730</v>
      </c>
      <c r="G162" s="14" t="s">
        <v>730</v>
      </c>
      <c r="H162" s="10">
        <v>24</v>
      </c>
      <c r="I162" s="10">
        <v>10</v>
      </c>
      <c r="L162">
        <v>0.86</v>
      </c>
      <c r="M162">
        <v>102.4</v>
      </c>
      <c r="N162">
        <v>236</v>
      </c>
      <c r="O162">
        <v>101.6</v>
      </c>
      <c r="P162">
        <v>97</v>
      </c>
      <c r="Q162">
        <v>65.400000000000006</v>
      </c>
      <c r="R162">
        <v>280</v>
      </c>
      <c r="S162">
        <v>0.13300000000000001</v>
      </c>
      <c r="T162">
        <v>5</v>
      </c>
      <c r="U162">
        <v>-3.38</v>
      </c>
      <c r="V162">
        <v>244</v>
      </c>
      <c r="W162">
        <v>103.2</v>
      </c>
      <c r="X162">
        <v>265</v>
      </c>
      <c r="Y162">
        <v>106.6</v>
      </c>
      <c r="Z162">
        <v>218</v>
      </c>
      <c r="AA162">
        <v>3.9</v>
      </c>
      <c r="AB162">
        <v>68</v>
      </c>
    </row>
    <row r="163" spans="1:28" x14ac:dyDescent="0.2">
      <c r="A163">
        <v>159</v>
      </c>
      <c r="B163" t="s">
        <v>231</v>
      </c>
      <c r="E163" t="s">
        <v>500</v>
      </c>
      <c r="F163" t="s">
        <v>718</v>
      </c>
      <c r="G163" s="14" t="s">
        <v>718</v>
      </c>
      <c r="H163" s="10">
        <v>17</v>
      </c>
      <c r="I163" s="10">
        <v>14</v>
      </c>
      <c r="L163">
        <v>0.64</v>
      </c>
      <c r="M163">
        <v>108.9</v>
      </c>
      <c r="N163">
        <v>104</v>
      </c>
      <c r="O163">
        <v>108.3</v>
      </c>
      <c r="P163">
        <v>245</v>
      </c>
      <c r="Q163">
        <v>63.7</v>
      </c>
      <c r="R163">
        <v>338</v>
      </c>
      <c r="S163">
        <v>1.7000000000000001E-2</v>
      </c>
      <c r="T163">
        <v>144</v>
      </c>
      <c r="U163">
        <v>-0.79</v>
      </c>
      <c r="V163">
        <v>167</v>
      </c>
      <c r="W163">
        <v>105.6</v>
      </c>
      <c r="X163">
        <v>136</v>
      </c>
      <c r="Y163">
        <v>106.4</v>
      </c>
      <c r="Z163">
        <v>210</v>
      </c>
      <c r="AA163">
        <v>3.6</v>
      </c>
      <c r="AB163">
        <v>77</v>
      </c>
    </row>
    <row r="164" spans="1:28" x14ac:dyDescent="0.2">
      <c r="A164">
        <v>160</v>
      </c>
      <c r="B164" t="s">
        <v>552</v>
      </c>
      <c r="E164" t="s">
        <v>472</v>
      </c>
      <c r="F164" t="s">
        <v>712</v>
      </c>
      <c r="G164" s="14" t="s">
        <v>712</v>
      </c>
      <c r="H164" s="10">
        <v>17</v>
      </c>
      <c r="I164" s="10">
        <v>16</v>
      </c>
      <c r="L164">
        <v>0.53</v>
      </c>
      <c r="M164">
        <v>103.5</v>
      </c>
      <c r="N164">
        <v>210</v>
      </c>
      <c r="O164">
        <v>103</v>
      </c>
      <c r="P164">
        <v>122</v>
      </c>
      <c r="Q164">
        <v>66.599999999999994</v>
      </c>
      <c r="R164">
        <v>213</v>
      </c>
      <c r="S164">
        <v>2.7E-2</v>
      </c>
      <c r="T164">
        <v>113</v>
      </c>
      <c r="U164">
        <v>3.57</v>
      </c>
      <c r="V164">
        <v>100</v>
      </c>
      <c r="W164">
        <v>106.7</v>
      </c>
      <c r="X164">
        <v>107</v>
      </c>
      <c r="Y164">
        <v>103.1</v>
      </c>
      <c r="Z164">
        <v>89</v>
      </c>
      <c r="AA164">
        <v>7.3</v>
      </c>
      <c r="AB164">
        <v>17</v>
      </c>
    </row>
    <row r="165" spans="1:28" x14ac:dyDescent="0.2">
      <c r="A165">
        <v>161</v>
      </c>
      <c r="B165" t="s">
        <v>547</v>
      </c>
      <c r="C165">
        <v>16</v>
      </c>
      <c r="E165" t="s">
        <v>539</v>
      </c>
      <c r="F165" t="s">
        <v>716</v>
      </c>
      <c r="G165" s="14" t="s">
        <v>716</v>
      </c>
      <c r="H165" s="10">
        <v>22</v>
      </c>
      <c r="I165" s="10">
        <v>12</v>
      </c>
      <c r="L165">
        <v>0.52</v>
      </c>
      <c r="M165">
        <v>103.3</v>
      </c>
      <c r="N165">
        <v>217</v>
      </c>
      <c r="O165">
        <v>102.8</v>
      </c>
      <c r="P165">
        <v>121</v>
      </c>
      <c r="Q165">
        <v>62</v>
      </c>
      <c r="R165">
        <v>358</v>
      </c>
      <c r="S165">
        <v>5.2999999999999999E-2</v>
      </c>
      <c r="T165">
        <v>62</v>
      </c>
      <c r="U165">
        <v>-3.89</v>
      </c>
      <c r="V165">
        <v>258</v>
      </c>
      <c r="W165">
        <v>104.4</v>
      </c>
      <c r="X165">
        <v>199</v>
      </c>
      <c r="Y165">
        <v>108.3</v>
      </c>
      <c r="Z165">
        <v>311</v>
      </c>
      <c r="AA165">
        <v>4.21</v>
      </c>
      <c r="AB165">
        <v>60</v>
      </c>
    </row>
    <row r="166" spans="1:28" x14ac:dyDescent="0.2">
      <c r="A166">
        <v>162</v>
      </c>
      <c r="B166" t="s">
        <v>521</v>
      </c>
      <c r="E166" t="s">
        <v>501</v>
      </c>
      <c r="F166" t="s">
        <v>712</v>
      </c>
      <c r="G166" s="14" t="s">
        <v>712</v>
      </c>
      <c r="H166" s="10">
        <v>17</v>
      </c>
      <c r="I166" s="10">
        <v>16</v>
      </c>
      <c r="L166">
        <v>0.5</v>
      </c>
      <c r="M166">
        <v>105.4</v>
      </c>
      <c r="N166">
        <v>165</v>
      </c>
      <c r="O166">
        <v>104.9</v>
      </c>
      <c r="P166">
        <v>168</v>
      </c>
      <c r="Q166">
        <v>72.900000000000006</v>
      </c>
      <c r="R166">
        <v>3</v>
      </c>
      <c r="S166">
        <v>-1.2E-2</v>
      </c>
      <c r="T166">
        <v>225</v>
      </c>
      <c r="U166">
        <v>0.27</v>
      </c>
      <c r="V166">
        <v>139</v>
      </c>
      <c r="W166">
        <v>103.8</v>
      </c>
      <c r="X166">
        <v>236</v>
      </c>
      <c r="Y166">
        <v>103.5</v>
      </c>
      <c r="Z166">
        <v>97</v>
      </c>
      <c r="AA166">
        <v>6.53</v>
      </c>
      <c r="AB166">
        <v>26</v>
      </c>
    </row>
    <row r="167" spans="1:28" x14ac:dyDescent="0.2">
      <c r="A167">
        <v>163</v>
      </c>
      <c r="B167" t="s">
        <v>226</v>
      </c>
      <c r="E167" t="s">
        <v>485</v>
      </c>
      <c r="F167" t="s">
        <v>731</v>
      </c>
      <c r="G167" s="14" t="s">
        <v>731</v>
      </c>
      <c r="H167" s="10">
        <v>14</v>
      </c>
      <c r="I167" s="10">
        <v>14</v>
      </c>
      <c r="L167">
        <v>0.32</v>
      </c>
      <c r="M167">
        <v>101.3</v>
      </c>
      <c r="N167">
        <v>257</v>
      </c>
      <c r="O167">
        <v>100.9</v>
      </c>
      <c r="P167">
        <v>91</v>
      </c>
      <c r="Q167">
        <v>66</v>
      </c>
      <c r="R167">
        <v>258</v>
      </c>
      <c r="S167">
        <v>-8.1000000000000003E-2</v>
      </c>
      <c r="T167">
        <v>342</v>
      </c>
      <c r="U167">
        <v>-1.7</v>
      </c>
      <c r="V167">
        <v>195</v>
      </c>
      <c r="W167">
        <v>104</v>
      </c>
      <c r="X167">
        <v>226</v>
      </c>
      <c r="Y167">
        <v>105.7</v>
      </c>
      <c r="Z167">
        <v>184</v>
      </c>
      <c r="AA167">
        <v>-2.85</v>
      </c>
      <c r="AB167">
        <v>259</v>
      </c>
    </row>
    <row r="168" spans="1:28" x14ac:dyDescent="0.2">
      <c r="A168">
        <v>164</v>
      </c>
      <c r="B168" t="s">
        <v>583</v>
      </c>
      <c r="E168" t="s">
        <v>476</v>
      </c>
      <c r="F168" t="s">
        <v>701</v>
      </c>
      <c r="G168" s="14" t="s">
        <v>701</v>
      </c>
      <c r="H168" s="10">
        <v>20</v>
      </c>
      <c r="I168" s="10">
        <v>12</v>
      </c>
      <c r="L168">
        <v>0.22</v>
      </c>
      <c r="M168">
        <v>108.1</v>
      </c>
      <c r="N168">
        <v>116</v>
      </c>
      <c r="O168">
        <v>107.9</v>
      </c>
      <c r="P168">
        <v>237</v>
      </c>
      <c r="Q168">
        <v>67.599999999999994</v>
      </c>
      <c r="R168">
        <v>167</v>
      </c>
      <c r="S168">
        <v>1.9E-2</v>
      </c>
      <c r="T168">
        <v>134</v>
      </c>
      <c r="U168">
        <v>-3.41</v>
      </c>
      <c r="V168">
        <v>246</v>
      </c>
      <c r="W168">
        <v>104.9</v>
      </c>
      <c r="X168">
        <v>170</v>
      </c>
      <c r="Y168">
        <v>108.3</v>
      </c>
      <c r="Z168">
        <v>313</v>
      </c>
      <c r="AA168">
        <v>-3.99</v>
      </c>
      <c r="AB168">
        <v>288</v>
      </c>
    </row>
    <row r="169" spans="1:28" x14ac:dyDescent="0.2">
      <c r="A169">
        <v>165</v>
      </c>
      <c r="B169" t="s">
        <v>302</v>
      </c>
      <c r="E169" t="s">
        <v>498</v>
      </c>
      <c r="F169" t="s">
        <v>728</v>
      </c>
      <c r="G169" s="14" t="s">
        <v>728</v>
      </c>
      <c r="H169" s="10">
        <v>17</v>
      </c>
      <c r="I169" s="10">
        <v>13</v>
      </c>
      <c r="L169">
        <v>0.2</v>
      </c>
      <c r="M169">
        <v>113.7</v>
      </c>
      <c r="N169">
        <v>39</v>
      </c>
      <c r="O169">
        <v>113.5</v>
      </c>
      <c r="P169">
        <v>336</v>
      </c>
      <c r="Q169">
        <v>64.7</v>
      </c>
      <c r="R169">
        <v>311</v>
      </c>
      <c r="S169">
        <v>3.4000000000000002E-2</v>
      </c>
      <c r="T169">
        <v>93</v>
      </c>
      <c r="U169">
        <v>-0.63</v>
      </c>
      <c r="V169">
        <v>160</v>
      </c>
      <c r="W169">
        <v>105.7</v>
      </c>
      <c r="X169">
        <v>132</v>
      </c>
      <c r="Y169">
        <v>106.3</v>
      </c>
      <c r="Z169">
        <v>208</v>
      </c>
      <c r="AA169">
        <v>6.39</v>
      </c>
      <c r="AB169">
        <v>28</v>
      </c>
    </row>
    <row r="170" spans="1:28" x14ac:dyDescent="0.2">
      <c r="A170">
        <v>166</v>
      </c>
      <c r="B170" t="s">
        <v>658</v>
      </c>
      <c r="E170" t="s">
        <v>465</v>
      </c>
      <c r="F170" t="s">
        <v>698</v>
      </c>
      <c r="G170" s="14" t="s">
        <v>698</v>
      </c>
      <c r="H170" s="10">
        <v>19</v>
      </c>
      <c r="I170" s="10">
        <v>13</v>
      </c>
      <c r="L170">
        <v>0.18</v>
      </c>
      <c r="M170">
        <v>105.2</v>
      </c>
      <c r="N170">
        <v>173</v>
      </c>
      <c r="O170">
        <v>105</v>
      </c>
      <c r="P170">
        <v>171</v>
      </c>
      <c r="Q170">
        <v>66.599999999999994</v>
      </c>
      <c r="R170">
        <v>212</v>
      </c>
      <c r="S170">
        <v>6.6000000000000003E-2</v>
      </c>
      <c r="T170">
        <v>46</v>
      </c>
      <c r="U170">
        <v>-1.74</v>
      </c>
      <c r="V170">
        <v>197</v>
      </c>
      <c r="W170">
        <v>105.1</v>
      </c>
      <c r="X170">
        <v>161</v>
      </c>
      <c r="Y170">
        <v>106.8</v>
      </c>
      <c r="Z170">
        <v>232</v>
      </c>
      <c r="AA170">
        <v>8.66</v>
      </c>
      <c r="AB170">
        <v>9</v>
      </c>
    </row>
    <row r="171" spans="1:28" x14ac:dyDescent="0.2">
      <c r="A171">
        <v>167</v>
      </c>
      <c r="B171" t="s">
        <v>528</v>
      </c>
      <c r="E171" t="s">
        <v>426</v>
      </c>
      <c r="F171" t="s">
        <v>724</v>
      </c>
      <c r="G171" s="14" t="s">
        <v>724</v>
      </c>
      <c r="H171" s="10">
        <v>15</v>
      </c>
      <c r="I171" s="10">
        <v>18</v>
      </c>
      <c r="L171">
        <v>0.16</v>
      </c>
      <c r="M171">
        <v>104.3</v>
      </c>
      <c r="N171">
        <v>192</v>
      </c>
      <c r="O171">
        <v>104.1</v>
      </c>
      <c r="P171">
        <v>148</v>
      </c>
      <c r="Q171">
        <v>66.7</v>
      </c>
      <c r="R171">
        <v>207</v>
      </c>
      <c r="S171">
        <v>-3.0000000000000001E-3</v>
      </c>
      <c r="T171">
        <v>204</v>
      </c>
      <c r="U171">
        <v>4.41</v>
      </c>
      <c r="V171">
        <v>88</v>
      </c>
      <c r="W171">
        <v>108.7</v>
      </c>
      <c r="X171">
        <v>60</v>
      </c>
      <c r="Y171">
        <v>104.3</v>
      </c>
      <c r="Z171">
        <v>119</v>
      </c>
      <c r="AA171">
        <v>-2.95</v>
      </c>
      <c r="AB171">
        <v>261</v>
      </c>
    </row>
    <row r="172" spans="1:28" x14ac:dyDescent="0.2">
      <c r="A172">
        <v>168</v>
      </c>
      <c r="B172" t="s">
        <v>157</v>
      </c>
      <c r="E172" t="s">
        <v>426</v>
      </c>
      <c r="F172" s="12">
        <v>45251</v>
      </c>
      <c r="G172" s="14"/>
      <c r="H172" s="10"/>
      <c r="I172" s="10"/>
      <c r="J172" s="12"/>
      <c r="K172" s="12"/>
      <c r="L172">
        <v>0</v>
      </c>
      <c r="M172">
        <v>108.8</v>
      </c>
      <c r="N172">
        <v>106</v>
      </c>
      <c r="O172">
        <v>108.8</v>
      </c>
      <c r="P172">
        <v>258</v>
      </c>
      <c r="Q172">
        <v>64.900000000000006</v>
      </c>
      <c r="R172">
        <v>306</v>
      </c>
      <c r="S172">
        <v>-6.6000000000000003E-2</v>
      </c>
      <c r="T172">
        <v>319</v>
      </c>
      <c r="U172">
        <v>3.19</v>
      </c>
      <c r="V172">
        <v>103</v>
      </c>
      <c r="W172">
        <v>107.6</v>
      </c>
      <c r="X172">
        <v>91</v>
      </c>
      <c r="Y172">
        <v>104.4</v>
      </c>
      <c r="Z172">
        <v>123</v>
      </c>
      <c r="AA172">
        <v>-3.77</v>
      </c>
      <c r="AB172">
        <v>282</v>
      </c>
    </row>
    <row r="173" spans="1:28" x14ac:dyDescent="0.2">
      <c r="A173">
        <v>169</v>
      </c>
      <c r="B173" t="s">
        <v>581</v>
      </c>
      <c r="E173" t="s">
        <v>498</v>
      </c>
      <c r="F173" t="s">
        <v>697</v>
      </c>
      <c r="G173" s="14" t="s">
        <v>697</v>
      </c>
      <c r="H173" s="10">
        <v>20</v>
      </c>
      <c r="I173" s="10">
        <v>13</v>
      </c>
      <c r="L173">
        <v>-0.05</v>
      </c>
      <c r="M173">
        <v>103.4</v>
      </c>
      <c r="N173">
        <v>214</v>
      </c>
      <c r="O173">
        <v>103.4</v>
      </c>
      <c r="P173">
        <v>134</v>
      </c>
      <c r="Q173">
        <v>70.2</v>
      </c>
      <c r="R173">
        <v>41</v>
      </c>
      <c r="S173">
        <v>7.1999999999999995E-2</v>
      </c>
      <c r="T173">
        <v>39</v>
      </c>
      <c r="U173">
        <v>-1.1399999999999999</v>
      </c>
      <c r="V173">
        <v>179</v>
      </c>
      <c r="W173">
        <v>105.1</v>
      </c>
      <c r="X173">
        <v>160</v>
      </c>
      <c r="Y173">
        <v>106.2</v>
      </c>
      <c r="Z173">
        <v>201</v>
      </c>
      <c r="AA173">
        <v>2.78</v>
      </c>
      <c r="AB173">
        <v>89</v>
      </c>
    </row>
    <row r="174" spans="1:28" x14ac:dyDescent="0.2">
      <c r="A174">
        <v>170</v>
      </c>
      <c r="B174" t="s">
        <v>659</v>
      </c>
      <c r="C174">
        <v>16</v>
      </c>
      <c r="E174" t="s">
        <v>551</v>
      </c>
      <c r="F174" t="s">
        <v>686</v>
      </c>
      <c r="G174" s="14" t="s">
        <v>686</v>
      </c>
      <c r="H174" s="10">
        <v>23</v>
      </c>
      <c r="I174" s="10">
        <v>10</v>
      </c>
      <c r="L174">
        <v>-0.23</v>
      </c>
      <c r="M174">
        <v>107.4</v>
      </c>
      <c r="N174">
        <v>137</v>
      </c>
      <c r="O174">
        <v>107.6</v>
      </c>
      <c r="P174">
        <v>229</v>
      </c>
      <c r="Q174">
        <v>69.3</v>
      </c>
      <c r="R174">
        <v>80</v>
      </c>
      <c r="S174">
        <v>1.9E-2</v>
      </c>
      <c r="T174">
        <v>136</v>
      </c>
      <c r="U174">
        <v>-9.07</v>
      </c>
      <c r="V174">
        <v>352</v>
      </c>
      <c r="W174">
        <v>101.2</v>
      </c>
      <c r="X174">
        <v>330</v>
      </c>
      <c r="Y174">
        <v>110.2</v>
      </c>
      <c r="Z174">
        <v>358</v>
      </c>
      <c r="AA174">
        <v>1.44</v>
      </c>
      <c r="AB174">
        <v>124</v>
      </c>
    </row>
    <row r="175" spans="1:28" x14ac:dyDescent="0.2">
      <c r="A175">
        <v>171</v>
      </c>
      <c r="B175" t="s">
        <v>111</v>
      </c>
      <c r="E175" t="s">
        <v>512</v>
      </c>
      <c r="F175" t="s">
        <v>701</v>
      </c>
      <c r="G175" s="14" t="s">
        <v>701</v>
      </c>
      <c r="H175" s="10">
        <v>20</v>
      </c>
      <c r="I175" s="10">
        <v>12</v>
      </c>
      <c r="L175">
        <v>-0.26</v>
      </c>
      <c r="M175">
        <v>104.3</v>
      </c>
      <c r="N175">
        <v>190</v>
      </c>
      <c r="O175">
        <v>104.5</v>
      </c>
      <c r="P175">
        <v>158</v>
      </c>
      <c r="Q175">
        <v>66</v>
      </c>
      <c r="R175">
        <v>255</v>
      </c>
      <c r="S175">
        <v>-3.2000000000000001E-2</v>
      </c>
      <c r="T175">
        <v>262</v>
      </c>
      <c r="U175">
        <v>-7.29</v>
      </c>
      <c r="V175">
        <v>331</v>
      </c>
      <c r="W175">
        <v>101.9</v>
      </c>
      <c r="X175">
        <v>308</v>
      </c>
      <c r="Y175">
        <v>109.2</v>
      </c>
      <c r="Z175">
        <v>341</v>
      </c>
      <c r="AA175">
        <v>-8.01</v>
      </c>
      <c r="AB175">
        <v>346</v>
      </c>
    </row>
    <row r="176" spans="1:28" x14ac:dyDescent="0.2">
      <c r="A176">
        <v>172</v>
      </c>
      <c r="B176" t="s">
        <v>505</v>
      </c>
      <c r="E176" t="s">
        <v>426</v>
      </c>
      <c r="F176" t="s">
        <v>732</v>
      </c>
      <c r="G176" s="14" t="s">
        <v>732</v>
      </c>
      <c r="H176" s="10">
        <v>16</v>
      </c>
      <c r="I176" s="10">
        <v>17</v>
      </c>
      <c r="L176">
        <v>-0.45</v>
      </c>
      <c r="M176">
        <v>102.6</v>
      </c>
      <c r="N176">
        <v>232</v>
      </c>
      <c r="O176">
        <v>103</v>
      </c>
      <c r="P176">
        <v>125</v>
      </c>
      <c r="Q176">
        <v>66.599999999999994</v>
      </c>
      <c r="R176">
        <v>215</v>
      </c>
      <c r="S176">
        <v>0.09</v>
      </c>
      <c r="T176">
        <v>21</v>
      </c>
      <c r="U176">
        <v>3.85</v>
      </c>
      <c r="V176">
        <v>97</v>
      </c>
      <c r="W176">
        <v>108.1</v>
      </c>
      <c r="X176">
        <v>81</v>
      </c>
      <c r="Y176">
        <v>104.2</v>
      </c>
      <c r="Z176">
        <v>115</v>
      </c>
      <c r="AA176">
        <v>-4.37</v>
      </c>
      <c r="AB176">
        <v>296</v>
      </c>
    </row>
    <row r="177" spans="1:28" x14ac:dyDescent="0.2">
      <c r="A177">
        <v>173</v>
      </c>
      <c r="B177" t="s">
        <v>483</v>
      </c>
      <c r="E177" t="s">
        <v>451</v>
      </c>
      <c r="F177" t="s">
        <v>724</v>
      </c>
      <c r="G177" s="14" t="s">
        <v>724</v>
      </c>
      <c r="H177" s="10">
        <v>15</v>
      </c>
      <c r="I177" s="10">
        <v>18</v>
      </c>
      <c r="L177">
        <v>-0.48</v>
      </c>
      <c r="M177">
        <v>105.4</v>
      </c>
      <c r="N177">
        <v>169</v>
      </c>
      <c r="O177">
        <v>105.9</v>
      </c>
      <c r="P177">
        <v>185</v>
      </c>
      <c r="Q177">
        <v>66.599999999999994</v>
      </c>
      <c r="R177">
        <v>216</v>
      </c>
      <c r="S177">
        <v>-2.8000000000000001E-2</v>
      </c>
      <c r="T177">
        <v>256</v>
      </c>
      <c r="U177">
        <v>2.4</v>
      </c>
      <c r="V177">
        <v>112</v>
      </c>
      <c r="W177">
        <v>106.1</v>
      </c>
      <c r="X177">
        <v>123</v>
      </c>
      <c r="Y177">
        <v>103.7</v>
      </c>
      <c r="Z177">
        <v>99</v>
      </c>
      <c r="AA177">
        <v>0.74</v>
      </c>
      <c r="AB177">
        <v>148</v>
      </c>
    </row>
    <row r="178" spans="1:28" x14ac:dyDescent="0.2">
      <c r="A178">
        <v>174</v>
      </c>
      <c r="B178" t="s">
        <v>318</v>
      </c>
      <c r="E178" t="s">
        <v>507</v>
      </c>
      <c r="F178" t="s">
        <v>704</v>
      </c>
      <c r="G178" s="14" t="s">
        <v>704</v>
      </c>
      <c r="H178" s="10">
        <v>19</v>
      </c>
      <c r="I178" s="10">
        <v>12</v>
      </c>
      <c r="L178">
        <v>-0.61</v>
      </c>
      <c r="M178">
        <v>103.2</v>
      </c>
      <c r="N178">
        <v>219</v>
      </c>
      <c r="O178">
        <v>103.8</v>
      </c>
      <c r="P178">
        <v>141</v>
      </c>
      <c r="Q178">
        <v>65</v>
      </c>
      <c r="R178">
        <v>301</v>
      </c>
      <c r="S178">
        <v>9.9000000000000005E-2</v>
      </c>
      <c r="T178">
        <v>12</v>
      </c>
      <c r="U178">
        <v>-0.59</v>
      </c>
      <c r="V178">
        <v>158</v>
      </c>
      <c r="W178">
        <v>104.3</v>
      </c>
      <c r="X178">
        <v>203</v>
      </c>
      <c r="Y178">
        <v>104.9</v>
      </c>
      <c r="Z178">
        <v>145</v>
      </c>
      <c r="AA178">
        <v>-1.54</v>
      </c>
      <c r="AB178">
        <v>214</v>
      </c>
    </row>
    <row r="179" spans="1:28" x14ac:dyDescent="0.2">
      <c r="A179">
        <v>175</v>
      </c>
      <c r="B179" t="s">
        <v>608</v>
      </c>
      <c r="E179" t="s">
        <v>545</v>
      </c>
      <c r="F179" t="s">
        <v>703</v>
      </c>
      <c r="G179" s="14" t="s">
        <v>703</v>
      </c>
      <c r="H179" s="10">
        <v>24</v>
      </c>
      <c r="I179" s="10">
        <v>9</v>
      </c>
      <c r="L179">
        <v>-0.65</v>
      </c>
      <c r="M179">
        <v>100.1</v>
      </c>
      <c r="N179">
        <v>280</v>
      </c>
      <c r="O179">
        <v>100.8</v>
      </c>
      <c r="P179">
        <v>89</v>
      </c>
      <c r="Q179">
        <v>66.3</v>
      </c>
      <c r="R179">
        <v>233</v>
      </c>
      <c r="S179">
        <v>0.09</v>
      </c>
      <c r="T179">
        <v>22</v>
      </c>
      <c r="U179">
        <v>-8.77</v>
      </c>
      <c r="V179">
        <v>350</v>
      </c>
      <c r="W179">
        <v>98.9</v>
      </c>
      <c r="X179">
        <v>355</v>
      </c>
      <c r="Y179">
        <v>107.7</v>
      </c>
      <c r="Z179">
        <v>285</v>
      </c>
      <c r="AA179">
        <v>4.0199999999999996</v>
      </c>
      <c r="AB179">
        <v>66</v>
      </c>
    </row>
    <row r="180" spans="1:28" x14ac:dyDescent="0.2">
      <c r="A180">
        <v>176</v>
      </c>
      <c r="B180" t="s">
        <v>541</v>
      </c>
      <c r="E180" t="s">
        <v>423</v>
      </c>
      <c r="F180" t="s">
        <v>732</v>
      </c>
      <c r="G180" s="14" t="s">
        <v>732</v>
      </c>
      <c r="H180" s="10">
        <v>16</v>
      </c>
      <c r="I180" s="10">
        <v>17</v>
      </c>
      <c r="L180">
        <v>-0.72</v>
      </c>
      <c r="M180">
        <v>103.4</v>
      </c>
      <c r="N180">
        <v>213</v>
      </c>
      <c r="O180">
        <v>104.1</v>
      </c>
      <c r="P180">
        <v>147</v>
      </c>
      <c r="Q180">
        <v>67.5</v>
      </c>
      <c r="R180">
        <v>170</v>
      </c>
      <c r="S180">
        <v>3.5999999999999997E-2</v>
      </c>
      <c r="T180">
        <v>92</v>
      </c>
      <c r="U180">
        <v>0.85</v>
      </c>
      <c r="V180">
        <v>131</v>
      </c>
      <c r="W180">
        <v>105.6</v>
      </c>
      <c r="X180">
        <v>135</v>
      </c>
      <c r="Y180">
        <v>104.8</v>
      </c>
      <c r="Z180">
        <v>142</v>
      </c>
      <c r="AA180">
        <v>-8.5399999999999991</v>
      </c>
      <c r="AB180">
        <v>350</v>
      </c>
    </row>
    <row r="181" spans="1:28" x14ac:dyDescent="0.2">
      <c r="A181">
        <v>177</v>
      </c>
      <c r="B181" t="s">
        <v>523</v>
      </c>
      <c r="E181" t="s">
        <v>507</v>
      </c>
      <c r="F181" t="s">
        <v>713</v>
      </c>
      <c r="G181" s="14" t="s">
        <v>713</v>
      </c>
      <c r="H181" s="10">
        <v>16</v>
      </c>
      <c r="I181" s="10">
        <v>16</v>
      </c>
      <c r="L181">
        <v>-0.73</v>
      </c>
      <c r="M181">
        <v>101.4</v>
      </c>
      <c r="N181">
        <v>254</v>
      </c>
      <c r="O181">
        <v>102.2</v>
      </c>
      <c r="P181">
        <v>110</v>
      </c>
      <c r="Q181">
        <v>65</v>
      </c>
      <c r="R181">
        <v>299</v>
      </c>
      <c r="S181">
        <v>-3.5000000000000003E-2</v>
      </c>
      <c r="T181">
        <v>269</v>
      </c>
      <c r="U181">
        <v>-0.65</v>
      </c>
      <c r="V181">
        <v>161</v>
      </c>
      <c r="W181">
        <v>104.7</v>
      </c>
      <c r="X181">
        <v>178</v>
      </c>
      <c r="Y181">
        <v>105.4</v>
      </c>
      <c r="Z181">
        <v>169</v>
      </c>
      <c r="AA181">
        <v>-0.72</v>
      </c>
      <c r="AB181">
        <v>187</v>
      </c>
    </row>
    <row r="182" spans="1:28" x14ac:dyDescent="0.2">
      <c r="A182">
        <v>178</v>
      </c>
      <c r="B182" t="s">
        <v>289</v>
      </c>
      <c r="E182" t="s">
        <v>420</v>
      </c>
      <c r="F182" s="12">
        <v>45191</v>
      </c>
      <c r="G182" s="14"/>
      <c r="H182" s="10"/>
      <c r="I182" s="10"/>
      <c r="J182" s="12"/>
      <c r="K182" s="12"/>
      <c r="L182">
        <v>-0.75</v>
      </c>
      <c r="M182">
        <v>105.4</v>
      </c>
      <c r="N182">
        <v>166</v>
      </c>
      <c r="O182">
        <v>106.2</v>
      </c>
      <c r="P182">
        <v>194</v>
      </c>
      <c r="Q182">
        <v>72.2</v>
      </c>
      <c r="R182">
        <v>11</v>
      </c>
      <c r="S182">
        <v>-0.14000000000000001</v>
      </c>
      <c r="T182">
        <v>363</v>
      </c>
      <c r="U182">
        <v>5.44</v>
      </c>
      <c r="V182">
        <v>80</v>
      </c>
      <c r="W182">
        <v>109.8</v>
      </c>
      <c r="X182">
        <v>31</v>
      </c>
      <c r="Y182">
        <v>104.3</v>
      </c>
      <c r="Z182">
        <v>118</v>
      </c>
      <c r="AA182">
        <v>3.39</v>
      </c>
      <c r="AB182">
        <v>83</v>
      </c>
    </row>
    <row r="183" spans="1:28" x14ac:dyDescent="0.2">
      <c r="A183">
        <v>179</v>
      </c>
      <c r="B183" t="s">
        <v>549</v>
      </c>
      <c r="E183" t="s">
        <v>539</v>
      </c>
      <c r="F183" t="s">
        <v>733</v>
      </c>
      <c r="G183" s="14" t="s">
        <v>733</v>
      </c>
      <c r="H183" s="10">
        <v>21</v>
      </c>
      <c r="I183" s="10">
        <v>13</v>
      </c>
      <c r="L183">
        <v>-0.78</v>
      </c>
      <c r="M183">
        <v>104.4</v>
      </c>
      <c r="N183">
        <v>189</v>
      </c>
      <c r="O183">
        <v>105.1</v>
      </c>
      <c r="P183">
        <v>174</v>
      </c>
      <c r="Q183">
        <v>66</v>
      </c>
      <c r="R183">
        <v>254</v>
      </c>
      <c r="S183">
        <v>2.9000000000000001E-2</v>
      </c>
      <c r="T183">
        <v>105</v>
      </c>
      <c r="U183">
        <v>-4.99</v>
      </c>
      <c r="V183">
        <v>291</v>
      </c>
      <c r="W183">
        <v>103.3</v>
      </c>
      <c r="X183">
        <v>260</v>
      </c>
      <c r="Y183">
        <v>108.3</v>
      </c>
      <c r="Z183">
        <v>310</v>
      </c>
      <c r="AA183">
        <v>0.37</v>
      </c>
      <c r="AB183">
        <v>157</v>
      </c>
    </row>
    <row r="184" spans="1:28" x14ac:dyDescent="0.2">
      <c r="A184">
        <v>180</v>
      </c>
      <c r="B184" t="s">
        <v>454</v>
      </c>
      <c r="E184" t="s">
        <v>423</v>
      </c>
      <c r="F184" s="12">
        <v>45221</v>
      </c>
      <c r="G184" s="14"/>
      <c r="H184" s="10"/>
      <c r="I184" s="10"/>
      <c r="J184" s="12"/>
      <c r="K184" s="12"/>
      <c r="L184">
        <v>-0.87</v>
      </c>
      <c r="M184">
        <v>103.3</v>
      </c>
      <c r="N184">
        <v>218</v>
      </c>
      <c r="O184">
        <v>104.2</v>
      </c>
      <c r="P184">
        <v>149</v>
      </c>
      <c r="Q184">
        <v>69.599999999999994</v>
      </c>
      <c r="R184">
        <v>57</v>
      </c>
      <c r="S184">
        <v>-4.8000000000000001E-2</v>
      </c>
      <c r="T184">
        <v>294</v>
      </c>
      <c r="U184">
        <v>6.34</v>
      </c>
      <c r="V184">
        <v>74</v>
      </c>
      <c r="W184">
        <v>108</v>
      </c>
      <c r="X184">
        <v>83</v>
      </c>
      <c r="Y184">
        <v>101.7</v>
      </c>
      <c r="Z184">
        <v>62</v>
      </c>
      <c r="AA184">
        <v>4.17</v>
      </c>
      <c r="AB184">
        <v>61</v>
      </c>
    </row>
    <row r="185" spans="1:28" x14ac:dyDescent="0.2">
      <c r="A185">
        <v>181</v>
      </c>
      <c r="B185" t="s">
        <v>329</v>
      </c>
      <c r="E185" t="s">
        <v>420</v>
      </c>
      <c r="F185" t="s">
        <v>724</v>
      </c>
      <c r="G185" s="14" t="s">
        <v>724</v>
      </c>
      <c r="H185" s="10">
        <v>15</v>
      </c>
      <c r="I185" s="10">
        <v>18</v>
      </c>
      <c r="L185">
        <v>-0.88</v>
      </c>
      <c r="M185">
        <v>108.3</v>
      </c>
      <c r="N185">
        <v>111</v>
      </c>
      <c r="O185">
        <v>109.2</v>
      </c>
      <c r="P185">
        <v>264</v>
      </c>
      <c r="Q185">
        <v>69.599999999999994</v>
      </c>
      <c r="R185">
        <v>60</v>
      </c>
      <c r="S185">
        <v>4.2999999999999997E-2</v>
      </c>
      <c r="T185">
        <v>79</v>
      </c>
      <c r="U185">
        <v>2.1800000000000002</v>
      </c>
      <c r="V185">
        <v>114</v>
      </c>
      <c r="W185">
        <v>107.6</v>
      </c>
      <c r="X185">
        <v>94</v>
      </c>
      <c r="Y185">
        <v>105.4</v>
      </c>
      <c r="Z185">
        <v>168</v>
      </c>
      <c r="AA185">
        <v>-3.27</v>
      </c>
      <c r="AB185">
        <v>266</v>
      </c>
    </row>
    <row r="186" spans="1:28" x14ac:dyDescent="0.2">
      <c r="A186">
        <v>182</v>
      </c>
      <c r="B186" t="s">
        <v>379</v>
      </c>
      <c r="E186" t="s">
        <v>512</v>
      </c>
      <c r="F186" t="s">
        <v>696</v>
      </c>
      <c r="G186" s="14" t="s">
        <v>696</v>
      </c>
      <c r="H186" s="10">
        <v>19</v>
      </c>
      <c r="I186" s="10">
        <v>14</v>
      </c>
      <c r="L186">
        <v>-0.93</v>
      </c>
      <c r="M186">
        <v>104.4</v>
      </c>
      <c r="N186">
        <v>185</v>
      </c>
      <c r="O186">
        <v>105.4</v>
      </c>
      <c r="P186">
        <v>179</v>
      </c>
      <c r="Q186">
        <v>64.599999999999994</v>
      </c>
      <c r="R186">
        <v>316</v>
      </c>
      <c r="S186">
        <v>-3.7999999999999999E-2</v>
      </c>
      <c r="T186">
        <v>275</v>
      </c>
      <c r="U186">
        <v>-4.4400000000000004</v>
      </c>
      <c r="V186">
        <v>272</v>
      </c>
      <c r="W186">
        <v>103.6</v>
      </c>
      <c r="X186">
        <v>247</v>
      </c>
      <c r="Y186">
        <v>108.1</v>
      </c>
      <c r="Z186">
        <v>299</v>
      </c>
      <c r="AA186">
        <v>0.92</v>
      </c>
      <c r="AB186">
        <v>141</v>
      </c>
    </row>
    <row r="187" spans="1:28" x14ac:dyDescent="0.2">
      <c r="A187">
        <v>183</v>
      </c>
      <c r="B187" t="s">
        <v>351</v>
      </c>
      <c r="E187" t="s">
        <v>495</v>
      </c>
      <c r="F187" t="s">
        <v>734</v>
      </c>
      <c r="G187" s="14" t="s">
        <v>734</v>
      </c>
      <c r="H187" s="10">
        <v>18</v>
      </c>
      <c r="I187" s="10">
        <v>13</v>
      </c>
      <c r="L187">
        <v>-0.98</v>
      </c>
      <c r="M187">
        <v>103.7</v>
      </c>
      <c r="N187">
        <v>200</v>
      </c>
      <c r="O187">
        <v>104.7</v>
      </c>
      <c r="P187">
        <v>164</v>
      </c>
      <c r="Q187">
        <v>64.5</v>
      </c>
      <c r="R187">
        <v>317</v>
      </c>
      <c r="S187">
        <v>-3.7999999999999999E-2</v>
      </c>
      <c r="T187">
        <v>274</v>
      </c>
      <c r="U187">
        <v>-6.99</v>
      </c>
      <c r="V187">
        <v>327</v>
      </c>
      <c r="W187">
        <v>101.6</v>
      </c>
      <c r="X187">
        <v>318</v>
      </c>
      <c r="Y187">
        <v>108.6</v>
      </c>
      <c r="Z187">
        <v>325</v>
      </c>
      <c r="AA187">
        <v>-1.51</v>
      </c>
      <c r="AB187">
        <v>212</v>
      </c>
    </row>
    <row r="188" spans="1:28" x14ac:dyDescent="0.2">
      <c r="A188">
        <v>184</v>
      </c>
      <c r="B188" t="s">
        <v>233</v>
      </c>
      <c r="E188" t="s">
        <v>485</v>
      </c>
      <c r="F188" t="s">
        <v>735</v>
      </c>
      <c r="G188" s="14" t="s">
        <v>735</v>
      </c>
      <c r="H188" s="10">
        <v>14</v>
      </c>
      <c r="I188" s="10">
        <v>13</v>
      </c>
      <c r="L188">
        <v>-0.98</v>
      </c>
      <c r="M188">
        <v>100.8</v>
      </c>
      <c r="N188">
        <v>269</v>
      </c>
      <c r="O188">
        <v>101.8</v>
      </c>
      <c r="P188">
        <v>100</v>
      </c>
      <c r="Q188">
        <v>69.3</v>
      </c>
      <c r="R188">
        <v>73</v>
      </c>
      <c r="S188">
        <v>5.0000000000000001E-3</v>
      </c>
      <c r="T188">
        <v>171</v>
      </c>
      <c r="U188">
        <v>-2.2400000000000002</v>
      </c>
      <c r="V188">
        <v>212</v>
      </c>
      <c r="W188">
        <v>104.1</v>
      </c>
      <c r="X188">
        <v>218</v>
      </c>
      <c r="Y188">
        <v>106.3</v>
      </c>
      <c r="Z188">
        <v>207</v>
      </c>
      <c r="AA188">
        <v>-4.34</v>
      </c>
      <c r="AB188">
        <v>295</v>
      </c>
    </row>
    <row r="189" spans="1:28" x14ac:dyDescent="0.2">
      <c r="A189">
        <v>185</v>
      </c>
      <c r="B189" t="s">
        <v>135</v>
      </c>
      <c r="E189" t="s">
        <v>467</v>
      </c>
      <c r="F189" t="s">
        <v>736</v>
      </c>
      <c r="G189" s="14" t="s">
        <v>736</v>
      </c>
      <c r="H189" s="10">
        <v>18</v>
      </c>
      <c r="I189" s="10">
        <v>17</v>
      </c>
      <c r="L189">
        <v>-1.03</v>
      </c>
      <c r="M189">
        <v>108.2</v>
      </c>
      <c r="N189">
        <v>114</v>
      </c>
      <c r="O189">
        <v>109.2</v>
      </c>
      <c r="P189">
        <v>265</v>
      </c>
      <c r="Q189">
        <v>68.5</v>
      </c>
      <c r="R189">
        <v>122</v>
      </c>
      <c r="S189">
        <v>-6.5000000000000002E-2</v>
      </c>
      <c r="T189">
        <v>318</v>
      </c>
      <c r="U189">
        <v>-2.58</v>
      </c>
      <c r="V189">
        <v>224</v>
      </c>
      <c r="W189">
        <v>105</v>
      </c>
      <c r="X189">
        <v>165</v>
      </c>
      <c r="Y189">
        <v>107.6</v>
      </c>
      <c r="Z189">
        <v>276</v>
      </c>
      <c r="AA189">
        <v>1.1000000000000001</v>
      </c>
      <c r="AB189">
        <v>135</v>
      </c>
    </row>
    <row r="190" spans="1:28" x14ac:dyDescent="0.2">
      <c r="A190">
        <v>186</v>
      </c>
      <c r="B190" t="s">
        <v>489</v>
      </c>
      <c r="E190" t="s">
        <v>451</v>
      </c>
      <c r="F190" t="s">
        <v>712</v>
      </c>
      <c r="G190" s="14" t="s">
        <v>712</v>
      </c>
      <c r="H190" s="10">
        <v>17</v>
      </c>
      <c r="I190" s="10">
        <v>16</v>
      </c>
      <c r="L190">
        <v>-1.04</v>
      </c>
      <c r="M190">
        <v>104.8</v>
      </c>
      <c r="N190">
        <v>181</v>
      </c>
      <c r="O190">
        <v>105.8</v>
      </c>
      <c r="P190">
        <v>184</v>
      </c>
      <c r="Q190">
        <v>67.599999999999994</v>
      </c>
      <c r="R190">
        <v>164</v>
      </c>
      <c r="S190">
        <v>5.1999999999999998E-2</v>
      </c>
      <c r="T190">
        <v>63</v>
      </c>
      <c r="U190">
        <v>1.25</v>
      </c>
      <c r="V190">
        <v>121</v>
      </c>
      <c r="W190">
        <v>105.7</v>
      </c>
      <c r="X190">
        <v>131</v>
      </c>
      <c r="Y190">
        <v>104.4</v>
      </c>
      <c r="Z190">
        <v>124</v>
      </c>
      <c r="AA190">
        <v>-3.74</v>
      </c>
      <c r="AB190">
        <v>281</v>
      </c>
    </row>
    <row r="191" spans="1:28" x14ac:dyDescent="0.2">
      <c r="A191">
        <v>187</v>
      </c>
      <c r="B191" t="s">
        <v>660</v>
      </c>
      <c r="E191" t="s">
        <v>472</v>
      </c>
      <c r="F191" s="12">
        <v>45184</v>
      </c>
      <c r="G191" s="14"/>
      <c r="H191" s="10"/>
      <c r="I191" s="10"/>
      <c r="J191" s="12"/>
      <c r="K191" s="12"/>
      <c r="L191">
        <v>-1.1200000000000001</v>
      </c>
      <c r="M191">
        <v>105.7</v>
      </c>
      <c r="N191">
        <v>162</v>
      </c>
      <c r="O191">
        <v>106.8</v>
      </c>
      <c r="P191">
        <v>210</v>
      </c>
      <c r="Q191">
        <v>69.3</v>
      </c>
      <c r="R191">
        <v>77</v>
      </c>
      <c r="S191">
        <v>-8.7999999999999995E-2</v>
      </c>
      <c r="T191">
        <v>347</v>
      </c>
      <c r="U191">
        <v>4.01</v>
      </c>
      <c r="V191">
        <v>95</v>
      </c>
      <c r="W191">
        <v>106.2</v>
      </c>
      <c r="X191">
        <v>120</v>
      </c>
      <c r="Y191">
        <v>102.2</v>
      </c>
      <c r="Z191">
        <v>72</v>
      </c>
      <c r="AA191">
        <v>4.46</v>
      </c>
      <c r="AB191">
        <v>56</v>
      </c>
    </row>
    <row r="192" spans="1:28" x14ac:dyDescent="0.2">
      <c r="A192">
        <v>188</v>
      </c>
      <c r="B192" t="s">
        <v>553</v>
      </c>
      <c r="E192" t="s">
        <v>498</v>
      </c>
      <c r="F192" t="s">
        <v>708</v>
      </c>
      <c r="G192" s="14" t="s">
        <v>708</v>
      </c>
      <c r="H192" s="10">
        <v>17</v>
      </c>
      <c r="I192" s="10">
        <v>15</v>
      </c>
      <c r="L192">
        <v>-1.2</v>
      </c>
      <c r="M192">
        <v>105</v>
      </c>
      <c r="N192">
        <v>175</v>
      </c>
      <c r="O192">
        <v>106.2</v>
      </c>
      <c r="P192">
        <v>195</v>
      </c>
      <c r="Q192">
        <v>66.3</v>
      </c>
      <c r="R192">
        <v>226</v>
      </c>
      <c r="S192">
        <v>6.0000000000000001E-3</v>
      </c>
      <c r="T192">
        <v>170</v>
      </c>
      <c r="U192">
        <v>-2.82</v>
      </c>
      <c r="V192">
        <v>231</v>
      </c>
      <c r="W192">
        <v>104.4</v>
      </c>
      <c r="X192">
        <v>201</v>
      </c>
      <c r="Y192">
        <v>107.2</v>
      </c>
      <c r="Z192">
        <v>257</v>
      </c>
      <c r="AA192">
        <v>1.24</v>
      </c>
      <c r="AB192">
        <v>133</v>
      </c>
    </row>
    <row r="193" spans="1:28" x14ac:dyDescent="0.2">
      <c r="A193">
        <v>189</v>
      </c>
      <c r="B193" t="s">
        <v>598</v>
      </c>
      <c r="E193" t="s">
        <v>530</v>
      </c>
      <c r="F193" t="s">
        <v>737</v>
      </c>
      <c r="G193" s="14" t="s">
        <v>737</v>
      </c>
      <c r="H193" s="10">
        <v>18</v>
      </c>
      <c r="I193" s="10">
        <v>12</v>
      </c>
      <c r="L193">
        <v>-1.23</v>
      </c>
      <c r="M193">
        <v>100.9</v>
      </c>
      <c r="N193">
        <v>264</v>
      </c>
      <c r="O193">
        <v>102.1</v>
      </c>
      <c r="P193">
        <v>109</v>
      </c>
      <c r="Q193">
        <v>67.900000000000006</v>
      </c>
      <c r="R193">
        <v>155</v>
      </c>
      <c r="S193">
        <v>-5.8000000000000003E-2</v>
      </c>
      <c r="T193">
        <v>308</v>
      </c>
      <c r="U193">
        <v>-5.94</v>
      </c>
      <c r="V193">
        <v>309</v>
      </c>
      <c r="W193">
        <v>101.1</v>
      </c>
      <c r="X193">
        <v>332</v>
      </c>
      <c r="Y193">
        <v>107</v>
      </c>
      <c r="Z193">
        <v>253</v>
      </c>
      <c r="AA193">
        <v>5.0199999999999996</v>
      </c>
      <c r="AB193">
        <v>49</v>
      </c>
    </row>
    <row r="194" spans="1:28" x14ac:dyDescent="0.2">
      <c r="A194">
        <v>190</v>
      </c>
      <c r="B194" t="s">
        <v>506</v>
      </c>
      <c r="E194" t="s">
        <v>507</v>
      </c>
      <c r="F194" t="s">
        <v>709</v>
      </c>
      <c r="G194" s="14" t="s">
        <v>709</v>
      </c>
      <c r="H194" s="10">
        <v>16</v>
      </c>
      <c r="I194" s="10">
        <v>19</v>
      </c>
      <c r="L194">
        <v>-1.25</v>
      </c>
      <c r="M194">
        <v>104.8</v>
      </c>
      <c r="N194">
        <v>182</v>
      </c>
      <c r="O194">
        <v>106</v>
      </c>
      <c r="P194">
        <v>193</v>
      </c>
      <c r="Q194">
        <v>63.6</v>
      </c>
      <c r="R194">
        <v>340</v>
      </c>
      <c r="S194">
        <v>1E-3</v>
      </c>
      <c r="T194">
        <v>192</v>
      </c>
      <c r="U194">
        <v>0.49</v>
      </c>
      <c r="V194">
        <v>133</v>
      </c>
      <c r="W194">
        <v>104.7</v>
      </c>
      <c r="X194">
        <v>181</v>
      </c>
      <c r="Y194">
        <v>104.2</v>
      </c>
      <c r="Z194">
        <v>112</v>
      </c>
      <c r="AA194">
        <v>-0.75</v>
      </c>
      <c r="AB194">
        <v>188</v>
      </c>
    </row>
    <row r="195" spans="1:28" x14ac:dyDescent="0.2">
      <c r="A195">
        <v>191</v>
      </c>
      <c r="B195" t="s">
        <v>533</v>
      </c>
      <c r="E195" t="s">
        <v>500</v>
      </c>
      <c r="F195" t="s">
        <v>706</v>
      </c>
      <c r="G195" s="14" t="s">
        <v>706</v>
      </c>
      <c r="H195" s="10">
        <v>18</v>
      </c>
      <c r="I195" s="10">
        <v>15</v>
      </c>
      <c r="L195">
        <v>-1.35</v>
      </c>
      <c r="M195">
        <v>100.5</v>
      </c>
      <c r="N195">
        <v>272</v>
      </c>
      <c r="O195">
        <v>101.8</v>
      </c>
      <c r="P195">
        <v>102</v>
      </c>
      <c r="Q195">
        <v>65.2</v>
      </c>
      <c r="R195">
        <v>291</v>
      </c>
      <c r="S195">
        <v>6.4000000000000001E-2</v>
      </c>
      <c r="T195">
        <v>49</v>
      </c>
      <c r="U195">
        <v>0.19</v>
      </c>
      <c r="V195">
        <v>140</v>
      </c>
      <c r="W195">
        <v>106.3</v>
      </c>
      <c r="X195">
        <v>111</v>
      </c>
      <c r="Y195">
        <v>106.1</v>
      </c>
      <c r="Z195">
        <v>199</v>
      </c>
      <c r="AA195">
        <v>5.48</v>
      </c>
      <c r="AB195">
        <v>41</v>
      </c>
    </row>
    <row r="196" spans="1:28" x14ac:dyDescent="0.2">
      <c r="A196">
        <v>192</v>
      </c>
      <c r="B196" t="s">
        <v>502</v>
      </c>
      <c r="E196" t="s">
        <v>472</v>
      </c>
      <c r="F196" t="s">
        <v>738</v>
      </c>
      <c r="G196" s="14" t="s">
        <v>738</v>
      </c>
      <c r="H196" s="10">
        <v>13</v>
      </c>
      <c r="I196" s="10">
        <v>17</v>
      </c>
      <c r="L196">
        <v>-1.43</v>
      </c>
      <c r="M196">
        <v>105.9</v>
      </c>
      <c r="N196">
        <v>158</v>
      </c>
      <c r="O196">
        <v>107.3</v>
      </c>
      <c r="P196">
        <v>222</v>
      </c>
      <c r="Q196">
        <v>69.2</v>
      </c>
      <c r="R196">
        <v>83</v>
      </c>
      <c r="S196">
        <v>-0.05</v>
      </c>
      <c r="T196">
        <v>297</v>
      </c>
      <c r="U196">
        <v>2.44</v>
      </c>
      <c r="V196">
        <v>111</v>
      </c>
      <c r="W196">
        <v>105.5</v>
      </c>
      <c r="X196">
        <v>140</v>
      </c>
      <c r="Y196">
        <v>103.1</v>
      </c>
      <c r="Z196">
        <v>87</v>
      </c>
      <c r="AA196">
        <v>0.24</v>
      </c>
      <c r="AB196">
        <v>163</v>
      </c>
    </row>
    <row r="197" spans="1:28" x14ac:dyDescent="0.2">
      <c r="A197">
        <v>193</v>
      </c>
      <c r="B197" t="s">
        <v>661</v>
      </c>
      <c r="E197" t="s">
        <v>539</v>
      </c>
      <c r="F197" t="s">
        <v>706</v>
      </c>
      <c r="G197" s="14" t="s">
        <v>706</v>
      </c>
      <c r="H197" s="10">
        <v>18</v>
      </c>
      <c r="I197" s="10">
        <v>15</v>
      </c>
      <c r="L197">
        <v>-1.47</v>
      </c>
      <c r="M197">
        <v>104.4</v>
      </c>
      <c r="N197">
        <v>186</v>
      </c>
      <c r="O197">
        <v>105.9</v>
      </c>
      <c r="P197">
        <v>189</v>
      </c>
      <c r="Q197">
        <v>71.3</v>
      </c>
      <c r="R197">
        <v>23</v>
      </c>
      <c r="S197">
        <v>-8.1000000000000003E-2</v>
      </c>
      <c r="T197">
        <v>341</v>
      </c>
      <c r="U197">
        <v>-5.75</v>
      </c>
      <c r="V197">
        <v>307</v>
      </c>
      <c r="W197">
        <v>103.2</v>
      </c>
      <c r="X197">
        <v>266</v>
      </c>
      <c r="Y197">
        <v>108.9</v>
      </c>
      <c r="Z197">
        <v>331</v>
      </c>
      <c r="AA197">
        <v>-1.63</v>
      </c>
      <c r="AB197">
        <v>217</v>
      </c>
    </row>
    <row r="198" spans="1:28" x14ac:dyDescent="0.2">
      <c r="A198">
        <v>194</v>
      </c>
      <c r="B198" t="s">
        <v>657</v>
      </c>
      <c r="E198" t="s">
        <v>530</v>
      </c>
      <c r="F198" t="s">
        <v>702</v>
      </c>
      <c r="G198" s="14" t="s">
        <v>702</v>
      </c>
      <c r="H198" s="10">
        <v>22</v>
      </c>
      <c r="I198" s="10">
        <v>11</v>
      </c>
      <c r="L198">
        <v>-1.48</v>
      </c>
      <c r="M198">
        <v>107.5</v>
      </c>
      <c r="N198">
        <v>134</v>
      </c>
      <c r="O198">
        <v>108.9</v>
      </c>
      <c r="P198">
        <v>260</v>
      </c>
      <c r="Q198">
        <v>65.3</v>
      </c>
      <c r="R198">
        <v>285</v>
      </c>
      <c r="S198">
        <v>6.5000000000000002E-2</v>
      </c>
      <c r="T198">
        <v>47</v>
      </c>
      <c r="U198">
        <v>-7.7</v>
      </c>
      <c r="V198">
        <v>336</v>
      </c>
      <c r="W198">
        <v>100.3</v>
      </c>
      <c r="X198">
        <v>344</v>
      </c>
      <c r="Y198">
        <v>108</v>
      </c>
      <c r="Z198">
        <v>295</v>
      </c>
      <c r="AA198">
        <v>-1.5</v>
      </c>
      <c r="AB198">
        <v>210</v>
      </c>
    </row>
    <row r="199" spans="1:28" x14ac:dyDescent="0.2">
      <c r="A199">
        <v>195</v>
      </c>
      <c r="B199" t="s">
        <v>526</v>
      </c>
      <c r="E199" t="s">
        <v>447</v>
      </c>
      <c r="F199" t="s">
        <v>732</v>
      </c>
      <c r="G199" s="14" t="s">
        <v>732</v>
      </c>
      <c r="H199" s="10">
        <v>16</v>
      </c>
      <c r="I199" s="10">
        <v>17</v>
      </c>
      <c r="L199">
        <v>-1.51</v>
      </c>
      <c r="M199">
        <v>104.4</v>
      </c>
      <c r="N199">
        <v>188</v>
      </c>
      <c r="O199">
        <v>105.9</v>
      </c>
      <c r="P199">
        <v>188</v>
      </c>
      <c r="Q199">
        <v>69.3</v>
      </c>
      <c r="R199">
        <v>75</v>
      </c>
      <c r="S199">
        <v>-7.0000000000000001E-3</v>
      </c>
      <c r="T199">
        <v>212</v>
      </c>
      <c r="U199">
        <v>-1.85</v>
      </c>
      <c r="V199">
        <v>202</v>
      </c>
      <c r="W199">
        <v>104.4</v>
      </c>
      <c r="X199">
        <v>198</v>
      </c>
      <c r="Y199">
        <v>106.3</v>
      </c>
      <c r="Z199">
        <v>204</v>
      </c>
      <c r="AA199">
        <v>-5.79</v>
      </c>
      <c r="AB199">
        <v>320</v>
      </c>
    </row>
    <row r="200" spans="1:28" x14ac:dyDescent="0.2">
      <c r="A200">
        <v>196</v>
      </c>
      <c r="B200" t="s">
        <v>195</v>
      </c>
      <c r="E200" t="s">
        <v>479</v>
      </c>
      <c r="F200" t="s">
        <v>701</v>
      </c>
      <c r="G200" s="14" t="s">
        <v>701</v>
      </c>
      <c r="H200" s="10">
        <v>20</v>
      </c>
      <c r="I200" s="10">
        <v>12</v>
      </c>
      <c r="L200">
        <v>-1.52</v>
      </c>
      <c r="M200">
        <v>104.2</v>
      </c>
      <c r="N200">
        <v>194</v>
      </c>
      <c r="O200">
        <v>105.7</v>
      </c>
      <c r="P200">
        <v>182</v>
      </c>
      <c r="Q200">
        <v>69.7</v>
      </c>
      <c r="R200">
        <v>53</v>
      </c>
      <c r="S200">
        <v>7.0000000000000001E-3</v>
      </c>
      <c r="T200">
        <v>169</v>
      </c>
      <c r="U200">
        <v>-5.6</v>
      </c>
      <c r="V200">
        <v>301</v>
      </c>
      <c r="W200">
        <v>101</v>
      </c>
      <c r="X200">
        <v>334</v>
      </c>
      <c r="Y200">
        <v>106.6</v>
      </c>
      <c r="Z200">
        <v>223</v>
      </c>
      <c r="AA200">
        <v>-3.57</v>
      </c>
      <c r="AB200">
        <v>276</v>
      </c>
    </row>
    <row r="201" spans="1:28" x14ac:dyDescent="0.2">
      <c r="A201">
        <v>197</v>
      </c>
      <c r="B201" t="s">
        <v>527</v>
      </c>
      <c r="E201" t="s">
        <v>451</v>
      </c>
      <c r="F201" t="s">
        <v>727</v>
      </c>
      <c r="G201" s="14" t="s">
        <v>727</v>
      </c>
      <c r="H201" s="10">
        <v>14</v>
      </c>
      <c r="I201" s="10">
        <v>18</v>
      </c>
      <c r="L201">
        <v>-1.54</v>
      </c>
      <c r="M201">
        <v>99.1</v>
      </c>
      <c r="N201">
        <v>292</v>
      </c>
      <c r="O201">
        <v>100.6</v>
      </c>
      <c r="P201">
        <v>86</v>
      </c>
      <c r="Q201">
        <v>67</v>
      </c>
      <c r="R201">
        <v>189</v>
      </c>
      <c r="S201">
        <v>-8.0000000000000002E-3</v>
      </c>
      <c r="T201">
        <v>215</v>
      </c>
      <c r="U201">
        <v>1.35</v>
      </c>
      <c r="V201">
        <v>120</v>
      </c>
      <c r="W201">
        <v>106</v>
      </c>
      <c r="X201">
        <v>125</v>
      </c>
      <c r="Y201">
        <v>104.7</v>
      </c>
      <c r="Z201">
        <v>137</v>
      </c>
      <c r="AA201">
        <v>-2.13</v>
      </c>
      <c r="AB201">
        <v>236</v>
      </c>
    </row>
    <row r="202" spans="1:28" x14ac:dyDescent="0.2">
      <c r="A202">
        <v>198</v>
      </c>
      <c r="B202" t="s">
        <v>607</v>
      </c>
      <c r="E202" t="s">
        <v>465</v>
      </c>
      <c r="F202" t="s">
        <v>696</v>
      </c>
      <c r="G202" s="14" t="s">
        <v>696</v>
      </c>
      <c r="H202" s="10">
        <v>19</v>
      </c>
      <c r="I202" s="10">
        <v>14</v>
      </c>
      <c r="L202">
        <v>-1.8</v>
      </c>
      <c r="M202">
        <v>107.8</v>
      </c>
      <c r="N202">
        <v>127</v>
      </c>
      <c r="O202">
        <v>109.6</v>
      </c>
      <c r="P202">
        <v>267</v>
      </c>
      <c r="Q202">
        <v>66.099999999999994</v>
      </c>
      <c r="R202">
        <v>244</v>
      </c>
      <c r="S202">
        <v>-1E-3</v>
      </c>
      <c r="T202">
        <v>200</v>
      </c>
      <c r="U202">
        <v>-4.3899999999999997</v>
      </c>
      <c r="V202">
        <v>270</v>
      </c>
      <c r="W202">
        <v>103.3</v>
      </c>
      <c r="X202">
        <v>257</v>
      </c>
      <c r="Y202">
        <v>107.7</v>
      </c>
      <c r="Z202">
        <v>286</v>
      </c>
      <c r="AA202">
        <v>-1.95</v>
      </c>
      <c r="AB202">
        <v>231</v>
      </c>
    </row>
    <row r="203" spans="1:28" x14ac:dyDescent="0.2">
      <c r="A203">
        <v>199</v>
      </c>
      <c r="B203" t="s">
        <v>563</v>
      </c>
      <c r="E203" t="s">
        <v>539</v>
      </c>
      <c r="F203" t="s">
        <v>720</v>
      </c>
      <c r="G203" s="14" t="s">
        <v>720</v>
      </c>
      <c r="H203" s="10">
        <v>14</v>
      </c>
      <c r="I203" s="10">
        <v>19</v>
      </c>
      <c r="L203">
        <v>-1.83</v>
      </c>
      <c r="M203">
        <v>111.6</v>
      </c>
      <c r="N203">
        <v>67</v>
      </c>
      <c r="O203">
        <v>113.5</v>
      </c>
      <c r="P203">
        <v>333</v>
      </c>
      <c r="Q203">
        <v>67.3</v>
      </c>
      <c r="R203">
        <v>177</v>
      </c>
      <c r="S203">
        <v>-0.10299999999999999</v>
      </c>
      <c r="T203">
        <v>352</v>
      </c>
      <c r="U203">
        <v>-3.21</v>
      </c>
      <c r="V203">
        <v>238</v>
      </c>
      <c r="W203">
        <v>104.1</v>
      </c>
      <c r="X203">
        <v>217</v>
      </c>
      <c r="Y203">
        <v>107.3</v>
      </c>
      <c r="Z203">
        <v>263</v>
      </c>
      <c r="AA203">
        <v>4.57</v>
      </c>
      <c r="AB203">
        <v>53</v>
      </c>
    </row>
    <row r="204" spans="1:28" x14ac:dyDescent="0.2">
      <c r="A204">
        <v>200</v>
      </c>
      <c r="B204" t="s">
        <v>166</v>
      </c>
      <c r="E204" t="s">
        <v>470</v>
      </c>
      <c r="F204" t="s">
        <v>708</v>
      </c>
      <c r="G204" s="14" t="s">
        <v>708</v>
      </c>
      <c r="H204" s="10">
        <v>17</v>
      </c>
      <c r="I204" s="10">
        <v>15</v>
      </c>
      <c r="L204">
        <v>-1.96</v>
      </c>
      <c r="M204">
        <v>101.2</v>
      </c>
      <c r="N204">
        <v>259</v>
      </c>
      <c r="O204">
        <v>103.1</v>
      </c>
      <c r="P204">
        <v>126</v>
      </c>
      <c r="Q204">
        <v>63.7</v>
      </c>
      <c r="R204">
        <v>339</v>
      </c>
      <c r="S204">
        <v>-7.3999999999999996E-2</v>
      </c>
      <c r="T204">
        <v>330</v>
      </c>
      <c r="U204">
        <v>-6.43</v>
      </c>
      <c r="V204">
        <v>315</v>
      </c>
      <c r="W204">
        <v>101.2</v>
      </c>
      <c r="X204">
        <v>329</v>
      </c>
      <c r="Y204">
        <v>107.6</v>
      </c>
      <c r="Z204">
        <v>278</v>
      </c>
      <c r="AA204">
        <v>-1.5</v>
      </c>
      <c r="AB204">
        <v>209</v>
      </c>
    </row>
    <row r="205" spans="1:28" x14ac:dyDescent="0.2">
      <c r="A205">
        <v>201</v>
      </c>
      <c r="B205" t="s">
        <v>474</v>
      </c>
      <c r="E205" t="s">
        <v>447</v>
      </c>
      <c r="F205" t="s">
        <v>727</v>
      </c>
      <c r="G205" s="14" t="s">
        <v>727</v>
      </c>
      <c r="H205" s="10">
        <v>14</v>
      </c>
      <c r="I205" s="10">
        <v>18</v>
      </c>
      <c r="L205">
        <v>-2.0099999999999998</v>
      </c>
      <c r="M205">
        <v>101.2</v>
      </c>
      <c r="N205">
        <v>260</v>
      </c>
      <c r="O205">
        <v>103.2</v>
      </c>
      <c r="P205">
        <v>127</v>
      </c>
      <c r="Q205">
        <v>65.7</v>
      </c>
      <c r="R205">
        <v>274</v>
      </c>
      <c r="S205">
        <v>-3.2000000000000001E-2</v>
      </c>
      <c r="T205">
        <v>261</v>
      </c>
      <c r="U205">
        <v>-1</v>
      </c>
      <c r="V205">
        <v>172</v>
      </c>
      <c r="W205">
        <v>104.5</v>
      </c>
      <c r="X205">
        <v>193</v>
      </c>
      <c r="Y205">
        <v>105.5</v>
      </c>
      <c r="Z205">
        <v>177</v>
      </c>
      <c r="AA205">
        <v>-3.59</v>
      </c>
      <c r="AB205">
        <v>278</v>
      </c>
    </row>
    <row r="206" spans="1:28" x14ac:dyDescent="0.2">
      <c r="A206">
        <v>202</v>
      </c>
      <c r="B206" t="s">
        <v>532</v>
      </c>
      <c r="E206" t="s">
        <v>512</v>
      </c>
      <c r="F206" t="s">
        <v>739</v>
      </c>
      <c r="G206" s="14" t="s">
        <v>739</v>
      </c>
      <c r="H206" s="10">
        <v>15</v>
      </c>
      <c r="I206" s="10">
        <v>16</v>
      </c>
      <c r="L206">
        <v>-2.57</v>
      </c>
      <c r="M206">
        <v>99</v>
      </c>
      <c r="N206">
        <v>295</v>
      </c>
      <c r="O206">
        <v>101.6</v>
      </c>
      <c r="P206">
        <v>98</v>
      </c>
      <c r="Q206">
        <v>66.2</v>
      </c>
      <c r="R206">
        <v>234</v>
      </c>
      <c r="S206">
        <v>-9.0999999999999998E-2</v>
      </c>
      <c r="T206">
        <v>348</v>
      </c>
      <c r="U206">
        <v>-4.01</v>
      </c>
      <c r="V206">
        <v>263</v>
      </c>
      <c r="W206">
        <v>103.7</v>
      </c>
      <c r="X206">
        <v>246</v>
      </c>
      <c r="Y206">
        <v>107.7</v>
      </c>
      <c r="Z206">
        <v>287</v>
      </c>
      <c r="AA206">
        <v>1.65</v>
      </c>
      <c r="AB206">
        <v>120</v>
      </c>
    </row>
    <row r="207" spans="1:28" x14ac:dyDescent="0.2">
      <c r="A207">
        <v>203</v>
      </c>
      <c r="B207" t="s">
        <v>288</v>
      </c>
      <c r="E207" t="s">
        <v>479</v>
      </c>
      <c r="F207" t="s">
        <v>740</v>
      </c>
      <c r="G207" s="14" t="s">
        <v>740</v>
      </c>
      <c r="H207" s="10">
        <v>16</v>
      </c>
      <c r="I207" s="10">
        <v>14</v>
      </c>
      <c r="L207">
        <v>-2.59</v>
      </c>
      <c r="M207">
        <v>106.3</v>
      </c>
      <c r="N207">
        <v>154</v>
      </c>
      <c r="O207">
        <v>108.9</v>
      </c>
      <c r="P207">
        <v>259</v>
      </c>
      <c r="Q207">
        <v>65.099999999999994</v>
      </c>
      <c r="R207">
        <v>296</v>
      </c>
      <c r="S207">
        <v>-3.9E-2</v>
      </c>
      <c r="T207">
        <v>277</v>
      </c>
      <c r="U207">
        <v>-5.62</v>
      </c>
      <c r="V207">
        <v>304</v>
      </c>
      <c r="W207">
        <v>101.2</v>
      </c>
      <c r="X207">
        <v>328</v>
      </c>
      <c r="Y207">
        <v>106.8</v>
      </c>
      <c r="Z207">
        <v>235</v>
      </c>
      <c r="AA207">
        <v>-2.58</v>
      </c>
      <c r="AB207">
        <v>251</v>
      </c>
    </row>
    <row r="208" spans="1:28" x14ac:dyDescent="0.2">
      <c r="A208">
        <v>204</v>
      </c>
      <c r="B208" t="s">
        <v>663</v>
      </c>
      <c r="E208" t="s">
        <v>498</v>
      </c>
      <c r="F208" t="s">
        <v>706</v>
      </c>
      <c r="G208" s="14" t="s">
        <v>706</v>
      </c>
      <c r="H208" s="10">
        <v>18</v>
      </c>
      <c r="I208" s="10">
        <v>15</v>
      </c>
      <c r="L208">
        <v>-2.6</v>
      </c>
      <c r="M208">
        <v>107.2</v>
      </c>
      <c r="N208">
        <v>141</v>
      </c>
      <c r="O208">
        <v>109.8</v>
      </c>
      <c r="P208">
        <v>272</v>
      </c>
      <c r="Q208">
        <v>70</v>
      </c>
      <c r="R208">
        <v>45</v>
      </c>
      <c r="S208">
        <v>3.0000000000000001E-3</v>
      </c>
      <c r="T208">
        <v>186</v>
      </c>
      <c r="U208">
        <v>-2.69</v>
      </c>
      <c r="V208">
        <v>227</v>
      </c>
      <c r="W208">
        <v>104.3</v>
      </c>
      <c r="X208">
        <v>205</v>
      </c>
      <c r="Y208">
        <v>107</v>
      </c>
      <c r="Z208">
        <v>244</v>
      </c>
      <c r="AA208">
        <v>-3.57</v>
      </c>
      <c r="AB208">
        <v>277</v>
      </c>
    </row>
    <row r="209" spans="1:28" x14ac:dyDescent="0.2">
      <c r="A209">
        <v>205</v>
      </c>
      <c r="B209" t="s">
        <v>53</v>
      </c>
      <c r="E209" t="s">
        <v>476</v>
      </c>
      <c r="F209" t="s">
        <v>710</v>
      </c>
      <c r="G209" s="14" t="s">
        <v>710</v>
      </c>
      <c r="H209" s="10">
        <v>15</v>
      </c>
      <c r="I209" s="10">
        <v>17</v>
      </c>
      <c r="L209">
        <v>-2.6</v>
      </c>
      <c r="M209">
        <v>104.2</v>
      </c>
      <c r="N209">
        <v>193</v>
      </c>
      <c r="O209">
        <v>106.8</v>
      </c>
      <c r="P209">
        <v>208</v>
      </c>
      <c r="Q209">
        <v>72.2</v>
      </c>
      <c r="R209">
        <v>12</v>
      </c>
      <c r="S209">
        <v>4.0000000000000001E-3</v>
      </c>
      <c r="T209">
        <v>178</v>
      </c>
      <c r="U209">
        <v>1.02</v>
      </c>
      <c r="V209">
        <v>125</v>
      </c>
      <c r="W209">
        <v>106.9</v>
      </c>
      <c r="X209">
        <v>104</v>
      </c>
      <c r="Y209">
        <v>105.9</v>
      </c>
      <c r="Z209">
        <v>190</v>
      </c>
      <c r="AA209">
        <v>6.01</v>
      </c>
      <c r="AB209">
        <v>30</v>
      </c>
    </row>
    <row r="210" spans="1:28" x14ac:dyDescent="0.2">
      <c r="A210">
        <v>206</v>
      </c>
      <c r="B210" t="s">
        <v>576</v>
      </c>
      <c r="E210" t="s">
        <v>507</v>
      </c>
      <c r="F210" t="s">
        <v>712</v>
      </c>
      <c r="G210" s="14" t="s">
        <v>712</v>
      </c>
      <c r="H210" s="10">
        <v>17</v>
      </c>
      <c r="I210" s="10">
        <v>16</v>
      </c>
      <c r="L210">
        <v>-2.61</v>
      </c>
      <c r="M210">
        <v>100.4</v>
      </c>
      <c r="N210">
        <v>275</v>
      </c>
      <c r="O210">
        <v>103</v>
      </c>
      <c r="P210">
        <v>123</v>
      </c>
      <c r="Q210">
        <v>66.7</v>
      </c>
      <c r="R210">
        <v>205</v>
      </c>
      <c r="S210">
        <v>5.0000000000000001E-3</v>
      </c>
      <c r="T210">
        <v>174</v>
      </c>
      <c r="U210">
        <v>-1.6</v>
      </c>
      <c r="V210">
        <v>192</v>
      </c>
      <c r="W210">
        <v>105</v>
      </c>
      <c r="X210">
        <v>164</v>
      </c>
      <c r="Y210">
        <v>106.6</v>
      </c>
      <c r="Z210">
        <v>225</v>
      </c>
      <c r="AA210">
        <v>-3.83</v>
      </c>
      <c r="AB210">
        <v>284</v>
      </c>
    </row>
    <row r="211" spans="1:28" x14ac:dyDescent="0.2">
      <c r="A211">
        <v>207</v>
      </c>
      <c r="B211" t="s">
        <v>313</v>
      </c>
      <c r="E211" t="s">
        <v>479</v>
      </c>
      <c r="F211" t="s">
        <v>708</v>
      </c>
      <c r="G211" s="14" t="s">
        <v>708</v>
      </c>
      <c r="H211" s="10">
        <v>17</v>
      </c>
      <c r="I211" s="10">
        <v>15</v>
      </c>
      <c r="L211">
        <v>-2.67</v>
      </c>
      <c r="M211">
        <v>102.3</v>
      </c>
      <c r="N211">
        <v>239</v>
      </c>
      <c r="O211">
        <v>105</v>
      </c>
      <c r="P211">
        <v>170</v>
      </c>
      <c r="Q211">
        <v>66.900000000000006</v>
      </c>
      <c r="R211">
        <v>196</v>
      </c>
      <c r="S211">
        <v>-0.03</v>
      </c>
      <c r="T211">
        <v>259</v>
      </c>
      <c r="U211">
        <v>-5.38</v>
      </c>
      <c r="V211">
        <v>297</v>
      </c>
      <c r="W211">
        <v>101.5</v>
      </c>
      <c r="X211">
        <v>319</v>
      </c>
      <c r="Y211">
        <v>106.9</v>
      </c>
      <c r="Z211">
        <v>237</v>
      </c>
      <c r="AA211">
        <v>-3.73</v>
      </c>
      <c r="AB211">
        <v>280</v>
      </c>
    </row>
    <row r="212" spans="1:28" x14ac:dyDescent="0.2">
      <c r="A212">
        <v>208</v>
      </c>
      <c r="B212" t="s">
        <v>487</v>
      </c>
      <c r="E212" t="s">
        <v>426</v>
      </c>
      <c r="F212" s="12">
        <v>45192</v>
      </c>
      <c r="G212" s="14"/>
      <c r="H212" s="10"/>
      <c r="I212" s="10"/>
      <c r="J212" s="12"/>
      <c r="K212" s="12"/>
      <c r="L212">
        <v>-2.83</v>
      </c>
      <c r="M212">
        <v>105.2</v>
      </c>
      <c r="N212">
        <v>172</v>
      </c>
      <c r="O212">
        <v>108</v>
      </c>
      <c r="P212">
        <v>240</v>
      </c>
      <c r="Q212">
        <v>68.7</v>
      </c>
      <c r="R212">
        <v>112</v>
      </c>
      <c r="S212">
        <v>-2.1999999999999999E-2</v>
      </c>
      <c r="T212">
        <v>244</v>
      </c>
      <c r="U212">
        <v>5.99</v>
      </c>
      <c r="V212">
        <v>76</v>
      </c>
      <c r="W212">
        <v>109</v>
      </c>
      <c r="X212">
        <v>52</v>
      </c>
      <c r="Y212">
        <v>103</v>
      </c>
      <c r="Z212">
        <v>84</v>
      </c>
      <c r="AA212">
        <v>3.2</v>
      </c>
      <c r="AB212">
        <v>85</v>
      </c>
    </row>
    <row r="213" spans="1:28" x14ac:dyDescent="0.2">
      <c r="A213">
        <v>209</v>
      </c>
      <c r="B213" t="s">
        <v>69</v>
      </c>
      <c r="E213" t="s">
        <v>458</v>
      </c>
      <c r="F213" t="s">
        <v>728</v>
      </c>
      <c r="G213" s="14" t="s">
        <v>728</v>
      </c>
      <c r="H213" s="10">
        <v>17</v>
      </c>
      <c r="I213" s="10">
        <v>13</v>
      </c>
      <c r="L213">
        <v>-2.84</v>
      </c>
      <c r="M213">
        <v>105</v>
      </c>
      <c r="N213">
        <v>176</v>
      </c>
      <c r="O213">
        <v>107.8</v>
      </c>
      <c r="P213">
        <v>236</v>
      </c>
      <c r="Q213">
        <v>72</v>
      </c>
      <c r="R213">
        <v>14</v>
      </c>
      <c r="S213">
        <v>4.0000000000000001E-3</v>
      </c>
      <c r="T213">
        <v>182</v>
      </c>
      <c r="U213">
        <v>-4.45</v>
      </c>
      <c r="V213">
        <v>273</v>
      </c>
      <c r="W213">
        <v>103.2</v>
      </c>
      <c r="X213">
        <v>262</v>
      </c>
      <c r="Y213">
        <v>107.7</v>
      </c>
      <c r="Z213">
        <v>282</v>
      </c>
      <c r="AA213">
        <v>1.82</v>
      </c>
      <c r="AB213">
        <v>113</v>
      </c>
    </row>
    <row r="214" spans="1:28" x14ac:dyDescent="0.2">
      <c r="A214">
        <v>210</v>
      </c>
      <c r="B214" t="s">
        <v>566</v>
      </c>
      <c r="E214" t="s">
        <v>421</v>
      </c>
      <c r="F214" s="12">
        <v>45251</v>
      </c>
      <c r="G214" s="14"/>
      <c r="H214" s="10"/>
      <c r="I214" s="10"/>
      <c r="J214" s="12"/>
      <c r="K214" s="12"/>
      <c r="L214">
        <v>-2.89</v>
      </c>
      <c r="M214">
        <v>100.3</v>
      </c>
      <c r="N214">
        <v>277</v>
      </c>
      <c r="O214">
        <v>103.2</v>
      </c>
      <c r="P214">
        <v>130</v>
      </c>
      <c r="Q214">
        <v>63.7</v>
      </c>
      <c r="R214">
        <v>337</v>
      </c>
      <c r="S214">
        <v>1.4999999999999999E-2</v>
      </c>
      <c r="T214">
        <v>148</v>
      </c>
      <c r="U214">
        <v>7.21</v>
      </c>
      <c r="V214">
        <v>64</v>
      </c>
      <c r="W214">
        <v>107.6</v>
      </c>
      <c r="X214">
        <v>92</v>
      </c>
      <c r="Y214">
        <v>100.4</v>
      </c>
      <c r="Z214">
        <v>34</v>
      </c>
      <c r="AA214">
        <v>-6.55</v>
      </c>
      <c r="AB214">
        <v>328</v>
      </c>
    </row>
    <row r="215" spans="1:28" x14ac:dyDescent="0.2">
      <c r="A215">
        <v>211</v>
      </c>
      <c r="B215" t="s">
        <v>629</v>
      </c>
      <c r="E215" t="s">
        <v>500</v>
      </c>
      <c r="F215" s="12">
        <v>45283</v>
      </c>
      <c r="G215" s="14"/>
      <c r="H215" s="10"/>
      <c r="I215" s="10"/>
      <c r="J215" s="12"/>
      <c r="K215" s="12"/>
      <c r="L215">
        <v>-2.94</v>
      </c>
      <c r="M215">
        <v>107.9</v>
      </c>
      <c r="N215">
        <v>120</v>
      </c>
      <c r="O215">
        <v>110.9</v>
      </c>
      <c r="P215">
        <v>294</v>
      </c>
      <c r="Q215">
        <v>66.900000000000006</v>
      </c>
      <c r="R215">
        <v>197</v>
      </c>
      <c r="S215">
        <v>-8.4000000000000005E-2</v>
      </c>
      <c r="T215">
        <v>344</v>
      </c>
      <c r="U215">
        <v>1.1000000000000001</v>
      </c>
      <c r="V215">
        <v>123</v>
      </c>
      <c r="W215">
        <v>106.6</v>
      </c>
      <c r="X215">
        <v>108</v>
      </c>
      <c r="Y215">
        <v>105.5</v>
      </c>
      <c r="Z215">
        <v>174</v>
      </c>
      <c r="AA215">
        <v>8.34</v>
      </c>
      <c r="AB215">
        <v>10</v>
      </c>
    </row>
    <row r="216" spans="1:28" x14ac:dyDescent="0.2">
      <c r="A216">
        <v>212</v>
      </c>
      <c r="B216" t="s">
        <v>546</v>
      </c>
      <c r="E216" t="s">
        <v>447</v>
      </c>
      <c r="F216" t="s">
        <v>739</v>
      </c>
      <c r="G216" s="14" t="s">
        <v>739</v>
      </c>
      <c r="H216" s="10">
        <v>15</v>
      </c>
      <c r="I216" s="10">
        <v>16</v>
      </c>
      <c r="L216">
        <v>-3</v>
      </c>
      <c r="M216">
        <v>100.9</v>
      </c>
      <c r="N216">
        <v>265</v>
      </c>
      <c r="O216">
        <v>103.9</v>
      </c>
      <c r="P216">
        <v>144</v>
      </c>
      <c r="Q216">
        <v>70.599999999999994</v>
      </c>
      <c r="R216">
        <v>32</v>
      </c>
      <c r="S216">
        <v>3.5999999999999997E-2</v>
      </c>
      <c r="T216">
        <v>89</v>
      </c>
      <c r="U216">
        <v>-0.37</v>
      </c>
      <c r="V216">
        <v>153</v>
      </c>
      <c r="W216">
        <v>104.4</v>
      </c>
      <c r="X216">
        <v>200</v>
      </c>
      <c r="Y216">
        <v>104.8</v>
      </c>
      <c r="Z216">
        <v>140</v>
      </c>
      <c r="AA216">
        <v>-1.1499999999999999</v>
      </c>
      <c r="AB216">
        <v>197</v>
      </c>
    </row>
    <row r="217" spans="1:28" x14ac:dyDescent="0.2">
      <c r="A217">
        <v>213</v>
      </c>
      <c r="B217" t="s">
        <v>516</v>
      </c>
      <c r="E217" t="s">
        <v>465</v>
      </c>
      <c r="F217" t="s">
        <v>732</v>
      </c>
      <c r="G217" s="14" t="s">
        <v>732</v>
      </c>
      <c r="H217" s="10">
        <v>16</v>
      </c>
      <c r="I217" s="10">
        <v>17</v>
      </c>
      <c r="L217">
        <v>-3.08</v>
      </c>
      <c r="M217">
        <v>104.6</v>
      </c>
      <c r="N217">
        <v>184</v>
      </c>
      <c r="O217">
        <v>107.7</v>
      </c>
      <c r="P217">
        <v>232</v>
      </c>
      <c r="Q217">
        <v>68.099999999999994</v>
      </c>
      <c r="R217">
        <v>141</v>
      </c>
      <c r="S217">
        <v>7.0000000000000001E-3</v>
      </c>
      <c r="T217">
        <v>167</v>
      </c>
      <c r="U217">
        <v>-1.4</v>
      </c>
      <c r="V217">
        <v>187</v>
      </c>
      <c r="W217">
        <v>106.3</v>
      </c>
      <c r="X217">
        <v>116</v>
      </c>
      <c r="Y217">
        <v>107.7</v>
      </c>
      <c r="Z217">
        <v>284</v>
      </c>
      <c r="AA217">
        <v>7.22</v>
      </c>
      <c r="AB217">
        <v>19</v>
      </c>
    </row>
    <row r="218" spans="1:28" x14ac:dyDescent="0.2">
      <c r="A218">
        <v>214</v>
      </c>
      <c r="B218" t="s">
        <v>627</v>
      </c>
      <c r="E218" t="s">
        <v>551</v>
      </c>
      <c r="F218" t="s">
        <v>702</v>
      </c>
      <c r="G218" s="14" t="s">
        <v>702</v>
      </c>
      <c r="H218" s="10">
        <v>22</v>
      </c>
      <c r="I218" s="10">
        <v>11</v>
      </c>
      <c r="L218">
        <v>-3.11</v>
      </c>
      <c r="M218">
        <v>106</v>
      </c>
      <c r="N218">
        <v>156</v>
      </c>
      <c r="O218">
        <v>109.1</v>
      </c>
      <c r="P218">
        <v>263</v>
      </c>
      <c r="Q218">
        <v>66.7</v>
      </c>
      <c r="R218">
        <v>211</v>
      </c>
      <c r="S218">
        <v>8.5000000000000006E-2</v>
      </c>
      <c r="T218">
        <v>26</v>
      </c>
      <c r="U218">
        <v>-7.65</v>
      </c>
      <c r="V218">
        <v>334</v>
      </c>
      <c r="W218">
        <v>102.4</v>
      </c>
      <c r="X218">
        <v>291</v>
      </c>
      <c r="Y218">
        <v>110</v>
      </c>
      <c r="Z218">
        <v>354</v>
      </c>
      <c r="AA218">
        <v>2.63</v>
      </c>
      <c r="AB218">
        <v>91</v>
      </c>
    </row>
    <row r="219" spans="1:28" x14ac:dyDescent="0.2">
      <c r="A219">
        <v>215</v>
      </c>
      <c r="B219" t="s">
        <v>115</v>
      </c>
      <c r="C219">
        <v>16</v>
      </c>
      <c r="E219" t="s">
        <v>530</v>
      </c>
      <c r="F219" t="s">
        <v>716</v>
      </c>
      <c r="G219" s="14" t="s">
        <v>716</v>
      </c>
      <c r="H219" s="10">
        <v>22</v>
      </c>
      <c r="I219" s="10">
        <v>12</v>
      </c>
      <c r="L219">
        <v>-3.21</v>
      </c>
      <c r="M219">
        <v>103.7</v>
      </c>
      <c r="N219">
        <v>204</v>
      </c>
      <c r="O219">
        <v>106.9</v>
      </c>
      <c r="P219">
        <v>212</v>
      </c>
      <c r="Q219">
        <v>69</v>
      </c>
      <c r="R219">
        <v>99</v>
      </c>
      <c r="S219">
        <v>9.6000000000000002E-2</v>
      </c>
      <c r="T219">
        <v>15</v>
      </c>
      <c r="U219">
        <v>-6.11</v>
      </c>
      <c r="V219">
        <v>314</v>
      </c>
      <c r="W219">
        <v>101.4</v>
      </c>
      <c r="X219">
        <v>323</v>
      </c>
      <c r="Y219">
        <v>107.5</v>
      </c>
      <c r="Z219">
        <v>270</v>
      </c>
      <c r="AA219">
        <v>0.26</v>
      </c>
      <c r="AB219">
        <v>161</v>
      </c>
    </row>
    <row r="220" spans="1:28" x14ac:dyDescent="0.2">
      <c r="A220">
        <v>216</v>
      </c>
      <c r="B220" t="s">
        <v>143</v>
      </c>
      <c r="E220" t="s">
        <v>451</v>
      </c>
      <c r="F220" t="s">
        <v>706</v>
      </c>
      <c r="G220" s="14" t="s">
        <v>706</v>
      </c>
      <c r="H220" s="10">
        <v>18</v>
      </c>
      <c r="I220" s="10">
        <v>15</v>
      </c>
      <c r="L220">
        <v>-3.23</v>
      </c>
      <c r="M220">
        <v>107.5</v>
      </c>
      <c r="N220">
        <v>135</v>
      </c>
      <c r="O220">
        <v>110.7</v>
      </c>
      <c r="P220">
        <v>291</v>
      </c>
      <c r="Q220">
        <v>69.900000000000006</v>
      </c>
      <c r="R220">
        <v>48</v>
      </c>
      <c r="S220">
        <v>9.6000000000000002E-2</v>
      </c>
      <c r="T220">
        <v>14</v>
      </c>
      <c r="U220">
        <v>0.86</v>
      </c>
      <c r="V220">
        <v>130</v>
      </c>
      <c r="W220">
        <v>105.5</v>
      </c>
      <c r="X220">
        <v>143</v>
      </c>
      <c r="Y220">
        <v>104.6</v>
      </c>
      <c r="Z220">
        <v>131</v>
      </c>
      <c r="AA220">
        <v>-6.06</v>
      </c>
      <c r="AB220">
        <v>324</v>
      </c>
    </row>
    <row r="221" spans="1:28" x14ac:dyDescent="0.2">
      <c r="A221">
        <v>217</v>
      </c>
      <c r="B221" t="s">
        <v>298</v>
      </c>
      <c r="E221" t="s">
        <v>427</v>
      </c>
      <c r="F221" s="12">
        <v>45191</v>
      </c>
      <c r="G221" s="14"/>
      <c r="H221" s="10"/>
      <c r="I221" s="10"/>
      <c r="J221" s="12"/>
      <c r="K221" s="12"/>
      <c r="L221">
        <v>-3.29</v>
      </c>
      <c r="M221">
        <v>102.6</v>
      </c>
      <c r="N221">
        <v>233</v>
      </c>
      <c r="O221">
        <v>105.9</v>
      </c>
      <c r="P221">
        <v>186</v>
      </c>
      <c r="Q221">
        <v>65.900000000000006</v>
      </c>
      <c r="R221">
        <v>265</v>
      </c>
      <c r="S221">
        <v>0.03</v>
      </c>
      <c r="T221">
        <v>103</v>
      </c>
      <c r="U221">
        <v>8.84</v>
      </c>
      <c r="V221">
        <v>35</v>
      </c>
      <c r="W221">
        <v>108.7</v>
      </c>
      <c r="X221">
        <v>61</v>
      </c>
      <c r="Y221">
        <v>99.9</v>
      </c>
      <c r="Z221">
        <v>20</v>
      </c>
      <c r="AA221">
        <v>-7.47</v>
      </c>
      <c r="AB221">
        <v>339</v>
      </c>
    </row>
    <row r="222" spans="1:28" x14ac:dyDescent="0.2">
      <c r="A222">
        <v>218</v>
      </c>
      <c r="B222" t="s">
        <v>562</v>
      </c>
      <c r="E222" t="s">
        <v>447</v>
      </c>
      <c r="F222" t="s">
        <v>713</v>
      </c>
      <c r="G222" s="14" t="s">
        <v>713</v>
      </c>
      <c r="H222" s="10">
        <v>16</v>
      </c>
      <c r="I222" s="10">
        <v>16</v>
      </c>
      <c r="L222">
        <v>-3.32</v>
      </c>
      <c r="M222">
        <v>109.2</v>
      </c>
      <c r="N222">
        <v>102</v>
      </c>
      <c r="O222">
        <v>112.5</v>
      </c>
      <c r="P222">
        <v>324</v>
      </c>
      <c r="Q222">
        <v>69.099999999999994</v>
      </c>
      <c r="R222">
        <v>94</v>
      </c>
      <c r="S222">
        <v>2.5000000000000001E-2</v>
      </c>
      <c r="T222">
        <v>121</v>
      </c>
      <c r="U222">
        <v>-1.76</v>
      </c>
      <c r="V222">
        <v>199</v>
      </c>
      <c r="W222">
        <v>103.3</v>
      </c>
      <c r="X222">
        <v>259</v>
      </c>
      <c r="Y222">
        <v>105</v>
      </c>
      <c r="Z222">
        <v>152</v>
      </c>
      <c r="AA222">
        <v>-5.58</v>
      </c>
      <c r="AB222">
        <v>316</v>
      </c>
    </row>
    <row r="223" spans="1:28" x14ac:dyDescent="0.2">
      <c r="A223">
        <v>219</v>
      </c>
      <c r="B223" t="s">
        <v>477</v>
      </c>
      <c r="E223" t="s">
        <v>434</v>
      </c>
      <c r="F223" t="s">
        <v>727</v>
      </c>
      <c r="G223" s="14" t="s">
        <v>727</v>
      </c>
      <c r="H223" s="10">
        <v>14</v>
      </c>
      <c r="I223" s="10">
        <v>18</v>
      </c>
      <c r="L223">
        <v>-3.41</v>
      </c>
      <c r="M223">
        <v>103.2</v>
      </c>
      <c r="N223">
        <v>222</v>
      </c>
      <c r="O223">
        <v>106.6</v>
      </c>
      <c r="P223">
        <v>204</v>
      </c>
      <c r="Q223">
        <v>67.8</v>
      </c>
      <c r="R223">
        <v>160</v>
      </c>
      <c r="S223">
        <v>-1.7999999999999999E-2</v>
      </c>
      <c r="T223">
        <v>238</v>
      </c>
      <c r="U223">
        <v>-1.23</v>
      </c>
      <c r="V223">
        <v>180</v>
      </c>
      <c r="W223">
        <v>104.2</v>
      </c>
      <c r="X223">
        <v>209</v>
      </c>
      <c r="Y223">
        <v>105.4</v>
      </c>
      <c r="Z223">
        <v>170</v>
      </c>
      <c r="AA223">
        <v>-1.69</v>
      </c>
      <c r="AB223">
        <v>219</v>
      </c>
    </row>
    <row r="224" spans="1:28" x14ac:dyDescent="0.2">
      <c r="A224">
        <v>220</v>
      </c>
      <c r="B224" t="s">
        <v>482</v>
      </c>
      <c r="E224" t="s">
        <v>422</v>
      </c>
      <c r="F224" s="12">
        <v>45251</v>
      </c>
      <c r="G224" s="14"/>
      <c r="H224" s="10"/>
      <c r="I224" s="10"/>
      <c r="J224" s="12"/>
      <c r="K224" s="12"/>
      <c r="L224">
        <v>-3.42</v>
      </c>
      <c r="M224">
        <v>103.7</v>
      </c>
      <c r="N224">
        <v>203</v>
      </c>
      <c r="O224">
        <v>107.1</v>
      </c>
      <c r="P224">
        <v>217</v>
      </c>
      <c r="Q224">
        <v>64.3</v>
      </c>
      <c r="R224">
        <v>324</v>
      </c>
      <c r="S224">
        <v>4.2000000000000003E-2</v>
      </c>
      <c r="T224">
        <v>80</v>
      </c>
      <c r="U224">
        <v>6.63</v>
      </c>
      <c r="V224">
        <v>71</v>
      </c>
      <c r="W224">
        <v>108.4</v>
      </c>
      <c r="X224">
        <v>73</v>
      </c>
      <c r="Y224">
        <v>101.8</v>
      </c>
      <c r="Z224">
        <v>66</v>
      </c>
      <c r="AA224">
        <v>-3.11</v>
      </c>
      <c r="AB224">
        <v>263</v>
      </c>
    </row>
    <row r="225" spans="1:28" x14ac:dyDescent="0.2">
      <c r="A225">
        <v>221</v>
      </c>
      <c r="B225" t="s">
        <v>556</v>
      </c>
      <c r="E225" t="s">
        <v>500</v>
      </c>
      <c r="F225" s="12">
        <v>45280</v>
      </c>
      <c r="G225" s="14"/>
      <c r="H225" s="10"/>
      <c r="I225" s="10"/>
      <c r="J225" s="12"/>
      <c r="K225" s="12"/>
      <c r="L225">
        <v>-3.53</v>
      </c>
      <c r="M225">
        <v>107.7</v>
      </c>
      <c r="N225">
        <v>132</v>
      </c>
      <c r="O225">
        <v>111.2</v>
      </c>
      <c r="P225">
        <v>302</v>
      </c>
      <c r="Q225">
        <v>69.599999999999994</v>
      </c>
      <c r="R225">
        <v>59</v>
      </c>
      <c r="S225">
        <v>-0.01</v>
      </c>
      <c r="T225">
        <v>221</v>
      </c>
      <c r="U225">
        <v>-0.12</v>
      </c>
      <c r="V225">
        <v>150</v>
      </c>
      <c r="W225">
        <v>106.1</v>
      </c>
      <c r="X225">
        <v>124</v>
      </c>
      <c r="Y225">
        <v>106.2</v>
      </c>
      <c r="Z225">
        <v>200</v>
      </c>
      <c r="AA225">
        <v>5.82</v>
      </c>
      <c r="AB225">
        <v>35</v>
      </c>
    </row>
    <row r="226" spans="1:28" x14ac:dyDescent="0.2">
      <c r="A226">
        <v>222</v>
      </c>
      <c r="B226" t="s">
        <v>590</v>
      </c>
      <c r="E226" t="s">
        <v>451</v>
      </c>
      <c r="F226" t="s">
        <v>727</v>
      </c>
      <c r="G226" s="14" t="s">
        <v>727</v>
      </c>
      <c r="H226" s="10">
        <v>14</v>
      </c>
      <c r="I226" s="10">
        <v>18</v>
      </c>
      <c r="L226">
        <v>-3.56</v>
      </c>
      <c r="M226">
        <v>102.9</v>
      </c>
      <c r="N226">
        <v>228</v>
      </c>
      <c r="O226">
        <v>106.5</v>
      </c>
      <c r="P226">
        <v>202</v>
      </c>
      <c r="Q226">
        <v>70.099999999999994</v>
      </c>
      <c r="R226">
        <v>42</v>
      </c>
      <c r="S226">
        <v>-3.0000000000000001E-3</v>
      </c>
      <c r="T226">
        <v>203</v>
      </c>
      <c r="U226">
        <v>-0.03</v>
      </c>
      <c r="V226">
        <v>147</v>
      </c>
      <c r="W226">
        <v>105.6</v>
      </c>
      <c r="X226">
        <v>134</v>
      </c>
      <c r="Y226">
        <v>105.7</v>
      </c>
      <c r="Z226">
        <v>183</v>
      </c>
      <c r="AA226">
        <v>-8.1300000000000008</v>
      </c>
      <c r="AB226">
        <v>347</v>
      </c>
    </row>
    <row r="227" spans="1:28" x14ac:dyDescent="0.2">
      <c r="A227">
        <v>223</v>
      </c>
      <c r="B227" t="s">
        <v>355</v>
      </c>
      <c r="E227" t="s">
        <v>420</v>
      </c>
      <c r="F227" s="12">
        <v>45250</v>
      </c>
      <c r="G227" s="14"/>
      <c r="H227" s="10"/>
      <c r="I227" s="10"/>
      <c r="J227" s="12"/>
      <c r="K227" s="12"/>
      <c r="L227">
        <v>-3.8</v>
      </c>
      <c r="M227">
        <v>110.6</v>
      </c>
      <c r="N227">
        <v>83</v>
      </c>
      <c r="O227">
        <v>114.4</v>
      </c>
      <c r="P227">
        <v>343</v>
      </c>
      <c r="Q227">
        <v>68.8</v>
      </c>
      <c r="R227">
        <v>109</v>
      </c>
      <c r="S227">
        <v>-0.03</v>
      </c>
      <c r="T227">
        <v>260</v>
      </c>
      <c r="U227">
        <v>2.92</v>
      </c>
      <c r="V227">
        <v>104</v>
      </c>
      <c r="W227">
        <v>107.5</v>
      </c>
      <c r="X227">
        <v>95</v>
      </c>
      <c r="Y227">
        <v>104.6</v>
      </c>
      <c r="Z227">
        <v>132</v>
      </c>
      <c r="AA227">
        <v>-2.5099999999999998</v>
      </c>
      <c r="AB227">
        <v>246</v>
      </c>
    </row>
    <row r="228" spans="1:28" x14ac:dyDescent="0.2">
      <c r="A228">
        <v>224</v>
      </c>
      <c r="B228" t="s">
        <v>199</v>
      </c>
      <c r="E228" t="s">
        <v>425</v>
      </c>
      <c r="F228" s="12">
        <v>45132</v>
      </c>
      <c r="G228" s="14"/>
      <c r="H228" s="10"/>
      <c r="I228" s="10"/>
      <c r="J228" s="12"/>
      <c r="K228" s="12"/>
      <c r="L228">
        <v>-4.34</v>
      </c>
      <c r="M228">
        <v>103.9</v>
      </c>
      <c r="N228">
        <v>197</v>
      </c>
      <c r="O228">
        <v>108.3</v>
      </c>
      <c r="P228">
        <v>246</v>
      </c>
      <c r="Q228">
        <v>68.900000000000006</v>
      </c>
      <c r="R228">
        <v>101</v>
      </c>
      <c r="S228">
        <v>-5.6000000000000001E-2</v>
      </c>
      <c r="T228">
        <v>303</v>
      </c>
      <c r="U228">
        <v>8.2799999999999994</v>
      </c>
      <c r="V228">
        <v>46</v>
      </c>
      <c r="W228">
        <v>109.8</v>
      </c>
      <c r="X228">
        <v>28</v>
      </c>
      <c r="Y228">
        <v>101.6</v>
      </c>
      <c r="Z228">
        <v>60</v>
      </c>
      <c r="AA228">
        <v>-5.27</v>
      </c>
      <c r="AB228">
        <v>312</v>
      </c>
    </row>
    <row r="229" spans="1:28" x14ac:dyDescent="0.2">
      <c r="A229">
        <v>225</v>
      </c>
      <c r="B229" t="s">
        <v>285</v>
      </c>
      <c r="E229" t="s">
        <v>447</v>
      </c>
      <c r="F229" t="s">
        <v>741</v>
      </c>
      <c r="G229" s="14" t="s">
        <v>741</v>
      </c>
      <c r="H229" s="10">
        <v>15</v>
      </c>
      <c r="I229" s="10">
        <v>19</v>
      </c>
      <c r="L229">
        <v>-4.3499999999999996</v>
      </c>
      <c r="M229">
        <v>103.4</v>
      </c>
      <c r="N229">
        <v>211</v>
      </c>
      <c r="O229">
        <v>107.8</v>
      </c>
      <c r="P229">
        <v>235</v>
      </c>
      <c r="Q229">
        <v>67.8</v>
      </c>
      <c r="R229">
        <v>159</v>
      </c>
      <c r="S229">
        <v>0.04</v>
      </c>
      <c r="T229">
        <v>86</v>
      </c>
      <c r="U229">
        <v>-1.1000000000000001</v>
      </c>
      <c r="V229">
        <v>178</v>
      </c>
      <c r="W229">
        <v>104</v>
      </c>
      <c r="X229">
        <v>222</v>
      </c>
      <c r="Y229">
        <v>105.1</v>
      </c>
      <c r="Z229">
        <v>158</v>
      </c>
      <c r="AA229">
        <v>-2.41</v>
      </c>
      <c r="AB229">
        <v>242</v>
      </c>
    </row>
    <row r="230" spans="1:28" x14ac:dyDescent="0.2">
      <c r="A230">
        <v>226</v>
      </c>
      <c r="B230" t="s">
        <v>436</v>
      </c>
      <c r="E230" t="s">
        <v>434</v>
      </c>
      <c r="F230" t="s">
        <v>708</v>
      </c>
      <c r="G230" s="14" t="s">
        <v>708</v>
      </c>
      <c r="H230" s="10">
        <v>17</v>
      </c>
      <c r="I230" s="10">
        <v>15</v>
      </c>
      <c r="L230">
        <v>-4.45</v>
      </c>
      <c r="M230">
        <v>105.7</v>
      </c>
      <c r="N230">
        <v>161</v>
      </c>
      <c r="O230">
        <v>110.2</v>
      </c>
      <c r="P230">
        <v>281</v>
      </c>
      <c r="Q230">
        <v>66.8</v>
      </c>
      <c r="R230">
        <v>203</v>
      </c>
      <c r="S230">
        <v>9.5000000000000001E-2</v>
      </c>
      <c r="T230">
        <v>16</v>
      </c>
      <c r="U230">
        <v>-0.94</v>
      </c>
      <c r="V230">
        <v>171</v>
      </c>
      <c r="W230">
        <v>104</v>
      </c>
      <c r="X230">
        <v>223</v>
      </c>
      <c r="Y230">
        <v>105</v>
      </c>
      <c r="Z230">
        <v>149</v>
      </c>
      <c r="AA230">
        <v>-1.28</v>
      </c>
      <c r="AB230">
        <v>202</v>
      </c>
    </row>
    <row r="231" spans="1:28" x14ac:dyDescent="0.2">
      <c r="A231">
        <v>227</v>
      </c>
      <c r="B231" t="s">
        <v>617</v>
      </c>
      <c r="E231" t="s">
        <v>500</v>
      </c>
      <c r="F231" t="s">
        <v>727</v>
      </c>
      <c r="G231" s="14" t="s">
        <v>727</v>
      </c>
      <c r="H231" s="10">
        <v>14</v>
      </c>
      <c r="I231" s="10">
        <v>18</v>
      </c>
      <c r="L231">
        <v>-4.4800000000000004</v>
      </c>
      <c r="M231">
        <v>103.9</v>
      </c>
      <c r="N231">
        <v>199</v>
      </c>
      <c r="O231">
        <v>108.4</v>
      </c>
      <c r="P231">
        <v>250</v>
      </c>
      <c r="Q231">
        <v>62.5</v>
      </c>
      <c r="R231">
        <v>353</v>
      </c>
      <c r="S231">
        <v>1.2E-2</v>
      </c>
      <c r="T231">
        <v>154</v>
      </c>
      <c r="U231">
        <v>-0.41</v>
      </c>
      <c r="V231">
        <v>154</v>
      </c>
      <c r="W231">
        <v>105.4</v>
      </c>
      <c r="X231">
        <v>145</v>
      </c>
      <c r="Y231">
        <v>105.8</v>
      </c>
      <c r="Z231">
        <v>188</v>
      </c>
      <c r="AA231">
        <v>3.69</v>
      </c>
      <c r="AB231">
        <v>76</v>
      </c>
    </row>
    <row r="232" spans="1:28" x14ac:dyDescent="0.2">
      <c r="A232">
        <v>228</v>
      </c>
      <c r="B232" t="s">
        <v>631</v>
      </c>
      <c r="E232" t="s">
        <v>539</v>
      </c>
      <c r="F232" t="s">
        <v>700</v>
      </c>
      <c r="G232" s="14" t="s">
        <v>700</v>
      </c>
      <c r="H232" s="10">
        <v>21</v>
      </c>
      <c r="I232" s="10">
        <v>11</v>
      </c>
      <c r="L232">
        <v>-4.6399999999999997</v>
      </c>
      <c r="M232">
        <v>103.1</v>
      </c>
      <c r="N232">
        <v>223</v>
      </c>
      <c r="O232">
        <v>107.7</v>
      </c>
      <c r="P232">
        <v>233</v>
      </c>
      <c r="Q232">
        <v>72</v>
      </c>
      <c r="R232">
        <v>15</v>
      </c>
      <c r="S232">
        <v>0.13100000000000001</v>
      </c>
      <c r="T232">
        <v>6</v>
      </c>
      <c r="U232">
        <v>-4.8600000000000003</v>
      </c>
      <c r="V232">
        <v>289</v>
      </c>
      <c r="W232">
        <v>103.4</v>
      </c>
      <c r="X232">
        <v>255</v>
      </c>
      <c r="Y232">
        <v>108.2</v>
      </c>
      <c r="Z232">
        <v>308</v>
      </c>
      <c r="AA232">
        <v>0.76</v>
      </c>
      <c r="AB232">
        <v>146</v>
      </c>
    </row>
    <row r="233" spans="1:28" x14ac:dyDescent="0.2">
      <c r="A233">
        <v>229</v>
      </c>
      <c r="B233" t="s">
        <v>344</v>
      </c>
      <c r="E233" t="s">
        <v>512</v>
      </c>
      <c r="F233" t="s">
        <v>742</v>
      </c>
      <c r="G233" s="14" t="s">
        <v>742</v>
      </c>
      <c r="H233" s="10">
        <v>16</v>
      </c>
      <c r="I233" s="10">
        <v>18</v>
      </c>
      <c r="L233">
        <v>-4.7699999999999996</v>
      </c>
      <c r="M233">
        <v>105</v>
      </c>
      <c r="N233">
        <v>174</v>
      </c>
      <c r="O233">
        <v>109.8</v>
      </c>
      <c r="P233">
        <v>273</v>
      </c>
      <c r="Q233">
        <v>64.3</v>
      </c>
      <c r="R233">
        <v>325</v>
      </c>
      <c r="S233">
        <v>-4.9000000000000002E-2</v>
      </c>
      <c r="T233">
        <v>296</v>
      </c>
      <c r="U233">
        <v>-4.6500000000000004</v>
      </c>
      <c r="V233">
        <v>280</v>
      </c>
      <c r="W233">
        <v>102.5</v>
      </c>
      <c r="X233">
        <v>289</v>
      </c>
      <c r="Y233">
        <v>107.2</v>
      </c>
      <c r="Z233">
        <v>256</v>
      </c>
      <c r="AA233">
        <v>-1.25</v>
      </c>
      <c r="AB233">
        <v>201</v>
      </c>
    </row>
    <row r="234" spans="1:28" x14ac:dyDescent="0.2">
      <c r="A234">
        <v>230</v>
      </c>
      <c r="B234" t="s">
        <v>223</v>
      </c>
      <c r="E234" t="s">
        <v>467</v>
      </c>
      <c r="F234" t="s">
        <v>720</v>
      </c>
      <c r="G234" s="14" t="s">
        <v>720</v>
      </c>
      <c r="H234" s="10">
        <v>14</v>
      </c>
      <c r="I234" s="10">
        <v>19</v>
      </c>
      <c r="L234">
        <v>-4.88</v>
      </c>
      <c r="M234">
        <v>99.7</v>
      </c>
      <c r="N234">
        <v>285</v>
      </c>
      <c r="O234">
        <v>104.5</v>
      </c>
      <c r="P234">
        <v>157</v>
      </c>
      <c r="Q234">
        <v>64.599999999999994</v>
      </c>
      <c r="R234">
        <v>315</v>
      </c>
      <c r="S234">
        <v>-8.5000000000000006E-2</v>
      </c>
      <c r="T234">
        <v>346</v>
      </c>
      <c r="U234">
        <v>-3.31</v>
      </c>
      <c r="V234">
        <v>242</v>
      </c>
      <c r="W234">
        <v>104.6</v>
      </c>
      <c r="X234">
        <v>190</v>
      </c>
      <c r="Y234">
        <v>107.9</v>
      </c>
      <c r="Z234">
        <v>291</v>
      </c>
      <c r="AA234">
        <v>-2.13</v>
      </c>
      <c r="AB234">
        <v>235</v>
      </c>
    </row>
    <row r="235" spans="1:28" x14ac:dyDescent="0.2">
      <c r="A235">
        <v>231</v>
      </c>
      <c r="B235" t="s">
        <v>588</v>
      </c>
      <c r="E235" t="s">
        <v>498</v>
      </c>
      <c r="F235" t="s">
        <v>743</v>
      </c>
      <c r="G235" s="14" t="s">
        <v>743</v>
      </c>
      <c r="H235" s="10">
        <v>14</v>
      </c>
      <c r="I235" s="10">
        <v>17</v>
      </c>
      <c r="L235">
        <v>-4.91</v>
      </c>
      <c r="M235">
        <v>109.9</v>
      </c>
      <c r="N235">
        <v>97</v>
      </c>
      <c r="O235">
        <v>114.8</v>
      </c>
      <c r="P235">
        <v>346</v>
      </c>
      <c r="Q235">
        <v>68</v>
      </c>
      <c r="R235">
        <v>145</v>
      </c>
      <c r="S235">
        <v>1.2E-2</v>
      </c>
      <c r="T235">
        <v>158</v>
      </c>
      <c r="U235">
        <v>-1.33</v>
      </c>
      <c r="V235">
        <v>182</v>
      </c>
      <c r="W235">
        <v>105.7</v>
      </c>
      <c r="X235">
        <v>133</v>
      </c>
      <c r="Y235">
        <v>107</v>
      </c>
      <c r="Z235">
        <v>247</v>
      </c>
      <c r="AA235">
        <v>5.92</v>
      </c>
      <c r="AB235">
        <v>32</v>
      </c>
    </row>
    <row r="236" spans="1:28" x14ac:dyDescent="0.2">
      <c r="A236">
        <v>232</v>
      </c>
      <c r="B236" t="s">
        <v>206</v>
      </c>
      <c r="E236" t="s">
        <v>467</v>
      </c>
      <c r="F236" t="s">
        <v>712</v>
      </c>
      <c r="G236" s="14" t="s">
        <v>712</v>
      </c>
      <c r="H236" s="10">
        <v>17</v>
      </c>
      <c r="I236" s="10">
        <v>16</v>
      </c>
      <c r="L236">
        <v>-4.96</v>
      </c>
      <c r="M236">
        <v>108.8</v>
      </c>
      <c r="N236">
        <v>105</v>
      </c>
      <c r="O236">
        <v>113.8</v>
      </c>
      <c r="P236">
        <v>338</v>
      </c>
      <c r="Q236">
        <v>65.099999999999994</v>
      </c>
      <c r="R236">
        <v>294</v>
      </c>
      <c r="S236">
        <v>2.3E-2</v>
      </c>
      <c r="T236">
        <v>124</v>
      </c>
      <c r="U236">
        <v>-2.79</v>
      </c>
      <c r="V236">
        <v>230</v>
      </c>
      <c r="W236">
        <v>104.1</v>
      </c>
      <c r="X236">
        <v>214</v>
      </c>
      <c r="Y236">
        <v>106.9</v>
      </c>
      <c r="Z236">
        <v>239</v>
      </c>
      <c r="AA236">
        <v>-1.1200000000000001</v>
      </c>
      <c r="AB236">
        <v>195</v>
      </c>
    </row>
    <row r="237" spans="1:28" x14ac:dyDescent="0.2">
      <c r="A237">
        <v>233</v>
      </c>
      <c r="B237" t="s">
        <v>666</v>
      </c>
      <c r="E237" t="s">
        <v>498</v>
      </c>
      <c r="F237" t="s">
        <v>744</v>
      </c>
      <c r="G237" s="14" t="s">
        <v>744</v>
      </c>
      <c r="H237" s="10">
        <v>13</v>
      </c>
      <c r="I237" s="10">
        <v>18</v>
      </c>
      <c r="L237">
        <v>-5.2</v>
      </c>
      <c r="M237">
        <v>102.2</v>
      </c>
      <c r="N237">
        <v>240</v>
      </c>
      <c r="O237">
        <v>107.4</v>
      </c>
      <c r="P237">
        <v>225</v>
      </c>
      <c r="Q237">
        <v>65.7</v>
      </c>
      <c r="R237">
        <v>273</v>
      </c>
      <c r="S237">
        <v>-4.3999999999999997E-2</v>
      </c>
      <c r="T237">
        <v>283</v>
      </c>
      <c r="U237">
        <v>-1.34</v>
      </c>
      <c r="V237">
        <v>183</v>
      </c>
      <c r="W237">
        <v>105.3</v>
      </c>
      <c r="X237">
        <v>147</v>
      </c>
      <c r="Y237">
        <v>106.7</v>
      </c>
      <c r="Z237">
        <v>229</v>
      </c>
      <c r="AA237">
        <v>1.92</v>
      </c>
      <c r="AB237">
        <v>109</v>
      </c>
    </row>
    <row r="238" spans="1:28" x14ac:dyDescent="0.2">
      <c r="A238">
        <v>234</v>
      </c>
      <c r="B238" t="s">
        <v>604</v>
      </c>
      <c r="E238" t="s">
        <v>467</v>
      </c>
      <c r="F238" t="s">
        <v>706</v>
      </c>
      <c r="G238" s="14" t="s">
        <v>706</v>
      </c>
      <c r="H238" s="10">
        <v>18</v>
      </c>
      <c r="I238" s="10">
        <v>15</v>
      </c>
      <c r="L238">
        <v>-5.38</v>
      </c>
      <c r="M238">
        <v>103.1</v>
      </c>
      <c r="N238">
        <v>225</v>
      </c>
      <c r="O238">
        <v>108.4</v>
      </c>
      <c r="P238">
        <v>251</v>
      </c>
      <c r="Q238">
        <v>67.400000000000006</v>
      </c>
      <c r="R238">
        <v>172</v>
      </c>
      <c r="S238">
        <v>5.0999999999999997E-2</v>
      </c>
      <c r="T238">
        <v>67</v>
      </c>
      <c r="U238">
        <v>-3.62</v>
      </c>
      <c r="V238">
        <v>250</v>
      </c>
      <c r="W238">
        <v>104</v>
      </c>
      <c r="X238">
        <v>220</v>
      </c>
      <c r="Y238">
        <v>107.7</v>
      </c>
      <c r="Z238">
        <v>280</v>
      </c>
      <c r="AA238">
        <v>-3.82</v>
      </c>
      <c r="AB238">
        <v>283</v>
      </c>
    </row>
    <row r="239" spans="1:28" x14ac:dyDescent="0.2">
      <c r="A239">
        <v>235</v>
      </c>
      <c r="B239" t="s">
        <v>350</v>
      </c>
      <c r="E239" t="s">
        <v>498</v>
      </c>
      <c r="F239" t="s">
        <v>745</v>
      </c>
      <c r="G239" s="14" t="s">
        <v>745</v>
      </c>
      <c r="H239" s="10">
        <v>13</v>
      </c>
      <c r="I239" s="10">
        <v>16</v>
      </c>
      <c r="L239">
        <v>-5.4</v>
      </c>
      <c r="M239">
        <v>100.3</v>
      </c>
      <c r="N239">
        <v>278</v>
      </c>
      <c r="O239">
        <v>105.7</v>
      </c>
      <c r="P239">
        <v>181</v>
      </c>
      <c r="Q239">
        <v>61.2</v>
      </c>
      <c r="R239">
        <v>361</v>
      </c>
      <c r="S239">
        <v>-8.9999999999999993E-3</v>
      </c>
      <c r="T239">
        <v>217</v>
      </c>
      <c r="U239">
        <v>-0.5</v>
      </c>
      <c r="V239">
        <v>156</v>
      </c>
      <c r="W239">
        <v>106.3</v>
      </c>
      <c r="X239">
        <v>110</v>
      </c>
      <c r="Y239">
        <v>106.8</v>
      </c>
      <c r="Z239">
        <v>236</v>
      </c>
      <c r="AA239">
        <v>6.64</v>
      </c>
      <c r="AB239">
        <v>23</v>
      </c>
    </row>
    <row r="240" spans="1:28" x14ac:dyDescent="0.2">
      <c r="A240">
        <v>236</v>
      </c>
      <c r="B240" t="s">
        <v>626</v>
      </c>
      <c r="E240" t="s">
        <v>539</v>
      </c>
      <c r="F240" t="s">
        <v>732</v>
      </c>
      <c r="G240" s="14" t="s">
        <v>732</v>
      </c>
      <c r="H240" s="10">
        <v>16</v>
      </c>
      <c r="I240" s="10">
        <v>17</v>
      </c>
      <c r="L240">
        <v>-5.51</v>
      </c>
      <c r="M240">
        <v>99.2</v>
      </c>
      <c r="N240">
        <v>290</v>
      </c>
      <c r="O240">
        <v>104.7</v>
      </c>
      <c r="P240">
        <v>162</v>
      </c>
      <c r="Q240">
        <v>66.400000000000006</v>
      </c>
      <c r="R240">
        <v>225</v>
      </c>
      <c r="S240">
        <v>-4.1000000000000002E-2</v>
      </c>
      <c r="T240">
        <v>279</v>
      </c>
      <c r="U240">
        <v>-5.61</v>
      </c>
      <c r="V240">
        <v>303</v>
      </c>
      <c r="W240">
        <v>102.9</v>
      </c>
      <c r="X240">
        <v>273</v>
      </c>
      <c r="Y240">
        <v>108.5</v>
      </c>
      <c r="Z240">
        <v>322</v>
      </c>
      <c r="AA240">
        <v>-1.81</v>
      </c>
      <c r="AB240">
        <v>229</v>
      </c>
    </row>
    <row r="241" spans="1:28" x14ac:dyDescent="0.2">
      <c r="A241">
        <v>237</v>
      </c>
      <c r="B241" t="s">
        <v>130</v>
      </c>
      <c r="E241" t="s">
        <v>470</v>
      </c>
      <c r="F241" t="s">
        <v>712</v>
      </c>
      <c r="G241" s="14" t="s">
        <v>712</v>
      </c>
      <c r="H241" s="10">
        <v>17</v>
      </c>
      <c r="I241" s="10">
        <v>16</v>
      </c>
      <c r="L241">
        <v>-5.54</v>
      </c>
      <c r="M241">
        <v>102.5</v>
      </c>
      <c r="N241">
        <v>234</v>
      </c>
      <c r="O241">
        <v>108.1</v>
      </c>
      <c r="P241">
        <v>242</v>
      </c>
      <c r="Q241">
        <v>67.2</v>
      </c>
      <c r="R241">
        <v>184</v>
      </c>
      <c r="S241">
        <v>4.2000000000000003E-2</v>
      </c>
      <c r="T241">
        <v>83</v>
      </c>
      <c r="U241">
        <v>-3.71</v>
      </c>
      <c r="V241">
        <v>252</v>
      </c>
      <c r="W241">
        <v>103.5</v>
      </c>
      <c r="X241">
        <v>250</v>
      </c>
      <c r="Y241">
        <v>107.2</v>
      </c>
      <c r="Z241">
        <v>259</v>
      </c>
      <c r="AA241">
        <v>-0.64</v>
      </c>
      <c r="AB241">
        <v>184</v>
      </c>
    </row>
    <row r="242" spans="1:28" x14ac:dyDescent="0.2">
      <c r="A242">
        <v>238</v>
      </c>
      <c r="B242" t="s">
        <v>577</v>
      </c>
      <c r="E242" t="s">
        <v>500</v>
      </c>
      <c r="F242" s="12">
        <v>45279</v>
      </c>
      <c r="G242" s="14"/>
      <c r="H242" s="10"/>
      <c r="I242" s="10"/>
      <c r="J242" s="12"/>
      <c r="K242" s="12"/>
      <c r="L242">
        <v>-5.58</v>
      </c>
      <c r="M242">
        <v>103</v>
      </c>
      <c r="N242">
        <v>227</v>
      </c>
      <c r="O242">
        <v>108.6</v>
      </c>
      <c r="P242">
        <v>253</v>
      </c>
      <c r="Q242">
        <v>72.400000000000006</v>
      </c>
      <c r="R242">
        <v>8</v>
      </c>
      <c r="S242">
        <v>8.0000000000000002E-3</v>
      </c>
      <c r="T242">
        <v>165</v>
      </c>
      <c r="U242">
        <v>0.12</v>
      </c>
      <c r="V242">
        <v>142</v>
      </c>
      <c r="W242">
        <v>106.2</v>
      </c>
      <c r="X242">
        <v>121</v>
      </c>
      <c r="Y242">
        <v>106.1</v>
      </c>
      <c r="Z242">
        <v>196</v>
      </c>
      <c r="AA242">
        <v>5.51</v>
      </c>
      <c r="AB242">
        <v>40</v>
      </c>
    </row>
    <row r="243" spans="1:28" x14ac:dyDescent="0.2">
      <c r="A243">
        <v>239</v>
      </c>
      <c r="B243" t="s">
        <v>564</v>
      </c>
      <c r="E243" t="s">
        <v>539</v>
      </c>
      <c r="F243" t="s">
        <v>708</v>
      </c>
      <c r="G243" s="14" t="s">
        <v>708</v>
      </c>
      <c r="H243" s="10">
        <v>17</v>
      </c>
      <c r="I243" s="10">
        <v>15</v>
      </c>
      <c r="L243">
        <v>-5.82</v>
      </c>
      <c r="M243">
        <v>100.8</v>
      </c>
      <c r="N243">
        <v>270</v>
      </c>
      <c r="O243">
        <v>106.6</v>
      </c>
      <c r="P243">
        <v>206</v>
      </c>
      <c r="Q243">
        <v>69.099999999999994</v>
      </c>
      <c r="R243">
        <v>90</v>
      </c>
      <c r="S243">
        <v>2.3E-2</v>
      </c>
      <c r="T243">
        <v>125</v>
      </c>
      <c r="U243">
        <v>-4.78</v>
      </c>
      <c r="V243">
        <v>287</v>
      </c>
      <c r="W243">
        <v>103.7</v>
      </c>
      <c r="X243">
        <v>241</v>
      </c>
      <c r="Y243">
        <v>108.5</v>
      </c>
      <c r="Z243">
        <v>319</v>
      </c>
      <c r="AA243">
        <v>-1.38</v>
      </c>
      <c r="AB243">
        <v>205</v>
      </c>
    </row>
    <row r="244" spans="1:28" x14ac:dyDescent="0.2">
      <c r="A244">
        <v>240</v>
      </c>
      <c r="B244" t="s">
        <v>557</v>
      </c>
      <c r="E244" t="s">
        <v>472</v>
      </c>
      <c r="F244" s="12">
        <v>45251</v>
      </c>
      <c r="G244" s="14"/>
      <c r="H244" s="10"/>
      <c r="I244" s="10"/>
      <c r="J244" s="12"/>
      <c r="K244" s="12"/>
      <c r="L244">
        <v>-6.09</v>
      </c>
      <c r="M244">
        <v>99.9</v>
      </c>
      <c r="N244">
        <v>282</v>
      </c>
      <c r="O244">
        <v>106</v>
      </c>
      <c r="P244">
        <v>192</v>
      </c>
      <c r="Q244">
        <v>65.900000000000006</v>
      </c>
      <c r="R244">
        <v>260</v>
      </c>
      <c r="S244">
        <v>1.0999999999999999E-2</v>
      </c>
      <c r="T244">
        <v>159</v>
      </c>
      <c r="U244">
        <v>3.45</v>
      </c>
      <c r="V244">
        <v>101</v>
      </c>
      <c r="W244">
        <v>105.9</v>
      </c>
      <c r="X244">
        <v>128</v>
      </c>
      <c r="Y244">
        <v>102.4</v>
      </c>
      <c r="Z244">
        <v>74</v>
      </c>
      <c r="AA244">
        <v>4.6900000000000004</v>
      </c>
      <c r="AB244">
        <v>51</v>
      </c>
    </row>
    <row r="245" spans="1:28" x14ac:dyDescent="0.2">
      <c r="A245">
        <v>241</v>
      </c>
      <c r="B245" t="s">
        <v>586</v>
      </c>
      <c r="E245" t="s">
        <v>545</v>
      </c>
      <c r="F245" t="s">
        <v>734</v>
      </c>
      <c r="G245" s="14" t="s">
        <v>734</v>
      </c>
      <c r="H245" s="10">
        <v>18</v>
      </c>
      <c r="I245" s="10">
        <v>13</v>
      </c>
      <c r="L245">
        <v>-6.17</v>
      </c>
      <c r="M245">
        <v>102.1</v>
      </c>
      <c r="N245">
        <v>244</v>
      </c>
      <c r="O245">
        <v>108.3</v>
      </c>
      <c r="P245">
        <v>244</v>
      </c>
      <c r="Q245">
        <v>67.3</v>
      </c>
      <c r="R245">
        <v>176</v>
      </c>
      <c r="S245">
        <v>0.13900000000000001</v>
      </c>
      <c r="T245">
        <v>4</v>
      </c>
      <c r="U245">
        <v>-5.37</v>
      </c>
      <c r="V245">
        <v>296</v>
      </c>
      <c r="W245">
        <v>99.6</v>
      </c>
      <c r="X245">
        <v>351</v>
      </c>
      <c r="Y245">
        <v>105</v>
      </c>
      <c r="Z245">
        <v>148</v>
      </c>
      <c r="AA245">
        <v>8.84</v>
      </c>
      <c r="AB245">
        <v>8</v>
      </c>
    </row>
    <row r="246" spans="1:28" x14ac:dyDescent="0.2">
      <c r="A246">
        <v>242</v>
      </c>
      <c r="B246" t="s">
        <v>603</v>
      </c>
      <c r="E246" t="s">
        <v>437</v>
      </c>
      <c r="F246" t="s">
        <v>696</v>
      </c>
      <c r="G246" s="14" t="s">
        <v>696</v>
      </c>
      <c r="H246" s="10">
        <v>19</v>
      </c>
      <c r="I246" s="10">
        <v>14</v>
      </c>
      <c r="L246">
        <v>-6.21</v>
      </c>
      <c r="M246">
        <v>100.1</v>
      </c>
      <c r="N246">
        <v>281</v>
      </c>
      <c r="O246">
        <v>106.3</v>
      </c>
      <c r="P246">
        <v>197</v>
      </c>
      <c r="Q246">
        <v>69.2</v>
      </c>
      <c r="R246">
        <v>81</v>
      </c>
      <c r="S246">
        <v>-1.2E-2</v>
      </c>
      <c r="T246">
        <v>224</v>
      </c>
      <c r="U246">
        <v>-8.07</v>
      </c>
      <c r="V246">
        <v>342</v>
      </c>
      <c r="W246">
        <v>101.9</v>
      </c>
      <c r="X246">
        <v>311</v>
      </c>
      <c r="Y246">
        <v>109.9</v>
      </c>
      <c r="Z246">
        <v>350</v>
      </c>
      <c r="AA246">
        <v>-0.96</v>
      </c>
      <c r="AB246">
        <v>192</v>
      </c>
    </row>
    <row r="247" spans="1:28" x14ac:dyDescent="0.2">
      <c r="A247">
        <v>243</v>
      </c>
      <c r="B247" t="s">
        <v>633</v>
      </c>
      <c r="E247" t="s">
        <v>500</v>
      </c>
      <c r="F247" s="12">
        <v>45251</v>
      </c>
      <c r="G247" s="14"/>
      <c r="H247" s="10"/>
      <c r="I247" s="10"/>
      <c r="J247" s="12"/>
      <c r="K247" s="12"/>
      <c r="L247">
        <v>-6.28</v>
      </c>
      <c r="M247">
        <v>102.3</v>
      </c>
      <c r="N247">
        <v>238</v>
      </c>
      <c r="O247">
        <v>108.6</v>
      </c>
      <c r="P247">
        <v>255</v>
      </c>
      <c r="Q247">
        <v>65.3</v>
      </c>
      <c r="R247">
        <v>287</v>
      </c>
      <c r="S247">
        <v>-8.4000000000000005E-2</v>
      </c>
      <c r="T247">
        <v>345</v>
      </c>
      <c r="U247">
        <v>-2.1</v>
      </c>
      <c r="V247">
        <v>208</v>
      </c>
      <c r="W247">
        <v>105.2</v>
      </c>
      <c r="X247">
        <v>154</v>
      </c>
      <c r="Y247">
        <v>107.3</v>
      </c>
      <c r="Z247">
        <v>264</v>
      </c>
      <c r="AA247">
        <v>-1.76</v>
      </c>
      <c r="AB247">
        <v>225</v>
      </c>
    </row>
    <row r="248" spans="1:28" x14ac:dyDescent="0.2">
      <c r="A248">
        <v>244</v>
      </c>
      <c r="B248" t="s">
        <v>543</v>
      </c>
      <c r="E248" t="s">
        <v>467</v>
      </c>
      <c r="F248" s="12">
        <v>45280</v>
      </c>
      <c r="G248" s="14"/>
      <c r="H248" s="10"/>
      <c r="I248" s="10"/>
      <c r="J248" s="12"/>
      <c r="K248" s="12"/>
      <c r="L248">
        <v>-6.29</v>
      </c>
      <c r="M248">
        <v>101.2</v>
      </c>
      <c r="N248">
        <v>258</v>
      </c>
      <c r="O248">
        <v>107.5</v>
      </c>
      <c r="P248">
        <v>228</v>
      </c>
      <c r="Q248">
        <v>65.8</v>
      </c>
      <c r="R248">
        <v>268</v>
      </c>
      <c r="S248">
        <v>-0.111</v>
      </c>
      <c r="T248">
        <v>358</v>
      </c>
      <c r="U248">
        <v>-4.25</v>
      </c>
      <c r="V248">
        <v>269</v>
      </c>
      <c r="W248">
        <v>104.1</v>
      </c>
      <c r="X248">
        <v>216</v>
      </c>
      <c r="Y248">
        <v>108.3</v>
      </c>
      <c r="Z248">
        <v>314</v>
      </c>
      <c r="AA248">
        <v>-4.58</v>
      </c>
      <c r="AB248">
        <v>299</v>
      </c>
    </row>
    <row r="249" spans="1:28" x14ac:dyDescent="0.2">
      <c r="A249">
        <v>245</v>
      </c>
      <c r="B249" t="s">
        <v>601</v>
      </c>
      <c r="E249" t="s">
        <v>476</v>
      </c>
      <c r="F249" t="s">
        <v>746</v>
      </c>
      <c r="G249" s="14" t="s">
        <v>746</v>
      </c>
      <c r="H249" s="10">
        <v>13</v>
      </c>
      <c r="I249" s="10">
        <v>19</v>
      </c>
      <c r="L249">
        <v>-6.33</v>
      </c>
      <c r="M249">
        <v>100.9</v>
      </c>
      <c r="N249">
        <v>266</v>
      </c>
      <c r="O249">
        <v>107.2</v>
      </c>
      <c r="P249">
        <v>221</v>
      </c>
      <c r="Q249">
        <v>69.2</v>
      </c>
      <c r="R249">
        <v>84</v>
      </c>
      <c r="S249">
        <v>-1.6E-2</v>
      </c>
      <c r="T249">
        <v>236</v>
      </c>
      <c r="U249">
        <v>-1.8</v>
      </c>
      <c r="V249">
        <v>201</v>
      </c>
      <c r="W249">
        <v>105.2</v>
      </c>
      <c r="X249">
        <v>155</v>
      </c>
      <c r="Y249">
        <v>107</v>
      </c>
      <c r="Z249">
        <v>250</v>
      </c>
      <c r="AA249">
        <v>3.1</v>
      </c>
      <c r="AB249">
        <v>87</v>
      </c>
    </row>
    <row r="250" spans="1:28" x14ac:dyDescent="0.2">
      <c r="A250">
        <v>246</v>
      </c>
      <c r="B250" t="s">
        <v>605</v>
      </c>
      <c r="E250" t="s">
        <v>472</v>
      </c>
      <c r="F250" t="s">
        <v>710</v>
      </c>
      <c r="G250" s="14" t="s">
        <v>710</v>
      </c>
      <c r="H250" s="10">
        <v>15</v>
      </c>
      <c r="I250" s="10">
        <v>17</v>
      </c>
      <c r="L250">
        <v>-6.39</v>
      </c>
      <c r="M250">
        <v>103.9</v>
      </c>
      <c r="N250">
        <v>198</v>
      </c>
      <c r="O250">
        <v>110.3</v>
      </c>
      <c r="P250">
        <v>283</v>
      </c>
      <c r="Q250">
        <v>72.7</v>
      </c>
      <c r="R250">
        <v>5</v>
      </c>
      <c r="S250">
        <v>7.0000000000000007E-2</v>
      </c>
      <c r="T250">
        <v>41</v>
      </c>
      <c r="U250">
        <v>0.06</v>
      </c>
      <c r="V250">
        <v>144</v>
      </c>
      <c r="W250">
        <v>105.3</v>
      </c>
      <c r="X250">
        <v>148</v>
      </c>
      <c r="Y250">
        <v>105.3</v>
      </c>
      <c r="Z250">
        <v>164</v>
      </c>
      <c r="AA250">
        <v>-4.78</v>
      </c>
      <c r="AB250">
        <v>304</v>
      </c>
    </row>
    <row r="251" spans="1:28" x14ac:dyDescent="0.2">
      <c r="A251">
        <v>247</v>
      </c>
      <c r="B251" t="s">
        <v>490</v>
      </c>
      <c r="E251" t="s">
        <v>437</v>
      </c>
      <c r="F251" t="s">
        <v>700</v>
      </c>
      <c r="G251" s="14" t="s">
        <v>700</v>
      </c>
      <c r="H251" s="10">
        <v>21</v>
      </c>
      <c r="I251" s="10">
        <v>11</v>
      </c>
      <c r="L251">
        <v>-6.59</v>
      </c>
      <c r="M251">
        <v>100.4</v>
      </c>
      <c r="N251">
        <v>274</v>
      </c>
      <c r="O251">
        <v>107</v>
      </c>
      <c r="P251">
        <v>214</v>
      </c>
      <c r="Q251">
        <v>63.3</v>
      </c>
      <c r="R251">
        <v>344</v>
      </c>
      <c r="S251">
        <v>0.14299999999999999</v>
      </c>
      <c r="T251">
        <v>3</v>
      </c>
      <c r="U251">
        <v>-6.95</v>
      </c>
      <c r="V251">
        <v>326</v>
      </c>
      <c r="W251">
        <v>102.2</v>
      </c>
      <c r="X251">
        <v>302</v>
      </c>
      <c r="Y251">
        <v>109.1</v>
      </c>
      <c r="Z251">
        <v>339</v>
      </c>
      <c r="AA251">
        <v>4.76</v>
      </c>
      <c r="AB251">
        <v>50</v>
      </c>
    </row>
    <row r="252" spans="1:28" x14ac:dyDescent="0.2">
      <c r="A252">
        <v>248</v>
      </c>
      <c r="B252" t="s">
        <v>114</v>
      </c>
      <c r="E252" t="s">
        <v>512</v>
      </c>
      <c r="F252" t="s">
        <v>710</v>
      </c>
      <c r="G252" s="14" t="s">
        <v>710</v>
      </c>
      <c r="H252" s="10">
        <v>15</v>
      </c>
      <c r="I252" s="10">
        <v>17</v>
      </c>
      <c r="L252">
        <v>-6.6</v>
      </c>
      <c r="M252">
        <v>108.6</v>
      </c>
      <c r="N252">
        <v>108</v>
      </c>
      <c r="O252">
        <v>115.2</v>
      </c>
      <c r="P252">
        <v>347</v>
      </c>
      <c r="Q252">
        <v>66.900000000000006</v>
      </c>
      <c r="R252">
        <v>194</v>
      </c>
      <c r="S252">
        <v>3.2000000000000001E-2</v>
      </c>
      <c r="T252">
        <v>99</v>
      </c>
      <c r="U252">
        <v>-3.31</v>
      </c>
      <c r="V252">
        <v>241</v>
      </c>
      <c r="W252">
        <v>103.7</v>
      </c>
      <c r="X252">
        <v>242</v>
      </c>
      <c r="Y252">
        <v>107</v>
      </c>
      <c r="Z252">
        <v>251</v>
      </c>
      <c r="AA252">
        <v>2.52</v>
      </c>
      <c r="AB252">
        <v>92</v>
      </c>
    </row>
    <row r="253" spans="1:28" x14ac:dyDescent="0.2">
      <c r="A253">
        <v>249</v>
      </c>
      <c r="B253" t="s">
        <v>292</v>
      </c>
      <c r="E253" t="s">
        <v>479</v>
      </c>
      <c r="F253" s="12">
        <v>45219</v>
      </c>
      <c r="G253" s="14"/>
      <c r="H253" s="10"/>
      <c r="I253" s="10"/>
      <c r="J253" s="12"/>
      <c r="K253" s="12"/>
      <c r="L253">
        <v>-6.68</v>
      </c>
      <c r="M253">
        <v>101.8</v>
      </c>
      <c r="N253">
        <v>250</v>
      </c>
      <c r="O253">
        <v>108.5</v>
      </c>
      <c r="P253">
        <v>252</v>
      </c>
      <c r="Q253">
        <v>67.7</v>
      </c>
      <c r="R253">
        <v>162</v>
      </c>
      <c r="S253">
        <v>-8.1000000000000003E-2</v>
      </c>
      <c r="T253">
        <v>340</v>
      </c>
      <c r="U253">
        <v>-3.18</v>
      </c>
      <c r="V253">
        <v>236</v>
      </c>
      <c r="W253">
        <v>103.4</v>
      </c>
      <c r="X253">
        <v>253</v>
      </c>
      <c r="Y253">
        <v>106.6</v>
      </c>
      <c r="Z253">
        <v>220</v>
      </c>
      <c r="AA253">
        <v>3.42</v>
      </c>
      <c r="AB253">
        <v>81</v>
      </c>
    </row>
    <row r="254" spans="1:28" x14ac:dyDescent="0.2">
      <c r="A254">
        <v>250</v>
      </c>
      <c r="B254" t="s">
        <v>611</v>
      </c>
      <c r="E254" t="s">
        <v>530</v>
      </c>
      <c r="F254" t="s">
        <v>734</v>
      </c>
      <c r="G254" s="14" t="s">
        <v>734</v>
      </c>
      <c r="H254" s="10">
        <v>18</v>
      </c>
      <c r="I254" s="10">
        <v>13</v>
      </c>
      <c r="L254">
        <v>-6.71</v>
      </c>
      <c r="M254">
        <v>94.3</v>
      </c>
      <c r="N254">
        <v>345</v>
      </c>
      <c r="O254">
        <v>101.1</v>
      </c>
      <c r="P254">
        <v>92</v>
      </c>
      <c r="Q254">
        <v>69.7</v>
      </c>
      <c r="R254">
        <v>51</v>
      </c>
      <c r="S254">
        <v>8.4000000000000005E-2</v>
      </c>
      <c r="T254">
        <v>29</v>
      </c>
      <c r="U254">
        <v>-5.1100000000000003</v>
      </c>
      <c r="V254">
        <v>293</v>
      </c>
      <c r="W254">
        <v>101.8</v>
      </c>
      <c r="X254">
        <v>312</v>
      </c>
      <c r="Y254">
        <v>106.9</v>
      </c>
      <c r="Z254">
        <v>242</v>
      </c>
      <c r="AA254">
        <v>4.57</v>
      </c>
      <c r="AB254">
        <v>54</v>
      </c>
    </row>
    <row r="255" spans="1:28" x14ac:dyDescent="0.2">
      <c r="A255">
        <v>251</v>
      </c>
      <c r="B255" t="s">
        <v>619</v>
      </c>
      <c r="E255" t="s">
        <v>498</v>
      </c>
      <c r="F255" t="s">
        <v>714</v>
      </c>
      <c r="G255" s="14" t="s">
        <v>714</v>
      </c>
      <c r="H255" s="10">
        <v>18</v>
      </c>
      <c r="I255" s="10">
        <v>14</v>
      </c>
      <c r="L255">
        <v>-6.77</v>
      </c>
      <c r="M255">
        <v>105.3</v>
      </c>
      <c r="N255">
        <v>171</v>
      </c>
      <c r="O255">
        <v>112.1</v>
      </c>
      <c r="P255">
        <v>316</v>
      </c>
      <c r="Q255">
        <v>68.599999999999994</v>
      </c>
      <c r="R255">
        <v>116</v>
      </c>
      <c r="S255">
        <v>0.123</v>
      </c>
      <c r="T255">
        <v>7</v>
      </c>
      <c r="U255">
        <v>-2.48</v>
      </c>
      <c r="V255">
        <v>218</v>
      </c>
      <c r="W255">
        <v>104.3</v>
      </c>
      <c r="X255">
        <v>202</v>
      </c>
      <c r="Y255">
        <v>106.8</v>
      </c>
      <c r="Z255">
        <v>233</v>
      </c>
      <c r="AA255">
        <v>0.19</v>
      </c>
      <c r="AB255">
        <v>164</v>
      </c>
    </row>
    <row r="256" spans="1:28" x14ac:dyDescent="0.2">
      <c r="A256">
        <v>252</v>
      </c>
      <c r="B256" t="s">
        <v>243</v>
      </c>
      <c r="E256" t="s">
        <v>495</v>
      </c>
      <c r="F256" t="s">
        <v>712</v>
      </c>
      <c r="G256" s="14" t="s">
        <v>712</v>
      </c>
      <c r="H256" s="10">
        <v>17</v>
      </c>
      <c r="I256" s="10">
        <v>16</v>
      </c>
      <c r="L256">
        <v>-6.91</v>
      </c>
      <c r="M256">
        <v>103</v>
      </c>
      <c r="N256">
        <v>226</v>
      </c>
      <c r="O256">
        <v>109.9</v>
      </c>
      <c r="P256">
        <v>274</v>
      </c>
      <c r="Q256">
        <v>68.599999999999994</v>
      </c>
      <c r="R256">
        <v>117</v>
      </c>
      <c r="S256">
        <v>-4.2999999999999997E-2</v>
      </c>
      <c r="T256">
        <v>282</v>
      </c>
      <c r="U256">
        <v>-8.51</v>
      </c>
      <c r="V256">
        <v>349</v>
      </c>
      <c r="W256">
        <v>100</v>
      </c>
      <c r="X256">
        <v>348</v>
      </c>
      <c r="Y256">
        <v>108.5</v>
      </c>
      <c r="Z256">
        <v>318</v>
      </c>
      <c r="AA256">
        <v>-9</v>
      </c>
      <c r="AB256">
        <v>355</v>
      </c>
    </row>
    <row r="257" spans="1:28" x14ac:dyDescent="0.2">
      <c r="A257">
        <v>253</v>
      </c>
      <c r="B257" t="s">
        <v>570</v>
      </c>
      <c r="E257" t="s">
        <v>458</v>
      </c>
      <c r="F257" t="s">
        <v>714</v>
      </c>
      <c r="G257" s="14" t="s">
        <v>714</v>
      </c>
      <c r="H257" s="10">
        <v>18</v>
      </c>
      <c r="I257" s="10">
        <v>14</v>
      </c>
      <c r="L257">
        <v>-7.04</v>
      </c>
      <c r="M257">
        <v>105.4</v>
      </c>
      <c r="N257">
        <v>168</v>
      </c>
      <c r="O257">
        <v>112.4</v>
      </c>
      <c r="P257">
        <v>321</v>
      </c>
      <c r="Q257">
        <v>67.7</v>
      </c>
      <c r="R257">
        <v>163</v>
      </c>
      <c r="S257">
        <v>2.8000000000000001E-2</v>
      </c>
      <c r="T257">
        <v>109</v>
      </c>
      <c r="U257">
        <v>-8.41</v>
      </c>
      <c r="V257">
        <v>347</v>
      </c>
      <c r="W257">
        <v>100.7</v>
      </c>
      <c r="X257">
        <v>337</v>
      </c>
      <c r="Y257">
        <v>109.1</v>
      </c>
      <c r="Z257">
        <v>337</v>
      </c>
      <c r="AA257">
        <v>-8.56</v>
      </c>
      <c r="AB257">
        <v>351</v>
      </c>
    </row>
    <row r="258" spans="1:28" x14ac:dyDescent="0.2">
      <c r="A258">
        <v>254</v>
      </c>
      <c r="B258" t="s">
        <v>664</v>
      </c>
      <c r="E258" t="s">
        <v>447</v>
      </c>
      <c r="F258" s="12">
        <v>45220</v>
      </c>
      <c r="G258" s="14"/>
      <c r="H258" s="10"/>
      <c r="I258" s="10"/>
      <c r="J258" s="12"/>
      <c r="K258" s="12"/>
      <c r="L258">
        <v>-7.04</v>
      </c>
      <c r="M258">
        <v>102</v>
      </c>
      <c r="N258">
        <v>247</v>
      </c>
      <c r="O258">
        <v>109.1</v>
      </c>
      <c r="P258">
        <v>262</v>
      </c>
      <c r="Q258">
        <v>66.2</v>
      </c>
      <c r="R258">
        <v>236</v>
      </c>
      <c r="S258">
        <v>-3.5999999999999997E-2</v>
      </c>
      <c r="T258">
        <v>270</v>
      </c>
      <c r="U258">
        <v>-0.21</v>
      </c>
      <c r="V258">
        <v>151</v>
      </c>
      <c r="W258">
        <v>104.8</v>
      </c>
      <c r="X258">
        <v>173</v>
      </c>
      <c r="Y258">
        <v>105</v>
      </c>
      <c r="Z258">
        <v>153</v>
      </c>
      <c r="AA258">
        <v>-4.2</v>
      </c>
      <c r="AB258">
        <v>290</v>
      </c>
    </row>
    <row r="259" spans="1:28" x14ac:dyDescent="0.2">
      <c r="A259">
        <v>255</v>
      </c>
      <c r="B259" t="s">
        <v>592</v>
      </c>
      <c r="E259" t="s">
        <v>551</v>
      </c>
      <c r="F259" t="s">
        <v>714</v>
      </c>
      <c r="G259" s="14" t="s">
        <v>714</v>
      </c>
      <c r="H259" s="10">
        <v>18</v>
      </c>
      <c r="I259" s="10">
        <v>14</v>
      </c>
      <c r="L259">
        <v>-7.04</v>
      </c>
      <c r="M259">
        <v>104.1</v>
      </c>
      <c r="N259">
        <v>196</v>
      </c>
      <c r="O259">
        <v>111.2</v>
      </c>
      <c r="P259">
        <v>301</v>
      </c>
      <c r="Q259">
        <v>68.8</v>
      </c>
      <c r="R259">
        <v>111</v>
      </c>
      <c r="S259">
        <v>0.05</v>
      </c>
      <c r="T259">
        <v>69</v>
      </c>
      <c r="U259">
        <v>-6.83</v>
      </c>
      <c r="V259">
        <v>324</v>
      </c>
      <c r="W259">
        <v>102.8</v>
      </c>
      <c r="X259">
        <v>279</v>
      </c>
      <c r="Y259">
        <v>109.6</v>
      </c>
      <c r="Z259">
        <v>345</v>
      </c>
      <c r="AA259">
        <v>5.83</v>
      </c>
      <c r="AB259">
        <v>34</v>
      </c>
    </row>
    <row r="260" spans="1:28" x14ac:dyDescent="0.2">
      <c r="A260">
        <v>256</v>
      </c>
      <c r="B260" t="s">
        <v>297</v>
      </c>
      <c r="E260" t="s">
        <v>447</v>
      </c>
      <c r="F260" s="12">
        <v>45191</v>
      </c>
      <c r="G260" s="14"/>
      <c r="H260" s="10"/>
      <c r="I260" s="10"/>
      <c r="J260" s="12"/>
      <c r="K260" s="12"/>
      <c r="L260">
        <v>-7.13</v>
      </c>
      <c r="M260">
        <v>97.7</v>
      </c>
      <c r="N260">
        <v>317</v>
      </c>
      <c r="O260">
        <v>104.8</v>
      </c>
      <c r="P260">
        <v>165</v>
      </c>
      <c r="Q260">
        <v>67.3</v>
      </c>
      <c r="R260">
        <v>175</v>
      </c>
      <c r="S260">
        <v>-1.6E-2</v>
      </c>
      <c r="T260">
        <v>235</v>
      </c>
      <c r="U260">
        <v>-0.78</v>
      </c>
      <c r="V260">
        <v>165</v>
      </c>
      <c r="W260">
        <v>104.1</v>
      </c>
      <c r="X260">
        <v>211</v>
      </c>
      <c r="Y260">
        <v>104.9</v>
      </c>
      <c r="Z260">
        <v>146</v>
      </c>
      <c r="AA260">
        <v>-2.66</v>
      </c>
      <c r="AB260">
        <v>255</v>
      </c>
    </row>
    <row r="261" spans="1:28" x14ac:dyDescent="0.2">
      <c r="A261">
        <v>257</v>
      </c>
      <c r="B261" t="s">
        <v>568</v>
      </c>
      <c r="C261">
        <v>16</v>
      </c>
      <c r="E261" t="s">
        <v>437</v>
      </c>
      <c r="F261" t="s">
        <v>722</v>
      </c>
      <c r="G261" s="14" t="s">
        <v>722</v>
      </c>
      <c r="H261" s="10">
        <v>19</v>
      </c>
      <c r="I261" s="10">
        <v>16</v>
      </c>
      <c r="L261">
        <v>-7.21</v>
      </c>
      <c r="M261">
        <v>100.9</v>
      </c>
      <c r="N261">
        <v>263</v>
      </c>
      <c r="O261">
        <v>108.1</v>
      </c>
      <c r="P261">
        <v>243</v>
      </c>
      <c r="Q261">
        <v>72.5</v>
      </c>
      <c r="R261">
        <v>7</v>
      </c>
      <c r="S261">
        <v>2.5999999999999999E-2</v>
      </c>
      <c r="T261">
        <v>116</v>
      </c>
      <c r="U261">
        <v>-7.61</v>
      </c>
      <c r="V261">
        <v>332</v>
      </c>
      <c r="W261">
        <v>101.4</v>
      </c>
      <c r="X261">
        <v>321</v>
      </c>
      <c r="Y261">
        <v>109</v>
      </c>
      <c r="Z261">
        <v>335</v>
      </c>
      <c r="AA261">
        <v>1.04</v>
      </c>
      <c r="AB261">
        <v>139</v>
      </c>
    </row>
    <row r="262" spans="1:28" x14ac:dyDescent="0.2">
      <c r="A262">
        <v>258</v>
      </c>
      <c r="B262" t="s">
        <v>594</v>
      </c>
      <c r="E262" t="s">
        <v>512</v>
      </c>
      <c r="F262" t="s">
        <v>747</v>
      </c>
      <c r="G262" s="14" t="s">
        <v>747</v>
      </c>
      <c r="H262" s="10">
        <v>16</v>
      </c>
      <c r="I262" s="10">
        <v>15</v>
      </c>
      <c r="L262">
        <v>-7.4</v>
      </c>
      <c r="M262">
        <v>99.1</v>
      </c>
      <c r="N262">
        <v>293</v>
      </c>
      <c r="O262">
        <v>106.5</v>
      </c>
      <c r="P262">
        <v>203</v>
      </c>
      <c r="Q262">
        <v>68</v>
      </c>
      <c r="R262">
        <v>146</v>
      </c>
      <c r="S262">
        <v>9.4E-2</v>
      </c>
      <c r="T262">
        <v>18</v>
      </c>
      <c r="U262">
        <v>-3.49</v>
      </c>
      <c r="V262">
        <v>248</v>
      </c>
      <c r="W262">
        <v>103.8</v>
      </c>
      <c r="X262">
        <v>239</v>
      </c>
      <c r="Y262">
        <v>107.3</v>
      </c>
      <c r="Z262">
        <v>262</v>
      </c>
      <c r="AA262">
        <v>2.38</v>
      </c>
      <c r="AB262">
        <v>93</v>
      </c>
    </row>
    <row r="263" spans="1:28" x14ac:dyDescent="0.2">
      <c r="A263">
        <v>259</v>
      </c>
      <c r="B263" t="s">
        <v>320</v>
      </c>
      <c r="E263" t="s">
        <v>479</v>
      </c>
      <c r="F263" t="s">
        <v>747</v>
      </c>
      <c r="G263" s="14" t="s">
        <v>747</v>
      </c>
      <c r="H263" s="10">
        <v>16</v>
      </c>
      <c r="I263" s="10">
        <v>15</v>
      </c>
      <c r="L263">
        <v>-7.43</v>
      </c>
      <c r="M263">
        <v>100.9</v>
      </c>
      <c r="N263">
        <v>262</v>
      </c>
      <c r="O263">
        <v>108.4</v>
      </c>
      <c r="P263">
        <v>249</v>
      </c>
      <c r="Q263">
        <v>63.2</v>
      </c>
      <c r="R263">
        <v>346</v>
      </c>
      <c r="S263">
        <v>9.1999999999999998E-2</v>
      </c>
      <c r="T263">
        <v>20</v>
      </c>
      <c r="U263">
        <v>-4.8</v>
      </c>
      <c r="V263">
        <v>288</v>
      </c>
      <c r="W263">
        <v>102.2</v>
      </c>
      <c r="X263">
        <v>300</v>
      </c>
      <c r="Y263">
        <v>107</v>
      </c>
      <c r="Z263">
        <v>249</v>
      </c>
      <c r="AA263">
        <v>-5.04</v>
      </c>
      <c r="AB263">
        <v>308</v>
      </c>
    </row>
    <row r="264" spans="1:28" x14ac:dyDescent="0.2">
      <c r="A264">
        <v>260</v>
      </c>
      <c r="B264" t="s">
        <v>550</v>
      </c>
      <c r="E264" t="s">
        <v>551</v>
      </c>
      <c r="F264" t="s">
        <v>747</v>
      </c>
      <c r="G264" s="14" t="s">
        <v>747</v>
      </c>
      <c r="H264" s="10">
        <v>16</v>
      </c>
      <c r="I264" s="10">
        <v>15</v>
      </c>
      <c r="L264">
        <v>-7.81</v>
      </c>
      <c r="M264">
        <v>99.4</v>
      </c>
      <c r="N264">
        <v>287</v>
      </c>
      <c r="O264">
        <v>107.2</v>
      </c>
      <c r="P264">
        <v>218</v>
      </c>
      <c r="Q264">
        <v>70.5</v>
      </c>
      <c r="R264">
        <v>37</v>
      </c>
      <c r="S264">
        <v>2.3E-2</v>
      </c>
      <c r="T264">
        <v>126</v>
      </c>
      <c r="U264">
        <v>-5.79</v>
      </c>
      <c r="V264">
        <v>308</v>
      </c>
      <c r="W264">
        <v>103.9</v>
      </c>
      <c r="X264">
        <v>231</v>
      </c>
      <c r="Y264">
        <v>109.7</v>
      </c>
      <c r="Z264">
        <v>347</v>
      </c>
      <c r="AA264">
        <v>14.13</v>
      </c>
      <c r="AB264">
        <v>2</v>
      </c>
    </row>
    <row r="265" spans="1:28" x14ac:dyDescent="0.2">
      <c r="A265">
        <v>261</v>
      </c>
      <c r="B265" t="s">
        <v>276</v>
      </c>
      <c r="E265" t="s">
        <v>498</v>
      </c>
      <c r="F265" t="s">
        <v>724</v>
      </c>
      <c r="G265" s="14" t="s">
        <v>724</v>
      </c>
      <c r="H265" s="10">
        <v>15</v>
      </c>
      <c r="I265" s="10">
        <v>18</v>
      </c>
      <c r="L265">
        <v>-7.97</v>
      </c>
      <c r="M265">
        <v>102.4</v>
      </c>
      <c r="N265">
        <v>237</v>
      </c>
      <c r="O265">
        <v>110.4</v>
      </c>
      <c r="P265">
        <v>284</v>
      </c>
      <c r="Q265">
        <v>62.2</v>
      </c>
      <c r="R265">
        <v>356</v>
      </c>
      <c r="S265">
        <v>8.4000000000000005E-2</v>
      </c>
      <c r="T265">
        <v>27</v>
      </c>
      <c r="U265">
        <v>0.41</v>
      </c>
      <c r="V265">
        <v>137</v>
      </c>
      <c r="W265">
        <v>106.4</v>
      </c>
      <c r="X265">
        <v>109</v>
      </c>
      <c r="Y265">
        <v>106</v>
      </c>
      <c r="Z265">
        <v>193</v>
      </c>
      <c r="AA265">
        <v>5.96</v>
      </c>
      <c r="AB265">
        <v>31</v>
      </c>
    </row>
    <row r="266" spans="1:28" x14ac:dyDescent="0.2">
      <c r="A266">
        <v>262</v>
      </c>
      <c r="B266" t="s">
        <v>250</v>
      </c>
      <c r="E266" t="s">
        <v>465</v>
      </c>
      <c r="F266" t="s">
        <v>748</v>
      </c>
      <c r="G266" s="14" t="s">
        <v>748</v>
      </c>
      <c r="H266" s="10">
        <v>13</v>
      </c>
      <c r="I266" s="10">
        <v>20</v>
      </c>
      <c r="L266">
        <v>-8.0500000000000007</v>
      </c>
      <c r="M266">
        <v>103.4</v>
      </c>
      <c r="N266">
        <v>212</v>
      </c>
      <c r="O266">
        <v>111.5</v>
      </c>
      <c r="P266">
        <v>311</v>
      </c>
      <c r="Q266">
        <v>67.2</v>
      </c>
      <c r="R266">
        <v>180</v>
      </c>
      <c r="S266">
        <v>-2.7E-2</v>
      </c>
      <c r="T266">
        <v>252</v>
      </c>
      <c r="U266">
        <v>-3.17</v>
      </c>
      <c r="V266">
        <v>235</v>
      </c>
      <c r="W266">
        <v>104.5</v>
      </c>
      <c r="X266">
        <v>196</v>
      </c>
      <c r="Y266">
        <v>107.6</v>
      </c>
      <c r="Z266">
        <v>279</v>
      </c>
      <c r="AA266">
        <v>0.09</v>
      </c>
      <c r="AB266">
        <v>170</v>
      </c>
    </row>
    <row r="267" spans="1:28" x14ac:dyDescent="0.2">
      <c r="A267">
        <v>263</v>
      </c>
      <c r="B267" t="s">
        <v>567</v>
      </c>
      <c r="E267" t="s">
        <v>465</v>
      </c>
      <c r="F267" t="s">
        <v>740</v>
      </c>
      <c r="G267" s="14" t="s">
        <v>740</v>
      </c>
      <c r="H267" s="10">
        <v>16</v>
      </c>
      <c r="I267" s="10">
        <v>14</v>
      </c>
      <c r="L267">
        <v>-8.08</v>
      </c>
      <c r="M267">
        <v>103.1</v>
      </c>
      <c r="N267">
        <v>224</v>
      </c>
      <c r="O267">
        <v>111.2</v>
      </c>
      <c r="P267">
        <v>298</v>
      </c>
      <c r="Q267">
        <v>66.7</v>
      </c>
      <c r="R267">
        <v>206</v>
      </c>
      <c r="S267">
        <v>6.8000000000000005E-2</v>
      </c>
      <c r="T267">
        <v>44</v>
      </c>
      <c r="U267">
        <v>-4.74</v>
      </c>
      <c r="V267">
        <v>284</v>
      </c>
      <c r="W267">
        <v>104.3</v>
      </c>
      <c r="X267">
        <v>206</v>
      </c>
      <c r="Y267">
        <v>109</v>
      </c>
      <c r="Z267">
        <v>333</v>
      </c>
      <c r="AA267">
        <v>-3.36</v>
      </c>
      <c r="AB267">
        <v>270</v>
      </c>
    </row>
    <row r="268" spans="1:28" x14ac:dyDescent="0.2">
      <c r="A268">
        <v>264</v>
      </c>
      <c r="B268" t="s">
        <v>309</v>
      </c>
      <c r="E268" t="s">
        <v>479</v>
      </c>
      <c r="F268" t="s">
        <v>744</v>
      </c>
      <c r="G268" s="14" t="s">
        <v>744</v>
      </c>
      <c r="H268" s="10">
        <v>13</v>
      </c>
      <c r="I268" s="10">
        <v>18</v>
      </c>
      <c r="L268">
        <v>-8.08</v>
      </c>
      <c r="M268">
        <v>98.9</v>
      </c>
      <c r="N268">
        <v>298</v>
      </c>
      <c r="O268">
        <v>107</v>
      </c>
      <c r="P268">
        <v>213</v>
      </c>
      <c r="Q268">
        <v>65.099999999999994</v>
      </c>
      <c r="R268">
        <v>297</v>
      </c>
      <c r="S268">
        <v>0</v>
      </c>
      <c r="T268">
        <v>194</v>
      </c>
      <c r="U268">
        <v>-4.68</v>
      </c>
      <c r="V268">
        <v>282</v>
      </c>
      <c r="W268">
        <v>101.7</v>
      </c>
      <c r="X268">
        <v>314</v>
      </c>
      <c r="Y268">
        <v>106.4</v>
      </c>
      <c r="Z268">
        <v>213</v>
      </c>
      <c r="AA268">
        <v>-1.34</v>
      </c>
      <c r="AB268">
        <v>204</v>
      </c>
    </row>
    <row r="269" spans="1:28" x14ac:dyDescent="0.2">
      <c r="A269">
        <v>265</v>
      </c>
      <c r="B269" t="s">
        <v>369</v>
      </c>
      <c r="E269" t="s">
        <v>421</v>
      </c>
      <c r="F269" s="12">
        <v>45014</v>
      </c>
      <c r="G269" s="14"/>
      <c r="H269" s="10"/>
      <c r="I269" s="10"/>
      <c r="J269" s="12"/>
      <c r="K269" s="12"/>
      <c r="L269">
        <v>-8.19</v>
      </c>
      <c r="M269">
        <v>97.8</v>
      </c>
      <c r="N269">
        <v>316</v>
      </c>
      <c r="O269">
        <v>106</v>
      </c>
      <c r="P269">
        <v>191</v>
      </c>
      <c r="Q269">
        <v>63.5</v>
      </c>
      <c r="R269">
        <v>341</v>
      </c>
      <c r="S269">
        <v>-0.10299999999999999</v>
      </c>
      <c r="T269">
        <v>353</v>
      </c>
      <c r="U269">
        <v>8.6</v>
      </c>
      <c r="V269">
        <v>42</v>
      </c>
      <c r="W269">
        <v>108.7</v>
      </c>
      <c r="X269">
        <v>62</v>
      </c>
      <c r="Y269">
        <v>100.1</v>
      </c>
      <c r="Z269">
        <v>28</v>
      </c>
      <c r="AA269">
        <v>1.25</v>
      </c>
      <c r="AB269">
        <v>132</v>
      </c>
    </row>
    <row r="270" spans="1:28" x14ac:dyDescent="0.2">
      <c r="A270">
        <v>266</v>
      </c>
      <c r="B270" t="s">
        <v>579</v>
      </c>
      <c r="E270" t="s">
        <v>476</v>
      </c>
      <c r="F270" s="12">
        <v>45280</v>
      </c>
      <c r="G270" s="14"/>
      <c r="H270" s="10"/>
      <c r="I270" s="10"/>
      <c r="J270" s="12"/>
      <c r="K270" s="12"/>
      <c r="L270">
        <v>-8.2899999999999991</v>
      </c>
      <c r="M270">
        <v>103.7</v>
      </c>
      <c r="N270">
        <v>205</v>
      </c>
      <c r="O270">
        <v>112</v>
      </c>
      <c r="P270">
        <v>313</v>
      </c>
      <c r="Q270">
        <v>66.8</v>
      </c>
      <c r="R270">
        <v>201</v>
      </c>
      <c r="S270">
        <v>-4.4999999999999998E-2</v>
      </c>
      <c r="T270">
        <v>289</v>
      </c>
      <c r="U270">
        <v>-2.67</v>
      </c>
      <c r="V270">
        <v>226</v>
      </c>
      <c r="W270">
        <v>105.5</v>
      </c>
      <c r="X270">
        <v>139</v>
      </c>
      <c r="Y270">
        <v>108.2</v>
      </c>
      <c r="Z270">
        <v>306</v>
      </c>
      <c r="AA270">
        <v>-1.7</v>
      </c>
      <c r="AB270">
        <v>221</v>
      </c>
    </row>
    <row r="271" spans="1:28" x14ac:dyDescent="0.2">
      <c r="A271">
        <v>267</v>
      </c>
      <c r="B271" t="s">
        <v>311</v>
      </c>
      <c r="E271" t="s">
        <v>485</v>
      </c>
      <c r="F271" s="12">
        <v>45217</v>
      </c>
      <c r="G271" s="14"/>
      <c r="H271" s="10"/>
      <c r="I271" s="10"/>
      <c r="J271" s="12"/>
      <c r="K271" s="12"/>
      <c r="L271">
        <v>-8.35</v>
      </c>
      <c r="M271">
        <v>99.4</v>
      </c>
      <c r="N271">
        <v>286</v>
      </c>
      <c r="O271">
        <v>107.7</v>
      </c>
      <c r="P271">
        <v>234</v>
      </c>
      <c r="Q271">
        <v>68.8</v>
      </c>
      <c r="R271">
        <v>106</v>
      </c>
      <c r="S271">
        <v>2E-3</v>
      </c>
      <c r="T271">
        <v>191</v>
      </c>
      <c r="U271">
        <v>-1.35</v>
      </c>
      <c r="V271">
        <v>184</v>
      </c>
      <c r="W271">
        <v>104</v>
      </c>
      <c r="X271">
        <v>227</v>
      </c>
      <c r="Y271">
        <v>105.3</v>
      </c>
      <c r="Z271">
        <v>165</v>
      </c>
      <c r="AA271">
        <v>-3.51</v>
      </c>
      <c r="AB271">
        <v>275</v>
      </c>
    </row>
    <row r="272" spans="1:28" x14ac:dyDescent="0.2">
      <c r="A272">
        <v>268</v>
      </c>
      <c r="B272" t="s">
        <v>597</v>
      </c>
      <c r="E272" t="s">
        <v>545</v>
      </c>
      <c r="F272" t="s">
        <v>746</v>
      </c>
      <c r="G272" s="14" t="s">
        <v>746</v>
      </c>
      <c r="H272" s="10">
        <v>13</v>
      </c>
      <c r="I272" s="10">
        <v>19</v>
      </c>
      <c r="L272">
        <v>-8.35</v>
      </c>
      <c r="M272">
        <v>94.3</v>
      </c>
      <c r="N272">
        <v>346</v>
      </c>
      <c r="O272">
        <v>102.7</v>
      </c>
      <c r="P272">
        <v>117</v>
      </c>
      <c r="Q272">
        <v>67.8</v>
      </c>
      <c r="R272">
        <v>158</v>
      </c>
      <c r="S272">
        <v>-6.0999999999999999E-2</v>
      </c>
      <c r="T272">
        <v>314</v>
      </c>
      <c r="U272">
        <v>-6.01</v>
      </c>
      <c r="V272">
        <v>310</v>
      </c>
      <c r="W272">
        <v>100.6</v>
      </c>
      <c r="X272">
        <v>341</v>
      </c>
      <c r="Y272">
        <v>106.6</v>
      </c>
      <c r="Z272">
        <v>224</v>
      </c>
      <c r="AA272">
        <v>5.55</v>
      </c>
      <c r="AB272">
        <v>39</v>
      </c>
    </row>
    <row r="273" spans="1:28" x14ac:dyDescent="0.2">
      <c r="A273">
        <v>269</v>
      </c>
      <c r="B273" t="s">
        <v>265</v>
      </c>
      <c r="E273" t="s">
        <v>501</v>
      </c>
      <c r="F273" s="12">
        <v>45219</v>
      </c>
      <c r="G273" s="14"/>
      <c r="H273" s="10"/>
      <c r="I273" s="10"/>
      <c r="J273" s="12"/>
      <c r="K273" s="12"/>
      <c r="L273">
        <v>-8.5299999999999994</v>
      </c>
      <c r="M273">
        <v>102</v>
      </c>
      <c r="N273">
        <v>248</v>
      </c>
      <c r="O273">
        <v>110.6</v>
      </c>
      <c r="P273">
        <v>289</v>
      </c>
      <c r="Q273">
        <v>66.099999999999994</v>
      </c>
      <c r="R273">
        <v>243</v>
      </c>
      <c r="S273">
        <v>0.03</v>
      </c>
      <c r="T273">
        <v>104</v>
      </c>
      <c r="U273">
        <v>-0.01</v>
      </c>
      <c r="V273">
        <v>145</v>
      </c>
      <c r="W273">
        <v>104.5</v>
      </c>
      <c r="X273">
        <v>194</v>
      </c>
      <c r="Y273">
        <v>104.5</v>
      </c>
      <c r="Z273">
        <v>127</v>
      </c>
      <c r="AA273">
        <v>1.26</v>
      </c>
      <c r="AB273">
        <v>131</v>
      </c>
    </row>
    <row r="274" spans="1:28" x14ac:dyDescent="0.2">
      <c r="A274">
        <v>270</v>
      </c>
      <c r="B274" t="s">
        <v>667</v>
      </c>
      <c r="E274" t="s">
        <v>437</v>
      </c>
      <c r="F274" t="s">
        <v>713</v>
      </c>
      <c r="G274" s="14" t="s">
        <v>713</v>
      </c>
      <c r="H274" s="10">
        <v>16</v>
      </c>
      <c r="I274" s="10">
        <v>16</v>
      </c>
      <c r="L274">
        <v>-8.68</v>
      </c>
      <c r="M274">
        <v>103.3</v>
      </c>
      <c r="N274">
        <v>216</v>
      </c>
      <c r="O274">
        <v>112</v>
      </c>
      <c r="P274">
        <v>314</v>
      </c>
      <c r="Q274">
        <v>69.3</v>
      </c>
      <c r="R274">
        <v>74</v>
      </c>
      <c r="S274">
        <v>-1.9E-2</v>
      </c>
      <c r="T274">
        <v>239</v>
      </c>
      <c r="U274">
        <v>-7.71</v>
      </c>
      <c r="V274">
        <v>337</v>
      </c>
      <c r="W274">
        <v>101.6</v>
      </c>
      <c r="X274">
        <v>316</v>
      </c>
      <c r="Y274">
        <v>109.3</v>
      </c>
      <c r="Z274">
        <v>343</v>
      </c>
      <c r="AA274">
        <v>-1.23</v>
      </c>
      <c r="AB274">
        <v>200</v>
      </c>
    </row>
    <row r="275" spans="1:28" x14ac:dyDescent="0.2">
      <c r="A275">
        <v>271</v>
      </c>
      <c r="B275" t="s">
        <v>152</v>
      </c>
      <c r="E275" t="s">
        <v>539</v>
      </c>
      <c r="F275" t="s">
        <v>746</v>
      </c>
      <c r="G275" s="14" t="s">
        <v>746</v>
      </c>
      <c r="H275" s="10">
        <v>13</v>
      </c>
      <c r="I275" s="10">
        <v>19</v>
      </c>
      <c r="L275">
        <v>-8.69</v>
      </c>
      <c r="M275">
        <v>103.7</v>
      </c>
      <c r="N275">
        <v>202</v>
      </c>
      <c r="O275">
        <v>112.4</v>
      </c>
      <c r="P275">
        <v>320</v>
      </c>
      <c r="Q275">
        <v>68.400000000000006</v>
      </c>
      <c r="R275">
        <v>125</v>
      </c>
      <c r="S275">
        <v>4.5999999999999999E-2</v>
      </c>
      <c r="T275">
        <v>76</v>
      </c>
      <c r="U275">
        <v>-2.33</v>
      </c>
      <c r="V275">
        <v>214</v>
      </c>
      <c r="W275">
        <v>104.7</v>
      </c>
      <c r="X275">
        <v>179</v>
      </c>
      <c r="Y275">
        <v>107.1</v>
      </c>
      <c r="Z275">
        <v>254</v>
      </c>
      <c r="AA275">
        <v>5.63</v>
      </c>
      <c r="AB275">
        <v>38</v>
      </c>
    </row>
    <row r="276" spans="1:28" x14ac:dyDescent="0.2">
      <c r="A276">
        <v>272</v>
      </c>
      <c r="B276" t="s">
        <v>295</v>
      </c>
      <c r="E276" t="s">
        <v>495</v>
      </c>
      <c r="F276" s="12">
        <v>45253</v>
      </c>
      <c r="G276" s="14"/>
      <c r="H276" s="10"/>
      <c r="I276" s="10"/>
      <c r="J276" s="12"/>
      <c r="K276" s="12"/>
      <c r="L276">
        <v>-8.7200000000000006</v>
      </c>
      <c r="M276">
        <v>95.5</v>
      </c>
      <c r="N276">
        <v>338</v>
      </c>
      <c r="O276">
        <v>104.3</v>
      </c>
      <c r="P276">
        <v>151</v>
      </c>
      <c r="Q276">
        <v>63</v>
      </c>
      <c r="R276">
        <v>349</v>
      </c>
      <c r="S276">
        <v>-6.0999999999999999E-2</v>
      </c>
      <c r="T276">
        <v>315</v>
      </c>
      <c r="U276">
        <v>-3.83</v>
      </c>
      <c r="V276">
        <v>256</v>
      </c>
      <c r="W276">
        <v>103.8</v>
      </c>
      <c r="X276">
        <v>238</v>
      </c>
      <c r="Y276">
        <v>107.6</v>
      </c>
      <c r="Z276">
        <v>277</v>
      </c>
      <c r="AA276">
        <v>3.24</v>
      </c>
      <c r="AB276">
        <v>84</v>
      </c>
    </row>
    <row r="277" spans="1:28" x14ac:dyDescent="0.2">
      <c r="A277">
        <v>273</v>
      </c>
      <c r="B277" t="s">
        <v>554</v>
      </c>
      <c r="E277" t="s">
        <v>495</v>
      </c>
      <c r="F277" t="s">
        <v>710</v>
      </c>
      <c r="G277" s="14" t="s">
        <v>710</v>
      </c>
      <c r="H277" s="10">
        <v>15</v>
      </c>
      <c r="I277" s="10">
        <v>17</v>
      </c>
      <c r="L277">
        <v>-8.74</v>
      </c>
      <c r="M277">
        <v>98.1</v>
      </c>
      <c r="N277">
        <v>309</v>
      </c>
      <c r="O277">
        <v>106.8</v>
      </c>
      <c r="P277">
        <v>211</v>
      </c>
      <c r="Q277">
        <v>65.5</v>
      </c>
      <c r="R277">
        <v>279</v>
      </c>
      <c r="S277">
        <v>-1E-3</v>
      </c>
      <c r="T277">
        <v>198</v>
      </c>
      <c r="U277">
        <v>-6.79</v>
      </c>
      <c r="V277">
        <v>323</v>
      </c>
      <c r="W277">
        <v>101.1</v>
      </c>
      <c r="X277">
        <v>333</v>
      </c>
      <c r="Y277">
        <v>107.9</v>
      </c>
      <c r="Z277">
        <v>293</v>
      </c>
      <c r="AA277">
        <v>-4.22</v>
      </c>
      <c r="AB277">
        <v>292</v>
      </c>
    </row>
    <row r="278" spans="1:28" x14ac:dyDescent="0.2">
      <c r="A278">
        <v>274</v>
      </c>
      <c r="B278" t="s">
        <v>209</v>
      </c>
      <c r="E278" t="s">
        <v>545</v>
      </c>
      <c r="F278" t="s">
        <v>710</v>
      </c>
      <c r="G278" s="14" t="s">
        <v>710</v>
      </c>
      <c r="H278" s="10">
        <v>15</v>
      </c>
      <c r="I278" s="10">
        <v>17</v>
      </c>
      <c r="L278">
        <v>-8.85</v>
      </c>
      <c r="M278">
        <v>96.2</v>
      </c>
      <c r="N278">
        <v>333</v>
      </c>
      <c r="O278">
        <v>105.1</v>
      </c>
      <c r="P278">
        <v>173</v>
      </c>
      <c r="Q278">
        <v>71</v>
      </c>
      <c r="R278">
        <v>26</v>
      </c>
      <c r="S278">
        <v>-8.0000000000000002E-3</v>
      </c>
      <c r="T278">
        <v>214</v>
      </c>
      <c r="U278">
        <v>-6.75</v>
      </c>
      <c r="V278">
        <v>322</v>
      </c>
      <c r="W278">
        <v>100.2</v>
      </c>
      <c r="X278">
        <v>346</v>
      </c>
      <c r="Y278">
        <v>106.9</v>
      </c>
      <c r="Z278">
        <v>240</v>
      </c>
      <c r="AA278">
        <v>7.9</v>
      </c>
      <c r="AB278">
        <v>15</v>
      </c>
    </row>
    <row r="279" spans="1:28" x14ac:dyDescent="0.2">
      <c r="A279">
        <v>275</v>
      </c>
      <c r="B279" t="s">
        <v>609</v>
      </c>
      <c r="E279" t="s">
        <v>437</v>
      </c>
      <c r="F279" t="s">
        <v>696</v>
      </c>
      <c r="G279" s="14" t="s">
        <v>696</v>
      </c>
      <c r="H279" s="10">
        <v>19</v>
      </c>
      <c r="I279" s="10">
        <v>14</v>
      </c>
      <c r="L279">
        <v>-8.9</v>
      </c>
      <c r="M279">
        <v>101.9</v>
      </c>
      <c r="N279">
        <v>249</v>
      </c>
      <c r="O279">
        <v>110.8</v>
      </c>
      <c r="P279">
        <v>292</v>
      </c>
      <c r="Q279">
        <v>71.2</v>
      </c>
      <c r="R279">
        <v>25</v>
      </c>
      <c r="S279">
        <v>4.5999999999999999E-2</v>
      </c>
      <c r="T279">
        <v>74</v>
      </c>
      <c r="U279">
        <v>-8.4700000000000006</v>
      </c>
      <c r="V279">
        <v>348</v>
      </c>
      <c r="W279">
        <v>101.3</v>
      </c>
      <c r="X279">
        <v>326</v>
      </c>
      <c r="Y279">
        <v>109.7</v>
      </c>
      <c r="Z279">
        <v>348</v>
      </c>
      <c r="AA279">
        <v>-2.25</v>
      </c>
      <c r="AB279">
        <v>239</v>
      </c>
    </row>
    <row r="280" spans="1:28" x14ac:dyDescent="0.2">
      <c r="A280">
        <v>276</v>
      </c>
      <c r="B280" t="s">
        <v>582</v>
      </c>
      <c r="E280" t="s">
        <v>507</v>
      </c>
      <c r="F280" s="12">
        <v>45251</v>
      </c>
      <c r="G280" s="14"/>
      <c r="H280" s="10"/>
      <c r="I280" s="10"/>
      <c r="J280" s="12"/>
      <c r="K280" s="12"/>
      <c r="L280">
        <v>-9.2200000000000006</v>
      </c>
      <c r="M280">
        <v>97.9</v>
      </c>
      <c r="N280">
        <v>312</v>
      </c>
      <c r="O280">
        <v>107.1</v>
      </c>
      <c r="P280">
        <v>216</v>
      </c>
      <c r="Q280">
        <v>66</v>
      </c>
      <c r="R280">
        <v>250</v>
      </c>
      <c r="S280">
        <v>-2.4E-2</v>
      </c>
      <c r="T280">
        <v>246</v>
      </c>
      <c r="U280">
        <v>0.97</v>
      </c>
      <c r="V280">
        <v>128</v>
      </c>
      <c r="W280">
        <v>105.2</v>
      </c>
      <c r="X280">
        <v>153</v>
      </c>
      <c r="Y280">
        <v>104.3</v>
      </c>
      <c r="Z280">
        <v>117</v>
      </c>
      <c r="AA280">
        <v>0.69</v>
      </c>
      <c r="AB280">
        <v>150</v>
      </c>
    </row>
    <row r="281" spans="1:28" x14ac:dyDescent="0.2">
      <c r="A281">
        <v>277</v>
      </c>
      <c r="B281" t="s">
        <v>665</v>
      </c>
      <c r="E281" t="s">
        <v>507</v>
      </c>
      <c r="F281" s="12">
        <v>45220</v>
      </c>
      <c r="G281" s="14"/>
      <c r="H281" s="10"/>
      <c r="I281" s="10"/>
      <c r="J281" s="12"/>
      <c r="K281" s="12"/>
      <c r="L281">
        <v>-9.24</v>
      </c>
      <c r="M281">
        <v>98.1</v>
      </c>
      <c r="N281">
        <v>308</v>
      </c>
      <c r="O281">
        <v>107.4</v>
      </c>
      <c r="P281">
        <v>223</v>
      </c>
      <c r="Q281">
        <v>67</v>
      </c>
      <c r="R281">
        <v>190</v>
      </c>
      <c r="S281">
        <v>-7.6999999999999999E-2</v>
      </c>
      <c r="T281">
        <v>335</v>
      </c>
      <c r="U281">
        <v>-1.39</v>
      </c>
      <c r="V281">
        <v>185</v>
      </c>
      <c r="W281">
        <v>103.7</v>
      </c>
      <c r="X281">
        <v>240</v>
      </c>
      <c r="Y281">
        <v>105.1</v>
      </c>
      <c r="Z281">
        <v>156</v>
      </c>
      <c r="AA281">
        <v>-5.15</v>
      </c>
      <c r="AB281">
        <v>310</v>
      </c>
    </row>
    <row r="282" spans="1:28" x14ac:dyDescent="0.2">
      <c r="A282">
        <v>278</v>
      </c>
      <c r="B282" t="s">
        <v>573</v>
      </c>
      <c r="E282" t="s">
        <v>479</v>
      </c>
      <c r="F282" t="s">
        <v>748</v>
      </c>
      <c r="G282" s="14" t="s">
        <v>748</v>
      </c>
      <c r="H282" s="10">
        <v>13</v>
      </c>
      <c r="I282" s="10">
        <v>20</v>
      </c>
      <c r="L282">
        <v>-9.25</v>
      </c>
      <c r="M282">
        <v>97.1</v>
      </c>
      <c r="N282">
        <v>324</v>
      </c>
      <c r="O282">
        <v>106.3</v>
      </c>
      <c r="P282">
        <v>200</v>
      </c>
      <c r="Q282">
        <v>65.8</v>
      </c>
      <c r="R282">
        <v>266</v>
      </c>
      <c r="S282">
        <v>2.8000000000000001E-2</v>
      </c>
      <c r="T282">
        <v>108</v>
      </c>
      <c r="U282">
        <v>-3.96</v>
      </c>
      <c r="V282">
        <v>261</v>
      </c>
      <c r="W282">
        <v>102.6</v>
      </c>
      <c r="X282">
        <v>285</v>
      </c>
      <c r="Y282">
        <v>106.5</v>
      </c>
      <c r="Z282">
        <v>217</v>
      </c>
      <c r="AA282">
        <v>-1.58</v>
      </c>
      <c r="AB282">
        <v>216</v>
      </c>
    </row>
    <row r="283" spans="1:28" x14ac:dyDescent="0.2">
      <c r="A283">
        <v>279</v>
      </c>
      <c r="B283" t="s">
        <v>253</v>
      </c>
      <c r="E283" t="s">
        <v>479</v>
      </c>
      <c r="F283" t="s">
        <v>748</v>
      </c>
      <c r="G283" s="14" t="s">
        <v>748</v>
      </c>
      <c r="H283" s="10">
        <v>13</v>
      </c>
      <c r="I283" s="10">
        <v>20</v>
      </c>
      <c r="L283">
        <v>-9.27</v>
      </c>
      <c r="M283">
        <v>97.8</v>
      </c>
      <c r="N283">
        <v>315</v>
      </c>
      <c r="O283">
        <v>107.1</v>
      </c>
      <c r="P283">
        <v>215</v>
      </c>
      <c r="Q283">
        <v>65.599999999999994</v>
      </c>
      <c r="R283">
        <v>275</v>
      </c>
      <c r="S283">
        <v>-2.3E-2</v>
      </c>
      <c r="T283">
        <v>245</v>
      </c>
      <c r="U283">
        <v>-6.57</v>
      </c>
      <c r="V283">
        <v>318</v>
      </c>
      <c r="W283">
        <v>100.7</v>
      </c>
      <c r="X283">
        <v>338</v>
      </c>
      <c r="Y283">
        <v>107.2</v>
      </c>
      <c r="Z283">
        <v>260</v>
      </c>
      <c r="AA283">
        <v>-10.210000000000001</v>
      </c>
      <c r="AB283">
        <v>358</v>
      </c>
    </row>
    <row r="284" spans="1:28" x14ac:dyDescent="0.2">
      <c r="A284">
        <v>280</v>
      </c>
      <c r="B284" t="s">
        <v>363</v>
      </c>
      <c r="E284" t="s">
        <v>495</v>
      </c>
      <c r="F284" t="s">
        <v>708</v>
      </c>
      <c r="G284" s="14" t="s">
        <v>708</v>
      </c>
      <c r="H284" s="10">
        <v>17</v>
      </c>
      <c r="I284" s="10">
        <v>15</v>
      </c>
      <c r="L284">
        <v>-9.33</v>
      </c>
      <c r="M284">
        <v>100.8</v>
      </c>
      <c r="N284">
        <v>267</v>
      </c>
      <c r="O284">
        <v>110.2</v>
      </c>
      <c r="P284">
        <v>280</v>
      </c>
      <c r="Q284">
        <v>62.6</v>
      </c>
      <c r="R284">
        <v>352</v>
      </c>
      <c r="S284">
        <v>4.9000000000000002E-2</v>
      </c>
      <c r="T284">
        <v>70</v>
      </c>
      <c r="U284">
        <v>-8.34</v>
      </c>
      <c r="V284">
        <v>345</v>
      </c>
      <c r="W284">
        <v>100.5</v>
      </c>
      <c r="X284">
        <v>342</v>
      </c>
      <c r="Y284">
        <v>108.8</v>
      </c>
      <c r="Z284">
        <v>330</v>
      </c>
      <c r="AA284">
        <v>-8.77</v>
      </c>
      <c r="AB284">
        <v>352</v>
      </c>
    </row>
    <row r="285" spans="1:28" x14ac:dyDescent="0.2">
      <c r="A285">
        <v>281</v>
      </c>
      <c r="B285" t="s">
        <v>596</v>
      </c>
      <c r="E285" t="s">
        <v>476</v>
      </c>
      <c r="F285" s="12">
        <v>45250</v>
      </c>
      <c r="G285" s="14"/>
      <c r="H285" s="10"/>
      <c r="I285" s="10"/>
      <c r="J285" s="12"/>
      <c r="K285" s="12"/>
      <c r="L285">
        <v>-9.34</v>
      </c>
      <c r="M285">
        <v>103.7</v>
      </c>
      <c r="N285">
        <v>207</v>
      </c>
      <c r="O285">
        <v>113</v>
      </c>
      <c r="P285">
        <v>332</v>
      </c>
      <c r="Q285">
        <v>69.7</v>
      </c>
      <c r="R285">
        <v>55</v>
      </c>
      <c r="S285">
        <v>-6.6000000000000003E-2</v>
      </c>
      <c r="T285">
        <v>320</v>
      </c>
      <c r="U285">
        <v>-3.81</v>
      </c>
      <c r="V285">
        <v>255</v>
      </c>
      <c r="W285">
        <v>104.8</v>
      </c>
      <c r="X285">
        <v>172</v>
      </c>
      <c r="Y285">
        <v>108.7</v>
      </c>
      <c r="Z285">
        <v>327</v>
      </c>
      <c r="AA285">
        <v>-5.73</v>
      </c>
      <c r="AB285">
        <v>319</v>
      </c>
    </row>
    <row r="286" spans="1:28" x14ac:dyDescent="0.2">
      <c r="A286">
        <v>282</v>
      </c>
      <c r="B286" t="s">
        <v>542</v>
      </c>
      <c r="E286" t="s">
        <v>434</v>
      </c>
      <c r="F286" s="12">
        <v>45251</v>
      </c>
      <c r="G286" s="14"/>
      <c r="H286" s="10"/>
      <c r="I286" s="10"/>
      <c r="J286" s="12"/>
      <c r="K286" s="12"/>
      <c r="L286">
        <v>-9.3800000000000008</v>
      </c>
      <c r="M286">
        <v>100.6</v>
      </c>
      <c r="N286">
        <v>271</v>
      </c>
      <c r="O286">
        <v>110</v>
      </c>
      <c r="P286">
        <v>276</v>
      </c>
      <c r="Q286">
        <v>65</v>
      </c>
      <c r="R286">
        <v>300</v>
      </c>
      <c r="S286">
        <v>-0.02</v>
      </c>
      <c r="T286">
        <v>242</v>
      </c>
      <c r="U286">
        <v>-4.24</v>
      </c>
      <c r="V286">
        <v>268</v>
      </c>
      <c r="W286">
        <v>102.7</v>
      </c>
      <c r="X286">
        <v>282</v>
      </c>
      <c r="Y286">
        <v>107</v>
      </c>
      <c r="Z286">
        <v>246</v>
      </c>
      <c r="AA286">
        <v>-7.87</v>
      </c>
      <c r="AB286">
        <v>344</v>
      </c>
    </row>
    <row r="287" spans="1:28" x14ac:dyDescent="0.2">
      <c r="A287">
        <v>283</v>
      </c>
      <c r="B287" t="s">
        <v>388</v>
      </c>
      <c r="E287" t="s">
        <v>458</v>
      </c>
      <c r="F287" t="s">
        <v>738</v>
      </c>
      <c r="G287" s="14" t="s">
        <v>738</v>
      </c>
      <c r="H287" s="10">
        <v>13</v>
      </c>
      <c r="I287" s="10">
        <v>17</v>
      </c>
      <c r="L287">
        <v>-9.44</v>
      </c>
      <c r="M287">
        <v>99.1</v>
      </c>
      <c r="N287">
        <v>291</v>
      </c>
      <c r="O287">
        <v>108.6</v>
      </c>
      <c r="P287">
        <v>254</v>
      </c>
      <c r="Q287">
        <v>65.900000000000006</v>
      </c>
      <c r="R287">
        <v>262</v>
      </c>
      <c r="S287">
        <v>-1E-3</v>
      </c>
      <c r="T287">
        <v>199</v>
      </c>
      <c r="U287">
        <v>-3.99</v>
      </c>
      <c r="V287">
        <v>262</v>
      </c>
      <c r="W287">
        <v>102.8</v>
      </c>
      <c r="X287">
        <v>278</v>
      </c>
      <c r="Y287">
        <v>106.8</v>
      </c>
      <c r="Z287">
        <v>234</v>
      </c>
      <c r="AA287">
        <v>0.18</v>
      </c>
      <c r="AB287">
        <v>165</v>
      </c>
    </row>
    <row r="288" spans="1:28" x14ac:dyDescent="0.2">
      <c r="A288">
        <v>284</v>
      </c>
      <c r="B288" t="s">
        <v>536</v>
      </c>
      <c r="E288" t="s">
        <v>507</v>
      </c>
      <c r="F288" t="s">
        <v>748</v>
      </c>
      <c r="G288" s="14" t="s">
        <v>748</v>
      </c>
      <c r="H288" s="10">
        <v>13</v>
      </c>
      <c r="I288" s="10">
        <v>20</v>
      </c>
      <c r="L288">
        <v>-9.4700000000000006</v>
      </c>
      <c r="M288">
        <v>100.3</v>
      </c>
      <c r="N288">
        <v>276</v>
      </c>
      <c r="O288">
        <v>109.8</v>
      </c>
      <c r="P288">
        <v>271</v>
      </c>
      <c r="Q288">
        <v>63.4</v>
      </c>
      <c r="R288">
        <v>342</v>
      </c>
      <c r="S288">
        <v>-1.2E-2</v>
      </c>
      <c r="T288">
        <v>226</v>
      </c>
      <c r="U288">
        <v>-2.98</v>
      </c>
      <c r="V288">
        <v>233</v>
      </c>
      <c r="W288">
        <v>103.1</v>
      </c>
      <c r="X288">
        <v>269</v>
      </c>
      <c r="Y288">
        <v>106.1</v>
      </c>
      <c r="Z288">
        <v>198</v>
      </c>
      <c r="AA288">
        <v>-10.39</v>
      </c>
      <c r="AB288">
        <v>361</v>
      </c>
    </row>
    <row r="289" spans="1:28" x14ac:dyDescent="0.2">
      <c r="A289">
        <v>285</v>
      </c>
      <c r="B289" t="s">
        <v>669</v>
      </c>
      <c r="C289">
        <v>16</v>
      </c>
      <c r="E289" t="s">
        <v>545</v>
      </c>
      <c r="F289" t="s">
        <v>749</v>
      </c>
      <c r="G289" s="14" t="s">
        <v>749</v>
      </c>
      <c r="H289" s="10">
        <v>14</v>
      </c>
      <c r="I289" s="10">
        <v>20</v>
      </c>
      <c r="L289">
        <v>-9.7100000000000009</v>
      </c>
      <c r="M289">
        <v>96.5</v>
      </c>
      <c r="N289">
        <v>330</v>
      </c>
      <c r="O289">
        <v>106.2</v>
      </c>
      <c r="P289">
        <v>196</v>
      </c>
      <c r="Q289">
        <v>69.400000000000006</v>
      </c>
      <c r="R289">
        <v>72</v>
      </c>
      <c r="S289">
        <v>2.5000000000000001E-2</v>
      </c>
      <c r="T289">
        <v>119</v>
      </c>
      <c r="U289">
        <v>-4.75</v>
      </c>
      <c r="V289">
        <v>285</v>
      </c>
      <c r="W289">
        <v>100.8</v>
      </c>
      <c r="X289">
        <v>335</v>
      </c>
      <c r="Y289">
        <v>105.5</v>
      </c>
      <c r="Z289">
        <v>173</v>
      </c>
      <c r="AA289">
        <v>10.98</v>
      </c>
      <c r="AB289">
        <v>4</v>
      </c>
    </row>
    <row r="290" spans="1:28" x14ac:dyDescent="0.2">
      <c r="A290">
        <v>286</v>
      </c>
      <c r="B290" t="s">
        <v>572</v>
      </c>
      <c r="E290" t="s">
        <v>458</v>
      </c>
      <c r="F290" t="s">
        <v>750</v>
      </c>
      <c r="G290" s="14" t="s">
        <v>750</v>
      </c>
      <c r="H290" s="10">
        <v>15</v>
      </c>
      <c r="I290" s="10">
        <v>15</v>
      </c>
      <c r="L290">
        <v>-9.7200000000000006</v>
      </c>
      <c r="M290">
        <v>97.4</v>
      </c>
      <c r="N290">
        <v>320</v>
      </c>
      <c r="O290">
        <v>107.2</v>
      </c>
      <c r="P290">
        <v>219</v>
      </c>
      <c r="Q290">
        <v>64.2</v>
      </c>
      <c r="R290">
        <v>329</v>
      </c>
      <c r="S290">
        <v>0.05</v>
      </c>
      <c r="T290">
        <v>68</v>
      </c>
      <c r="U290">
        <v>-6.09</v>
      </c>
      <c r="V290">
        <v>313</v>
      </c>
      <c r="W290">
        <v>102.2</v>
      </c>
      <c r="X290">
        <v>301</v>
      </c>
      <c r="Y290">
        <v>108.3</v>
      </c>
      <c r="Z290">
        <v>312</v>
      </c>
      <c r="AA290">
        <v>-5.18</v>
      </c>
      <c r="AB290">
        <v>311</v>
      </c>
    </row>
    <row r="291" spans="1:28" x14ac:dyDescent="0.2">
      <c r="A291">
        <v>287</v>
      </c>
      <c r="B291" t="s">
        <v>264</v>
      </c>
      <c r="E291" t="s">
        <v>495</v>
      </c>
      <c r="F291" t="s">
        <v>740</v>
      </c>
      <c r="G291" s="14" t="s">
        <v>740</v>
      </c>
      <c r="H291" s="10">
        <v>16</v>
      </c>
      <c r="I291" s="10">
        <v>14</v>
      </c>
      <c r="L291">
        <v>-9.73</v>
      </c>
      <c r="M291">
        <v>97.9</v>
      </c>
      <c r="N291">
        <v>313</v>
      </c>
      <c r="O291">
        <v>107.6</v>
      </c>
      <c r="P291">
        <v>230</v>
      </c>
      <c r="Q291">
        <v>69.5</v>
      </c>
      <c r="R291">
        <v>65</v>
      </c>
      <c r="S291">
        <v>8.4000000000000005E-2</v>
      </c>
      <c r="T291">
        <v>30</v>
      </c>
      <c r="U291">
        <v>-6.93</v>
      </c>
      <c r="V291">
        <v>325</v>
      </c>
      <c r="W291">
        <v>101.2</v>
      </c>
      <c r="X291">
        <v>327</v>
      </c>
      <c r="Y291">
        <v>108.2</v>
      </c>
      <c r="Z291">
        <v>304</v>
      </c>
      <c r="AA291">
        <v>-2.21</v>
      </c>
      <c r="AB291">
        <v>238</v>
      </c>
    </row>
    <row r="292" spans="1:28" x14ac:dyDescent="0.2">
      <c r="A292">
        <v>288</v>
      </c>
      <c r="B292" t="s">
        <v>578</v>
      </c>
      <c r="E292" t="s">
        <v>437</v>
      </c>
      <c r="F292" t="s">
        <v>732</v>
      </c>
      <c r="G292" s="14" t="s">
        <v>732</v>
      </c>
      <c r="H292" s="10">
        <v>16</v>
      </c>
      <c r="I292" s="10">
        <v>17</v>
      </c>
      <c r="L292">
        <v>-9.73</v>
      </c>
      <c r="M292">
        <v>101.6</v>
      </c>
      <c r="N292">
        <v>252</v>
      </c>
      <c r="O292">
        <v>111.3</v>
      </c>
      <c r="P292">
        <v>307</v>
      </c>
      <c r="Q292">
        <v>66.7</v>
      </c>
      <c r="R292">
        <v>208</v>
      </c>
      <c r="S292">
        <v>1.9E-2</v>
      </c>
      <c r="T292">
        <v>132</v>
      </c>
      <c r="U292">
        <v>-7.15</v>
      </c>
      <c r="V292">
        <v>328</v>
      </c>
      <c r="W292">
        <v>101.4</v>
      </c>
      <c r="X292">
        <v>322</v>
      </c>
      <c r="Y292">
        <v>108.5</v>
      </c>
      <c r="Z292">
        <v>320</v>
      </c>
      <c r="AA292">
        <v>1.93</v>
      </c>
      <c r="AB292">
        <v>108</v>
      </c>
    </row>
    <row r="293" spans="1:28" x14ac:dyDescent="0.2">
      <c r="A293">
        <v>289</v>
      </c>
      <c r="B293" t="s">
        <v>613</v>
      </c>
      <c r="E293" t="s">
        <v>451</v>
      </c>
      <c r="F293" s="12">
        <v>45221</v>
      </c>
      <c r="G293" s="14"/>
      <c r="H293" s="10"/>
      <c r="I293" s="10"/>
      <c r="J293" s="12"/>
      <c r="K293" s="12"/>
      <c r="L293">
        <v>-9.9700000000000006</v>
      </c>
      <c r="M293">
        <v>102.1</v>
      </c>
      <c r="N293">
        <v>242</v>
      </c>
      <c r="O293">
        <v>112.1</v>
      </c>
      <c r="P293">
        <v>317</v>
      </c>
      <c r="Q293">
        <v>69.2</v>
      </c>
      <c r="R293">
        <v>86</v>
      </c>
      <c r="S293">
        <v>2.1999999999999999E-2</v>
      </c>
      <c r="T293">
        <v>127</v>
      </c>
      <c r="U293">
        <v>1.04</v>
      </c>
      <c r="V293">
        <v>124</v>
      </c>
      <c r="W293">
        <v>105.3</v>
      </c>
      <c r="X293">
        <v>149</v>
      </c>
      <c r="Y293">
        <v>104.3</v>
      </c>
      <c r="Z293">
        <v>116</v>
      </c>
      <c r="AA293">
        <v>-5.69</v>
      </c>
      <c r="AB293">
        <v>318</v>
      </c>
    </row>
    <row r="294" spans="1:28" x14ac:dyDescent="0.2">
      <c r="A294">
        <v>290</v>
      </c>
      <c r="B294" t="s">
        <v>391</v>
      </c>
      <c r="E294" t="s">
        <v>501</v>
      </c>
      <c r="F294" s="12">
        <v>45163</v>
      </c>
      <c r="G294" s="14"/>
      <c r="H294" s="10"/>
      <c r="I294" s="10"/>
      <c r="J294" s="12"/>
      <c r="K294" s="12"/>
      <c r="L294">
        <v>-9.98</v>
      </c>
      <c r="M294">
        <v>94.3</v>
      </c>
      <c r="N294">
        <v>347</v>
      </c>
      <c r="O294">
        <v>104.3</v>
      </c>
      <c r="P294">
        <v>152</v>
      </c>
      <c r="Q294">
        <v>64.2</v>
      </c>
      <c r="R294">
        <v>330</v>
      </c>
      <c r="S294">
        <v>-0.108</v>
      </c>
      <c r="T294">
        <v>357</v>
      </c>
      <c r="U294">
        <v>-0.12</v>
      </c>
      <c r="V294">
        <v>149</v>
      </c>
      <c r="W294">
        <v>104.5</v>
      </c>
      <c r="X294">
        <v>195</v>
      </c>
      <c r="Y294">
        <v>104.6</v>
      </c>
      <c r="Z294">
        <v>129</v>
      </c>
      <c r="AA294">
        <v>0.06</v>
      </c>
      <c r="AB294">
        <v>172</v>
      </c>
    </row>
    <row r="295" spans="1:28" x14ac:dyDescent="0.2">
      <c r="A295">
        <v>291</v>
      </c>
      <c r="B295" t="s">
        <v>258</v>
      </c>
      <c r="E295" t="s">
        <v>434</v>
      </c>
      <c r="F295" s="12">
        <v>45251</v>
      </c>
      <c r="G295" s="14"/>
      <c r="H295" s="10"/>
      <c r="I295" s="10"/>
      <c r="J295" s="12"/>
      <c r="K295" s="12"/>
      <c r="L295">
        <v>-9.99</v>
      </c>
      <c r="M295">
        <v>98.4</v>
      </c>
      <c r="N295">
        <v>305</v>
      </c>
      <c r="O295">
        <v>108.4</v>
      </c>
      <c r="P295">
        <v>248</v>
      </c>
      <c r="Q295">
        <v>67.900000000000006</v>
      </c>
      <c r="R295">
        <v>152</v>
      </c>
      <c r="S295">
        <v>-8.0000000000000002E-3</v>
      </c>
      <c r="T295">
        <v>213</v>
      </c>
      <c r="U295">
        <v>-2.5299999999999998</v>
      </c>
      <c r="V295">
        <v>221</v>
      </c>
      <c r="W295">
        <v>104.1</v>
      </c>
      <c r="X295">
        <v>215</v>
      </c>
      <c r="Y295">
        <v>106.6</v>
      </c>
      <c r="Z295">
        <v>226</v>
      </c>
      <c r="AA295">
        <v>-4.8099999999999996</v>
      </c>
      <c r="AB295">
        <v>305</v>
      </c>
    </row>
    <row r="296" spans="1:28" x14ac:dyDescent="0.2">
      <c r="A296">
        <v>292</v>
      </c>
      <c r="B296" t="s">
        <v>585</v>
      </c>
      <c r="E296" t="s">
        <v>437</v>
      </c>
      <c r="F296" t="s">
        <v>714</v>
      </c>
      <c r="G296" s="14" t="s">
        <v>714</v>
      </c>
      <c r="H296" s="10">
        <v>18</v>
      </c>
      <c r="I296" s="10">
        <v>14</v>
      </c>
      <c r="L296">
        <v>-10.029999999999999</v>
      </c>
      <c r="M296">
        <v>101.1</v>
      </c>
      <c r="N296">
        <v>261</v>
      </c>
      <c r="O296">
        <v>111.2</v>
      </c>
      <c r="P296">
        <v>299</v>
      </c>
      <c r="Q296">
        <v>71</v>
      </c>
      <c r="R296">
        <v>27</v>
      </c>
      <c r="S296">
        <v>0.01</v>
      </c>
      <c r="T296">
        <v>162</v>
      </c>
      <c r="U296">
        <v>-10.15</v>
      </c>
      <c r="V296">
        <v>354</v>
      </c>
      <c r="W296">
        <v>100.1</v>
      </c>
      <c r="X296">
        <v>347</v>
      </c>
      <c r="Y296">
        <v>110.2</v>
      </c>
      <c r="Z296">
        <v>357</v>
      </c>
      <c r="AA296">
        <v>-8.94</v>
      </c>
      <c r="AB296">
        <v>353</v>
      </c>
    </row>
    <row r="297" spans="1:28" x14ac:dyDescent="0.2">
      <c r="A297">
        <v>293</v>
      </c>
      <c r="B297" t="s">
        <v>587</v>
      </c>
      <c r="E297" t="s">
        <v>501</v>
      </c>
      <c r="F297" s="12">
        <v>45252</v>
      </c>
      <c r="G297" s="14"/>
      <c r="H297" s="10"/>
      <c r="I297" s="10"/>
      <c r="J297" s="12"/>
      <c r="K297" s="12"/>
      <c r="L297">
        <v>-10.06</v>
      </c>
      <c r="M297">
        <v>95.2</v>
      </c>
      <c r="N297">
        <v>339</v>
      </c>
      <c r="O297">
        <v>105.3</v>
      </c>
      <c r="P297">
        <v>177</v>
      </c>
      <c r="Q297">
        <v>63.2</v>
      </c>
      <c r="R297">
        <v>345</v>
      </c>
      <c r="S297">
        <v>4.0000000000000001E-3</v>
      </c>
      <c r="T297">
        <v>181</v>
      </c>
      <c r="U297">
        <v>-0.59</v>
      </c>
      <c r="V297">
        <v>159</v>
      </c>
      <c r="W297">
        <v>103.8</v>
      </c>
      <c r="X297">
        <v>237</v>
      </c>
      <c r="Y297">
        <v>104.4</v>
      </c>
      <c r="Z297">
        <v>121</v>
      </c>
      <c r="AA297">
        <v>0.35</v>
      </c>
      <c r="AB297">
        <v>159</v>
      </c>
    </row>
    <row r="298" spans="1:28" x14ac:dyDescent="0.2">
      <c r="A298">
        <v>294</v>
      </c>
      <c r="B298" t="s">
        <v>110</v>
      </c>
      <c r="E298" t="s">
        <v>465</v>
      </c>
      <c r="F298" s="12">
        <v>45279</v>
      </c>
      <c r="G298" s="14"/>
      <c r="H298" s="10"/>
      <c r="I298" s="10"/>
      <c r="J298" s="12"/>
      <c r="K298" s="12"/>
      <c r="L298">
        <v>-10.130000000000001</v>
      </c>
      <c r="M298">
        <v>103.3</v>
      </c>
      <c r="N298">
        <v>215</v>
      </c>
      <c r="O298">
        <v>113.5</v>
      </c>
      <c r="P298">
        <v>335</v>
      </c>
      <c r="Q298">
        <v>66</v>
      </c>
      <c r="R298">
        <v>249</v>
      </c>
      <c r="S298">
        <v>-1.4E-2</v>
      </c>
      <c r="T298">
        <v>231</v>
      </c>
      <c r="U298">
        <v>-2.94</v>
      </c>
      <c r="V298">
        <v>232</v>
      </c>
      <c r="W298">
        <v>104</v>
      </c>
      <c r="X298">
        <v>219</v>
      </c>
      <c r="Y298">
        <v>107</v>
      </c>
      <c r="Z298">
        <v>248</v>
      </c>
      <c r="AA298">
        <v>2.1800000000000002</v>
      </c>
      <c r="AB298">
        <v>100</v>
      </c>
    </row>
    <row r="299" spans="1:28" x14ac:dyDescent="0.2">
      <c r="A299">
        <v>295</v>
      </c>
      <c r="B299" t="s">
        <v>291</v>
      </c>
      <c r="E299" t="s">
        <v>426</v>
      </c>
      <c r="F299" s="12">
        <v>45044</v>
      </c>
      <c r="G299" s="14"/>
      <c r="H299" s="10"/>
      <c r="I299" s="10"/>
      <c r="J299" s="12"/>
      <c r="K299" s="12"/>
      <c r="L299">
        <v>-10.27</v>
      </c>
      <c r="M299">
        <v>101.4</v>
      </c>
      <c r="N299">
        <v>255</v>
      </c>
      <c r="O299">
        <v>111.6</v>
      </c>
      <c r="P299">
        <v>312</v>
      </c>
      <c r="Q299">
        <v>66.5</v>
      </c>
      <c r="R299">
        <v>218</v>
      </c>
      <c r="S299">
        <v>-3.5000000000000003E-2</v>
      </c>
      <c r="T299">
        <v>268</v>
      </c>
      <c r="U299">
        <v>6.02</v>
      </c>
      <c r="V299">
        <v>75</v>
      </c>
      <c r="W299">
        <v>108.7</v>
      </c>
      <c r="X299">
        <v>59</v>
      </c>
      <c r="Y299">
        <v>102.7</v>
      </c>
      <c r="Z299">
        <v>78</v>
      </c>
      <c r="AA299">
        <v>1.83</v>
      </c>
      <c r="AB299">
        <v>112</v>
      </c>
    </row>
    <row r="300" spans="1:28" x14ac:dyDescent="0.2">
      <c r="A300">
        <v>296</v>
      </c>
      <c r="B300" t="s">
        <v>634</v>
      </c>
      <c r="E300" t="s">
        <v>668</v>
      </c>
      <c r="F300" s="12">
        <v>45250</v>
      </c>
      <c r="G300" s="14"/>
      <c r="H300" s="10"/>
      <c r="I300" s="10"/>
      <c r="J300" s="12"/>
      <c r="K300" s="12"/>
      <c r="L300">
        <v>-10.28</v>
      </c>
      <c r="M300">
        <v>103.2</v>
      </c>
      <c r="N300">
        <v>220</v>
      </c>
      <c r="O300">
        <v>113.5</v>
      </c>
      <c r="P300">
        <v>334</v>
      </c>
      <c r="Q300">
        <v>64.400000000000006</v>
      </c>
      <c r="R300">
        <v>323</v>
      </c>
      <c r="S300">
        <v>-5.6000000000000001E-2</v>
      </c>
      <c r="T300">
        <v>305</v>
      </c>
      <c r="U300">
        <v>-0.01</v>
      </c>
      <c r="V300">
        <v>146</v>
      </c>
      <c r="W300">
        <v>105.7</v>
      </c>
      <c r="X300">
        <v>130</v>
      </c>
      <c r="Y300">
        <v>105.8</v>
      </c>
      <c r="Z300">
        <v>186</v>
      </c>
      <c r="AA300">
        <v>1.97</v>
      </c>
      <c r="AB300">
        <v>106</v>
      </c>
    </row>
    <row r="301" spans="1:28" x14ac:dyDescent="0.2">
      <c r="A301">
        <v>297</v>
      </c>
      <c r="B301" t="s">
        <v>202</v>
      </c>
      <c r="E301" t="s">
        <v>465</v>
      </c>
      <c r="F301" t="s">
        <v>710</v>
      </c>
      <c r="G301" s="14" t="s">
        <v>710</v>
      </c>
      <c r="H301" s="10">
        <v>15</v>
      </c>
      <c r="I301" s="10">
        <v>17</v>
      </c>
      <c r="L301">
        <v>-10.43</v>
      </c>
      <c r="M301">
        <v>100.8</v>
      </c>
      <c r="N301">
        <v>268</v>
      </c>
      <c r="O301">
        <v>111.2</v>
      </c>
      <c r="P301">
        <v>303</v>
      </c>
      <c r="Q301">
        <v>68.599999999999994</v>
      </c>
      <c r="R301">
        <v>115</v>
      </c>
      <c r="S301">
        <v>2.9000000000000001E-2</v>
      </c>
      <c r="T301">
        <v>107</v>
      </c>
      <c r="U301">
        <v>-6.46</v>
      </c>
      <c r="V301">
        <v>316</v>
      </c>
      <c r="W301">
        <v>103.2</v>
      </c>
      <c r="X301">
        <v>264</v>
      </c>
      <c r="Y301">
        <v>109.7</v>
      </c>
      <c r="Z301">
        <v>346</v>
      </c>
      <c r="AA301">
        <v>-8.41</v>
      </c>
      <c r="AB301">
        <v>349</v>
      </c>
    </row>
    <row r="302" spans="1:28" x14ac:dyDescent="0.2">
      <c r="A302">
        <v>298</v>
      </c>
      <c r="B302" t="s">
        <v>524</v>
      </c>
      <c r="E302" t="s">
        <v>507</v>
      </c>
      <c r="F302" s="12">
        <v>45250</v>
      </c>
      <c r="G302" s="14"/>
      <c r="H302" s="10"/>
      <c r="I302" s="10"/>
      <c r="J302" s="12"/>
      <c r="K302" s="12"/>
      <c r="L302">
        <v>-10.47</v>
      </c>
      <c r="M302">
        <v>104.3</v>
      </c>
      <c r="N302">
        <v>191</v>
      </c>
      <c r="O302">
        <v>114.7</v>
      </c>
      <c r="P302">
        <v>345</v>
      </c>
      <c r="Q302">
        <v>68.400000000000006</v>
      </c>
      <c r="R302">
        <v>128</v>
      </c>
      <c r="S302">
        <v>1.9E-2</v>
      </c>
      <c r="T302">
        <v>135</v>
      </c>
      <c r="U302">
        <v>-1.08</v>
      </c>
      <c r="V302">
        <v>174</v>
      </c>
      <c r="W302">
        <v>104.6</v>
      </c>
      <c r="X302">
        <v>187</v>
      </c>
      <c r="Y302">
        <v>105.7</v>
      </c>
      <c r="Z302">
        <v>181</v>
      </c>
      <c r="AA302">
        <v>-2.5499999999999998</v>
      </c>
      <c r="AB302">
        <v>249</v>
      </c>
    </row>
    <row r="303" spans="1:28" x14ac:dyDescent="0.2">
      <c r="A303">
        <v>299</v>
      </c>
      <c r="B303" t="s">
        <v>599</v>
      </c>
      <c r="E303" t="s">
        <v>434</v>
      </c>
      <c r="F303" s="12">
        <v>45280</v>
      </c>
      <c r="G303" s="14"/>
      <c r="H303" s="10"/>
      <c r="I303" s="10"/>
      <c r="J303" s="12"/>
      <c r="K303" s="12"/>
      <c r="L303">
        <v>-10.68</v>
      </c>
      <c r="M303">
        <v>98</v>
      </c>
      <c r="N303">
        <v>311</v>
      </c>
      <c r="O303">
        <v>108.7</v>
      </c>
      <c r="P303">
        <v>257</v>
      </c>
      <c r="Q303">
        <v>69</v>
      </c>
      <c r="R303">
        <v>95</v>
      </c>
      <c r="S303">
        <v>1.9E-2</v>
      </c>
      <c r="T303">
        <v>133</v>
      </c>
      <c r="U303">
        <v>-3.61</v>
      </c>
      <c r="V303">
        <v>249</v>
      </c>
      <c r="W303">
        <v>102.1</v>
      </c>
      <c r="X303">
        <v>303</v>
      </c>
      <c r="Y303">
        <v>105.7</v>
      </c>
      <c r="Z303">
        <v>185</v>
      </c>
      <c r="AA303">
        <v>-10.29</v>
      </c>
      <c r="AB303">
        <v>360</v>
      </c>
    </row>
    <row r="304" spans="1:28" x14ac:dyDescent="0.2">
      <c r="A304">
        <v>300</v>
      </c>
      <c r="B304" t="s">
        <v>161</v>
      </c>
      <c r="E304" t="s">
        <v>500</v>
      </c>
      <c r="F304" s="12">
        <v>45221</v>
      </c>
      <c r="G304" s="14"/>
      <c r="H304" s="10"/>
      <c r="I304" s="10"/>
      <c r="J304" s="12"/>
      <c r="K304" s="12"/>
      <c r="L304">
        <v>-10.71</v>
      </c>
      <c r="M304">
        <v>102.8</v>
      </c>
      <c r="N304">
        <v>229</v>
      </c>
      <c r="O304">
        <v>113.5</v>
      </c>
      <c r="P304">
        <v>337</v>
      </c>
      <c r="Q304">
        <v>65.900000000000006</v>
      </c>
      <c r="R304">
        <v>259</v>
      </c>
      <c r="S304">
        <v>-5.7000000000000002E-2</v>
      </c>
      <c r="T304">
        <v>307</v>
      </c>
      <c r="U304">
        <v>-3.41</v>
      </c>
      <c r="V304">
        <v>245</v>
      </c>
      <c r="W304">
        <v>104.3</v>
      </c>
      <c r="X304">
        <v>204</v>
      </c>
      <c r="Y304">
        <v>107.7</v>
      </c>
      <c r="Z304">
        <v>283</v>
      </c>
      <c r="AA304">
        <v>-6.02</v>
      </c>
      <c r="AB304">
        <v>322</v>
      </c>
    </row>
    <row r="305" spans="1:28" x14ac:dyDescent="0.2">
      <c r="A305">
        <v>301</v>
      </c>
      <c r="B305" t="s">
        <v>593</v>
      </c>
      <c r="E305" t="s">
        <v>545</v>
      </c>
      <c r="F305" t="s">
        <v>720</v>
      </c>
      <c r="G305" s="14" t="s">
        <v>720</v>
      </c>
      <c r="H305" s="10">
        <v>14</v>
      </c>
      <c r="I305" s="10">
        <v>19</v>
      </c>
      <c r="L305">
        <v>-10.77</v>
      </c>
      <c r="M305">
        <v>99.3</v>
      </c>
      <c r="N305">
        <v>288</v>
      </c>
      <c r="O305">
        <v>110.1</v>
      </c>
      <c r="P305">
        <v>277</v>
      </c>
      <c r="Q305">
        <v>68.099999999999994</v>
      </c>
      <c r="R305">
        <v>143</v>
      </c>
      <c r="S305">
        <v>8.4000000000000005E-2</v>
      </c>
      <c r="T305">
        <v>28</v>
      </c>
      <c r="U305">
        <v>-4.58</v>
      </c>
      <c r="V305">
        <v>277</v>
      </c>
      <c r="W305">
        <v>100.7</v>
      </c>
      <c r="X305">
        <v>339</v>
      </c>
      <c r="Y305">
        <v>105.2</v>
      </c>
      <c r="Z305">
        <v>162</v>
      </c>
      <c r="AA305">
        <v>9.35</v>
      </c>
      <c r="AB305">
        <v>6</v>
      </c>
    </row>
    <row r="306" spans="1:28" x14ac:dyDescent="0.2">
      <c r="A306">
        <v>302</v>
      </c>
      <c r="B306" t="s">
        <v>279</v>
      </c>
      <c r="E306" t="s">
        <v>512</v>
      </c>
      <c r="F306" t="s">
        <v>743</v>
      </c>
      <c r="G306" s="14" t="s">
        <v>743</v>
      </c>
      <c r="H306" s="10">
        <v>14</v>
      </c>
      <c r="I306" s="10">
        <v>17</v>
      </c>
      <c r="L306">
        <v>-11.07</v>
      </c>
      <c r="M306">
        <v>100.2</v>
      </c>
      <c r="N306">
        <v>279</v>
      </c>
      <c r="O306">
        <v>111.3</v>
      </c>
      <c r="P306">
        <v>305</v>
      </c>
      <c r="Q306">
        <v>71.5</v>
      </c>
      <c r="R306">
        <v>21</v>
      </c>
      <c r="S306">
        <v>5.3999999999999999E-2</v>
      </c>
      <c r="T306">
        <v>58</v>
      </c>
      <c r="U306">
        <v>-5.53</v>
      </c>
      <c r="V306">
        <v>298</v>
      </c>
      <c r="W306">
        <v>103.1</v>
      </c>
      <c r="X306">
        <v>268</v>
      </c>
      <c r="Y306">
        <v>108.7</v>
      </c>
      <c r="Z306">
        <v>328</v>
      </c>
      <c r="AA306">
        <v>-4.3099999999999996</v>
      </c>
      <c r="AB306">
        <v>294</v>
      </c>
    </row>
    <row r="307" spans="1:28" x14ac:dyDescent="0.2">
      <c r="A307">
        <v>303</v>
      </c>
      <c r="B307" t="s">
        <v>670</v>
      </c>
      <c r="E307" t="s">
        <v>551</v>
      </c>
      <c r="F307" t="s">
        <v>748</v>
      </c>
      <c r="G307" s="14" t="s">
        <v>748</v>
      </c>
      <c r="H307" s="10">
        <v>13</v>
      </c>
      <c r="I307" s="10">
        <v>20</v>
      </c>
      <c r="L307">
        <v>-11.1</v>
      </c>
      <c r="M307">
        <v>101.5</v>
      </c>
      <c r="N307">
        <v>253</v>
      </c>
      <c r="O307">
        <v>112.6</v>
      </c>
      <c r="P307">
        <v>326</v>
      </c>
      <c r="Q307">
        <v>65.400000000000006</v>
      </c>
      <c r="R307">
        <v>281</v>
      </c>
      <c r="S307">
        <v>2.5999999999999999E-2</v>
      </c>
      <c r="T307">
        <v>118</v>
      </c>
      <c r="U307">
        <v>-6.53</v>
      </c>
      <c r="V307">
        <v>317</v>
      </c>
      <c r="W307">
        <v>102.6</v>
      </c>
      <c r="X307">
        <v>284</v>
      </c>
      <c r="Y307">
        <v>109.1</v>
      </c>
      <c r="Z307">
        <v>340</v>
      </c>
      <c r="AA307">
        <v>1.66</v>
      </c>
      <c r="AB307">
        <v>118</v>
      </c>
    </row>
    <row r="308" spans="1:28" x14ac:dyDescent="0.2">
      <c r="A308">
        <v>304</v>
      </c>
      <c r="B308" t="s">
        <v>641</v>
      </c>
      <c r="E308" t="s">
        <v>512</v>
      </c>
      <c r="F308" s="12">
        <v>45220</v>
      </c>
      <c r="G308" s="14"/>
      <c r="H308" s="10"/>
      <c r="I308" s="10"/>
      <c r="J308" s="12"/>
      <c r="K308" s="12"/>
      <c r="L308">
        <v>-11.25</v>
      </c>
      <c r="M308">
        <v>105.4</v>
      </c>
      <c r="N308">
        <v>167</v>
      </c>
      <c r="O308">
        <v>116.7</v>
      </c>
      <c r="P308">
        <v>356</v>
      </c>
      <c r="Q308">
        <v>65.900000000000006</v>
      </c>
      <c r="R308">
        <v>263</v>
      </c>
      <c r="S308">
        <v>-0.08</v>
      </c>
      <c r="T308">
        <v>338</v>
      </c>
      <c r="U308">
        <v>-4.0599999999999996</v>
      </c>
      <c r="V308">
        <v>265</v>
      </c>
      <c r="W308">
        <v>103.1</v>
      </c>
      <c r="X308">
        <v>267</v>
      </c>
      <c r="Y308">
        <v>107.2</v>
      </c>
      <c r="Z308">
        <v>258</v>
      </c>
      <c r="AA308">
        <v>0.51</v>
      </c>
      <c r="AB308">
        <v>155</v>
      </c>
    </row>
    <row r="309" spans="1:28" x14ac:dyDescent="0.2">
      <c r="A309">
        <v>305</v>
      </c>
      <c r="B309" t="s">
        <v>618</v>
      </c>
      <c r="E309" t="s">
        <v>545</v>
      </c>
      <c r="F309" t="s">
        <v>724</v>
      </c>
      <c r="G309" s="14" t="s">
        <v>724</v>
      </c>
      <c r="H309" s="10">
        <v>15</v>
      </c>
      <c r="I309" s="10">
        <v>18</v>
      </c>
      <c r="L309">
        <v>-11.28</v>
      </c>
      <c r="M309">
        <v>96.7</v>
      </c>
      <c r="N309">
        <v>328</v>
      </c>
      <c r="O309">
        <v>108</v>
      </c>
      <c r="P309">
        <v>239</v>
      </c>
      <c r="Q309">
        <v>68.3</v>
      </c>
      <c r="R309">
        <v>137</v>
      </c>
      <c r="S309">
        <v>-1.0999999999999999E-2</v>
      </c>
      <c r="T309">
        <v>223</v>
      </c>
      <c r="U309">
        <v>-8.3000000000000007</v>
      </c>
      <c r="V309">
        <v>343</v>
      </c>
      <c r="W309">
        <v>99.4</v>
      </c>
      <c r="X309">
        <v>353</v>
      </c>
      <c r="Y309">
        <v>107.7</v>
      </c>
      <c r="Z309">
        <v>281</v>
      </c>
      <c r="AA309">
        <v>1.99</v>
      </c>
      <c r="AB309">
        <v>104</v>
      </c>
    </row>
    <row r="310" spans="1:28" x14ac:dyDescent="0.2">
      <c r="A310">
        <v>306</v>
      </c>
      <c r="B310" t="s">
        <v>184</v>
      </c>
      <c r="E310" t="s">
        <v>495</v>
      </c>
      <c r="F310" s="12">
        <v>45280</v>
      </c>
      <c r="G310" s="14"/>
      <c r="H310" s="10"/>
      <c r="I310" s="10"/>
      <c r="J310" s="12"/>
      <c r="K310" s="12"/>
      <c r="L310">
        <v>-11.42</v>
      </c>
      <c r="M310">
        <v>99</v>
      </c>
      <c r="N310">
        <v>294</v>
      </c>
      <c r="O310">
        <v>110.4</v>
      </c>
      <c r="P310">
        <v>286</v>
      </c>
      <c r="Q310">
        <v>66.8</v>
      </c>
      <c r="R310">
        <v>202</v>
      </c>
      <c r="S310">
        <v>-6.0999999999999999E-2</v>
      </c>
      <c r="T310">
        <v>313</v>
      </c>
      <c r="U310">
        <v>-7.96</v>
      </c>
      <c r="V310">
        <v>340</v>
      </c>
      <c r="W310">
        <v>99.9</v>
      </c>
      <c r="X310">
        <v>350</v>
      </c>
      <c r="Y310">
        <v>107.9</v>
      </c>
      <c r="Z310">
        <v>292</v>
      </c>
      <c r="AA310">
        <v>-7.75</v>
      </c>
      <c r="AB310">
        <v>341</v>
      </c>
    </row>
    <row r="311" spans="1:28" x14ac:dyDescent="0.2">
      <c r="A311">
        <v>307</v>
      </c>
      <c r="B311" t="s">
        <v>212</v>
      </c>
      <c r="E311" t="s">
        <v>479</v>
      </c>
      <c r="F311" s="12">
        <v>45278</v>
      </c>
      <c r="G311" s="14"/>
      <c r="H311" s="10"/>
      <c r="I311" s="10"/>
      <c r="J311" s="12"/>
      <c r="K311" s="12"/>
      <c r="L311">
        <v>-11.51</v>
      </c>
      <c r="M311">
        <v>97.5</v>
      </c>
      <c r="N311">
        <v>318</v>
      </c>
      <c r="O311">
        <v>109.1</v>
      </c>
      <c r="P311">
        <v>261</v>
      </c>
      <c r="Q311">
        <v>67.099999999999994</v>
      </c>
      <c r="R311">
        <v>188</v>
      </c>
      <c r="S311">
        <v>4.7E-2</v>
      </c>
      <c r="T311">
        <v>72</v>
      </c>
      <c r="U311">
        <v>-5.73</v>
      </c>
      <c r="V311">
        <v>306</v>
      </c>
      <c r="W311">
        <v>101.6</v>
      </c>
      <c r="X311">
        <v>317</v>
      </c>
      <c r="Y311">
        <v>107.4</v>
      </c>
      <c r="Z311">
        <v>267</v>
      </c>
      <c r="AA311">
        <v>-6.63</v>
      </c>
      <c r="AB311">
        <v>331</v>
      </c>
    </row>
    <row r="312" spans="1:28" x14ac:dyDescent="0.2">
      <c r="A312">
        <v>308</v>
      </c>
      <c r="B312" t="s">
        <v>671</v>
      </c>
      <c r="E312" t="s">
        <v>479</v>
      </c>
      <c r="F312" t="s">
        <v>727</v>
      </c>
      <c r="G312" s="14" t="s">
        <v>727</v>
      </c>
      <c r="H312" s="10">
        <v>14</v>
      </c>
      <c r="I312" s="10">
        <v>18</v>
      </c>
      <c r="L312">
        <v>-11.66</v>
      </c>
      <c r="M312">
        <v>96.9</v>
      </c>
      <c r="N312">
        <v>326</v>
      </c>
      <c r="O312">
        <v>108.6</v>
      </c>
      <c r="P312">
        <v>256</v>
      </c>
      <c r="Q312">
        <v>63</v>
      </c>
      <c r="R312">
        <v>350</v>
      </c>
      <c r="S312">
        <v>5.5E-2</v>
      </c>
      <c r="T312">
        <v>56</v>
      </c>
      <c r="U312">
        <v>-6.07</v>
      </c>
      <c r="V312">
        <v>311</v>
      </c>
      <c r="W312">
        <v>101.3</v>
      </c>
      <c r="X312">
        <v>325</v>
      </c>
      <c r="Y312">
        <v>107.3</v>
      </c>
      <c r="Z312">
        <v>265</v>
      </c>
      <c r="AA312">
        <v>-8.39</v>
      </c>
      <c r="AB312">
        <v>348</v>
      </c>
    </row>
    <row r="313" spans="1:28" x14ac:dyDescent="0.2">
      <c r="A313">
        <v>309</v>
      </c>
      <c r="B313" t="s">
        <v>200</v>
      </c>
      <c r="E313" t="s">
        <v>465</v>
      </c>
      <c r="F313" s="12">
        <v>45251</v>
      </c>
      <c r="G313" s="14"/>
      <c r="H313" s="10"/>
      <c r="I313" s="10"/>
      <c r="J313" s="12"/>
      <c r="K313" s="12"/>
      <c r="L313">
        <v>-11.7</v>
      </c>
      <c r="M313">
        <v>96.4</v>
      </c>
      <c r="N313">
        <v>332</v>
      </c>
      <c r="O313">
        <v>108.1</v>
      </c>
      <c r="P313">
        <v>241</v>
      </c>
      <c r="Q313">
        <v>63.8</v>
      </c>
      <c r="R313">
        <v>335</v>
      </c>
      <c r="S313">
        <v>-1.2999999999999999E-2</v>
      </c>
      <c r="T313">
        <v>229</v>
      </c>
      <c r="U313">
        <v>-3.2</v>
      </c>
      <c r="V313">
        <v>237</v>
      </c>
      <c r="W313">
        <v>105</v>
      </c>
      <c r="X313">
        <v>167</v>
      </c>
      <c r="Y313">
        <v>108.2</v>
      </c>
      <c r="Z313">
        <v>303</v>
      </c>
      <c r="AA313">
        <v>1.95</v>
      </c>
      <c r="AB313">
        <v>107</v>
      </c>
    </row>
    <row r="314" spans="1:28" x14ac:dyDescent="0.2">
      <c r="A314">
        <v>310</v>
      </c>
      <c r="B314" t="s">
        <v>584</v>
      </c>
      <c r="E314" t="s">
        <v>470</v>
      </c>
      <c r="F314" s="12">
        <v>45219</v>
      </c>
      <c r="G314" s="14"/>
      <c r="H314" s="10"/>
      <c r="I314" s="10"/>
      <c r="J314" s="12"/>
      <c r="K314" s="12"/>
      <c r="L314">
        <v>-11.83</v>
      </c>
      <c r="M314">
        <v>97.9</v>
      </c>
      <c r="N314">
        <v>314</v>
      </c>
      <c r="O314">
        <v>109.7</v>
      </c>
      <c r="P314">
        <v>268</v>
      </c>
      <c r="Q314">
        <v>66.8</v>
      </c>
      <c r="R314">
        <v>200</v>
      </c>
      <c r="S314">
        <v>-6.0000000000000001E-3</v>
      </c>
      <c r="T314">
        <v>211</v>
      </c>
      <c r="U314">
        <v>-4.13</v>
      </c>
      <c r="V314">
        <v>266</v>
      </c>
      <c r="W314">
        <v>102.6</v>
      </c>
      <c r="X314">
        <v>286</v>
      </c>
      <c r="Y314">
        <v>106.7</v>
      </c>
      <c r="Z314">
        <v>230</v>
      </c>
      <c r="AA314">
        <v>-1.75</v>
      </c>
      <c r="AB314">
        <v>224</v>
      </c>
    </row>
    <row r="315" spans="1:28" x14ac:dyDescent="0.2">
      <c r="A315">
        <v>311</v>
      </c>
      <c r="B315" t="s">
        <v>322</v>
      </c>
      <c r="E315" t="s">
        <v>458</v>
      </c>
      <c r="F315" t="s">
        <v>744</v>
      </c>
      <c r="G315" s="14" t="s">
        <v>744</v>
      </c>
      <c r="H315" s="10">
        <v>13</v>
      </c>
      <c r="I315" s="10">
        <v>18</v>
      </c>
      <c r="L315">
        <v>-11.93</v>
      </c>
      <c r="M315">
        <v>98.7</v>
      </c>
      <c r="N315">
        <v>301</v>
      </c>
      <c r="O315">
        <v>110.6</v>
      </c>
      <c r="P315">
        <v>290</v>
      </c>
      <c r="Q315">
        <v>66.099999999999994</v>
      </c>
      <c r="R315">
        <v>246</v>
      </c>
      <c r="S315">
        <v>2.8000000000000001E-2</v>
      </c>
      <c r="T315">
        <v>110</v>
      </c>
      <c r="U315">
        <v>-5.6</v>
      </c>
      <c r="V315">
        <v>302</v>
      </c>
      <c r="W315">
        <v>102.9</v>
      </c>
      <c r="X315">
        <v>275</v>
      </c>
      <c r="Y315">
        <v>108.5</v>
      </c>
      <c r="Z315">
        <v>321</v>
      </c>
      <c r="AA315">
        <v>-5.14</v>
      </c>
      <c r="AB315">
        <v>309</v>
      </c>
    </row>
    <row r="316" spans="1:28" x14ac:dyDescent="0.2">
      <c r="A316">
        <v>312</v>
      </c>
      <c r="B316" t="s">
        <v>640</v>
      </c>
      <c r="C316">
        <v>16</v>
      </c>
      <c r="E316" t="s">
        <v>520</v>
      </c>
      <c r="F316" t="s">
        <v>717</v>
      </c>
      <c r="G316" s="14" t="s">
        <v>717</v>
      </c>
      <c r="H316" s="10">
        <v>19</v>
      </c>
      <c r="I316" s="10">
        <v>15</v>
      </c>
      <c r="L316">
        <v>-12.25</v>
      </c>
      <c r="M316">
        <v>106.2</v>
      </c>
      <c r="N316">
        <v>155</v>
      </c>
      <c r="O316">
        <v>118.4</v>
      </c>
      <c r="P316">
        <v>361</v>
      </c>
      <c r="Q316">
        <v>68.8</v>
      </c>
      <c r="R316">
        <v>110</v>
      </c>
      <c r="S316">
        <v>1.7000000000000001E-2</v>
      </c>
      <c r="T316">
        <v>143</v>
      </c>
      <c r="U316">
        <v>-14</v>
      </c>
      <c r="V316">
        <v>362</v>
      </c>
      <c r="W316">
        <v>96.3</v>
      </c>
      <c r="X316">
        <v>363</v>
      </c>
      <c r="Y316">
        <v>110.3</v>
      </c>
      <c r="Z316">
        <v>360</v>
      </c>
      <c r="AA316">
        <v>-7.11</v>
      </c>
      <c r="AB316">
        <v>338</v>
      </c>
    </row>
    <row r="317" spans="1:28" x14ac:dyDescent="0.2">
      <c r="A317">
        <v>313</v>
      </c>
      <c r="B317" t="s">
        <v>600</v>
      </c>
      <c r="E317" t="s">
        <v>530</v>
      </c>
      <c r="F317" t="s">
        <v>739</v>
      </c>
      <c r="G317" s="14" t="s">
        <v>739</v>
      </c>
      <c r="H317" s="10">
        <v>15</v>
      </c>
      <c r="I317" s="10">
        <v>16</v>
      </c>
      <c r="L317">
        <v>-12.33</v>
      </c>
      <c r="M317">
        <v>94.5</v>
      </c>
      <c r="N317">
        <v>343</v>
      </c>
      <c r="O317">
        <v>106.8</v>
      </c>
      <c r="P317">
        <v>209</v>
      </c>
      <c r="Q317">
        <v>70.8</v>
      </c>
      <c r="R317">
        <v>30</v>
      </c>
      <c r="S317">
        <v>7.2999999999999995E-2</v>
      </c>
      <c r="T317">
        <v>38</v>
      </c>
      <c r="U317">
        <v>-5.55</v>
      </c>
      <c r="V317">
        <v>299</v>
      </c>
      <c r="W317">
        <v>101.9</v>
      </c>
      <c r="X317">
        <v>306</v>
      </c>
      <c r="Y317">
        <v>107.5</v>
      </c>
      <c r="Z317">
        <v>272</v>
      </c>
      <c r="AA317">
        <v>2.21</v>
      </c>
      <c r="AB317">
        <v>98</v>
      </c>
    </row>
    <row r="318" spans="1:28" x14ac:dyDescent="0.2">
      <c r="A318">
        <v>314</v>
      </c>
      <c r="B318" t="s">
        <v>287</v>
      </c>
      <c r="E318" t="s">
        <v>423</v>
      </c>
      <c r="F318" s="12">
        <v>45071</v>
      </c>
      <c r="G318" s="14"/>
      <c r="H318" s="10"/>
      <c r="I318" s="10"/>
      <c r="J318" s="12"/>
      <c r="K318" s="12"/>
      <c r="L318">
        <v>-12.37</v>
      </c>
      <c r="M318">
        <v>99</v>
      </c>
      <c r="N318">
        <v>296</v>
      </c>
      <c r="O318">
        <v>111.4</v>
      </c>
      <c r="P318">
        <v>310</v>
      </c>
      <c r="Q318">
        <v>68</v>
      </c>
      <c r="R318">
        <v>151</v>
      </c>
      <c r="S318">
        <v>-4.5999999999999999E-2</v>
      </c>
      <c r="T318">
        <v>291</v>
      </c>
      <c r="U318">
        <v>3.84</v>
      </c>
      <c r="V318">
        <v>98</v>
      </c>
      <c r="W318">
        <v>106.7</v>
      </c>
      <c r="X318">
        <v>106</v>
      </c>
      <c r="Y318">
        <v>102.9</v>
      </c>
      <c r="Z318">
        <v>80</v>
      </c>
      <c r="AA318">
        <v>-3.28</v>
      </c>
      <c r="AB318">
        <v>267</v>
      </c>
    </row>
    <row r="319" spans="1:28" x14ac:dyDescent="0.2">
      <c r="A319">
        <v>315</v>
      </c>
      <c r="B319" t="s">
        <v>386</v>
      </c>
      <c r="E319" t="s">
        <v>520</v>
      </c>
      <c r="F319" t="s">
        <v>751</v>
      </c>
      <c r="G319" s="14" t="s">
        <v>751</v>
      </c>
      <c r="H319" s="10">
        <v>18</v>
      </c>
      <c r="I319" s="10">
        <v>16</v>
      </c>
      <c r="L319">
        <v>-12.43</v>
      </c>
      <c r="M319">
        <v>89.5</v>
      </c>
      <c r="N319">
        <v>361</v>
      </c>
      <c r="O319">
        <v>101.9</v>
      </c>
      <c r="P319">
        <v>106</v>
      </c>
      <c r="Q319">
        <v>66.400000000000006</v>
      </c>
      <c r="R319">
        <v>223</v>
      </c>
      <c r="S319">
        <v>5.5E-2</v>
      </c>
      <c r="T319">
        <v>57</v>
      </c>
      <c r="U319">
        <v>-11.64</v>
      </c>
      <c r="V319">
        <v>358</v>
      </c>
      <c r="W319">
        <v>99.2</v>
      </c>
      <c r="X319">
        <v>354</v>
      </c>
      <c r="Y319">
        <v>110.8</v>
      </c>
      <c r="Z319">
        <v>361</v>
      </c>
      <c r="AA319">
        <v>1.47</v>
      </c>
      <c r="AB319">
        <v>122</v>
      </c>
    </row>
    <row r="320" spans="1:28" x14ac:dyDescent="0.2">
      <c r="A320">
        <v>316</v>
      </c>
      <c r="B320" t="s">
        <v>637</v>
      </c>
      <c r="E320" t="s">
        <v>465</v>
      </c>
      <c r="F320" s="12">
        <v>45192</v>
      </c>
      <c r="G320" s="14"/>
      <c r="H320" s="10"/>
      <c r="I320" s="10"/>
      <c r="J320" s="12"/>
      <c r="K320" s="12"/>
      <c r="L320">
        <v>-12.53</v>
      </c>
      <c r="M320">
        <v>100.4</v>
      </c>
      <c r="N320">
        <v>273</v>
      </c>
      <c r="O320">
        <v>113</v>
      </c>
      <c r="P320">
        <v>329</v>
      </c>
      <c r="Q320">
        <v>67.900000000000006</v>
      </c>
      <c r="R320">
        <v>157</v>
      </c>
      <c r="S320">
        <v>2E-3</v>
      </c>
      <c r="T320">
        <v>189</v>
      </c>
      <c r="U320">
        <v>-1.08</v>
      </c>
      <c r="V320">
        <v>175</v>
      </c>
      <c r="W320">
        <v>105</v>
      </c>
      <c r="X320">
        <v>163</v>
      </c>
      <c r="Y320">
        <v>106.1</v>
      </c>
      <c r="Z320">
        <v>197</v>
      </c>
      <c r="AA320">
        <v>8.2899999999999991</v>
      </c>
      <c r="AB320">
        <v>12</v>
      </c>
    </row>
    <row r="321" spans="1:28" x14ac:dyDescent="0.2">
      <c r="A321">
        <v>317</v>
      </c>
      <c r="B321" t="s">
        <v>615</v>
      </c>
      <c r="E321" t="s">
        <v>476</v>
      </c>
      <c r="F321" s="12">
        <v>45161</v>
      </c>
      <c r="G321" s="14"/>
      <c r="H321" s="10"/>
      <c r="I321" s="10"/>
      <c r="J321" s="12"/>
      <c r="K321" s="12"/>
      <c r="L321">
        <v>-12.6</v>
      </c>
      <c r="M321">
        <v>101.8</v>
      </c>
      <c r="N321">
        <v>251</v>
      </c>
      <c r="O321">
        <v>114.4</v>
      </c>
      <c r="P321">
        <v>342</v>
      </c>
      <c r="Q321">
        <v>69.2</v>
      </c>
      <c r="R321">
        <v>85</v>
      </c>
      <c r="S321">
        <v>-1.0999999999999999E-2</v>
      </c>
      <c r="T321">
        <v>222</v>
      </c>
      <c r="U321">
        <v>-1.25</v>
      </c>
      <c r="V321">
        <v>181</v>
      </c>
      <c r="W321">
        <v>106.3</v>
      </c>
      <c r="X321">
        <v>117</v>
      </c>
      <c r="Y321">
        <v>107.5</v>
      </c>
      <c r="Z321">
        <v>275</v>
      </c>
      <c r="AA321">
        <v>-0.51</v>
      </c>
      <c r="AB321">
        <v>180</v>
      </c>
    </row>
    <row r="322" spans="1:28" x14ac:dyDescent="0.2">
      <c r="A322">
        <v>318</v>
      </c>
      <c r="B322" t="s">
        <v>122</v>
      </c>
      <c r="E322" t="s">
        <v>520</v>
      </c>
      <c r="F322" t="s">
        <v>752</v>
      </c>
      <c r="G322" s="14" t="s">
        <v>752</v>
      </c>
      <c r="H322" s="10">
        <v>15</v>
      </c>
      <c r="I322" s="10">
        <v>13</v>
      </c>
      <c r="L322">
        <v>-12.9</v>
      </c>
      <c r="M322">
        <v>93.7</v>
      </c>
      <c r="N322">
        <v>351</v>
      </c>
      <c r="O322">
        <v>106.6</v>
      </c>
      <c r="P322">
        <v>205</v>
      </c>
      <c r="Q322">
        <v>62.1</v>
      </c>
      <c r="R322">
        <v>357</v>
      </c>
      <c r="S322">
        <v>1.9E-2</v>
      </c>
      <c r="T322">
        <v>138</v>
      </c>
      <c r="U322">
        <v>-12.95</v>
      </c>
      <c r="V322">
        <v>360</v>
      </c>
      <c r="W322">
        <v>97.3</v>
      </c>
      <c r="X322">
        <v>361</v>
      </c>
      <c r="Y322">
        <v>110.2</v>
      </c>
      <c r="Z322">
        <v>356</v>
      </c>
      <c r="AA322">
        <v>-3.08</v>
      </c>
      <c r="AB322">
        <v>262</v>
      </c>
    </row>
    <row r="323" spans="1:28" x14ac:dyDescent="0.2">
      <c r="A323">
        <v>319</v>
      </c>
      <c r="B323" t="s">
        <v>602</v>
      </c>
      <c r="E323" t="s">
        <v>470</v>
      </c>
      <c r="F323" t="s">
        <v>746</v>
      </c>
      <c r="G323" s="14" t="s">
        <v>746</v>
      </c>
      <c r="H323" s="10">
        <v>13</v>
      </c>
      <c r="I323" s="10">
        <v>19</v>
      </c>
      <c r="L323">
        <v>-13.09</v>
      </c>
      <c r="M323">
        <v>98.3</v>
      </c>
      <c r="N323">
        <v>306</v>
      </c>
      <c r="O323">
        <v>111.4</v>
      </c>
      <c r="P323">
        <v>309</v>
      </c>
      <c r="Q323">
        <v>70</v>
      </c>
      <c r="R323">
        <v>46</v>
      </c>
      <c r="S323">
        <v>5.3999999999999999E-2</v>
      </c>
      <c r="T323">
        <v>59</v>
      </c>
      <c r="U323">
        <v>-4.0599999999999996</v>
      </c>
      <c r="V323">
        <v>264</v>
      </c>
      <c r="W323">
        <v>102.4</v>
      </c>
      <c r="X323">
        <v>292</v>
      </c>
      <c r="Y323">
        <v>106.4</v>
      </c>
      <c r="Z323">
        <v>214</v>
      </c>
      <c r="AA323">
        <v>5.15</v>
      </c>
      <c r="AB323">
        <v>45</v>
      </c>
    </row>
    <row r="324" spans="1:28" x14ac:dyDescent="0.2">
      <c r="A324">
        <v>320</v>
      </c>
      <c r="B324" t="s">
        <v>636</v>
      </c>
      <c r="E324" t="s">
        <v>470</v>
      </c>
      <c r="F324" t="s">
        <v>748</v>
      </c>
      <c r="G324" s="14" t="s">
        <v>748</v>
      </c>
      <c r="H324" s="10">
        <v>13</v>
      </c>
      <c r="I324" s="10">
        <v>20</v>
      </c>
      <c r="L324">
        <v>-13.25</v>
      </c>
      <c r="M324">
        <v>99.8</v>
      </c>
      <c r="N324">
        <v>283</v>
      </c>
      <c r="O324">
        <v>113</v>
      </c>
      <c r="P324">
        <v>331</v>
      </c>
      <c r="Q324">
        <v>65.2</v>
      </c>
      <c r="R324">
        <v>290</v>
      </c>
      <c r="S324">
        <v>3.1E-2</v>
      </c>
      <c r="T324">
        <v>100</v>
      </c>
      <c r="U324">
        <v>-4.58</v>
      </c>
      <c r="V324">
        <v>278</v>
      </c>
      <c r="W324">
        <v>102.9</v>
      </c>
      <c r="X324">
        <v>277</v>
      </c>
      <c r="Y324">
        <v>107.5</v>
      </c>
      <c r="Z324">
        <v>271</v>
      </c>
      <c r="AA324">
        <v>0.56000000000000005</v>
      </c>
      <c r="AB324">
        <v>154</v>
      </c>
    </row>
    <row r="325" spans="1:28" x14ac:dyDescent="0.2">
      <c r="A325">
        <v>321</v>
      </c>
      <c r="B325" t="s">
        <v>642</v>
      </c>
      <c r="E325" t="s">
        <v>545</v>
      </c>
      <c r="F325" s="12">
        <v>45220</v>
      </c>
      <c r="G325" s="14"/>
      <c r="H325" s="10"/>
      <c r="I325" s="10"/>
      <c r="J325" s="12"/>
      <c r="K325" s="12"/>
      <c r="L325">
        <v>-13.28</v>
      </c>
      <c r="M325">
        <v>94.7</v>
      </c>
      <c r="N325">
        <v>342</v>
      </c>
      <c r="O325">
        <v>107.9</v>
      </c>
      <c r="P325">
        <v>238</v>
      </c>
      <c r="Q325">
        <v>69.599999999999994</v>
      </c>
      <c r="R325">
        <v>56</v>
      </c>
      <c r="S325">
        <v>-7.0000000000000007E-2</v>
      </c>
      <c r="T325">
        <v>323</v>
      </c>
      <c r="U325">
        <v>-4.68</v>
      </c>
      <c r="V325">
        <v>283</v>
      </c>
      <c r="W325">
        <v>100.3</v>
      </c>
      <c r="X325">
        <v>345</v>
      </c>
      <c r="Y325">
        <v>104.9</v>
      </c>
      <c r="Z325">
        <v>147</v>
      </c>
      <c r="AA325">
        <v>14.23</v>
      </c>
      <c r="AB325">
        <v>1</v>
      </c>
    </row>
    <row r="326" spans="1:28" x14ac:dyDescent="0.2">
      <c r="A326">
        <v>322</v>
      </c>
      <c r="B326" t="s">
        <v>624</v>
      </c>
      <c r="E326" t="s">
        <v>437</v>
      </c>
      <c r="F326" s="12">
        <v>45220</v>
      </c>
      <c r="G326" s="14"/>
      <c r="H326" s="10"/>
      <c r="I326" s="10"/>
      <c r="J326" s="12"/>
      <c r="K326" s="12"/>
      <c r="L326">
        <v>-13.37</v>
      </c>
      <c r="M326">
        <v>102.2</v>
      </c>
      <c r="N326">
        <v>241</v>
      </c>
      <c r="O326">
        <v>115.6</v>
      </c>
      <c r="P326">
        <v>350</v>
      </c>
      <c r="Q326">
        <v>71</v>
      </c>
      <c r="R326">
        <v>28</v>
      </c>
      <c r="S326">
        <v>-2.5000000000000001E-2</v>
      </c>
      <c r="T326">
        <v>249</v>
      </c>
      <c r="U326">
        <v>-7.18</v>
      </c>
      <c r="V326">
        <v>329</v>
      </c>
      <c r="W326">
        <v>101.5</v>
      </c>
      <c r="X326">
        <v>320</v>
      </c>
      <c r="Y326">
        <v>108.6</v>
      </c>
      <c r="Z326">
        <v>326</v>
      </c>
      <c r="AA326">
        <v>-0.19</v>
      </c>
      <c r="AB326">
        <v>177</v>
      </c>
    </row>
    <row r="327" spans="1:28" x14ac:dyDescent="0.2">
      <c r="A327">
        <v>323</v>
      </c>
      <c r="B327" t="s">
        <v>625</v>
      </c>
      <c r="E327" t="s">
        <v>476</v>
      </c>
      <c r="F327" s="12">
        <v>45161</v>
      </c>
      <c r="G327" s="14"/>
      <c r="H327" s="10"/>
      <c r="I327" s="10"/>
      <c r="J327" s="12"/>
      <c r="K327" s="12"/>
      <c r="L327">
        <v>-13.59</v>
      </c>
      <c r="M327">
        <v>102.8</v>
      </c>
      <c r="N327">
        <v>230</v>
      </c>
      <c r="O327">
        <v>116.4</v>
      </c>
      <c r="P327">
        <v>354</v>
      </c>
      <c r="Q327">
        <v>65.7</v>
      </c>
      <c r="R327">
        <v>272</v>
      </c>
      <c r="S327">
        <v>-5.5E-2</v>
      </c>
      <c r="T327">
        <v>301</v>
      </c>
      <c r="U327">
        <v>-1.9</v>
      </c>
      <c r="V327">
        <v>204</v>
      </c>
      <c r="W327">
        <v>104.7</v>
      </c>
      <c r="X327">
        <v>184</v>
      </c>
      <c r="Y327">
        <v>106.6</v>
      </c>
      <c r="Z327">
        <v>221</v>
      </c>
      <c r="AA327">
        <v>0.57999999999999996</v>
      </c>
      <c r="AB327">
        <v>153</v>
      </c>
    </row>
    <row r="328" spans="1:28" x14ac:dyDescent="0.2">
      <c r="A328">
        <v>324</v>
      </c>
      <c r="B328" t="s">
        <v>371</v>
      </c>
      <c r="E328" t="s">
        <v>498</v>
      </c>
      <c r="F328" s="12">
        <v>45191</v>
      </c>
      <c r="G328" s="14"/>
      <c r="H328" s="10"/>
      <c r="I328" s="10"/>
      <c r="J328" s="12"/>
      <c r="K328" s="12"/>
      <c r="L328">
        <v>-13.89</v>
      </c>
      <c r="M328">
        <v>97.1</v>
      </c>
      <c r="N328">
        <v>322</v>
      </c>
      <c r="O328">
        <v>111</v>
      </c>
      <c r="P328">
        <v>295</v>
      </c>
      <c r="Q328">
        <v>64.8</v>
      </c>
      <c r="R328">
        <v>308</v>
      </c>
      <c r="S328">
        <v>-5.8000000000000003E-2</v>
      </c>
      <c r="T328">
        <v>309</v>
      </c>
      <c r="U328">
        <v>-2.1</v>
      </c>
      <c r="V328">
        <v>209</v>
      </c>
      <c r="W328">
        <v>105.4</v>
      </c>
      <c r="X328">
        <v>146</v>
      </c>
      <c r="Y328">
        <v>107.5</v>
      </c>
      <c r="Z328">
        <v>273</v>
      </c>
      <c r="AA328">
        <v>0.81</v>
      </c>
      <c r="AB328">
        <v>144</v>
      </c>
    </row>
    <row r="329" spans="1:28" x14ac:dyDescent="0.2">
      <c r="A329">
        <v>325</v>
      </c>
      <c r="B329" t="s">
        <v>569</v>
      </c>
      <c r="E329" t="s">
        <v>467</v>
      </c>
      <c r="F329" s="12">
        <v>45221</v>
      </c>
      <c r="G329" s="14"/>
      <c r="H329" s="10"/>
      <c r="I329" s="10"/>
      <c r="J329" s="12"/>
      <c r="K329" s="12"/>
      <c r="L329">
        <v>-13.96</v>
      </c>
      <c r="M329">
        <v>98.2</v>
      </c>
      <c r="N329">
        <v>307</v>
      </c>
      <c r="O329">
        <v>112.1</v>
      </c>
      <c r="P329">
        <v>318</v>
      </c>
      <c r="Q329">
        <v>67.2</v>
      </c>
      <c r="R329">
        <v>181</v>
      </c>
      <c r="S329">
        <v>0</v>
      </c>
      <c r="T329">
        <v>193</v>
      </c>
      <c r="U329">
        <v>-3.29</v>
      </c>
      <c r="V329">
        <v>240</v>
      </c>
      <c r="W329">
        <v>104.2</v>
      </c>
      <c r="X329">
        <v>207</v>
      </c>
      <c r="Y329">
        <v>107.5</v>
      </c>
      <c r="Z329">
        <v>274</v>
      </c>
      <c r="AA329">
        <v>-3.48</v>
      </c>
      <c r="AB329">
        <v>272</v>
      </c>
    </row>
    <row r="330" spans="1:28" x14ac:dyDescent="0.2">
      <c r="A330">
        <v>326</v>
      </c>
      <c r="B330" t="s">
        <v>628</v>
      </c>
      <c r="E330" t="s">
        <v>501</v>
      </c>
      <c r="F330" s="12">
        <v>45132</v>
      </c>
      <c r="G330" s="14"/>
      <c r="H330" s="10"/>
      <c r="I330" s="10"/>
      <c r="J330" s="12"/>
      <c r="K330" s="12"/>
      <c r="L330">
        <v>-13.98</v>
      </c>
      <c r="M330">
        <v>95.8</v>
      </c>
      <c r="N330">
        <v>336</v>
      </c>
      <c r="O330">
        <v>109.7</v>
      </c>
      <c r="P330">
        <v>270</v>
      </c>
      <c r="Q330">
        <v>65.3</v>
      </c>
      <c r="R330">
        <v>284</v>
      </c>
      <c r="S330">
        <v>-2E-3</v>
      </c>
      <c r="T330">
        <v>202</v>
      </c>
      <c r="U330">
        <v>-1.4</v>
      </c>
      <c r="V330">
        <v>186</v>
      </c>
      <c r="W330">
        <v>103.5</v>
      </c>
      <c r="X330">
        <v>251</v>
      </c>
      <c r="Y330">
        <v>104.9</v>
      </c>
      <c r="Z330">
        <v>144</v>
      </c>
      <c r="AA330">
        <v>-2.75</v>
      </c>
      <c r="AB330">
        <v>257</v>
      </c>
    </row>
    <row r="331" spans="1:28" x14ac:dyDescent="0.2">
      <c r="A331">
        <v>327</v>
      </c>
      <c r="B331" t="s">
        <v>589</v>
      </c>
      <c r="E331" t="s">
        <v>495</v>
      </c>
      <c r="F331" t="s">
        <v>748</v>
      </c>
      <c r="G331" s="14" t="s">
        <v>748</v>
      </c>
      <c r="H331" s="10">
        <v>13</v>
      </c>
      <c r="I331" s="10">
        <v>20</v>
      </c>
      <c r="L331">
        <v>-14.12</v>
      </c>
      <c r="M331">
        <v>98.8</v>
      </c>
      <c r="N331">
        <v>299</v>
      </c>
      <c r="O331">
        <v>113</v>
      </c>
      <c r="P331">
        <v>330</v>
      </c>
      <c r="Q331">
        <v>66.099999999999994</v>
      </c>
      <c r="R331">
        <v>240</v>
      </c>
      <c r="S331">
        <v>3.2000000000000001E-2</v>
      </c>
      <c r="T331">
        <v>98</v>
      </c>
      <c r="U331">
        <v>-6.74</v>
      </c>
      <c r="V331">
        <v>321</v>
      </c>
      <c r="W331">
        <v>101.3</v>
      </c>
      <c r="X331">
        <v>324</v>
      </c>
      <c r="Y331">
        <v>108.1</v>
      </c>
      <c r="Z331">
        <v>301</v>
      </c>
      <c r="AA331">
        <v>-4.58</v>
      </c>
      <c r="AB331">
        <v>300</v>
      </c>
    </row>
    <row r="332" spans="1:28" x14ac:dyDescent="0.2">
      <c r="A332">
        <v>328</v>
      </c>
      <c r="B332" t="s">
        <v>148</v>
      </c>
      <c r="E332" t="s">
        <v>470</v>
      </c>
      <c r="F332" s="12">
        <v>45252</v>
      </c>
      <c r="G332" s="14"/>
      <c r="H332" s="10"/>
      <c r="I332" s="10"/>
      <c r="J332" s="12"/>
      <c r="K332" s="12"/>
      <c r="L332">
        <v>-14.47</v>
      </c>
      <c r="M332">
        <v>96.1</v>
      </c>
      <c r="N332">
        <v>334</v>
      </c>
      <c r="O332">
        <v>110.6</v>
      </c>
      <c r="P332">
        <v>288</v>
      </c>
      <c r="Q332">
        <v>64.2</v>
      </c>
      <c r="R332">
        <v>331</v>
      </c>
      <c r="S332">
        <v>2.1999999999999999E-2</v>
      </c>
      <c r="T332">
        <v>128</v>
      </c>
      <c r="U332">
        <v>-3.93</v>
      </c>
      <c r="V332">
        <v>259</v>
      </c>
      <c r="W332">
        <v>102.5</v>
      </c>
      <c r="X332">
        <v>290</v>
      </c>
      <c r="Y332">
        <v>106.4</v>
      </c>
      <c r="Z332">
        <v>212</v>
      </c>
      <c r="AA332">
        <v>1.34</v>
      </c>
      <c r="AB332">
        <v>127</v>
      </c>
    </row>
    <row r="333" spans="1:28" x14ac:dyDescent="0.2">
      <c r="A333">
        <v>329</v>
      </c>
      <c r="B333" t="s">
        <v>78</v>
      </c>
      <c r="E333" t="s">
        <v>551</v>
      </c>
      <c r="F333" s="12">
        <v>45280</v>
      </c>
      <c r="G333" s="14"/>
      <c r="H333" s="10"/>
      <c r="I333" s="10"/>
      <c r="J333" s="12"/>
      <c r="K333" s="12"/>
      <c r="L333">
        <v>-14.84</v>
      </c>
      <c r="M333">
        <v>98.1</v>
      </c>
      <c r="N333">
        <v>310</v>
      </c>
      <c r="O333">
        <v>112.9</v>
      </c>
      <c r="P333">
        <v>328</v>
      </c>
      <c r="Q333">
        <v>71.400000000000006</v>
      </c>
      <c r="R333">
        <v>22</v>
      </c>
      <c r="S333">
        <v>-0.01</v>
      </c>
      <c r="T333">
        <v>219</v>
      </c>
      <c r="U333">
        <v>-8.31</v>
      </c>
      <c r="V333">
        <v>344</v>
      </c>
      <c r="W333">
        <v>102.5</v>
      </c>
      <c r="X333">
        <v>288</v>
      </c>
      <c r="Y333">
        <v>110.8</v>
      </c>
      <c r="Z333">
        <v>362</v>
      </c>
      <c r="AA333">
        <v>1.77</v>
      </c>
      <c r="AB333">
        <v>116</v>
      </c>
    </row>
    <row r="334" spans="1:28" x14ac:dyDescent="0.2">
      <c r="A334">
        <v>330</v>
      </c>
      <c r="B334" t="s">
        <v>621</v>
      </c>
      <c r="E334" t="s">
        <v>520</v>
      </c>
      <c r="F334" t="s">
        <v>732</v>
      </c>
      <c r="G334" s="14" t="s">
        <v>732</v>
      </c>
      <c r="H334" s="10">
        <v>16</v>
      </c>
      <c r="I334" s="10">
        <v>17</v>
      </c>
      <c r="L334">
        <v>-14.9</v>
      </c>
      <c r="M334">
        <v>96.4</v>
      </c>
      <c r="N334">
        <v>331</v>
      </c>
      <c r="O334">
        <v>111.3</v>
      </c>
      <c r="P334">
        <v>306</v>
      </c>
      <c r="Q334">
        <v>69.7</v>
      </c>
      <c r="R334">
        <v>50</v>
      </c>
      <c r="S334">
        <v>2.7E-2</v>
      </c>
      <c r="T334">
        <v>115</v>
      </c>
      <c r="U334">
        <v>-13.65</v>
      </c>
      <c r="V334">
        <v>361</v>
      </c>
      <c r="W334">
        <v>96.5</v>
      </c>
      <c r="X334">
        <v>362</v>
      </c>
      <c r="Y334">
        <v>110.2</v>
      </c>
      <c r="Z334">
        <v>355</v>
      </c>
      <c r="AA334">
        <v>-7.82</v>
      </c>
      <c r="AB334">
        <v>343</v>
      </c>
    </row>
    <row r="335" spans="1:28" x14ac:dyDescent="0.2">
      <c r="A335">
        <v>331</v>
      </c>
      <c r="B335" t="s">
        <v>375</v>
      </c>
      <c r="E335" t="s">
        <v>458</v>
      </c>
      <c r="F335" s="12">
        <v>45130</v>
      </c>
      <c r="G335" s="14"/>
      <c r="H335" s="10"/>
      <c r="I335" s="10"/>
      <c r="J335" s="12"/>
      <c r="K335" s="12"/>
      <c r="L335">
        <v>-14.92</v>
      </c>
      <c r="M335">
        <v>97.2</v>
      </c>
      <c r="N335">
        <v>321</v>
      </c>
      <c r="O335">
        <v>112.1</v>
      </c>
      <c r="P335">
        <v>315</v>
      </c>
      <c r="Q335">
        <v>66.3</v>
      </c>
      <c r="R335">
        <v>227</v>
      </c>
      <c r="S335">
        <v>-6.0999999999999999E-2</v>
      </c>
      <c r="T335">
        <v>316</v>
      </c>
      <c r="U335">
        <v>-5.56</v>
      </c>
      <c r="V335">
        <v>300</v>
      </c>
      <c r="W335">
        <v>103</v>
      </c>
      <c r="X335">
        <v>270</v>
      </c>
      <c r="Y335">
        <v>108.6</v>
      </c>
      <c r="Z335">
        <v>324</v>
      </c>
      <c r="AA335">
        <v>-5.3</v>
      </c>
      <c r="AB335">
        <v>313</v>
      </c>
    </row>
    <row r="336" spans="1:28" x14ac:dyDescent="0.2">
      <c r="A336">
        <v>332</v>
      </c>
      <c r="B336" t="s">
        <v>620</v>
      </c>
      <c r="E336" t="s">
        <v>498</v>
      </c>
      <c r="F336" s="12">
        <v>45191</v>
      </c>
      <c r="G336" s="14"/>
      <c r="H336" s="10"/>
      <c r="I336" s="10"/>
      <c r="J336" s="12"/>
      <c r="K336" s="12"/>
      <c r="L336">
        <v>-15.22</v>
      </c>
      <c r="M336">
        <v>98.6</v>
      </c>
      <c r="N336">
        <v>302</v>
      </c>
      <c r="O336">
        <v>113.9</v>
      </c>
      <c r="P336">
        <v>339</v>
      </c>
      <c r="Q336">
        <v>72.3</v>
      </c>
      <c r="R336">
        <v>10</v>
      </c>
      <c r="S336">
        <v>5.8999999999999997E-2</v>
      </c>
      <c r="T336">
        <v>53</v>
      </c>
      <c r="U336">
        <v>-2.5099999999999998</v>
      </c>
      <c r="V336">
        <v>219</v>
      </c>
      <c r="W336">
        <v>104.9</v>
      </c>
      <c r="X336">
        <v>169</v>
      </c>
      <c r="Y336">
        <v>107.4</v>
      </c>
      <c r="Z336">
        <v>269</v>
      </c>
      <c r="AA336">
        <v>-1.38</v>
      </c>
      <c r="AB336">
        <v>206</v>
      </c>
    </row>
    <row r="337" spans="1:28" x14ac:dyDescent="0.2">
      <c r="A337">
        <v>333</v>
      </c>
      <c r="B337" t="s">
        <v>616</v>
      </c>
      <c r="E337" t="s">
        <v>476</v>
      </c>
      <c r="F337" s="12">
        <v>45220</v>
      </c>
      <c r="G337" s="14"/>
      <c r="H337" s="10"/>
      <c r="I337" s="10"/>
      <c r="J337" s="12"/>
      <c r="K337" s="12"/>
      <c r="L337">
        <v>-15.3</v>
      </c>
      <c r="M337">
        <v>93</v>
      </c>
      <c r="N337">
        <v>353</v>
      </c>
      <c r="O337">
        <v>108.3</v>
      </c>
      <c r="P337">
        <v>247</v>
      </c>
      <c r="Q337">
        <v>67.2</v>
      </c>
      <c r="R337">
        <v>178</v>
      </c>
      <c r="S337">
        <v>3.5999999999999997E-2</v>
      </c>
      <c r="T337">
        <v>91</v>
      </c>
      <c r="U337">
        <v>-2.75</v>
      </c>
      <c r="V337">
        <v>229</v>
      </c>
      <c r="W337">
        <v>105.5</v>
      </c>
      <c r="X337">
        <v>142</v>
      </c>
      <c r="Y337">
        <v>108.2</v>
      </c>
      <c r="Z337">
        <v>307</v>
      </c>
      <c r="AA337">
        <v>-1.68</v>
      </c>
      <c r="AB337">
        <v>218</v>
      </c>
    </row>
    <row r="338" spans="1:28" x14ac:dyDescent="0.2">
      <c r="A338">
        <v>334</v>
      </c>
      <c r="B338" t="s">
        <v>612</v>
      </c>
      <c r="E338" t="s">
        <v>551</v>
      </c>
      <c r="F338" s="12">
        <v>45253</v>
      </c>
      <c r="G338" s="14"/>
      <c r="H338" s="10"/>
      <c r="I338" s="10"/>
      <c r="J338" s="12"/>
      <c r="K338" s="12"/>
      <c r="L338">
        <v>-15.38</v>
      </c>
      <c r="M338">
        <v>99</v>
      </c>
      <c r="N338">
        <v>297</v>
      </c>
      <c r="O338">
        <v>114.3</v>
      </c>
      <c r="P338">
        <v>341</v>
      </c>
      <c r="Q338">
        <v>66.3</v>
      </c>
      <c r="R338">
        <v>232</v>
      </c>
      <c r="S338">
        <v>1.6E-2</v>
      </c>
      <c r="T338">
        <v>145</v>
      </c>
      <c r="U338">
        <v>-6.07</v>
      </c>
      <c r="V338">
        <v>312</v>
      </c>
      <c r="W338">
        <v>103</v>
      </c>
      <c r="X338">
        <v>271</v>
      </c>
      <c r="Y338">
        <v>109.1</v>
      </c>
      <c r="Z338">
        <v>336</v>
      </c>
      <c r="AA338">
        <v>6.57</v>
      </c>
      <c r="AB338">
        <v>25</v>
      </c>
    </row>
    <row r="339" spans="1:28" x14ac:dyDescent="0.2">
      <c r="A339">
        <v>335</v>
      </c>
      <c r="B339" t="s">
        <v>672</v>
      </c>
      <c r="E339" t="s">
        <v>520</v>
      </c>
      <c r="F339" t="s">
        <v>743</v>
      </c>
      <c r="G339" s="14" t="s">
        <v>743</v>
      </c>
      <c r="H339" s="10">
        <v>14</v>
      </c>
      <c r="I339" s="10">
        <v>17</v>
      </c>
      <c r="L339">
        <v>-15.46</v>
      </c>
      <c r="M339">
        <v>94.7</v>
      </c>
      <c r="N339">
        <v>341</v>
      </c>
      <c r="O339">
        <v>110.1</v>
      </c>
      <c r="P339">
        <v>278</v>
      </c>
      <c r="Q339">
        <v>66.3</v>
      </c>
      <c r="R339">
        <v>228</v>
      </c>
      <c r="S339">
        <v>7.1999999999999995E-2</v>
      </c>
      <c r="T339">
        <v>40</v>
      </c>
      <c r="U339">
        <v>-10.41</v>
      </c>
      <c r="V339">
        <v>356</v>
      </c>
      <c r="W339">
        <v>98.9</v>
      </c>
      <c r="X339">
        <v>356</v>
      </c>
      <c r="Y339">
        <v>109.3</v>
      </c>
      <c r="Z339">
        <v>342</v>
      </c>
      <c r="AA339">
        <v>-0.69</v>
      </c>
      <c r="AB339">
        <v>186</v>
      </c>
    </row>
    <row r="340" spans="1:28" x14ac:dyDescent="0.2">
      <c r="A340">
        <v>336</v>
      </c>
      <c r="B340" t="s">
        <v>643</v>
      </c>
      <c r="E340" t="s">
        <v>551</v>
      </c>
      <c r="F340" s="12">
        <v>45279</v>
      </c>
      <c r="G340" s="14"/>
      <c r="H340" s="10"/>
      <c r="I340" s="10"/>
      <c r="J340" s="12"/>
      <c r="K340" s="12"/>
      <c r="L340">
        <v>-15.87</v>
      </c>
      <c r="M340">
        <v>96.6</v>
      </c>
      <c r="N340">
        <v>329</v>
      </c>
      <c r="O340">
        <v>112.5</v>
      </c>
      <c r="P340">
        <v>323</v>
      </c>
      <c r="Q340">
        <v>67</v>
      </c>
      <c r="R340">
        <v>191</v>
      </c>
      <c r="S340">
        <v>1.2E-2</v>
      </c>
      <c r="T340">
        <v>157</v>
      </c>
      <c r="U340">
        <v>-8.36</v>
      </c>
      <c r="V340">
        <v>346</v>
      </c>
      <c r="W340">
        <v>101.7</v>
      </c>
      <c r="X340">
        <v>315</v>
      </c>
      <c r="Y340">
        <v>110</v>
      </c>
      <c r="Z340">
        <v>353</v>
      </c>
      <c r="AA340">
        <v>-2.2799999999999998</v>
      </c>
      <c r="AB340">
        <v>240</v>
      </c>
    </row>
    <row r="341" spans="1:28" x14ac:dyDescent="0.2">
      <c r="A341">
        <v>337</v>
      </c>
      <c r="B341" t="s">
        <v>334</v>
      </c>
      <c r="E341" t="s">
        <v>470</v>
      </c>
      <c r="F341" s="12">
        <v>45162</v>
      </c>
      <c r="G341" s="14"/>
      <c r="H341" s="10"/>
      <c r="I341" s="10"/>
      <c r="J341" s="12"/>
      <c r="K341" s="12"/>
      <c r="L341">
        <v>-15.98</v>
      </c>
      <c r="M341">
        <v>96.8</v>
      </c>
      <c r="N341">
        <v>327</v>
      </c>
      <c r="O341">
        <v>112.8</v>
      </c>
      <c r="P341">
        <v>327</v>
      </c>
      <c r="Q341">
        <v>66</v>
      </c>
      <c r="R341">
        <v>256</v>
      </c>
      <c r="S341">
        <v>-2.4E-2</v>
      </c>
      <c r="T341">
        <v>247</v>
      </c>
      <c r="U341">
        <v>-4.55</v>
      </c>
      <c r="V341">
        <v>275</v>
      </c>
      <c r="W341">
        <v>102.2</v>
      </c>
      <c r="X341">
        <v>298</v>
      </c>
      <c r="Y341">
        <v>106.8</v>
      </c>
      <c r="Z341">
        <v>231</v>
      </c>
      <c r="AA341">
        <v>-1.83</v>
      </c>
      <c r="AB341">
        <v>230</v>
      </c>
    </row>
    <row r="342" spans="1:28" x14ac:dyDescent="0.2">
      <c r="A342">
        <v>338</v>
      </c>
      <c r="B342" t="s">
        <v>606</v>
      </c>
      <c r="E342" t="s">
        <v>530</v>
      </c>
      <c r="F342" s="12">
        <v>45192</v>
      </c>
      <c r="G342" s="14"/>
      <c r="H342" s="10"/>
      <c r="I342" s="10"/>
      <c r="J342" s="12"/>
      <c r="K342" s="12"/>
      <c r="L342">
        <v>-16.04</v>
      </c>
      <c r="M342">
        <v>99.2</v>
      </c>
      <c r="N342">
        <v>289</v>
      </c>
      <c r="O342">
        <v>115.2</v>
      </c>
      <c r="P342">
        <v>349</v>
      </c>
      <c r="Q342">
        <v>71.5</v>
      </c>
      <c r="R342">
        <v>20</v>
      </c>
      <c r="S342">
        <v>6.7000000000000004E-2</v>
      </c>
      <c r="T342">
        <v>45</v>
      </c>
      <c r="U342">
        <v>-2.21</v>
      </c>
      <c r="V342">
        <v>210</v>
      </c>
      <c r="W342">
        <v>103.2</v>
      </c>
      <c r="X342">
        <v>261</v>
      </c>
      <c r="Y342">
        <v>105.4</v>
      </c>
      <c r="Z342">
        <v>171</v>
      </c>
      <c r="AA342">
        <v>3.96</v>
      </c>
      <c r="AB342">
        <v>67</v>
      </c>
    </row>
    <row r="343" spans="1:28" x14ac:dyDescent="0.2">
      <c r="A343">
        <v>339</v>
      </c>
      <c r="B343" t="s">
        <v>673</v>
      </c>
      <c r="E343" t="s">
        <v>437</v>
      </c>
      <c r="F343" s="12">
        <v>45251</v>
      </c>
      <c r="G343" s="14"/>
      <c r="H343" s="10"/>
      <c r="I343" s="10"/>
      <c r="J343" s="12"/>
      <c r="K343" s="12"/>
      <c r="L343">
        <v>-16.66</v>
      </c>
      <c r="M343">
        <v>95.7</v>
      </c>
      <c r="N343">
        <v>337</v>
      </c>
      <c r="O343">
        <v>112.4</v>
      </c>
      <c r="P343">
        <v>319</v>
      </c>
      <c r="Q343">
        <v>66.900000000000006</v>
      </c>
      <c r="R343">
        <v>199</v>
      </c>
      <c r="S343">
        <v>4.0000000000000001E-3</v>
      </c>
      <c r="T343">
        <v>179</v>
      </c>
      <c r="U343">
        <v>-6.61</v>
      </c>
      <c r="V343">
        <v>319</v>
      </c>
      <c r="W343">
        <v>102.2</v>
      </c>
      <c r="X343">
        <v>299</v>
      </c>
      <c r="Y343">
        <v>108.8</v>
      </c>
      <c r="Z343">
        <v>329</v>
      </c>
      <c r="AA343">
        <v>2.34</v>
      </c>
      <c r="AB343">
        <v>94</v>
      </c>
    </row>
    <row r="344" spans="1:28" x14ac:dyDescent="0.2">
      <c r="A344">
        <v>340</v>
      </c>
      <c r="B344" t="s">
        <v>308</v>
      </c>
      <c r="E344" t="s">
        <v>485</v>
      </c>
      <c r="F344" s="12">
        <v>45129</v>
      </c>
      <c r="G344" s="14"/>
      <c r="H344" s="10"/>
      <c r="I344" s="10"/>
      <c r="J344" s="12"/>
      <c r="K344" s="12"/>
      <c r="L344">
        <v>-16.850000000000001</v>
      </c>
      <c r="M344">
        <v>94.5</v>
      </c>
      <c r="N344">
        <v>344</v>
      </c>
      <c r="O344">
        <v>111.3</v>
      </c>
      <c r="P344">
        <v>308</v>
      </c>
      <c r="Q344">
        <v>69.5</v>
      </c>
      <c r="R344">
        <v>67</v>
      </c>
      <c r="S344">
        <v>1.2999999999999999E-2</v>
      </c>
      <c r="T344">
        <v>151</v>
      </c>
      <c r="U344">
        <v>-2.23</v>
      </c>
      <c r="V344">
        <v>211</v>
      </c>
      <c r="W344">
        <v>103.5</v>
      </c>
      <c r="X344">
        <v>249</v>
      </c>
      <c r="Y344">
        <v>105.8</v>
      </c>
      <c r="Z344">
        <v>187</v>
      </c>
      <c r="AA344">
        <v>-6.91</v>
      </c>
      <c r="AB344">
        <v>332</v>
      </c>
    </row>
    <row r="345" spans="1:28" x14ac:dyDescent="0.2">
      <c r="A345">
        <v>341</v>
      </c>
      <c r="B345" t="s">
        <v>367</v>
      </c>
      <c r="E345" t="s">
        <v>495</v>
      </c>
      <c r="F345" s="12">
        <v>45221</v>
      </c>
      <c r="G345" s="14"/>
      <c r="H345" s="10"/>
      <c r="I345" s="10"/>
      <c r="J345" s="12"/>
      <c r="K345" s="12"/>
      <c r="L345">
        <v>-16.88</v>
      </c>
      <c r="M345">
        <v>94.2</v>
      </c>
      <c r="N345">
        <v>348</v>
      </c>
      <c r="O345">
        <v>111</v>
      </c>
      <c r="P345">
        <v>296</v>
      </c>
      <c r="Q345">
        <v>69.099999999999994</v>
      </c>
      <c r="R345">
        <v>88</v>
      </c>
      <c r="S345">
        <v>5.0000000000000001E-3</v>
      </c>
      <c r="T345">
        <v>177</v>
      </c>
      <c r="U345">
        <v>-7.29</v>
      </c>
      <c r="V345">
        <v>330</v>
      </c>
      <c r="W345">
        <v>100.6</v>
      </c>
      <c r="X345">
        <v>340</v>
      </c>
      <c r="Y345">
        <v>107.9</v>
      </c>
      <c r="Z345">
        <v>294</v>
      </c>
      <c r="AA345">
        <v>-6.38</v>
      </c>
      <c r="AB345">
        <v>326</v>
      </c>
    </row>
    <row r="346" spans="1:28" x14ac:dyDescent="0.2">
      <c r="A346">
        <v>342</v>
      </c>
      <c r="B346" t="s">
        <v>623</v>
      </c>
      <c r="E346" t="s">
        <v>520</v>
      </c>
      <c r="F346" t="s">
        <v>744</v>
      </c>
      <c r="G346" s="14" t="s">
        <v>744</v>
      </c>
      <c r="H346" s="10">
        <v>13</v>
      </c>
      <c r="I346" s="10">
        <v>18</v>
      </c>
      <c r="L346">
        <v>-16.920000000000002</v>
      </c>
      <c r="M346">
        <v>99.7</v>
      </c>
      <c r="N346">
        <v>284</v>
      </c>
      <c r="O346">
        <v>116.6</v>
      </c>
      <c r="P346">
        <v>355</v>
      </c>
      <c r="Q346">
        <v>68.400000000000006</v>
      </c>
      <c r="R346">
        <v>133</v>
      </c>
      <c r="S346">
        <v>-8.9999999999999993E-3</v>
      </c>
      <c r="T346">
        <v>216</v>
      </c>
      <c r="U346">
        <v>-11.91</v>
      </c>
      <c r="V346">
        <v>359</v>
      </c>
      <c r="W346">
        <v>98</v>
      </c>
      <c r="X346">
        <v>358</v>
      </c>
      <c r="Y346">
        <v>110</v>
      </c>
      <c r="Z346">
        <v>351</v>
      </c>
      <c r="AA346">
        <v>-0.92</v>
      </c>
      <c r="AB346">
        <v>191</v>
      </c>
    </row>
    <row r="347" spans="1:28" x14ac:dyDescent="0.2">
      <c r="A347">
        <v>343</v>
      </c>
      <c r="B347" t="s">
        <v>639</v>
      </c>
      <c r="E347" t="s">
        <v>520</v>
      </c>
      <c r="F347" s="12">
        <v>45221</v>
      </c>
      <c r="G347" s="14"/>
      <c r="H347" s="10"/>
      <c r="I347" s="10"/>
      <c r="J347" s="12"/>
      <c r="K347" s="12"/>
      <c r="L347">
        <v>-16.93</v>
      </c>
      <c r="M347">
        <v>97.1</v>
      </c>
      <c r="N347">
        <v>323</v>
      </c>
      <c r="O347">
        <v>114.1</v>
      </c>
      <c r="P347">
        <v>340</v>
      </c>
      <c r="Q347">
        <v>64.400000000000006</v>
      </c>
      <c r="R347">
        <v>321</v>
      </c>
      <c r="S347">
        <v>-5.8999999999999997E-2</v>
      </c>
      <c r="T347">
        <v>310</v>
      </c>
      <c r="U347">
        <v>-11.45</v>
      </c>
      <c r="V347">
        <v>357</v>
      </c>
      <c r="W347">
        <v>97.7</v>
      </c>
      <c r="X347">
        <v>359</v>
      </c>
      <c r="Y347">
        <v>109.1</v>
      </c>
      <c r="Z347">
        <v>338</v>
      </c>
      <c r="AA347">
        <v>-4.49</v>
      </c>
      <c r="AB347">
        <v>298</v>
      </c>
    </row>
    <row r="348" spans="1:28" x14ac:dyDescent="0.2">
      <c r="A348">
        <v>344</v>
      </c>
      <c r="B348" t="s">
        <v>646</v>
      </c>
      <c r="E348" t="s">
        <v>437</v>
      </c>
      <c r="F348" s="12">
        <v>45191</v>
      </c>
      <c r="G348" s="14"/>
      <c r="H348" s="10"/>
      <c r="I348" s="10"/>
      <c r="J348" s="12"/>
      <c r="K348" s="12"/>
      <c r="L348">
        <v>-17.07</v>
      </c>
      <c r="M348">
        <v>94.1</v>
      </c>
      <c r="N348">
        <v>349</v>
      </c>
      <c r="O348">
        <v>111.2</v>
      </c>
      <c r="P348">
        <v>300</v>
      </c>
      <c r="Q348">
        <v>68</v>
      </c>
      <c r="R348">
        <v>150</v>
      </c>
      <c r="S348">
        <v>5.0000000000000001E-3</v>
      </c>
      <c r="T348">
        <v>173</v>
      </c>
      <c r="U348">
        <v>-7.97</v>
      </c>
      <c r="V348">
        <v>341</v>
      </c>
      <c r="W348">
        <v>101.9</v>
      </c>
      <c r="X348">
        <v>309</v>
      </c>
      <c r="Y348">
        <v>109.9</v>
      </c>
      <c r="Z348">
        <v>349</v>
      </c>
      <c r="AA348">
        <v>-3.24</v>
      </c>
      <c r="AB348">
        <v>265</v>
      </c>
    </row>
    <row r="349" spans="1:28" x14ac:dyDescent="0.2">
      <c r="A349">
        <v>345</v>
      </c>
      <c r="B349" t="s">
        <v>610</v>
      </c>
      <c r="E349" t="s">
        <v>530</v>
      </c>
      <c r="F349" s="12">
        <v>45072</v>
      </c>
      <c r="G349" s="14"/>
      <c r="H349" s="10"/>
      <c r="I349" s="10"/>
      <c r="J349" s="12"/>
      <c r="K349" s="12"/>
      <c r="L349">
        <v>-17.07</v>
      </c>
      <c r="M349">
        <v>98.6</v>
      </c>
      <c r="N349">
        <v>303</v>
      </c>
      <c r="O349">
        <v>115.7</v>
      </c>
      <c r="P349">
        <v>351</v>
      </c>
      <c r="Q349">
        <v>71.7</v>
      </c>
      <c r="R349">
        <v>18</v>
      </c>
      <c r="S349">
        <v>-4.4999999999999998E-2</v>
      </c>
      <c r="T349">
        <v>290</v>
      </c>
      <c r="U349">
        <v>-2.33</v>
      </c>
      <c r="V349">
        <v>213</v>
      </c>
      <c r="W349">
        <v>103.9</v>
      </c>
      <c r="X349">
        <v>230</v>
      </c>
      <c r="Y349">
        <v>106.3</v>
      </c>
      <c r="Z349">
        <v>203</v>
      </c>
      <c r="AA349">
        <v>4.1100000000000003</v>
      </c>
      <c r="AB349">
        <v>62</v>
      </c>
    </row>
    <row r="350" spans="1:28" x14ac:dyDescent="0.2">
      <c r="A350">
        <v>346</v>
      </c>
      <c r="B350" t="s">
        <v>331</v>
      </c>
      <c r="E350" t="s">
        <v>512</v>
      </c>
      <c r="F350" s="12">
        <v>45073</v>
      </c>
      <c r="G350" s="14"/>
      <c r="H350" s="10"/>
      <c r="I350" s="10"/>
      <c r="J350" s="12"/>
      <c r="K350" s="12"/>
      <c r="L350">
        <v>-17.21</v>
      </c>
      <c r="M350">
        <v>93.8</v>
      </c>
      <c r="N350">
        <v>350</v>
      </c>
      <c r="O350">
        <v>111</v>
      </c>
      <c r="P350">
        <v>297</v>
      </c>
      <c r="Q350">
        <v>64.7</v>
      </c>
      <c r="R350">
        <v>310</v>
      </c>
      <c r="S350">
        <v>-0.104</v>
      </c>
      <c r="T350">
        <v>356</v>
      </c>
      <c r="U350">
        <v>-4.87</v>
      </c>
      <c r="V350">
        <v>290</v>
      </c>
      <c r="W350">
        <v>103.5</v>
      </c>
      <c r="X350">
        <v>248</v>
      </c>
      <c r="Y350">
        <v>108.4</v>
      </c>
      <c r="Z350">
        <v>317</v>
      </c>
      <c r="AA350">
        <v>-4.09</v>
      </c>
      <c r="AB350">
        <v>289</v>
      </c>
    </row>
    <row r="351" spans="1:28" x14ac:dyDescent="0.2">
      <c r="A351">
        <v>347</v>
      </c>
      <c r="B351" t="s">
        <v>378</v>
      </c>
      <c r="E351" t="s">
        <v>458</v>
      </c>
      <c r="F351" s="12">
        <v>45161</v>
      </c>
      <c r="G351" s="14"/>
      <c r="H351" s="10"/>
      <c r="I351" s="10"/>
      <c r="J351" s="12"/>
      <c r="K351" s="12"/>
      <c r="L351">
        <v>-17.350000000000001</v>
      </c>
      <c r="M351">
        <v>98.8</v>
      </c>
      <c r="N351">
        <v>300</v>
      </c>
      <c r="O351">
        <v>116.1</v>
      </c>
      <c r="P351">
        <v>353</v>
      </c>
      <c r="Q351">
        <v>67.3</v>
      </c>
      <c r="R351">
        <v>173</v>
      </c>
      <c r="S351">
        <v>-2.7E-2</v>
      </c>
      <c r="T351">
        <v>254</v>
      </c>
      <c r="U351">
        <v>-3.74</v>
      </c>
      <c r="V351">
        <v>253</v>
      </c>
      <c r="W351">
        <v>103.2</v>
      </c>
      <c r="X351">
        <v>263</v>
      </c>
      <c r="Y351">
        <v>106.9</v>
      </c>
      <c r="Z351">
        <v>243</v>
      </c>
      <c r="AA351">
        <v>0.14000000000000001</v>
      </c>
      <c r="AB351">
        <v>167</v>
      </c>
    </row>
    <row r="352" spans="1:28" x14ac:dyDescent="0.2">
      <c r="A352">
        <v>348</v>
      </c>
      <c r="B352" t="s">
        <v>630</v>
      </c>
      <c r="E352" t="s">
        <v>545</v>
      </c>
      <c r="F352" s="12">
        <v>45280</v>
      </c>
      <c r="G352" s="14"/>
      <c r="H352" s="10"/>
      <c r="I352" s="10"/>
      <c r="J352" s="12"/>
      <c r="K352" s="12"/>
      <c r="L352">
        <v>-17.37</v>
      </c>
      <c r="M352">
        <v>97.1</v>
      </c>
      <c r="N352">
        <v>325</v>
      </c>
      <c r="O352">
        <v>114.4</v>
      </c>
      <c r="P352">
        <v>344</v>
      </c>
      <c r="Q352">
        <v>69</v>
      </c>
      <c r="R352">
        <v>96</v>
      </c>
      <c r="S352">
        <v>3.7999999999999999E-2</v>
      </c>
      <c r="T352">
        <v>87</v>
      </c>
      <c r="U352">
        <v>-7.62</v>
      </c>
      <c r="V352">
        <v>333</v>
      </c>
      <c r="W352">
        <v>100.4</v>
      </c>
      <c r="X352">
        <v>343</v>
      </c>
      <c r="Y352">
        <v>108</v>
      </c>
      <c r="Z352">
        <v>297</v>
      </c>
      <c r="AA352">
        <v>-0.81</v>
      </c>
      <c r="AB352">
        <v>190</v>
      </c>
    </row>
    <row r="353" spans="1:28" x14ac:dyDescent="0.2">
      <c r="A353">
        <v>349</v>
      </c>
      <c r="B353" t="s">
        <v>614</v>
      </c>
      <c r="E353" t="s">
        <v>545</v>
      </c>
      <c r="F353" s="12">
        <v>45161</v>
      </c>
      <c r="G353" s="14"/>
      <c r="H353" s="10"/>
      <c r="I353" s="10"/>
      <c r="J353" s="12"/>
      <c r="K353" s="12"/>
      <c r="L353">
        <v>-17.559999999999999</v>
      </c>
      <c r="M353">
        <v>93.3</v>
      </c>
      <c r="N353">
        <v>352</v>
      </c>
      <c r="O353">
        <v>110.8</v>
      </c>
      <c r="P353">
        <v>293</v>
      </c>
      <c r="Q353">
        <v>66</v>
      </c>
      <c r="R353">
        <v>253</v>
      </c>
      <c r="S353">
        <v>5.0000000000000001E-3</v>
      </c>
      <c r="T353">
        <v>172</v>
      </c>
      <c r="U353">
        <v>-5.05</v>
      </c>
      <c r="V353">
        <v>292</v>
      </c>
      <c r="W353">
        <v>101.2</v>
      </c>
      <c r="X353">
        <v>331</v>
      </c>
      <c r="Y353">
        <v>106.2</v>
      </c>
      <c r="Z353">
        <v>202</v>
      </c>
      <c r="AA353">
        <v>7.94</v>
      </c>
      <c r="AB353">
        <v>14</v>
      </c>
    </row>
    <row r="354" spans="1:28" x14ac:dyDescent="0.2">
      <c r="A354">
        <v>350</v>
      </c>
      <c r="B354" t="s">
        <v>255</v>
      </c>
      <c r="E354" t="s">
        <v>470</v>
      </c>
      <c r="F354" s="12">
        <v>45133</v>
      </c>
      <c r="G354" s="14"/>
      <c r="H354" s="10"/>
      <c r="I354" s="10"/>
      <c r="J354" s="12"/>
      <c r="K354" s="12"/>
      <c r="L354">
        <v>-17.73</v>
      </c>
      <c r="M354">
        <v>92.7</v>
      </c>
      <c r="N354">
        <v>354</v>
      </c>
      <c r="O354">
        <v>110.4</v>
      </c>
      <c r="P354">
        <v>285</v>
      </c>
      <c r="Q354">
        <v>68.400000000000006</v>
      </c>
      <c r="R354">
        <v>129</v>
      </c>
      <c r="S354">
        <v>-1.6E-2</v>
      </c>
      <c r="T354">
        <v>237</v>
      </c>
      <c r="U354">
        <v>-2.0299999999999998</v>
      </c>
      <c r="V354">
        <v>206</v>
      </c>
      <c r="W354">
        <v>104</v>
      </c>
      <c r="X354">
        <v>221</v>
      </c>
      <c r="Y354">
        <v>106.1</v>
      </c>
      <c r="Z354">
        <v>195</v>
      </c>
      <c r="AA354">
        <v>5.43</v>
      </c>
      <c r="AB354">
        <v>42</v>
      </c>
    </row>
    <row r="355" spans="1:28" x14ac:dyDescent="0.2">
      <c r="A355">
        <v>351</v>
      </c>
      <c r="B355" t="s">
        <v>364</v>
      </c>
      <c r="E355" t="s">
        <v>470</v>
      </c>
      <c r="F355" s="12">
        <v>45162</v>
      </c>
      <c r="G355" s="14"/>
      <c r="H355" s="10"/>
      <c r="I355" s="10"/>
      <c r="J355" s="12"/>
      <c r="K355" s="12"/>
      <c r="L355">
        <v>-18.190000000000001</v>
      </c>
      <c r="M355">
        <v>97.5</v>
      </c>
      <c r="N355">
        <v>319</v>
      </c>
      <c r="O355">
        <v>115.7</v>
      </c>
      <c r="P355">
        <v>352</v>
      </c>
      <c r="Q355">
        <v>69</v>
      </c>
      <c r="R355">
        <v>97</v>
      </c>
      <c r="S355">
        <v>7.0000000000000001E-3</v>
      </c>
      <c r="T355">
        <v>168</v>
      </c>
      <c r="U355">
        <v>-4.63</v>
      </c>
      <c r="V355">
        <v>279</v>
      </c>
      <c r="W355">
        <v>102.6</v>
      </c>
      <c r="X355">
        <v>283</v>
      </c>
      <c r="Y355">
        <v>107.2</v>
      </c>
      <c r="Z355">
        <v>261</v>
      </c>
      <c r="AA355">
        <v>-1.52</v>
      </c>
      <c r="AB355">
        <v>213</v>
      </c>
    </row>
    <row r="356" spans="1:28" x14ac:dyDescent="0.2">
      <c r="A356">
        <v>352</v>
      </c>
      <c r="B356" t="s">
        <v>393</v>
      </c>
      <c r="E356" t="s">
        <v>434</v>
      </c>
      <c r="F356" s="12">
        <v>45073</v>
      </c>
      <c r="G356" s="14"/>
      <c r="H356" s="10"/>
      <c r="I356" s="10"/>
      <c r="J356" s="12"/>
      <c r="K356" s="12"/>
      <c r="L356">
        <v>-18.36</v>
      </c>
      <c r="M356">
        <v>91.6</v>
      </c>
      <c r="N356">
        <v>357</v>
      </c>
      <c r="O356">
        <v>109.9</v>
      </c>
      <c r="P356">
        <v>275</v>
      </c>
      <c r="Q356">
        <v>69.599999999999994</v>
      </c>
      <c r="R356">
        <v>58</v>
      </c>
      <c r="S356">
        <v>-4.0000000000000001E-3</v>
      </c>
      <c r="T356">
        <v>206</v>
      </c>
      <c r="U356">
        <v>-1.06</v>
      </c>
      <c r="V356">
        <v>173</v>
      </c>
      <c r="W356">
        <v>104.5</v>
      </c>
      <c r="X356">
        <v>191</v>
      </c>
      <c r="Y356">
        <v>105.6</v>
      </c>
      <c r="Z356">
        <v>178</v>
      </c>
      <c r="AA356">
        <v>-1.06</v>
      </c>
      <c r="AB356">
        <v>193</v>
      </c>
    </row>
    <row r="357" spans="1:28" x14ac:dyDescent="0.2">
      <c r="A357">
        <v>353</v>
      </c>
      <c r="B357" t="s">
        <v>674</v>
      </c>
      <c r="E357" t="s">
        <v>551</v>
      </c>
      <c r="F357" s="12">
        <v>45221</v>
      </c>
      <c r="G357" s="14"/>
      <c r="H357" s="10"/>
      <c r="I357" s="10"/>
      <c r="J357" s="12"/>
      <c r="K357" s="12"/>
      <c r="L357">
        <v>-18.82</v>
      </c>
      <c r="M357">
        <v>102.1</v>
      </c>
      <c r="N357">
        <v>245</v>
      </c>
      <c r="O357">
        <v>120.9</v>
      </c>
      <c r="P357">
        <v>363</v>
      </c>
      <c r="Q357">
        <v>70.7</v>
      </c>
      <c r="R357">
        <v>31</v>
      </c>
      <c r="S357">
        <v>-0.02</v>
      </c>
      <c r="T357">
        <v>240</v>
      </c>
      <c r="U357">
        <v>-7.92</v>
      </c>
      <c r="V357">
        <v>339</v>
      </c>
      <c r="W357">
        <v>102.3</v>
      </c>
      <c r="X357">
        <v>294</v>
      </c>
      <c r="Y357">
        <v>110.2</v>
      </c>
      <c r="Z357">
        <v>359</v>
      </c>
      <c r="AA357">
        <v>-0.01</v>
      </c>
      <c r="AB357">
        <v>173</v>
      </c>
    </row>
    <row r="358" spans="1:28" x14ac:dyDescent="0.2">
      <c r="A358">
        <v>354</v>
      </c>
      <c r="B358" t="s">
        <v>525</v>
      </c>
      <c r="E358" t="s">
        <v>467</v>
      </c>
      <c r="F358" s="12">
        <v>45132</v>
      </c>
      <c r="G358" s="14"/>
      <c r="H358" s="10"/>
      <c r="I358" s="10"/>
      <c r="J358" s="12"/>
      <c r="K358" s="12"/>
      <c r="L358">
        <v>-19.71</v>
      </c>
      <c r="M358">
        <v>98.4</v>
      </c>
      <c r="N358">
        <v>304</v>
      </c>
      <c r="O358">
        <v>118.1</v>
      </c>
      <c r="P358">
        <v>360</v>
      </c>
      <c r="Q358">
        <v>66.7</v>
      </c>
      <c r="R358">
        <v>204</v>
      </c>
      <c r="S358">
        <v>5.0000000000000001E-3</v>
      </c>
      <c r="T358">
        <v>175</v>
      </c>
      <c r="U358">
        <v>-2.5099999999999998</v>
      </c>
      <c r="V358">
        <v>220</v>
      </c>
      <c r="W358">
        <v>104.6</v>
      </c>
      <c r="X358">
        <v>189</v>
      </c>
      <c r="Y358">
        <v>107.1</v>
      </c>
      <c r="Z358">
        <v>255</v>
      </c>
      <c r="AA358">
        <v>-2.5099999999999998</v>
      </c>
      <c r="AB358">
        <v>245</v>
      </c>
    </row>
    <row r="359" spans="1:28" x14ac:dyDescent="0.2">
      <c r="A359">
        <v>355</v>
      </c>
      <c r="B359" t="s">
        <v>644</v>
      </c>
      <c r="E359" t="s">
        <v>545</v>
      </c>
      <c r="F359" s="12">
        <v>45073</v>
      </c>
      <c r="G359" s="14"/>
      <c r="H359" s="10"/>
      <c r="I359" s="10"/>
      <c r="J359" s="12"/>
      <c r="K359" s="12"/>
      <c r="L359">
        <v>-19.79</v>
      </c>
      <c r="M359">
        <v>92.7</v>
      </c>
      <c r="N359">
        <v>355</v>
      </c>
      <c r="O359">
        <v>112.5</v>
      </c>
      <c r="P359">
        <v>322</v>
      </c>
      <c r="Q359">
        <v>67.2</v>
      </c>
      <c r="R359">
        <v>182</v>
      </c>
      <c r="S359">
        <v>-2.5999999999999999E-2</v>
      </c>
      <c r="T359">
        <v>250</v>
      </c>
      <c r="U359">
        <v>-3.44</v>
      </c>
      <c r="V359">
        <v>247</v>
      </c>
      <c r="W359">
        <v>102.1</v>
      </c>
      <c r="X359">
        <v>305</v>
      </c>
      <c r="Y359">
        <v>105.5</v>
      </c>
      <c r="Z359">
        <v>175</v>
      </c>
      <c r="AA359">
        <v>9.11</v>
      </c>
      <c r="AB359">
        <v>7</v>
      </c>
    </row>
    <row r="360" spans="1:28" x14ac:dyDescent="0.2">
      <c r="A360">
        <v>356</v>
      </c>
      <c r="B360" t="s">
        <v>387</v>
      </c>
      <c r="E360" t="s">
        <v>551</v>
      </c>
      <c r="F360" s="12">
        <v>45191</v>
      </c>
      <c r="G360" s="14"/>
      <c r="H360" s="10"/>
      <c r="I360" s="10"/>
      <c r="J360" s="12"/>
      <c r="K360" s="12"/>
      <c r="L360">
        <v>-20.27</v>
      </c>
      <c r="M360">
        <v>95</v>
      </c>
      <c r="N360">
        <v>340</v>
      </c>
      <c r="O360">
        <v>115.2</v>
      </c>
      <c r="P360">
        <v>348</v>
      </c>
      <c r="Q360">
        <v>65.8</v>
      </c>
      <c r="R360">
        <v>267</v>
      </c>
      <c r="S360">
        <v>4.0000000000000001E-3</v>
      </c>
      <c r="T360">
        <v>183</v>
      </c>
      <c r="U360">
        <v>-7.74</v>
      </c>
      <c r="V360">
        <v>338</v>
      </c>
      <c r="W360">
        <v>102.2</v>
      </c>
      <c r="X360">
        <v>297</v>
      </c>
      <c r="Y360">
        <v>110</v>
      </c>
      <c r="Z360">
        <v>352</v>
      </c>
      <c r="AA360">
        <v>-1.5</v>
      </c>
      <c r="AB360">
        <v>211</v>
      </c>
    </row>
    <row r="361" spans="1:28" x14ac:dyDescent="0.2">
      <c r="A361">
        <v>357</v>
      </c>
      <c r="B361" t="s">
        <v>645</v>
      </c>
      <c r="E361" t="s">
        <v>530</v>
      </c>
      <c r="F361" s="12">
        <v>45101</v>
      </c>
      <c r="G361" s="14"/>
      <c r="H361" s="10"/>
      <c r="I361" s="10"/>
      <c r="J361" s="12"/>
      <c r="K361" s="12"/>
      <c r="L361">
        <v>-20.36</v>
      </c>
      <c r="M361">
        <v>92.2</v>
      </c>
      <c r="N361">
        <v>356</v>
      </c>
      <c r="O361">
        <v>112.5</v>
      </c>
      <c r="P361">
        <v>325</v>
      </c>
      <c r="Q361">
        <v>67.900000000000006</v>
      </c>
      <c r="R361">
        <v>153</v>
      </c>
      <c r="S361">
        <v>1.2E-2</v>
      </c>
      <c r="T361">
        <v>156</v>
      </c>
      <c r="U361">
        <v>-4.7699999999999996</v>
      </c>
      <c r="V361">
        <v>286</v>
      </c>
      <c r="W361">
        <v>101.9</v>
      </c>
      <c r="X361">
        <v>310</v>
      </c>
      <c r="Y361">
        <v>106.6</v>
      </c>
      <c r="Z361">
        <v>227</v>
      </c>
      <c r="AA361">
        <v>0.87</v>
      </c>
      <c r="AB361">
        <v>142</v>
      </c>
    </row>
    <row r="362" spans="1:28" x14ac:dyDescent="0.2">
      <c r="A362">
        <v>358</v>
      </c>
      <c r="B362" t="s">
        <v>362</v>
      </c>
      <c r="E362" t="s">
        <v>545</v>
      </c>
      <c r="F362" s="12">
        <v>45129</v>
      </c>
      <c r="G362" s="14"/>
      <c r="H362" s="10"/>
      <c r="I362" s="10"/>
      <c r="J362" s="12"/>
      <c r="K362" s="12"/>
      <c r="L362">
        <v>-20.420000000000002</v>
      </c>
      <c r="M362">
        <v>89.7</v>
      </c>
      <c r="N362">
        <v>360</v>
      </c>
      <c r="O362">
        <v>110.2</v>
      </c>
      <c r="P362">
        <v>279</v>
      </c>
      <c r="Q362">
        <v>65.099999999999994</v>
      </c>
      <c r="R362">
        <v>298</v>
      </c>
      <c r="S362">
        <v>5.0000000000000001E-3</v>
      </c>
      <c r="T362">
        <v>176</v>
      </c>
      <c r="U362">
        <v>-4.1399999999999997</v>
      </c>
      <c r="V362">
        <v>267</v>
      </c>
      <c r="W362">
        <v>101.8</v>
      </c>
      <c r="X362">
        <v>313</v>
      </c>
      <c r="Y362">
        <v>105.9</v>
      </c>
      <c r="Z362">
        <v>191</v>
      </c>
      <c r="AA362">
        <v>13.06</v>
      </c>
      <c r="AB362">
        <v>3</v>
      </c>
    </row>
    <row r="363" spans="1:28" x14ac:dyDescent="0.2">
      <c r="A363">
        <v>359</v>
      </c>
      <c r="B363" t="s">
        <v>622</v>
      </c>
      <c r="E363" t="s">
        <v>520</v>
      </c>
      <c r="F363" t="s">
        <v>753</v>
      </c>
      <c r="G363" s="14" t="s">
        <v>753</v>
      </c>
      <c r="H363" s="10">
        <v>14</v>
      </c>
      <c r="I363" s="10">
        <v>16</v>
      </c>
      <c r="L363">
        <v>-21.03</v>
      </c>
      <c r="M363">
        <v>90.2</v>
      </c>
      <c r="N363">
        <v>359</v>
      </c>
      <c r="O363">
        <v>111.3</v>
      </c>
      <c r="P363">
        <v>304</v>
      </c>
      <c r="Q363">
        <v>66.099999999999994</v>
      </c>
      <c r="R363">
        <v>239</v>
      </c>
      <c r="S363">
        <v>8.2000000000000003E-2</v>
      </c>
      <c r="T363">
        <v>32</v>
      </c>
      <c r="U363">
        <v>-14.2</v>
      </c>
      <c r="V363">
        <v>363</v>
      </c>
      <c r="W363">
        <v>97.6</v>
      </c>
      <c r="X363">
        <v>360</v>
      </c>
      <c r="Y363">
        <v>111.7</v>
      </c>
      <c r="Z363">
        <v>363</v>
      </c>
      <c r="AA363">
        <v>-9.2899999999999991</v>
      </c>
      <c r="AB363">
        <v>356</v>
      </c>
    </row>
    <row r="364" spans="1:28" x14ac:dyDescent="0.2">
      <c r="A364">
        <v>360</v>
      </c>
      <c r="B364" t="s">
        <v>396</v>
      </c>
      <c r="E364" t="s">
        <v>539</v>
      </c>
      <c r="F364" s="12">
        <v>45073</v>
      </c>
      <c r="G364" s="14"/>
      <c r="H364" s="14"/>
      <c r="I364" s="12"/>
      <c r="J364" s="12"/>
      <c r="K364" s="12"/>
      <c r="L364">
        <v>-21.84</v>
      </c>
      <c r="M364">
        <v>95.9</v>
      </c>
      <c r="N364">
        <v>335</v>
      </c>
      <c r="O364">
        <v>117.7</v>
      </c>
      <c r="P364">
        <v>359</v>
      </c>
      <c r="Q364">
        <v>67.099999999999994</v>
      </c>
      <c r="R364">
        <v>186</v>
      </c>
      <c r="S364">
        <v>-7.5999999999999998E-2</v>
      </c>
      <c r="T364">
        <v>332</v>
      </c>
      <c r="U364">
        <v>-5.31</v>
      </c>
      <c r="V364">
        <v>295</v>
      </c>
      <c r="W364">
        <v>102.9</v>
      </c>
      <c r="X364">
        <v>274</v>
      </c>
      <c r="Y364">
        <v>108.2</v>
      </c>
      <c r="Z364">
        <v>309</v>
      </c>
      <c r="AA364">
        <v>-6.55</v>
      </c>
      <c r="AB364">
        <v>327</v>
      </c>
    </row>
    <row r="365" spans="1:28" x14ac:dyDescent="0.2">
      <c r="A365">
        <v>361</v>
      </c>
      <c r="B365" t="s">
        <v>638</v>
      </c>
      <c r="E365" t="s">
        <v>539</v>
      </c>
      <c r="F365" s="12">
        <v>45014</v>
      </c>
      <c r="G365" s="14"/>
      <c r="H365" s="14"/>
      <c r="I365" s="12"/>
      <c r="J365" s="12"/>
      <c r="K365" s="12"/>
      <c r="L365">
        <v>-26.3</v>
      </c>
      <c r="M365">
        <v>90.6</v>
      </c>
      <c r="N365">
        <v>358</v>
      </c>
      <c r="O365">
        <v>116.9</v>
      </c>
      <c r="P365">
        <v>357</v>
      </c>
      <c r="Q365">
        <v>65.2</v>
      </c>
      <c r="R365">
        <v>292</v>
      </c>
      <c r="S365">
        <v>2.9000000000000001E-2</v>
      </c>
      <c r="T365">
        <v>106</v>
      </c>
      <c r="U365">
        <v>-2.34</v>
      </c>
      <c r="V365">
        <v>215</v>
      </c>
      <c r="W365">
        <v>104.6</v>
      </c>
      <c r="X365">
        <v>185</v>
      </c>
      <c r="Y365">
        <v>107</v>
      </c>
      <c r="Z365">
        <v>245</v>
      </c>
      <c r="AA365">
        <v>2.0699999999999998</v>
      </c>
      <c r="AB365">
        <v>103</v>
      </c>
    </row>
    <row r="366" spans="1:28" x14ac:dyDescent="0.2">
      <c r="A366">
        <v>362</v>
      </c>
      <c r="B366" t="s">
        <v>215</v>
      </c>
      <c r="E366" t="s">
        <v>668</v>
      </c>
      <c r="F366" s="12">
        <v>45069</v>
      </c>
      <c r="G366" s="14"/>
      <c r="H366" s="14"/>
      <c r="I366" s="12"/>
      <c r="J366" s="12"/>
      <c r="K366" s="12"/>
      <c r="L366">
        <v>-29.75</v>
      </c>
      <c r="M366">
        <v>89.4</v>
      </c>
      <c r="N366">
        <v>362</v>
      </c>
      <c r="O366">
        <v>119.2</v>
      </c>
      <c r="P366">
        <v>362</v>
      </c>
      <c r="Q366">
        <v>65.5</v>
      </c>
      <c r="R366">
        <v>276</v>
      </c>
      <c r="S366">
        <v>-3.9E-2</v>
      </c>
      <c r="T366">
        <v>276</v>
      </c>
      <c r="U366">
        <v>-9.5500000000000007</v>
      </c>
      <c r="V366">
        <v>353</v>
      </c>
      <c r="W366">
        <v>99.9</v>
      </c>
      <c r="X366">
        <v>349</v>
      </c>
      <c r="Y366">
        <v>109.5</v>
      </c>
      <c r="Z366">
        <v>344</v>
      </c>
      <c r="AA366">
        <v>-9.44</v>
      </c>
      <c r="AB366">
        <v>357</v>
      </c>
    </row>
    <row r="367" spans="1:28" x14ac:dyDescent="0.2">
      <c r="A367">
        <v>363</v>
      </c>
      <c r="B367" t="s">
        <v>107</v>
      </c>
      <c r="E367" t="s">
        <v>520</v>
      </c>
      <c r="F367" s="12">
        <v>45011</v>
      </c>
      <c r="G367" s="14"/>
      <c r="H367" s="14"/>
      <c r="I367" s="12"/>
      <c r="J367" s="12"/>
      <c r="K367" s="12"/>
      <c r="L367">
        <v>-30.61</v>
      </c>
      <c r="M367">
        <v>86.5</v>
      </c>
      <c r="N367">
        <v>363</v>
      </c>
      <c r="O367">
        <v>117.2</v>
      </c>
      <c r="P367">
        <v>358</v>
      </c>
      <c r="Q367">
        <v>72.599999999999994</v>
      </c>
      <c r="R367">
        <v>6</v>
      </c>
      <c r="S367">
        <v>-2.4E-2</v>
      </c>
      <c r="T367">
        <v>248</v>
      </c>
      <c r="U367">
        <v>-8.98</v>
      </c>
      <c r="V367">
        <v>351</v>
      </c>
      <c r="W367">
        <v>99.6</v>
      </c>
      <c r="X367">
        <v>352</v>
      </c>
      <c r="Y367">
        <v>108.6</v>
      </c>
      <c r="Z367">
        <v>323</v>
      </c>
      <c r="AA367">
        <v>5.77</v>
      </c>
      <c r="AB367">
        <v>36</v>
      </c>
    </row>
  </sheetData>
  <sortState xmlns:xlrd2="http://schemas.microsoft.com/office/spreadsheetml/2017/richdata2" ref="A5:AB368">
    <sortCondition ref="A5:A3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</vt:lpstr>
      <vt:lpstr>KP</vt:lpstr>
      <vt:lpstr>TEAMS</vt:lpstr>
      <vt:lpstr>KP-IMPORT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</cp:lastModifiedBy>
  <dcterms:created xsi:type="dcterms:W3CDTF">2022-03-15T19:51:24Z</dcterms:created>
  <dcterms:modified xsi:type="dcterms:W3CDTF">2023-03-14T02:53:20Z</dcterms:modified>
</cp:coreProperties>
</file>