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E014307\R\pickem\input\"/>
    </mc:Choice>
  </mc:AlternateContent>
  <bookViews>
    <workbookView xWindow="-120" yWindow="-120" windowWidth="29040" windowHeight="15840" activeTab="3"/>
  </bookViews>
  <sheets>
    <sheet name="Money" sheetId="1" r:id="rId1"/>
    <sheet name="Elimination" sheetId="2" r:id="rId2"/>
    <sheet name="Pick'Em Summary" sheetId="3" r:id="rId3"/>
    <sheet name="Pick'Em Week 1" sheetId="4" r:id="rId4"/>
    <sheet name="Pick'Em Week 2" sheetId="5" r:id="rId5"/>
    <sheet name="Pick'Em Week 3" sheetId="6" r:id="rId6"/>
    <sheet name="Pick'Em Week 4" sheetId="7" r:id="rId7"/>
    <sheet name="Pick'Em Week 5" sheetId="8" r:id="rId8"/>
    <sheet name="Pick'Em Week 6" sheetId="9" r:id="rId9"/>
    <sheet name="Pick'Em Week 7" sheetId="10" r:id="rId10"/>
    <sheet name="Pick'Em Week 8" sheetId="11" r:id="rId11"/>
    <sheet name="Pick'Em Week 9" sheetId="12" r:id="rId12"/>
    <sheet name="Pick'Em Week 10" sheetId="13" r:id="rId13"/>
    <sheet name="Pick'Em Week 11" sheetId="14" r:id="rId14"/>
    <sheet name="Pick'Em Week 12" sheetId="15" r:id="rId15"/>
    <sheet name="Pick'Em Week 13" sheetId="16" r:id="rId16"/>
    <sheet name="Pick'Em Week 14" sheetId="17" r:id="rId17"/>
    <sheet name="Pick'Em Week 15" sheetId="18" r:id="rId18"/>
    <sheet name="Pick'Em Week 16" sheetId="19" r:id="rId19"/>
    <sheet name="Pick'Em Week 17" sheetId="20"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9" i="3" l="1"/>
  <c r="E28" i="3"/>
  <c r="E27" i="3"/>
  <c r="E26" i="3"/>
  <c r="E25" i="3"/>
  <c r="E24" i="3"/>
  <c r="E23" i="3"/>
  <c r="E22" i="3"/>
  <c r="E21" i="3"/>
  <c r="E20" i="3"/>
  <c r="E19" i="3"/>
  <c r="E18" i="3"/>
  <c r="D18" i="3" s="1"/>
  <c r="C18" i="3" s="1"/>
  <c r="E17" i="3"/>
  <c r="E16" i="3"/>
  <c r="E15" i="3"/>
  <c r="E14" i="3"/>
  <c r="E13" i="3"/>
  <c r="E12" i="3"/>
  <c r="E11" i="3"/>
  <c r="E10" i="3"/>
  <c r="E9" i="3"/>
  <c r="D9" i="3" s="1"/>
  <c r="C9" i="3" s="1"/>
  <c r="E8" i="3"/>
  <c r="E7" i="3"/>
  <c r="E6" i="3"/>
  <c r="E5" i="3"/>
  <c r="E4" i="3"/>
  <c r="V1" i="4"/>
  <c r="X1" i="4"/>
  <c r="Z1" i="4"/>
  <c r="AB1" i="4"/>
  <c r="AD1" i="4"/>
  <c r="AF1" i="4"/>
  <c r="AH1" i="4"/>
  <c r="AJ1" i="4"/>
  <c r="AL1" i="4"/>
  <c r="AN1" i="4"/>
  <c r="AP1" i="4"/>
  <c r="AR1" i="4"/>
  <c r="AT1" i="4"/>
  <c r="AV1" i="4"/>
  <c r="AX1" i="4"/>
  <c r="AZ1" i="4"/>
  <c r="BB1" i="4"/>
  <c r="BD1" i="4"/>
  <c r="BF1" i="4"/>
  <c r="V20" i="4"/>
  <c r="X20" i="4"/>
  <c r="Z20" i="4"/>
  <c r="AB20" i="4"/>
  <c r="AD20" i="4"/>
  <c r="AF20" i="4"/>
  <c r="AH20" i="4"/>
  <c r="AJ20" i="4"/>
  <c r="AL20" i="4"/>
  <c r="AN20" i="4"/>
  <c r="AP20" i="4"/>
  <c r="AR20" i="4"/>
  <c r="AT20" i="4"/>
  <c r="AV20" i="4"/>
  <c r="AX20" i="4"/>
  <c r="AZ20" i="4"/>
  <c r="BB20" i="4"/>
  <c r="BD20" i="4"/>
  <c r="BF20" i="4"/>
  <c r="T1" i="4"/>
  <c r="T20" i="4"/>
  <c r="E75" i="1"/>
  <c r="C75" i="1"/>
  <c r="D75" i="1"/>
  <c r="A42" i="1"/>
  <c r="A10" i="1"/>
  <c r="J1" i="4"/>
  <c r="L1" i="4"/>
  <c r="N1" i="4"/>
  <c r="P1" i="4"/>
  <c r="R1" i="4"/>
  <c r="J20" i="4"/>
  <c r="L20" i="4"/>
  <c r="N20" i="4"/>
  <c r="P20" i="4"/>
  <c r="R20" i="4"/>
  <c r="H1" i="4"/>
  <c r="H24" i="4" l="1"/>
  <c r="Z21" i="4" s="1"/>
  <c r="E84" i="1"/>
  <c r="C84" i="1"/>
  <c r="D84" i="1"/>
  <c r="A51" i="1"/>
  <c r="A19" i="1"/>
  <c r="D27" i="3"/>
  <c r="C27" i="3" s="1"/>
  <c r="E94" i="1"/>
  <c r="C94" i="1"/>
  <c r="A29" i="1"/>
  <c r="A61" i="1"/>
  <c r="A60" i="1"/>
  <c r="D94" i="1"/>
  <c r="AD21" i="4" l="1"/>
  <c r="V21" i="4"/>
  <c r="AT21" i="4"/>
  <c r="AP21" i="4"/>
  <c r="AF21" i="4"/>
  <c r="AX21" i="4"/>
  <c r="AZ21" i="4"/>
  <c r="AL21" i="4"/>
  <c r="AH21" i="4"/>
  <c r="BB21" i="4"/>
  <c r="BD21" i="4"/>
  <c r="AN21" i="4"/>
  <c r="AB21" i="4"/>
  <c r="AR21" i="4"/>
  <c r="AJ21" i="4"/>
  <c r="BF21" i="4"/>
  <c r="AV21" i="4"/>
  <c r="X21" i="4"/>
  <c r="J20" i="20" l="1"/>
  <c r="H20" i="20"/>
  <c r="H24" i="20" s="1"/>
  <c r="D19" i="20"/>
  <c r="D18" i="20"/>
  <c r="D17" i="20"/>
  <c r="D16" i="20"/>
  <c r="D15" i="20"/>
  <c r="D14" i="20"/>
  <c r="D13" i="20"/>
  <c r="D12" i="20"/>
  <c r="D11" i="20"/>
  <c r="D10" i="20"/>
  <c r="D9" i="20"/>
  <c r="D8" i="20"/>
  <c r="D7" i="20"/>
  <c r="D6" i="20"/>
  <c r="D5" i="20"/>
  <c r="D4" i="20"/>
  <c r="B2" i="20"/>
  <c r="J20" i="19"/>
  <c r="H20" i="19"/>
  <c r="H24" i="19" s="1"/>
  <c r="D19" i="19"/>
  <c r="D18" i="19"/>
  <c r="D17" i="19"/>
  <c r="D16" i="19"/>
  <c r="D15" i="19"/>
  <c r="D14" i="19"/>
  <c r="D13" i="19"/>
  <c r="D12" i="19"/>
  <c r="D11" i="19"/>
  <c r="D10" i="19"/>
  <c r="D9" i="19"/>
  <c r="D8" i="19"/>
  <c r="D7" i="19"/>
  <c r="D6" i="19"/>
  <c r="D5" i="19"/>
  <c r="D4" i="19"/>
  <c r="B2" i="19"/>
  <c r="J20" i="18"/>
  <c r="H20" i="18"/>
  <c r="H24" i="18" s="1"/>
  <c r="D19" i="18"/>
  <c r="D18" i="18"/>
  <c r="D17" i="18"/>
  <c r="D16" i="18"/>
  <c r="D15" i="18"/>
  <c r="D14" i="18"/>
  <c r="D13" i="18"/>
  <c r="D12" i="18"/>
  <c r="D11" i="18"/>
  <c r="D10" i="18"/>
  <c r="D9" i="18"/>
  <c r="D8" i="18"/>
  <c r="D7" i="18"/>
  <c r="D6" i="18"/>
  <c r="D5" i="18"/>
  <c r="D4" i="18"/>
  <c r="B2" i="18"/>
  <c r="J20" i="17"/>
  <c r="H20" i="17"/>
  <c r="H24" i="17" s="1"/>
  <c r="J21" i="17" s="1"/>
  <c r="D19" i="17"/>
  <c r="D18" i="17"/>
  <c r="D17" i="17"/>
  <c r="D16" i="17"/>
  <c r="D15" i="17"/>
  <c r="D14" i="17"/>
  <c r="D13" i="17"/>
  <c r="D12" i="17"/>
  <c r="D11" i="17"/>
  <c r="D10" i="17"/>
  <c r="D9" i="17"/>
  <c r="D8" i="17"/>
  <c r="D7" i="17"/>
  <c r="D6" i="17"/>
  <c r="D5" i="17"/>
  <c r="D4" i="17"/>
  <c r="B2" i="17"/>
  <c r="J20" i="16"/>
  <c r="J21" i="16" s="1"/>
  <c r="H20" i="16"/>
  <c r="H24" i="16" s="1"/>
  <c r="D19" i="16"/>
  <c r="D18" i="16"/>
  <c r="D17" i="16"/>
  <c r="D16" i="16"/>
  <c r="D15" i="16"/>
  <c r="D14" i="16"/>
  <c r="D13" i="16"/>
  <c r="D12" i="16"/>
  <c r="D11" i="16"/>
  <c r="D10" i="16"/>
  <c r="D9" i="16"/>
  <c r="D8" i="16"/>
  <c r="D7" i="16"/>
  <c r="D6" i="16"/>
  <c r="D5" i="16"/>
  <c r="D4" i="16"/>
  <c r="B2" i="16"/>
  <c r="J20" i="15"/>
  <c r="H20" i="15"/>
  <c r="H24" i="15" s="1"/>
  <c r="D19" i="15"/>
  <c r="D18" i="15"/>
  <c r="D17" i="15"/>
  <c r="D16" i="15"/>
  <c r="D15" i="15"/>
  <c r="D14" i="15"/>
  <c r="D13" i="15"/>
  <c r="D12" i="15"/>
  <c r="D11" i="15"/>
  <c r="D10" i="15"/>
  <c r="D9" i="15"/>
  <c r="D8" i="15"/>
  <c r="D7" i="15"/>
  <c r="D6" i="15"/>
  <c r="D5" i="15"/>
  <c r="D4" i="15"/>
  <c r="B2" i="15"/>
  <c r="H24" i="14"/>
  <c r="J20" i="14"/>
  <c r="J21" i="14" s="1"/>
  <c r="H20" i="14"/>
  <c r="H21" i="14" s="1"/>
  <c r="H22" i="14" s="1"/>
  <c r="D19" i="14"/>
  <c r="D18" i="14"/>
  <c r="D17" i="14"/>
  <c r="D16" i="14"/>
  <c r="D15" i="14"/>
  <c r="D14" i="14"/>
  <c r="D13" i="14"/>
  <c r="D12" i="14"/>
  <c r="D11" i="14"/>
  <c r="D10" i="14"/>
  <c r="D9" i="14"/>
  <c r="D8" i="14"/>
  <c r="D7" i="14"/>
  <c r="D6" i="14"/>
  <c r="D5" i="14"/>
  <c r="D4" i="14"/>
  <c r="B2" i="14"/>
  <c r="J20" i="13"/>
  <c r="H20" i="13"/>
  <c r="H24" i="13" s="1"/>
  <c r="D19" i="13"/>
  <c r="D18" i="13"/>
  <c r="D17" i="13"/>
  <c r="D16" i="13"/>
  <c r="D15" i="13"/>
  <c r="D14" i="13"/>
  <c r="D13" i="13"/>
  <c r="D12" i="13"/>
  <c r="D11" i="13"/>
  <c r="D10" i="13"/>
  <c r="D9" i="13"/>
  <c r="D8" i="13"/>
  <c r="D7" i="13"/>
  <c r="D6" i="13"/>
  <c r="D5" i="13"/>
  <c r="D4" i="13"/>
  <c r="B2" i="13"/>
  <c r="J20" i="12"/>
  <c r="H20" i="12"/>
  <c r="H24" i="12" s="1"/>
  <c r="D19" i="12"/>
  <c r="D18" i="12"/>
  <c r="D17" i="12"/>
  <c r="D16" i="12"/>
  <c r="D15" i="12"/>
  <c r="D14" i="12"/>
  <c r="D13" i="12"/>
  <c r="D12" i="12"/>
  <c r="D11" i="12"/>
  <c r="D10" i="12"/>
  <c r="D9" i="12"/>
  <c r="D8" i="12"/>
  <c r="D7" i="12"/>
  <c r="D6" i="12"/>
  <c r="D5" i="12"/>
  <c r="D4" i="12"/>
  <c r="B2" i="12"/>
  <c r="J20" i="11"/>
  <c r="H20" i="11"/>
  <c r="H24" i="11" s="1"/>
  <c r="D19" i="11"/>
  <c r="D18" i="11"/>
  <c r="D17" i="11"/>
  <c r="D16" i="11"/>
  <c r="D15" i="11"/>
  <c r="D14" i="11"/>
  <c r="D13" i="11"/>
  <c r="D12" i="11"/>
  <c r="D11" i="11"/>
  <c r="D10" i="11"/>
  <c r="D9" i="11"/>
  <c r="D8" i="11"/>
  <c r="D7" i="11"/>
  <c r="D6" i="11"/>
  <c r="D5" i="11"/>
  <c r="D4" i="11"/>
  <c r="B2" i="11"/>
  <c r="J20" i="10"/>
  <c r="H20" i="10"/>
  <c r="H24" i="10" s="1"/>
  <c r="D19" i="10"/>
  <c r="D18" i="10"/>
  <c r="D17" i="10"/>
  <c r="D16" i="10"/>
  <c r="D15" i="10"/>
  <c r="D14" i="10"/>
  <c r="D13" i="10"/>
  <c r="D12" i="10"/>
  <c r="D11" i="10"/>
  <c r="D10" i="10"/>
  <c r="D9" i="10"/>
  <c r="D8" i="10"/>
  <c r="D7" i="10"/>
  <c r="D6" i="10"/>
  <c r="D5" i="10"/>
  <c r="D4" i="10"/>
  <c r="B2" i="10"/>
  <c r="J20" i="9"/>
  <c r="H20" i="9"/>
  <c r="H24" i="9" s="1"/>
  <c r="D19" i="9"/>
  <c r="D18" i="9"/>
  <c r="D17" i="9"/>
  <c r="D16" i="9"/>
  <c r="D15" i="9"/>
  <c r="D14" i="9"/>
  <c r="D13" i="9"/>
  <c r="D12" i="9"/>
  <c r="D11" i="9"/>
  <c r="D10" i="9"/>
  <c r="D9" i="9"/>
  <c r="D8" i="9"/>
  <c r="D7" i="9"/>
  <c r="D6" i="9"/>
  <c r="D5" i="9"/>
  <c r="D4" i="9"/>
  <c r="B2" i="9"/>
  <c r="J20" i="8"/>
  <c r="H20" i="8"/>
  <c r="H24" i="8" s="1"/>
  <c r="D19" i="8"/>
  <c r="D18" i="8"/>
  <c r="D17" i="8"/>
  <c r="D16" i="8"/>
  <c r="D15" i="8"/>
  <c r="D14" i="8"/>
  <c r="D13" i="8"/>
  <c r="D12" i="8"/>
  <c r="D11" i="8"/>
  <c r="D10" i="8"/>
  <c r="D9" i="8"/>
  <c r="D8" i="8"/>
  <c r="D7" i="8"/>
  <c r="D6" i="8"/>
  <c r="D5" i="8"/>
  <c r="D4" i="8"/>
  <c r="B2" i="8"/>
  <c r="J20" i="7"/>
  <c r="H20" i="7"/>
  <c r="H24" i="7" s="1"/>
  <c r="J21" i="7" s="1"/>
  <c r="D19" i="7"/>
  <c r="D18" i="7"/>
  <c r="D17" i="7"/>
  <c r="D16" i="7"/>
  <c r="D15" i="7"/>
  <c r="D14" i="7"/>
  <c r="D13" i="7"/>
  <c r="D12" i="7"/>
  <c r="D11" i="7"/>
  <c r="D10" i="7"/>
  <c r="D9" i="7"/>
  <c r="D8" i="7"/>
  <c r="D7" i="7"/>
  <c r="D6" i="7"/>
  <c r="D5" i="7"/>
  <c r="D4" i="7"/>
  <c r="B2" i="7"/>
  <c r="J20" i="6"/>
  <c r="H20" i="6"/>
  <c r="H24" i="6" s="1"/>
  <c r="D19" i="6"/>
  <c r="D18" i="6"/>
  <c r="D17" i="6"/>
  <c r="D16" i="6"/>
  <c r="D15" i="6"/>
  <c r="D14" i="6"/>
  <c r="D13" i="6"/>
  <c r="D12" i="6"/>
  <c r="D11" i="6"/>
  <c r="D10" i="6"/>
  <c r="D9" i="6"/>
  <c r="D8" i="6"/>
  <c r="D7" i="6"/>
  <c r="D6" i="6"/>
  <c r="D5" i="6"/>
  <c r="D4" i="6"/>
  <c r="B2" i="6"/>
  <c r="J20" i="5"/>
  <c r="J21" i="5" s="1"/>
  <c r="H20" i="5"/>
  <c r="H24" i="5" s="1"/>
  <c r="D19" i="5"/>
  <c r="D18" i="5"/>
  <c r="D17" i="5"/>
  <c r="D16" i="5"/>
  <c r="D15" i="5"/>
  <c r="D14" i="5"/>
  <c r="D13" i="5"/>
  <c r="D12" i="5"/>
  <c r="D11" i="5"/>
  <c r="D10" i="5"/>
  <c r="D9" i="5"/>
  <c r="D8" i="5"/>
  <c r="D7" i="5"/>
  <c r="D6" i="5"/>
  <c r="D5" i="5"/>
  <c r="D4" i="5"/>
  <c r="B2" i="5"/>
  <c r="H20" i="4"/>
  <c r="D19" i="4"/>
  <c r="D18" i="4"/>
  <c r="D17" i="4"/>
  <c r="D16" i="4"/>
  <c r="D15" i="4"/>
  <c r="D14" i="4"/>
  <c r="D13" i="4"/>
  <c r="D12" i="4"/>
  <c r="D11" i="4"/>
  <c r="D10" i="4"/>
  <c r="D9" i="4"/>
  <c r="D8" i="4"/>
  <c r="D7" i="4"/>
  <c r="D6" i="4"/>
  <c r="D5" i="4"/>
  <c r="D4" i="4"/>
  <c r="B2" i="4"/>
  <c r="D22" i="3" l="1"/>
  <c r="D6" i="3"/>
  <c r="D14" i="3"/>
  <c r="D7" i="3"/>
  <c r="D15" i="3"/>
  <c r="D23" i="3"/>
  <c r="D8" i="3"/>
  <c r="D16" i="3"/>
  <c r="D24" i="3"/>
  <c r="D10" i="3"/>
  <c r="D17" i="3"/>
  <c r="D25" i="3"/>
  <c r="D11" i="3"/>
  <c r="D19" i="3"/>
  <c r="D26" i="3"/>
  <c r="D12" i="3"/>
  <c r="D20" i="3"/>
  <c r="D28" i="3"/>
  <c r="D4" i="3"/>
  <c r="D21" i="3"/>
  <c r="D29" i="3"/>
  <c r="D5" i="3"/>
  <c r="D13" i="3"/>
  <c r="J21" i="20"/>
  <c r="H21" i="20"/>
  <c r="H22" i="20" s="1"/>
  <c r="J21" i="19"/>
  <c r="H21" i="19"/>
  <c r="H22" i="19" s="1"/>
  <c r="J21" i="18"/>
  <c r="H21" i="18"/>
  <c r="H22" i="18" s="1"/>
  <c r="H21" i="17"/>
  <c r="H22" i="17" s="1"/>
  <c r="H21" i="16"/>
  <c r="H22" i="16" s="1"/>
  <c r="J21" i="15"/>
  <c r="J22" i="15" s="1"/>
  <c r="H21" i="15"/>
  <c r="H22" i="15" s="1"/>
  <c r="J22" i="14"/>
  <c r="G24" i="14" s="1"/>
  <c r="J21" i="13"/>
  <c r="J22" i="13" s="1"/>
  <c r="H21" i="13"/>
  <c r="H22" i="13" s="1"/>
  <c r="J21" i="12"/>
  <c r="J22" i="12" s="1"/>
  <c r="H21" i="12"/>
  <c r="H22" i="12" s="1"/>
  <c r="J21" i="11"/>
  <c r="J22" i="11" s="1"/>
  <c r="H21" i="11"/>
  <c r="H22" i="11" s="1"/>
  <c r="J21" i="10"/>
  <c r="J22" i="10" s="1"/>
  <c r="H21" i="10"/>
  <c r="H22" i="10" s="1"/>
  <c r="J21" i="9"/>
  <c r="H21" i="9"/>
  <c r="H22" i="9" s="1"/>
  <c r="J21" i="8"/>
  <c r="J22" i="8" s="1"/>
  <c r="H21" i="8"/>
  <c r="H22" i="8" s="1"/>
  <c r="H21" i="7"/>
  <c r="H22" i="7" s="1"/>
  <c r="J21" i="6"/>
  <c r="J22" i="6" s="1"/>
  <c r="H21" i="6"/>
  <c r="H22" i="6" s="1"/>
  <c r="H21" i="5"/>
  <c r="H22" i="5" s="1"/>
  <c r="T21" i="4" l="1"/>
  <c r="N21" i="4"/>
  <c r="J21" i="4"/>
  <c r="L21" i="4"/>
  <c r="R21" i="4"/>
  <c r="P21" i="4"/>
  <c r="H21" i="4"/>
  <c r="J22" i="20"/>
  <c r="G24" i="20" s="1"/>
  <c r="J22" i="19"/>
  <c r="G24" i="19" s="1"/>
  <c r="J22" i="18"/>
  <c r="G24" i="18" s="1"/>
  <c r="J22" i="17"/>
  <c r="G24" i="17" s="1"/>
  <c r="J22" i="16"/>
  <c r="G24" i="16" s="1"/>
  <c r="G24" i="15"/>
  <c r="G24" i="13"/>
  <c r="G24" i="12"/>
  <c r="G24" i="11"/>
  <c r="G24" i="10"/>
  <c r="J22" i="9"/>
  <c r="G24" i="9" s="1"/>
  <c r="G24" i="8"/>
  <c r="J22" i="7"/>
  <c r="G24" i="7" s="1"/>
  <c r="G24" i="6"/>
  <c r="J22" i="5"/>
  <c r="G24" i="5" s="1"/>
  <c r="Z22" i="4" l="1"/>
  <c r="BD22" i="4"/>
  <c r="BB22" i="4"/>
  <c r="AF22" i="4"/>
  <c r="AR22" i="4"/>
  <c r="AJ22" i="4"/>
  <c r="AV22" i="4"/>
  <c r="AZ22" i="4"/>
  <c r="BF22" i="4"/>
  <c r="AD22" i="4"/>
  <c r="X22" i="4"/>
  <c r="AB22" i="4"/>
  <c r="AH22" i="4"/>
  <c r="AT22" i="4"/>
  <c r="V22" i="4"/>
  <c r="AN22" i="4"/>
  <c r="AP22" i="4"/>
  <c r="AL22" i="4"/>
  <c r="AX22" i="4"/>
  <c r="T22" i="4"/>
  <c r="N22" i="4"/>
  <c r="R22" i="4"/>
  <c r="P22" i="4"/>
  <c r="J22" i="4"/>
  <c r="L22" i="4"/>
  <c r="H22" i="4"/>
  <c r="U32" i="3"/>
  <c r="T32" i="3"/>
  <c r="S32" i="3"/>
  <c r="R32" i="3"/>
  <c r="Q32" i="3"/>
  <c r="P32" i="3"/>
  <c r="O32" i="3"/>
  <c r="N32" i="3"/>
  <c r="M32" i="3"/>
  <c r="L32" i="3"/>
  <c r="K32" i="3"/>
  <c r="J32" i="3"/>
  <c r="I32" i="3"/>
  <c r="H32" i="3"/>
  <c r="G32" i="3"/>
  <c r="F32" i="3"/>
  <c r="E32" i="3"/>
  <c r="U31" i="3"/>
  <c r="U33" i="3" s="1"/>
  <c r="T31" i="3"/>
  <c r="T33" i="3" s="1"/>
  <c r="S31" i="3"/>
  <c r="S33" i="3" s="1"/>
  <c r="R31" i="3"/>
  <c r="R33" i="3" s="1"/>
  <c r="Q31" i="3"/>
  <c r="Q33" i="3" s="1"/>
  <c r="P31" i="3"/>
  <c r="O31" i="3"/>
  <c r="N31" i="3"/>
  <c r="M31" i="3"/>
  <c r="M33" i="3" s="1"/>
  <c r="L31" i="3"/>
  <c r="L33" i="3" s="1"/>
  <c r="K31" i="3"/>
  <c r="K33" i="3" s="1"/>
  <c r="J31" i="3"/>
  <c r="J33" i="3" s="1"/>
  <c r="I31" i="3"/>
  <c r="I33" i="3" s="1"/>
  <c r="H31" i="3"/>
  <c r="G31" i="3"/>
  <c r="F31" i="3"/>
  <c r="E31" i="3"/>
  <c r="C29" i="3"/>
  <c r="C28" i="3"/>
  <c r="C26" i="3"/>
  <c r="C25" i="3"/>
  <c r="C24" i="3"/>
  <c r="C23" i="3"/>
  <c r="C22" i="3"/>
  <c r="C21" i="3"/>
  <c r="C20" i="3"/>
  <c r="C19" i="3"/>
  <c r="C17" i="3"/>
  <c r="C16" i="3"/>
  <c r="C15" i="3"/>
  <c r="C14" i="3"/>
  <c r="C13" i="3"/>
  <c r="C12" i="3"/>
  <c r="C11" i="3"/>
  <c r="C10" i="3"/>
  <c r="C8" i="3"/>
  <c r="C7" i="3"/>
  <c r="C6" i="3"/>
  <c r="C5" i="3"/>
  <c r="C4" i="3"/>
  <c r="I74" i="2"/>
  <c r="H74" i="2"/>
  <c r="I57" i="2"/>
  <c r="H57" i="2"/>
  <c r="E33" i="2"/>
  <c r="D33" i="2"/>
  <c r="C33" i="2"/>
  <c r="E31" i="2"/>
  <c r="D31" i="2"/>
  <c r="C31" i="2"/>
  <c r="I31" i="2"/>
  <c r="H31" i="2"/>
  <c r="E28" i="2"/>
  <c r="D28" i="2"/>
  <c r="C28" i="2"/>
  <c r="E27" i="2"/>
  <c r="D27" i="2"/>
  <c r="C27" i="2"/>
  <c r="E26" i="2"/>
  <c r="D26" i="2"/>
  <c r="C26" i="2"/>
  <c r="E22" i="2"/>
  <c r="D22" i="2"/>
  <c r="C22" i="2"/>
  <c r="E6" i="2"/>
  <c r="D6" i="2"/>
  <c r="C6" i="2"/>
  <c r="E14" i="2"/>
  <c r="D14" i="2"/>
  <c r="C14" i="2"/>
  <c r="E11" i="2"/>
  <c r="D11" i="2"/>
  <c r="C11" i="2"/>
  <c r="E32" i="2"/>
  <c r="D32" i="2"/>
  <c r="C32" i="2"/>
  <c r="E30" i="2"/>
  <c r="D30" i="2"/>
  <c r="C30" i="2"/>
  <c r="E16" i="2"/>
  <c r="D16" i="2"/>
  <c r="C16" i="2"/>
  <c r="E4" i="2"/>
  <c r="D4" i="2"/>
  <c r="C4" i="2"/>
  <c r="E15" i="2"/>
  <c r="D15" i="2"/>
  <c r="C15" i="2"/>
  <c r="E19" i="2"/>
  <c r="D19" i="2"/>
  <c r="C19" i="2"/>
  <c r="E8" i="2"/>
  <c r="D8" i="2"/>
  <c r="C8" i="2"/>
  <c r="E2" i="2"/>
  <c r="D2" i="2"/>
  <c r="C2" i="2"/>
  <c r="E3" i="2"/>
  <c r="D3" i="2"/>
  <c r="C3" i="2"/>
  <c r="E23" i="2"/>
  <c r="D23" i="2"/>
  <c r="C23" i="2"/>
  <c r="E18" i="2"/>
  <c r="D18" i="2"/>
  <c r="C18" i="2"/>
  <c r="E12" i="2"/>
  <c r="D12" i="2"/>
  <c r="C12" i="2"/>
  <c r="E9" i="2"/>
  <c r="D9" i="2"/>
  <c r="C9" i="2"/>
  <c r="E20" i="2"/>
  <c r="D20" i="2"/>
  <c r="C20" i="2"/>
  <c r="E29" i="2"/>
  <c r="D29" i="2"/>
  <c r="C29" i="2"/>
  <c r="E17" i="2"/>
  <c r="D17" i="2"/>
  <c r="C17" i="2"/>
  <c r="E13" i="2"/>
  <c r="D13" i="2"/>
  <c r="C13" i="2"/>
  <c r="E10" i="2"/>
  <c r="D10" i="2"/>
  <c r="C10" i="2"/>
  <c r="E24" i="2"/>
  <c r="D24" i="2"/>
  <c r="C24" i="2"/>
  <c r="E21" i="2"/>
  <c r="D21" i="2"/>
  <c r="C21" i="2"/>
  <c r="E7" i="2"/>
  <c r="D7" i="2"/>
  <c r="C7" i="2"/>
  <c r="E25" i="2"/>
  <c r="D25" i="2"/>
  <c r="C25" i="2"/>
  <c r="E5" i="2"/>
  <c r="D5" i="2"/>
  <c r="C5" i="2"/>
  <c r="E96" i="1"/>
  <c r="D96" i="1"/>
  <c r="C96" i="1"/>
  <c r="E95" i="1"/>
  <c r="D95" i="1"/>
  <c r="C95" i="1"/>
  <c r="E93" i="1"/>
  <c r="D93" i="1"/>
  <c r="C93" i="1"/>
  <c r="E92" i="1"/>
  <c r="D92" i="1"/>
  <c r="C92" i="1"/>
  <c r="E91" i="1"/>
  <c r="D91" i="1"/>
  <c r="C91" i="1"/>
  <c r="E90" i="1"/>
  <c r="D90" i="1"/>
  <c r="C90" i="1"/>
  <c r="E89" i="1"/>
  <c r="D89" i="1"/>
  <c r="C89" i="1"/>
  <c r="E88" i="1"/>
  <c r="D88" i="1"/>
  <c r="C88" i="1"/>
  <c r="E87" i="1"/>
  <c r="D87" i="1"/>
  <c r="C87" i="1"/>
  <c r="E86" i="1"/>
  <c r="D86" i="1"/>
  <c r="C86" i="1"/>
  <c r="E85" i="1"/>
  <c r="D85" i="1"/>
  <c r="C85" i="1"/>
  <c r="E83" i="1"/>
  <c r="D83" i="1"/>
  <c r="C83" i="1"/>
  <c r="E82" i="1"/>
  <c r="D82" i="1"/>
  <c r="C82" i="1"/>
  <c r="E81" i="1"/>
  <c r="D81" i="1"/>
  <c r="C81" i="1"/>
  <c r="E80" i="1"/>
  <c r="D80" i="1"/>
  <c r="C80" i="1"/>
  <c r="E79" i="1"/>
  <c r="D79" i="1"/>
  <c r="C79" i="1"/>
  <c r="E78" i="1"/>
  <c r="D78" i="1"/>
  <c r="C78" i="1"/>
  <c r="E77" i="1"/>
  <c r="D77" i="1"/>
  <c r="C77" i="1"/>
  <c r="E76" i="1"/>
  <c r="D76" i="1"/>
  <c r="C76" i="1"/>
  <c r="E74" i="1"/>
  <c r="D74" i="1"/>
  <c r="C74" i="1"/>
  <c r="E73" i="1"/>
  <c r="D73" i="1"/>
  <c r="C73" i="1"/>
  <c r="E72" i="1"/>
  <c r="D72" i="1"/>
  <c r="C72" i="1"/>
  <c r="E71" i="1"/>
  <c r="D71" i="1"/>
  <c r="C71" i="1"/>
  <c r="E70" i="1"/>
  <c r="D70" i="1"/>
  <c r="C70" i="1"/>
  <c r="E69" i="1"/>
  <c r="D69" i="1"/>
  <c r="C69" i="1"/>
  <c r="E68" i="1"/>
  <c r="D68" i="1"/>
  <c r="C68" i="1"/>
  <c r="S65" i="1"/>
  <c r="R65" i="1"/>
  <c r="Q65" i="1"/>
  <c r="P65" i="1"/>
  <c r="O65" i="1"/>
  <c r="N65" i="1"/>
  <c r="M65" i="1"/>
  <c r="L65" i="1"/>
  <c r="K65" i="1"/>
  <c r="J65" i="1"/>
  <c r="I65" i="1"/>
  <c r="H65" i="1"/>
  <c r="G65" i="1"/>
  <c r="F65" i="1"/>
  <c r="E65" i="1"/>
  <c r="D65" i="1"/>
  <c r="C65" i="1"/>
  <c r="A64" i="1"/>
  <c r="A63" i="1"/>
  <c r="A62" i="1"/>
  <c r="A59" i="1"/>
  <c r="A58" i="1"/>
  <c r="A57" i="1"/>
  <c r="A56" i="1"/>
  <c r="A55" i="1"/>
  <c r="A54" i="1"/>
  <c r="A53" i="1"/>
  <c r="A52" i="1"/>
  <c r="A50" i="1"/>
  <c r="A49" i="1"/>
  <c r="A48" i="1"/>
  <c r="A47" i="1"/>
  <c r="A46" i="1"/>
  <c r="A45" i="1"/>
  <c r="A44" i="1"/>
  <c r="A43" i="1"/>
  <c r="A41" i="1"/>
  <c r="A40" i="1"/>
  <c r="A39" i="1"/>
  <c r="A38" i="1"/>
  <c r="A37" i="1"/>
  <c r="A36" i="1"/>
  <c r="A35" i="1"/>
  <c r="D34" i="1"/>
  <c r="E34" i="1" s="1"/>
  <c r="F34" i="1" s="1"/>
  <c r="G34" i="1" s="1"/>
  <c r="H34" i="1" s="1"/>
  <c r="I34" i="1" s="1"/>
  <c r="J34" i="1" s="1"/>
  <c r="K34" i="1" s="1"/>
  <c r="L34" i="1" s="1"/>
  <c r="M34" i="1" s="1"/>
  <c r="N34" i="1" s="1"/>
  <c r="O34" i="1" s="1"/>
  <c r="P34" i="1" s="1"/>
  <c r="Q34" i="1" s="1"/>
  <c r="R34" i="1" s="1"/>
  <c r="S34" i="1" s="1"/>
  <c r="E33" i="1"/>
  <c r="D33" i="1"/>
  <c r="C33" i="1"/>
  <c r="A32" i="1"/>
  <c r="A31" i="1"/>
  <c r="A30" i="1"/>
  <c r="A28" i="1"/>
  <c r="A27" i="1"/>
  <c r="A26" i="1"/>
  <c r="A25" i="1"/>
  <c r="A24" i="1"/>
  <c r="A23" i="1"/>
  <c r="A22" i="1"/>
  <c r="A21" i="1"/>
  <c r="A20" i="1"/>
  <c r="A18" i="1"/>
  <c r="A17" i="1"/>
  <c r="A16" i="1"/>
  <c r="A15" i="1"/>
  <c r="A14" i="1"/>
  <c r="A13" i="1"/>
  <c r="A12" i="1"/>
  <c r="A11" i="1"/>
  <c r="A9" i="1"/>
  <c r="A8" i="1"/>
  <c r="A7" i="1"/>
  <c r="A6" i="1"/>
  <c r="A5" i="1"/>
  <c r="A4" i="1"/>
  <c r="A3" i="1"/>
  <c r="G24" i="4" l="1"/>
  <c r="G33" i="3"/>
  <c r="O33" i="3"/>
  <c r="B18" i="2"/>
  <c r="B16" i="2"/>
  <c r="B27" i="2"/>
  <c r="B31" i="2"/>
  <c r="F33" i="3"/>
  <c r="N33" i="3"/>
  <c r="H33" i="3"/>
  <c r="P33" i="3"/>
  <c r="B10" i="2"/>
  <c r="B23" i="2"/>
  <c r="B30" i="2"/>
  <c r="B28" i="2"/>
  <c r="B33" i="2"/>
  <c r="B13" i="2"/>
  <c r="B3" i="2"/>
  <c r="B32" i="2"/>
  <c r="B5" i="2"/>
  <c r="B29" i="2"/>
  <c r="B8" i="2"/>
  <c r="B14" i="2"/>
  <c r="E33" i="3"/>
  <c r="B25" i="2"/>
  <c r="B20" i="2"/>
  <c r="B19" i="2"/>
  <c r="B6" i="2"/>
  <c r="B24" i="2"/>
  <c r="B17" i="2"/>
  <c r="B2" i="2"/>
  <c r="B11" i="2"/>
  <c r="B7" i="2"/>
  <c r="B9" i="2"/>
  <c r="B15" i="2"/>
  <c r="B22" i="2"/>
  <c r="B21" i="2"/>
  <c r="B12" i="2"/>
  <c r="B4" i="2"/>
  <c r="B26" i="2"/>
  <c r="C97" i="1"/>
  <c r="D97" i="1"/>
  <c r="D31" i="3"/>
  <c r="D32" i="3"/>
  <c r="D98" i="1" l="1"/>
  <c r="D33" i="3"/>
</calcChain>
</file>

<file path=xl/sharedStrings.xml><?xml version="1.0" encoding="utf-8"?>
<sst xmlns="http://schemas.openxmlformats.org/spreadsheetml/2006/main" count="1883" uniqueCount="118">
  <si>
    <t>Elimination Pool</t>
  </si>
  <si>
    <t>Part 1</t>
  </si>
  <si>
    <t>Part 2</t>
  </si>
  <si>
    <t>Part 3</t>
  </si>
  <si>
    <t>Adam</t>
  </si>
  <si>
    <t>Cheree</t>
  </si>
  <si>
    <t>Chris Hol</t>
  </si>
  <si>
    <t>Chris V</t>
  </si>
  <si>
    <t>Corey</t>
  </si>
  <si>
    <t>Dan K</t>
  </si>
  <si>
    <t>Dan M</t>
  </si>
  <si>
    <t>Doug</t>
  </si>
  <si>
    <t>Jackson</t>
  </si>
  <si>
    <t>James</t>
  </si>
  <si>
    <t>Jeremy</t>
  </si>
  <si>
    <t>John</t>
  </si>
  <si>
    <t>Jordan</t>
  </si>
  <si>
    <t>Joseph</t>
  </si>
  <si>
    <t>Jumaan</t>
  </si>
  <si>
    <t>Mark</t>
  </si>
  <si>
    <t>Matt C</t>
  </si>
  <si>
    <t>Matt S</t>
  </si>
  <si>
    <t>Micah</t>
  </si>
  <si>
    <t>Scott E</t>
  </si>
  <si>
    <t>Scott R</t>
  </si>
  <si>
    <t>Teresa</t>
  </si>
  <si>
    <t>Tom</t>
  </si>
  <si>
    <t>Trevor</t>
  </si>
  <si>
    <t>Vicki</t>
  </si>
  <si>
    <t>Winner</t>
  </si>
  <si>
    <t>Weekly Pick'Em</t>
  </si>
  <si>
    <t>Week 1</t>
  </si>
  <si>
    <t>Paid</t>
  </si>
  <si>
    <t>Won</t>
  </si>
  <si>
    <t>Owe</t>
  </si>
  <si>
    <t>Total</t>
  </si>
  <si>
    <t>LA Chargers</t>
  </si>
  <si>
    <t>Participant</t>
  </si>
  <si>
    <t>Week 2</t>
  </si>
  <si>
    <t>New Orleans</t>
  </si>
  <si>
    <t>New England</t>
  </si>
  <si>
    <t>Kansas City</t>
  </si>
  <si>
    <t>Baltimore</t>
  </si>
  <si>
    <t>LA Rams</t>
  </si>
  <si>
    <t>Chicago</t>
  </si>
  <si>
    <t>Green Bay</t>
  </si>
  <si>
    <t>Pittsburgh</t>
  </si>
  <si>
    <t>Jacksonville</t>
  </si>
  <si>
    <t>Atlanta</t>
  </si>
  <si>
    <t>Carolina</t>
  </si>
  <si>
    <t>Houston</t>
  </si>
  <si>
    <t>Minnesota</t>
  </si>
  <si>
    <t>Indianapolis</t>
  </si>
  <si>
    <t>Philadelphia</t>
  </si>
  <si>
    <t>Seattle</t>
  </si>
  <si>
    <t>Arizona</t>
  </si>
  <si>
    <t>Detroit</t>
  </si>
  <si>
    <t>Denver</t>
  </si>
  <si>
    <t>Dallas</t>
  </si>
  <si>
    <t>San Francisco</t>
  </si>
  <si>
    <t>Tennessee</t>
  </si>
  <si>
    <t>Buffalo</t>
  </si>
  <si>
    <t>Cincinnati</t>
  </si>
  <si>
    <t>Cleveland</t>
  </si>
  <si>
    <t>Miami</t>
  </si>
  <si>
    <t>NY Giants</t>
  </si>
  <si>
    <t>NY Jets</t>
  </si>
  <si>
    <t>Oakland</t>
  </si>
  <si>
    <t>Tampa Bay</t>
  </si>
  <si>
    <t>Washington</t>
  </si>
  <si>
    <t>Week 9</t>
  </si>
  <si>
    <t>Week 10</t>
  </si>
  <si>
    <t>Rank</t>
  </si>
  <si>
    <t>Avg. Points</t>
  </si>
  <si>
    <t>Week 3</t>
  </si>
  <si>
    <t>Week 4</t>
  </si>
  <si>
    <t>Week 5</t>
  </si>
  <si>
    <t>Week 6</t>
  </si>
  <si>
    <t>Week 7</t>
  </si>
  <si>
    <t>Week 8</t>
  </si>
  <si>
    <t>Week 11</t>
  </si>
  <si>
    <t>Week 12</t>
  </si>
  <si>
    <t>Week 13</t>
  </si>
  <si>
    <t>Week 14</t>
  </si>
  <si>
    <t>Week 15</t>
  </si>
  <si>
    <t>Week 16</t>
  </si>
  <si>
    <t>Week 17</t>
  </si>
  <si>
    <t>Max</t>
  </si>
  <si>
    <t>Min</t>
  </si>
  <si>
    <t>Spread</t>
  </si>
  <si>
    <t>Week 1 Games</t>
  </si>
  <si>
    <t>Distribution of Picks</t>
  </si>
  <si>
    <t>Game Winner</t>
  </si>
  <si>
    <t>at</t>
  </si>
  <si>
    <t>Winner:</t>
  </si>
  <si>
    <t>Picks</t>
  </si>
  <si>
    <t>Points</t>
  </si>
  <si>
    <t>Week 2 Games</t>
  </si>
  <si>
    <t>Week 3 Games</t>
  </si>
  <si>
    <t>Week 4 Games</t>
  </si>
  <si>
    <t>Week 5 Games</t>
  </si>
  <si>
    <t>Week 6 Games</t>
  </si>
  <si>
    <t>Week 7 Games</t>
  </si>
  <si>
    <t>Week 8 Games</t>
  </si>
  <si>
    <t>Week 9 Games</t>
  </si>
  <si>
    <t>Week 10 Games</t>
  </si>
  <si>
    <t>Week 11 Games</t>
  </si>
  <si>
    <t>Week 12 Games</t>
  </si>
  <si>
    <t>Week 13 Games</t>
  </si>
  <si>
    <t>Week 14 Games</t>
  </si>
  <si>
    <t>Week 15 Games</t>
  </si>
  <si>
    <t>Week 16 Games</t>
  </si>
  <si>
    <t>Week 17 Games</t>
  </si>
  <si>
    <t>In</t>
  </si>
  <si>
    <t>Tyler S</t>
  </si>
  <si>
    <t>Tyler J</t>
  </si>
  <si>
    <t>Lonnie</t>
  </si>
  <si>
    <t>Danny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</si>
</sst>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quot;$&quot;#,##0.00"/>
    <numFmt numFmtId="165" formatCode="&quot;$&quot;#,##0"/>
    <numFmt numFmtId="166" formatCode="&quot;$&quot;#,##0.0"/>
    <numFmt numFmtId="167" formatCode="_(* #,##0.000_);_(* \(#,##0.000\);_(* &quot;-&quot;??_);_(@_)"/>
  </numFmts>
  <fonts count="6" x14ac:knownFonts="1">
    <font>
      <sz val="11"/>
      <color theme="1"/>
      <name val="Calibri"/>
      <family val="2"/>
      <scheme val="minor"/>
    </font>
    <font>
      <sz val="11"/>
      <color theme="1"/>
      <name val="Calibri"/>
      <family val="2"/>
      <scheme val="minor"/>
    </font>
    <font>
      <sz val="10"/>
      <name val="Arial"/>
      <family val="2"/>
    </font>
    <font>
      <sz val="10"/>
      <color indexed="9"/>
      <name val="Arial"/>
      <family val="2"/>
    </font>
    <font>
      <b/>
      <sz val="10"/>
      <name val="Arial"/>
      <family val="2"/>
    </font>
    <font>
      <sz val="10"/>
      <color indexed="10"/>
      <name val="Arial"/>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s>
  <cellStyleXfs count="2">
    <xf numFmtId="0" fontId="0" fillId="0" borderId="0"/>
    <xf numFmtId="43" fontId="1" fillId="0" borderId="0" applyFont="0" applyFill="0" applyBorder="0" applyAlignment="0" applyProtection="0"/>
  </cellStyleXfs>
  <cellXfs count="43">
    <xf numFmtId="0" fontId="0" fillId="0" borderId="0" xfId="0"/>
    <xf numFmtId="164" fontId="0" fillId="0" borderId="0" xfId="0" applyNumberFormat="1"/>
    <xf numFmtId="0" fontId="0" fillId="0" borderId="1" xfId="0" applyBorder="1" applyAlignment="1">
      <alignment horizontal="center"/>
    </xf>
    <xf numFmtId="0" fontId="0" fillId="0" borderId="2" xfId="0"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1" xfId="0" applyFont="1" applyBorder="1" applyAlignment="1">
      <alignment horizontal="center"/>
    </xf>
    <xf numFmtId="0" fontId="0" fillId="0" borderId="1" xfId="0" applyBorder="1" applyAlignment="1">
      <alignment horizontal="right"/>
    </xf>
    <xf numFmtId="0" fontId="0" fillId="0" borderId="0" xfId="0" applyAlignment="1">
      <alignment horizontal="center"/>
    </xf>
    <xf numFmtId="0" fontId="2" fillId="0" borderId="0" xfId="0" applyFont="1" applyAlignment="1">
      <alignment horizontal="center"/>
    </xf>
    <xf numFmtId="165" fontId="0" fillId="0" borderId="1" xfId="0" applyNumberFormat="1" applyBorder="1"/>
    <xf numFmtId="165" fontId="2" fillId="0" borderId="0" xfId="0" applyNumberFormat="1" applyFont="1"/>
    <xf numFmtId="165" fontId="0" fillId="0" borderId="0" xfId="0" applyNumberFormat="1"/>
    <xf numFmtId="166" fontId="0" fillId="0" borderId="0" xfId="0" applyNumberFormat="1"/>
    <xf numFmtId="0" fontId="2" fillId="0" borderId="0" xfId="0" applyFont="1"/>
    <xf numFmtId="0" fontId="0" fillId="0" borderId="1" xfId="0" applyBorder="1"/>
    <xf numFmtId="0" fontId="2" fillId="0" borderId="3" xfId="0" applyFont="1" applyBorder="1"/>
    <xf numFmtId="0" fontId="2" fillId="0" borderId="5" xfId="0" applyFont="1" applyBorder="1"/>
    <xf numFmtId="0" fontId="2" fillId="0" borderId="6" xfId="0" applyFont="1" applyBorder="1"/>
    <xf numFmtId="0" fontId="2" fillId="0" borderId="3" xfId="0" applyFont="1" applyFill="1" applyBorder="1"/>
    <xf numFmtId="0" fontId="2" fillId="0" borderId="5" xfId="0" applyFont="1" applyFill="1" applyBorder="1"/>
    <xf numFmtId="0" fontId="2" fillId="0" borderId="6" xfId="0" applyFont="1" applyFill="1" applyBorder="1"/>
    <xf numFmtId="0" fontId="0" fillId="0" borderId="3" xfId="0" applyBorder="1" applyAlignment="1">
      <alignment horizontal="center"/>
    </xf>
    <xf numFmtId="167" fontId="0" fillId="0" borderId="3" xfId="1" applyNumberFormat="1" applyFont="1" applyBorder="1" applyAlignment="1">
      <alignment horizontal="center"/>
    </xf>
    <xf numFmtId="0" fontId="0" fillId="0" borderId="5" xfId="0" applyBorder="1" applyAlignment="1">
      <alignment horizontal="center"/>
    </xf>
    <xf numFmtId="167" fontId="0" fillId="0" borderId="5" xfId="1" applyNumberFormat="1" applyFont="1" applyBorder="1" applyAlignment="1">
      <alignment horizontal="center"/>
    </xf>
    <xf numFmtId="0" fontId="2" fillId="0" borderId="6" xfId="0" applyFont="1" applyBorder="1" applyAlignment="1">
      <alignment horizontal="center"/>
    </xf>
    <xf numFmtId="0" fontId="0" fillId="0" borderId="6" xfId="0" applyBorder="1" applyAlignment="1">
      <alignment horizontal="center"/>
    </xf>
    <xf numFmtId="167" fontId="0" fillId="0" borderId="6" xfId="1" applyNumberFormat="1" applyFont="1" applyBorder="1" applyAlignment="1">
      <alignment horizontal="center"/>
    </xf>
    <xf numFmtId="167" fontId="0" fillId="0" borderId="0" xfId="0" applyNumberFormat="1"/>
    <xf numFmtId="0" fontId="3" fillId="0" borderId="0" xfId="0" applyFont="1"/>
    <xf numFmtId="0" fontId="0" fillId="0" borderId="0" xfId="0" applyAlignment="1">
      <alignment horizontal="centerContinuous"/>
    </xf>
    <xf numFmtId="0" fontId="2" fillId="0" borderId="0" xfId="0" applyFont="1" applyAlignment="1">
      <alignment horizontal="right"/>
    </xf>
    <xf numFmtId="0" fontId="2" fillId="0" borderId="0" xfId="0" applyFont="1" applyAlignment="1">
      <alignment horizontal="left"/>
    </xf>
    <xf numFmtId="0" fontId="0" fillId="0" borderId="0" xfId="0" applyAlignment="1">
      <alignment horizontal="left"/>
    </xf>
    <xf numFmtId="0" fontId="4" fillId="0" borderId="0" xfId="0" applyFont="1"/>
    <xf numFmtId="0" fontId="0" fillId="0" borderId="7" xfId="0" applyBorder="1" applyAlignment="1">
      <alignment horizontal="centerContinuous"/>
    </xf>
    <xf numFmtId="0" fontId="0" fillId="0" borderId="2" xfId="0" applyBorder="1" applyAlignment="1">
      <alignment horizontal="centerContinuous"/>
    </xf>
    <xf numFmtId="0" fontId="0" fillId="0" borderId="3" xfId="0" applyFont="1" applyBorder="1" applyAlignment="1">
      <alignment horizontal="center"/>
    </xf>
    <xf numFmtId="0" fontId="0" fillId="0" borderId="5" xfId="0" applyFont="1" applyBorder="1" applyAlignment="1">
      <alignment horizontal="center"/>
    </xf>
    <xf numFmtId="0" fontId="5" fillId="0" borderId="0" xfId="0" applyFont="1" applyAlignment="1">
      <alignment horizontal="center"/>
    </xf>
  </cellXfs>
  <cellStyles count="2">
    <cellStyle name="Comma" xfId="1" builtinId="3"/>
    <cellStyle name="Normal" xfId="0" builtinId="0"/>
  </cellStyles>
  <dxfs count="1112">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s>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8"/>
  <sheetViews>
    <sheetView zoomScale="80" zoomScaleNormal="80" workbookViewId="0"/>
  </sheetViews>
  <sheetFormatPr defaultRowHeight="15" x14ac:dyDescent="0.25"/>
  <cols>
    <col min="2" max="2" width="17.7109375" bestFit="1" customWidth="1"/>
    <col min="3" max="19" width="9" customWidth="1"/>
  </cols>
  <sheetData>
    <row r="1" spans="1:5" x14ac:dyDescent="0.25">
      <c r="A1" s="1"/>
    </row>
    <row r="2" spans="1:5" x14ac:dyDescent="0.25">
      <c r="B2" s="2" t="s">
        <v>0</v>
      </c>
      <c r="C2" s="3" t="s">
        <v>1</v>
      </c>
      <c r="D2" s="4" t="s">
        <v>2</v>
      </c>
      <c r="E2" s="4" t="s">
        <v>3</v>
      </c>
    </row>
    <row r="3" spans="1:5" x14ac:dyDescent="0.25">
      <c r="A3">
        <f t="shared" ref="A3:A29" si="0">COUNTIF(C3:E3,"Paid")*5</f>
        <v>0</v>
      </c>
      <c r="B3" s="5" t="s">
        <v>4</v>
      </c>
      <c r="C3" s="6" t="s">
        <v>113</v>
      </c>
      <c r="D3" s="6"/>
      <c r="E3" s="6"/>
    </row>
    <row r="4" spans="1:5" x14ac:dyDescent="0.25">
      <c r="A4">
        <f>COUNTIF(C4:E4,"Paid")*5</f>
        <v>0</v>
      </c>
      <c r="B4" s="7" t="s">
        <v>5</v>
      </c>
      <c r="C4" s="6" t="s">
        <v>113</v>
      </c>
      <c r="D4" s="6"/>
      <c r="E4" s="6"/>
    </row>
    <row r="5" spans="1:5" x14ac:dyDescent="0.25">
      <c r="A5">
        <f t="shared" si="0"/>
        <v>5</v>
      </c>
      <c r="B5" s="7" t="s">
        <v>6</v>
      </c>
      <c r="C5" s="6" t="s">
        <v>32</v>
      </c>
      <c r="D5" s="6"/>
      <c r="E5" s="6"/>
    </row>
    <row r="6" spans="1:5" x14ac:dyDescent="0.25">
      <c r="A6">
        <f t="shared" si="0"/>
        <v>0</v>
      </c>
      <c r="B6" s="7" t="s">
        <v>7</v>
      </c>
      <c r="C6" s="6" t="s">
        <v>113</v>
      </c>
      <c r="D6" s="6"/>
      <c r="E6" s="6"/>
    </row>
    <row r="7" spans="1:5" x14ac:dyDescent="0.25">
      <c r="A7">
        <f t="shared" si="0"/>
        <v>0</v>
      </c>
      <c r="B7" s="7" t="s">
        <v>8</v>
      </c>
      <c r="C7" s="6" t="s">
        <v>113</v>
      </c>
      <c r="D7" s="6"/>
      <c r="E7" s="6"/>
    </row>
    <row r="8" spans="1:5" x14ac:dyDescent="0.25">
      <c r="A8">
        <f t="shared" si="0"/>
        <v>5</v>
      </c>
      <c r="B8" s="7" t="s">
        <v>9</v>
      </c>
      <c r="C8" s="6" t="s">
        <v>32</v>
      </c>
      <c r="D8" s="6"/>
      <c r="E8" s="6"/>
    </row>
    <row r="9" spans="1:5" x14ac:dyDescent="0.25">
      <c r="A9">
        <f t="shared" si="0"/>
        <v>5</v>
      </c>
      <c r="B9" s="7" t="s">
        <v>10</v>
      </c>
      <c r="C9" s="6" t="s">
        <v>32</v>
      </c>
      <c r="D9" s="6"/>
      <c r="E9" s="6"/>
    </row>
    <row r="10" spans="1:5" x14ac:dyDescent="0.25">
      <c r="A10">
        <f t="shared" si="0"/>
        <v>0</v>
      </c>
      <c r="B10" s="7" t="s">
        <v>117</v>
      </c>
      <c r="C10" s="6" t="s">
        <v>113</v>
      </c>
      <c r="D10" s="6"/>
      <c r="E10" s="6"/>
    </row>
    <row r="11" spans="1:5" x14ac:dyDescent="0.25">
      <c r="A11">
        <f t="shared" si="0"/>
        <v>0</v>
      </c>
      <c r="B11" s="7" t="s">
        <v>11</v>
      </c>
      <c r="C11" s="6" t="s">
        <v>113</v>
      </c>
      <c r="D11" s="6"/>
      <c r="E11" s="6"/>
    </row>
    <row r="12" spans="1:5" x14ac:dyDescent="0.25">
      <c r="A12">
        <f t="shared" si="0"/>
        <v>5</v>
      </c>
      <c r="B12" s="7" t="s">
        <v>12</v>
      </c>
      <c r="C12" s="6" t="s">
        <v>32</v>
      </c>
      <c r="D12" s="6"/>
      <c r="E12" s="6"/>
    </row>
    <row r="13" spans="1:5" x14ac:dyDescent="0.25">
      <c r="A13">
        <f t="shared" si="0"/>
        <v>5</v>
      </c>
      <c r="B13" s="7" t="s">
        <v>13</v>
      </c>
      <c r="C13" s="6" t="s">
        <v>32</v>
      </c>
      <c r="D13" s="6"/>
      <c r="E13" s="6"/>
    </row>
    <row r="14" spans="1:5" x14ac:dyDescent="0.25">
      <c r="A14">
        <f t="shared" si="0"/>
        <v>0</v>
      </c>
      <c r="B14" s="7" t="s">
        <v>14</v>
      </c>
      <c r="C14" s="6" t="s">
        <v>113</v>
      </c>
      <c r="D14" s="6"/>
      <c r="E14" s="6"/>
    </row>
    <row r="15" spans="1:5" x14ac:dyDescent="0.25">
      <c r="A15">
        <f t="shared" si="0"/>
        <v>5</v>
      </c>
      <c r="B15" s="7" t="s">
        <v>15</v>
      </c>
      <c r="C15" s="6" t="s">
        <v>32</v>
      </c>
      <c r="D15" s="6"/>
      <c r="E15" s="6"/>
    </row>
    <row r="16" spans="1:5" x14ac:dyDescent="0.25">
      <c r="A16">
        <f t="shared" si="0"/>
        <v>5</v>
      </c>
      <c r="B16" s="7" t="s">
        <v>16</v>
      </c>
      <c r="C16" s="6" t="s">
        <v>32</v>
      </c>
      <c r="D16" s="6"/>
      <c r="E16" s="6"/>
    </row>
    <row r="17" spans="1:5" x14ac:dyDescent="0.25">
      <c r="A17">
        <f t="shared" si="0"/>
        <v>5</v>
      </c>
      <c r="B17" s="7" t="s">
        <v>17</v>
      </c>
      <c r="C17" s="6" t="s">
        <v>32</v>
      </c>
      <c r="D17" s="6"/>
      <c r="E17" s="6"/>
    </row>
    <row r="18" spans="1:5" x14ac:dyDescent="0.25">
      <c r="A18">
        <f t="shared" si="0"/>
        <v>0</v>
      </c>
      <c r="B18" s="7" t="s">
        <v>18</v>
      </c>
      <c r="C18" s="6" t="s">
        <v>113</v>
      </c>
      <c r="D18" s="6"/>
      <c r="E18" s="6"/>
    </row>
    <row r="19" spans="1:5" x14ac:dyDescent="0.25">
      <c r="A19">
        <f t="shared" si="0"/>
        <v>0</v>
      </c>
      <c r="B19" s="7" t="s">
        <v>116</v>
      </c>
      <c r="C19" s="6" t="s">
        <v>113</v>
      </c>
      <c r="D19" s="6"/>
      <c r="E19" s="6"/>
    </row>
    <row r="20" spans="1:5" x14ac:dyDescent="0.25">
      <c r="A20">
        <f t="shared" si="0"/>
        <v>5</v>
      </c>
      <c r="B20" s="7" t="s">
        <v>19</v>
      </c>
      <c r="C20" s="6" t="s">
        <v>32</v>
      </c>
      <c r="D20" s="6"/>
      <c r="E20" s="6"/>
    </row>
    <row r="21" spans="1:5" x14ac:dyDescent="0.25">
      <c r="A21">
        <f t="shared" si="0"/>
        <v>0</v>
      </c>
      <c r="B21" s="7" t="s">
        <v>20</v>
      </c>
      <c r="C21" s="6" t="s">
        <v>113</v>
      </c>
      <c r="D21" s="6"/>
      <c r="E21" s="6"/>
    </row>
    <row r="22" spans="1:5" x14ac:dyDescent="0.25">
      <c r="A22">
        <f t="shared" si="0"/>
        <v>0</v>
      </c>
      <c r="B22" s="7" t="s">
        <v>21</v>
      </c>
      <c r="C22" s="6" t="s">
        <v>113</v>
      </c>
      <c r="D22" s="6"/>
      <c r="E22" s="6"/>
    </row>
    <row r="23" spans="1:5" x14ac:dyDescent="0.25">
      <c r="A23">
        <f t="shared" si="0"/>
        <v>0</v>
      </c>
      <c r="B23" s="7" t="s">
        <v>22</v>
      </c>
      <c r="C23" s="6"/>
      <c r="D23" s="6"/>
      <c r="E23" s="6"/>
    </row>
    <row r="24" spans="1:5" x14ac:dyDescent="0.25">
      <c r="A24">
        <f t="shared" si="0"/>
        <v>0</v>
      </c>
      <c r="B24" s="7" t="s">
        <v>23</v>
      </c>
      <c r="C24" s="6" t="s">
        <v>113</v>
      </c>
      <c r="D24" s="6"/>
      <c r="E24" s="6"/>
    </row>
    <row r="25" spans="1:5" x14ac:dyDescent="0.25">
      <c r="A25">
        <f t="shared" si="0"/>
        <v>0</v>
      </c>
      <c r="B25" s="7" t="s">
        <v>24</v>
      </c>
      <c r="C25" s="6" t="s">
        <v>113</v>
      </c>
      <c r="D25" s="6"/>
      <c r="E25" s="6"/>
    </row>
    <row r="26" spans="1:5" x14ac:dyDescent="0.25">
      <c r="A26">
        <f t="shared" si="0"/>
        <v>0</v>
      </c>
      <c r="B26" s="7" t="s">
        <v>25</v>
      </c>
      <c r="C26" s="6"/>
      <c r="D26" s="6"/>
      <c r="E26" s="6"/>
    </row>
    <row r="27" spans="1:5" x14ac:dyDescent="0.25">
      <c r="A27">
        <f t="shared" si="0"/>
        <v>0</v>
      </c>
      <c r="B27" s="7" t="s">
        <v>26</v>
      </c>
      <c r="C27" s="6" t="s">
        <v>113</v>
      </c>
      <c r="D27" s="6"/>
      <c r="E27" s="6"/>
    </row>
    <row r="28" spans="1:5" x14ac:dyDescent="0.25">
      <c r="A28">
        <f t="shared" si="0"/>
        <v>5</v>
      </c>
      <c r="B28" s="7" t="s">
        <v>27</v>
      </c>
      <c r="C28" s="6" t="s">
        <v>32</v>
      </c>
      <c r="D28" s="6"/>
      <c r="E28" s="6"/>
    </row>
    <row r="29" spans="1:5" x14ac:dyDescent="0.25">
      <c r="A29">
        <f t="shared" si="0"/>
        <v>0</v>
      </c>
      <c r="B29" s="7" t="s">
        <v>115</v>
      </c>
      <c r="C29" s="6" t="s">
        <v>113</v>
      </c>
      <c r="D29" s="6"/>
      <c r="E29" s="6"/>
    </row>
    <row r="30" spans="1:5" x14ac:dyDescent="0.25">
      <c r="A30">
        <f>COUNTIF(C30:E30,"Paid")*5</f>
        <v>0</v>
      </c>
      <c r="B30" s="7" t="s">
        <v>114</v>
      </c>
      <c r="C30" s="6" t="s">
        <v>113</v>
      </c>
      <c r="D30" s="6"/>
      <c r="E30" s="6"/>
    </row>
    <row r="31" spans="1:5" x14ac:dyDescent="0.25">
      <c r="A31">
        <f>COUNTIF(C31:E31,"Paid")*5</f>
        <v>0</v>
      </c>
      <c r="B31" s="7" t="s">
        <v>28</v>
      </c>
      <c r="C31" s="6" t="s">
        <v>113</v>
      </c>
      <c r="D31" s="6"/>
      <c r="E31" s="6"/>
    </row>
    <row r="32" spans="1:5" x14ac:dyDescent="0.25">
      <c r="A32">
        <f>COUNTIF(C32:E32,"Paid")*5</f>
        <v>0</v>
      </c>
      <c r="B32" s="8" t="s">
        <v>29</v>
      </c>
      <c r="C32" s="8"/>
      <c r="D32" s="8"/>
      <c r="E32" s="8"/>
    </row>
    <row r="33" spans="1:19" x14ac:dyDescent="0.25">
      <c r="C33">
        <f>COUNTIF(C3:C31,"Paid")*5+COUNTIF(C3:C31,"In")*5</f>
        <v>135</v>
      </c>
      <c r="D33">
        <f>COUNTIF(D3:D31,"Paid")*5+COUNTIF(D3:D31,"In")*5</f>
        <v>0</v>
      </c>
      <c r="E33">
        <f>COUNTIF(E3:E31,"Paid")*5+COUNTIF(E3:E31,"In")*5</f>
        <v>0</v>
      </c>
    </row>
    <row r="34" spans="1:19" x14ac:dyDescent="0.25">
      <c r="B34" s="9" t="s">
        <v>30</v>
      </c>
      <c r="C34" s="3" t="s">
        <v>31</v>
      </c>
      <c r="D34" s="3" t="str">
        <f t="shared" ref="D34:L34" si="1">"Week "&amp;1+RIGHT(C34,1)</f>
        <v>Week 2</v>
      </c>
      <c r="E34" s="3" t="str">
        <f t="shared" si="1"/>
        <v>Week 3</v>
      </c>
      <c r="F34" s="3" t="str">
        <f t="shared" si="1"/>
        <v>Week 4</v>
      </c>
      <c r="G34" s="3" t="str">
        <f t="shared" si="1"/>
        <v>Week 5</v>
      </c>
      <c r="H34" s="3" t="str">
        <f t="shared" si="1"/>
        <v>Week 6</v>
      </c>
      <c r="I34" s="3" t="str">
        <f t="shared" si="1"/>
        <v>Week 7</v>
      </c>
      <c r="J34" s="3" t="str">
        <f t="shared" si="1"/>
        <v>Week 8</v>
      </c>
      <c r="K34" s="3" t="str">
        <f t="shared" si="1"/>
        <v>Week 9</v>
      </c>
      <c r="L34" s="3" t="str">
        <f t="shared" si="1"/>
        <v>Week 10</v>
      </c>
      <c r="M34" s="3" t="str">
        <f t="shared" ref="M34:S34" si="2">"Week "&amp;1+RIGHT(L34,2)</f>
        <v>Week 11</v>
      </c>
      <c r="N34" s="3" t="str">
        <f t="shared" si="2"/>
        <v>Week 12</v>
      </c>
      <c r="O34" s="3" t="str">
        <f t="shared" si="2"/>
        <v>Week 13</v>
      </c>
      <c r="P34" s="3" t="str">
        <f t="shared" si="2"/>
        <v>Week 14</v>
      </c>
      <c r="Q34" s="3" t="str">
        <f t="shared" si="2"/>
        <v>Week 15</v>
      </c>
      <c r="R34" s="3" t="str">
        <f t="shared" si="2"/>
        <v>Week 16</v>
      </c>
      <c r="S34" s="3" t="str">
        <f t="shared" si="2"/>
        <v>Week 17</v>
      </c>
    </row>
    <row r="35" spans="1:19" x14ac:dyDescent="0.25">
      <c r="A35">
        <f t="shared" ref="A35:A64" si="3">COUNTIF(C35:S35,"Paid")</f>
        <v>0</v>
      </c>
      <c r="B35" s="5" t="s">
        <v>4</v>
      </c>
      <c r="C35" s="6"/>
      <c r="D35" s="6"/>
      <c r="E35" s="6"/>
      <c r="F35" s="6"/>
      <c r="G35" s="6"/>
      <c r="H35" s="6"/>
      <c r="I35" s="6"/>
      <c r="J35" s="6"/>
      <c r="K35" s="6"/>
      <c r="L35" s="6"/>
      <c r="M35" s="6"/>
      <c r="N35" s="6"/>
      <c r="O35" s="6"/>
      <c r="P35" s="6"/>
      <c r="Q35" s="6"/>
      <c r="R35" s="6"/>
      <c r="S35" s="6"/>
    </row>
    <row r="36" spans="1:19" x14ac:dyDescent="0.25">
      <c r="A36">
        <f>COUNTIF(C36:S36,"Paid")</f>
        <v>0</v>
      </c>
      <c r="B36" s="7" t="s">
        <v>5</v>
      </c>
      <c r="C36" s="6" t="s">
        <v>113</v>
      </c>
      <c r="D36" s="6"/>
      <c r="E36" s="6"/>
      <c r="F36" s="6"/>
      <c r="G36" s="6"/>
      <c r="H36" s="6"/>
      <c r="I36" s="6"/>
      <c r="J36" s="6"/>
      <c r="K36" s="6"/>
      <c r="L36" s="6"/>
      <c r="M36" s="6"/>
      <c r="N36" s="6"/>
      <c r="O36" s="6"/>
      <c r="P36" s="6"/>
      <c r="Q36" s="6"/>
      <c r="R36" s="6"/>
      <c r="S36" s="6"/>
    </row>
    <row r="37" spans="1:19" x14ac:dyDescent="0.25">
      <c r="A37">
        <f t="shared" si="3"/>
        <v>17</v>
      </c>
      <c r="B37" s="7" t="s">
        <v>6</v>
      </c>
      <c r="C37" s="6" t="s">
        <v>32</v>
      </c>
      <c r="D37" s="6" t="s">
        <v>32</v>
      </c>
      <c r="E37" s="6" t="s">
        <v>32</v>
      </c>
      <c r="F37" s="6" t="s">
        <v>32</v>
      </c>
      <c r="G37" s="6" t="s">
        <v>32</v>
      </c>
      <c r="H37" s="6" t="s">
        <v>32</v>
      </c>
      <c r="I37" s="6" t="s">
        <v>32</v>
      </c>
      <c r="J37" s="6" t="s">
        <v>32</v>
      </c>
      <c r="K37" s="6" t="s">
        <v>32</v>
      </c>
      <c r="L37" s="6" t="s">
        <v>32</v>
      </c>
      <c r="M37" s="6" t="s">
        <v>32</v>
      </c>
      <c r="N37" s="6" t="s">
        <v>32</v>
      </c>
      <c r="O37" s="6" t="s">
        <v>32</v>
      </c>
      <c r="P37" s="6" t="s">
        <v>32</v>
      </c>
      <c r="Q37" s="6" t="s">
        <v>32</v>
      </c>
      <c r="R37" s="6" t="s">
        <v>32</v>
      </c>
      <c r="S37" s="6" t="s">
        <v>32</v>
      </c>
    </row>
    <row r="38" spans="1:19" x14ac:dyDescent="0.25">
      <c r="A38">
        <f t="shared" si="3"/>
        <v>0</v>
      </c>
      <c r="B38" s="7" t="s">
        <v>7</v>
      </c>
      <c r="C38" s="6" t="s">
        <v>113</v>
      </c>
      <c r="D38" s="6"/>
      <c r="E38" s="6"/>
      <c r="F38" s="6"/>
      <c r="G38" s="6"/>
      <c r="H38" s="6"/>
      <c r="I38" s="6"/>
      <c r="J38" s="6"/>
      <c r="K38" s="6"/>
      <c r="L38" s="6"/>
      <c r="M38" s="6"/>
      <c r="N38" s="6"/>
      <c r="O38" s="6"/>
      <c r="P38" s="6"/>
      <c r="Q38" s="6"/>
      <c r="R38" s="6"/>
      <c r="S38" s="6"/>
    </row>
    <row r="39" spans="1:19" x14ac:dyDescent="0.25">
      <c r="A39">
        <f t="shared" si="3"/>
        <v>0</v>
      </c>
      <c r="B39" s="7" t="s">
        <v>8</v>
      </c>
      <c r="C39" s="6" t="s">
        <v>113</v>
      </c>
      <c r="D39" s="6"/>
      <c r="E39" s="6"/>
      <c r="F39" s="6"/>
      <c r="G39" s="6"/>
      <c r="H39" s="6"/>
      <c r="I39" s="6"/>
      <c r="J39" s="6"/>
      <c r="K39" s="6"/>
      <c r="L39" s="6"/>
      <c r="M39" s="6"/>
      <c r="N39" s="6"/>
      <c r="O39" s="6"/>
      <c r="P39" s="6"/>
      <c r="Q39" s="6"/>
      <c r="R39" s="6"/>
      <c r="S39" s="6"/>
    </row>
    <row r="40" spans="1:19" x14ac:dyDescent="0.25">
      <c r="A40">
        <f t="shared" si="3"/>
        <v>0</v>
      </c>
      <c r="B40" s="7" t="s">
        <v>9</v>
      </c>
      <c r="C40" s="6"/>
      <c r="D40" s="6"/>
      <c r="E40" s="6"/>
      <c r="F40" s="6"/>
      <c r="G40" s="6"/>
      <c r="H40" s="6"/>
      <c r="I40" s="6"/>
      <c r="J40" s="6"/>
      <c r="K40" s="6"/>
      <c r="L40" s="6"/>
      <c r="M40" s="6"/>
      <c r="N40" s="6"/>
      <c r="O40" s="6"/>
      <c r="P40" s="6"/>
      <c r="Q40" s="6"/>
      <c r="R40" s="6"/>
      <c r="S40" s="6"/>
    </row>
    <row r="41" spans="1:19" x14ac:dyDescent="0.25">
      <c r="A41">
        <f t="shared" si="3"/>
        <v>15</v>
      </c>
      <c r="B41" s="7" t="s">
        <v>10</v>
      </c>
      <c r="C41" s="6" t="s">
        <v>32</v>
      </c>
      <c r="D41" s="6" t="s">
        <v>32</v>
      </c>
      <c r="E41" s="6" t="s">
        <v>32</v>
      </c>
      <c r="F41" s="6" t="s">
        <v>32</v>
      </c>
      <c r="G41" s="6" t="s">
        <v>32</v>
      </c>
      <c r="H41" s="6" t="s">
        <v>32</v>
      </c>
      <c r="I41" s="6" t="s">
        <v>32</v>
      </c>
      <c r="J41" s="6" t="s">
        <v>32</v>
      </c>
      <c r="K41" s="6" t="s">
        <v>32</v>
      </c>
      <c r="L41" s="6" t="s">
        <v>32</v>
      </c>
      <c r="M41" s="6" t="s">
        <v>32</v>
      </c>
      <c r="N41" s="6" t="s">
        <v>32</v>
      </c>
      <c r="O41" s="6" t="s">
        <v>32</v>
      </c>
      <c r="P41" s="6" t="s">
        <v>32</v>
      </c>
      <c r="Q41" s="6" t="s">
        <v>32</v>
      </c>
      <c r="R41" s="6"/>
      <c r="S41" s="6"/>
    </row>
    <row r="42" spans="1:19" x14ac:dyDescent="0.25">
      <c r="A42">
        <f t="shared" si="3"/>
        <v>0</v>
      </c>
      <c r="B42" s="7" t="s">
        <v>117</v>
      </c>
      <c r="C42" s="6" t="s">
        <v>113</v>
      </c>
      <c r="D42" s="6"/>
      <c r="E42" s="6"/>
      <c r="F42" s="6"/>
      <c r="G42" s="6"/>
      <c r="H42" s="6"/>
      <c r="I42" s="6"/>
      <c r="J42" s="6"/>
      <c r="K42" s="6"/>
      <c r="L42" s="6"/>
      <c r="M42" s="6"/>
      <c r="N42" s="6"/>
      <c r="O42" s="6"/>
      <c r="P42" s="6"/>
      <c r="Q42" s="6"/>
      <c r="R42" s="6"/>
      <c r="S42" s="6"/>
    </row>
    <row r="43" spans="1:19" x14ac:dyDescent="0.25">
      <c r="A43">
        <f t="shared" si="3"/>
        <v>0</v>
      </c>
      <c r="B43" s="7" t="s">
        <v>11</v>
      </c>
      <c r="C43" s="6" t="s">
        <v>113</v>
      </c>
      <c r="D43" s="6"/>
      <c r="E43" s="6"/>
      <c r="F43" s="6"/>
      <c r="G43" s="6"/>
      <c r="H43" s="6"/>
      <c r="I43" s="6"/>
      <c r="J43" s="6"/>
      <c r="K43" s="6"/>
      <c r="L43" s="6"/>
      <c r="M43" s="6"/>
      <c r="N43" s="6"/>
      <c r="O43" s="6"/>
      <c r="P43" s="6"/>
      <c r="Q43" s="6"/>
      <c r="R43" s="6"/>
      <c r="S43" s="6"/>
    </row>
    <row r="44" spans="1:19" x14ac:dyDescent="0.25">
      <c r="A44">
        <f t="shared" si="3"/>
        <v>17</v>
      </c>
      <c r="B44" s="7" t="s">
        <v>12</v>
      </c>
      <c r="C44" s="6" t="s">
        <v>32</v>
      </c>
      <c r="D44" s="6" t="s">
        <v>32</v>
      </c>
      <c r="E44" s="6" t="s">
        <v>32</v>
      </c>
      <c r="F44" s="6" t="s">
        <v>32</v>
      </c>
      <c r="G44" s="6" t="s">
        <v>32</v>
      </c>
      <c r="H44" s="6" t="s">
        <v>32</v>
      </c>
      <c r="I44" s="6" t="s">
        <v>32</v>
      </c>
      <c r="J44" s="6" t="s">
        <v>32</v>
      </c>
      <c r="K44" s="6" t="s">
        <v>32</v>
      </c>
      <c r="L44" s="6" t="s">
        <v>32</v>
      </c>
      <c r="M44" s="6" t="s">
        <v>32</v>
      </c>
      <c r="N44" s="6" t="s">
        <v>32</v>
      </c>
      <c r="O44" s="6" t="s">
        <v>32</v>
      </c>
      <c r="P44" s="6" t="s">
        <v>32</v>
      </c>
      <c r="Q44" s="6" t="s">
        <v>32</v>
      </c>
      <c r="R44" s="6" t="s">
        <v>32</v>
      </c>
      <c r="S44" s="6" t="s">
        <v>32</v>
      </c>
    </row>
    <row r="45" spans="1:19" x14ac:dyDescent="0.25">
      <c r="A45">
        <f t="shared" si="3"/>
        <v>17</v>
      </c>
      <c r="B45" s="7" t="s">
        <v>13</v>
      </c>
      <c r="C45" s="6" t="s">
        <v>32</v>
      </c>
      <c r="D45" s="6" t="s">
        <v>32</v>
      </c>
      <c r="E45" s="6" t="s">
        <v>32</v>
      </c>
      <c r="F45" s="6" t="s">
        <v>32</v>
      </c>
      <c r="G45" s="6" t="s">
        <v>32</v>
      </c>
      <c r="H45" s="6" t="s">
        <v>32</v>
      </c>
      <c r="I45" s="6" t="s">
        <v>32</v>
      </c>
      <c r="J45" s="6" t="s">
        <v>32</v>
      </c>
      <c r="K45" s="6" t="s">
        <v>32</v>
      </c>
      <c r="L45" s="6" t="s">
        <v>32</v>
      </c>
      <c r="M45" s="6" t="s">
        <v>32</v>
      </c>
      <c r="N45" s="6" t="s">
        <v>32</v>
      </c>
      <c r="O45" s="6" t="s">
        <v>32</v>
      </c>
      <c r="P45" s="6" t="s">
        <v>32</v>
      </c>
      <c r="Q45" s="6" t="s">
        <v>32</v>
      </c>
      <c r="R45" s="6" t="s">
        <v>32</v>
      </c>
      <c r="S45" s="6" t="s">
        <v>32</v>
      </c>
    </row>
    <row r="46" spans="1:19" x14ac:dyDescent="0.25">
      <c r="A46">
        <f t="shared" si="3"/>
        <v>0</v>
      </c>
      <c r="B46" s="7" t="s">
        <v>14</v>
      </c>
      <c r="C46" s="6" t="s">
        <v>113</v>
      </c>
      <c r="D46" s="6"/>
      <c r="E46" s="6"/>
      <c r="F46" s="6"/>
      <c r="G46" s="6"/>
      <c r="H46" s="6"/>
      <c r="I46" s="6"/>
      <c r="J46" s="6"/>
      <c r="K46" s="6"/>
      <c r="L46" s="6"/>
      <c r="M46" s="6"/>
      <c r="N46" s="6"/>
      <c r="O46" s="6"/>
      <c r="P46" s="6"/>
      <c r="Q46" s="6"/>
      <c r="R46" s="6"/>
      <c r="S46" s="6"/>
    </row>
    <row r="47" spans="1:19" x14ac:dyDescent="0.25">
      <c r="A47">
        <f t="shared" si="3"/>
        <v>5</v>
      </c>
      <c r="B47" s="7" t="s">
        <v>15</v>
      </c>
      <c r="C47" s="6" t="s">
        <v>32</v>
      </c>
      <c r="D47" s="6" t="s">
        <v>32</v>
      </c>
      <c r="E47" s="6" t="s">
        <v>32</v>
      </c>
      <c r="F47" s="6" t="s">
        <v>32</v>
      </c>
      <c r="G47" s="6" t="s">
        <v>32</v>
      </c>
      <c r="H47" s="6"/>
      <c r="I47" s="6"/>
      <c r="J47" s="6"/>
      <c r="K47" s="6"/>
      <c r="L47" s="6"/>
      <c r="M47" s="6"/>
      <c r="N47" s="6"/>
      <c r="O47" s="6"/>
      <c r="P47" s="6"/>
      <c r="Q47" s="6"/>
      <c r="R47" s="6"/>
      <c r="S47" s="6"/>
    </row>
    <row r="48" spans="1:19" x14ac:dyDescent="0.25">
      <c r="A48">
        <f t="shared" si="3"/>
        <v>17</v>
      </c>
      <c r="B48" s="7" t="s">
        <v>16</v>
      </c>
      <c r="C48" s="6" t="s">
        <v>32</v>
      </c>
      <c r="D48" s="6" t="s">
        <v>32</v>
      </c>
      <c r="E48" s="6" t="s">
        <v>32</v>
      </c>
      <c r="F48" s="6" t="s">
        <v>32</v>
      </c>
      <c r="G48" s="6" t="s">
        <v>32</v>
      </c>
      <c r="H48" s="6" t="s">
        <v>32</v>
      </c>
      <c r="I48" s="6" t="s">
        <v>32</v>
      </c>
      <c r="J48" s="6" t="s">
        <v>32</v>
      </c>
      <c r="K48" s="6" t="s">
        <v>32</v>
      </c>
      <c r="L48" s="6" t="s">
        <v>32</v>
      </c>
      <c r="M48" s="6" t="s">
        <v>32</v>
      </c>
      <c r="N48" s="6" t="s">
        <v>32</v>
      </c>
      <c r="O48" s="6" t="s">
        <v>32</v>
      </c>
      <c r="P48" s="6" t="s">
        <v>32</v>
      </c>
      <c r="Q48" s="6" t="s">
        <v>32</v>
      </c>
      <c r="R48" s="6" t="s">
        <v>32</v>
      </c>
      <c r="S48" s="6" t="s">
        <v>32</v>
      </c>
    </row>
    <row r="49" spans="1:19" x14ac:dyDescent="0.25">
      <c r="A49">
        <f t="shared" si="3"/>
        <v>15</v>
      </c>
      <c r="B49" s="7" t="s">
        <v>17</v>
      </c>
      <c r="C49" s="6" t="s">
        <v>32</v>
      </c>
      <c r="D49" s="6" t="s">
        <v>32</v>
      </c>
      <c r="E49" s="6" t="s">
        <v>32</v>
      </c>
      <c r="F49" s="6" t="s">
        <v>32</v>
      </c>
      <c r="G49" s="6" t="s">
        <v>32</v>
      </c>
      <c r="H49" s="6" t="s">
        <v>32</v>
      </c>
      <c r="I49" s="6" t="s">
        <v>32</v>
      </c>
      <c r="J49" s="6" t="s">
        <v>32</v>
      </c>
      <c r="K49" s="6" t="s">
        <v>32</v>
      </c>
      <c r="L49" s="6" t="s">
        <v>32</v>
      </c>
      <c r="M49" s="6" t="s">
        <v>32</v>
      </c>
      <c r="N49" s="6" t="s">
        <v>32</v>
      </c>
      <c r="O49" s="6" t="s">
        <v>32</v>
      </c>
      <c r="P49" s="6" t="s">
        <v>32</v>
      </c>
      <c r="Q49" s="6" t="s">
        <v>32</v>
      </c>
      <c r="R49" s="6"/>
      <c r="S49" s="6"/>
    </row>
    <row r="50" spans="1:19" x14ac:dyDescent="0.25">
      <c r="A50">
        <f t="shared" si="3"/>
        <v>0</v>
      </c>
      <c r="B50" s="7" t="s">
        <v>18</v>
      </c>
      <c r="C50" s="6" t="s">
        <v>113</v>
      </c>
      <c r="D50" s="6"/>
      <c r="E50" s="6"/>
      <c r="F50" s="6"/>
      <c r="G50" s="6"/>
      <c r="H50" s="6"/>
      <c r="I50" s="6"/>
      <c r="J50" s="6"/>
      <c r="K50" s="6"/>
      <c r="L50" s="6"/>
      <c r="M50" s="6"/>
      <c r="N50" s="6"/>
      <c r="O50" s="6"/>
      <c r="P50" s="6"/>
      <c r="Q50" s="6"/>
      <c r="R50" s="6"/>
      <c r="S50" s="6"/>
    </row>
    <row r="51" spans="1:19" x14ac:dyDescent="0.25">
      <c r="A51">
        <f t="shared" si="3"/>
        <v>0</v>
      </c>
      <c r="B51" s="7" t="s">
        <v>116</v>
      </c>
      <c r="C51" s="6" t="s">
        <v>113</v>
      </c>
      <c r="D51" s="6"/>
      <c r="E51" s="6"/>
      <c r="F51" s="6"/>
      <c r="G51" s="6"/>
      <c r="H51" s="6"/>
      <c r="I51" s="6"/>
      <c r="J51" s="6"/>
      <c r="K51" s="6"/>
      <c r="L51" s="6"/>
      <c r="M51" s="6"/>
      <c r="N51" s="6"/>
      <c r="O51" s="6"/>
      <c r="P51" s="6"/>
      <c r="Q51" s="6"/>
      <c r="R51" s="6"/>
      <c r="S51" s="6"/>
    </row>
    <row r="52" spans="1:19" x14ac:dyDescent="0.25">
      <c r="A52">
        <f t="shared" si="3"/>
        <v>15</v>
      </c>
      <c r="B52" s="7" t="s">
        <v>19</v>
      </c>
      <c r="C52" s="6" t="s">
        <v>32</v>
      </c>
      <c r="D52" s="6" t="s">
        <v>32</v>
      </c>
      <c r="E52" s="6" t="s">
        <v>32</v>
      </c>
      <c r="F52" s="6" t="s">
        <v>32</v>
      </c>
      <c r="G52" s="6" t="s">
        <v>32</v>
      </c>
      <c r="H52" s="6" t="s">
        <v>32</v>
      </c>
      <c r="I52" s="6" t="s">
        <v>32</v>
      </c>
      <c r="J52" s="6" t="s">
        <v>32</v>
      </c>
      <c r="K52" s="6" t="s">
        <v>32</v>
      </c>
      <c r="L52" s="6" t="s">
        <v>32</v>
      </c>
      <c r="M52" s="6" t="s">
        <v>32</v>
      </c>
      <c r="N52" s="6" t="s">
        <v>32</v>
      </c>
      <c r="O52" s="6" t="s">
        <v>32</v>
      </c>
      <c r="P52" s="6" t="s">
        <v>32</v>
      </c>
      <c r="Q52" s="6" t="s">
        <v>32</v>
      </c>
      <c r="R52" s="6"/>
      <c r="S52" s="6"/>
    </row>
    <row r="53" spans="1:19" x14ac:dyDescent="0.25">
      <c r="A53">
        <f t="shared" si="3"/>
        <v>4</v>
      </c>
      <c r="B53" s="7" t="s">
        <v>20</v>
      </c>
      <c r="C53" s="6" t="s">
        <v>32</v>
      </c>
      <c r="D53" s="6" t="s">
        <v>32</v>
      </c>
      <c r="E53" s="6" t="s">
        <v>32</v>
      </c>
      <c r="F53" s="6" t="s">
        <v>32</v>
      </c>
      <c r="G53" s="6"/>
      <c r="H53" s="6"/>
      <c r="I53" s="6"/>
      <c r="J53" s="6"/>
      <c r="K53" s="6"/>
      <c r="L53" s="6"/>
      <c r="M53" s="6"/>
      <c r="N53" s="6"/>
      <c r="O53" s="6"/>
      <c r="P53" s="6"/>
      <c r="Q53" s="6"/>
      <c r="R53" s="6"/>
      <c r="S53" s="6"/>
    </row>
    <row r="54" spans="1:19" x14ac:dyDescent="0.25">
      <c r="A54">
        <f t="shared" si="3"/>
        <v>0</v>
      </c>
      <c r="B54" s="7" t="s">
        <v>21</v>
      </c>
      <c r="C54" s="6" t="s">
        <v>113</v>
      </c>
      <c r="D54" s="6"/>
      <c r="E54" s="6"/>
      <c r="F54" s="6"/>
      <c r="G54" s="6"/>
      <c r="H54" s="6"/>
      <c r="I54" s="6"/>
      <c r="J54" s="6"/>
      <c r="K54" s="6"/>
      <c r="L54" s="6"/>
      <c r="M54" s="6"/>
      <c r="N54" s="6"/>
      <c r="O54" s="6"/>
      <c r="P54" s="6"/>
      <c r="Q54" s="6"/>
      <c r="R54" s="6"/>
      <c r="S54" s="6"/>
    </row>
    <row r="55" spans="1:19" x14ac:dyDescent="0.25">
      <c r="A55">
        <f t="shared" si="3"/>
        <v>17</v>
      </c>
      <c r="B55" s="7" t="s">
        <v>22</v>
      </c>
      <c r="C55" s="6" t="s">
        <v>32</v>
      </c>
      <c r="D55" s="6" t="s">
        <v>32</v>
      </c>
      <c r="E55" s="6" t="s">
        <v>32</v>
      </c>
      <c r="F55" s="6" t="s">
        <v>32</v>
      </c>
      <c r="G55" s="6" t="s">
        <v>32</v>
      </c>
      <c r="H55" s="6" t="s">
        <v>32</v>
      </c>
      <c r="I55" s="6" t="s">
        <v>32</v>
      </c>
      <c r="J55" s="6" t="s">
        <v>32</v>
      </c>
      <c r="K55" s="6" t="s">
        <v>32</v>
      </c>
      <c r="L55" s="6" t="s">
        <v>32</v>
      </c>
      <c r="M55" s="6" t="s">
        <v>32</v>
      </c>
      <c r="N55" s="6" t="s">
        <v>32</v>
      </c>
      <c r="O55" s="6" t="s">
        <v>32</v>
      </c>
      <c r="P55" s="6" t="s">
        <v>32</v>
      </c>
      <c r="Q55" s="6" t="s">
        <v>32</v>
      </c>
      <c r="R55" s="6" t="s">
        <v>32</v>
      </c>
      <c r="S55" s="6" t="s">
        <v>32</v>
      </c>
    </row>
    <row r="56" spans="1:19" x14ac:dyDescent="0.25">
      <c r="A56">
        <f t="shared" si="3"/>
        <v>0</v>
      </c>
      <c r="B56" s="7" t="s">
        <v>23</v>
      </c>
      <c r="C56" s="6" t="s">
        <v>113</v>
      </c>
      <c r="D56" s="6"/>
      <c r="E56" s="6"/>
      <c r="F56" s="6"/>
      <c r="G56" s="6"/>
      <c r="H56" s="6"/>
      <c r="I56" s="6"/>
      <c r="J56" s="6"/>
      <c r="K56" s="6"/>
      <c r="L56" s="6"/>
      <c r="M56" s="6"/>
      <c r="N56" s="6"/>
      <c r="O56" s="6"/>
      <c r="P56" s="6"/>
      <c r="Q56" s="6"/>
      <c r="R56" s="6"/>
      <c r="S56" s="6"/>
    </row>
    <row r="57" spans="1:19" x14ac:dyDescent="0.25">
      <c r="A57">
        <f t="shared" si="3"/>
        <v>0</v>
      </c>
      <c r="B57" s="7" t="s">
        <v>24</v>
      </c>
      <c r="C57" s="6"/>
      <c r="D57" s="6"/>
      <c r="E57" s="6"/>
      <c r="F57" s="6"/>
      <c r="G57" s="6"/>
      <c r="H57" s="6"/>
      <c r="I57" s="6"/>
      <c r="J57" s="6"/>
      <c r="K57" s="6"/>
      <c r="L57" s="6"/>
      <c r="M57" s="6"/>
      <c r="N57" s="6"/>
      <c r="O57" s="6"/>
      <c r="P57" s="6"/>
      <c r="Q57" s="6"/>
      <c r="R57" s="6"/>
      <c r="S57" s="6"/>
    </row>
    <row r="58" spans="1:19" x14ac:dyDescent="0.25">
      <c r="A58">
        <f>COUNTIF(C58:S58,"Paid")</f>
        <v>0</v>
      </c>
      <c r="B58" s="7" t="s">
        <v>25</v>
      </c>
      <c r="C58" s="6" t="s">
        <v>113</v>
      </c>
      <c r="D58" s="6"/>
      <c r="E58" s="6"/>
      <c r="F58" s="6"/>
      <c r="G58" s="6"/>
      <c r="H58" s="6"/>
      <c r="I58" s="6"/>
      <c r="J58" s="6"/>
      <c r="K58" s="6"/>
      <c r="L58" s="6"/>
      <c r="M58" s="6"/>
      <c r="N58" s="6"/>
      <c r="O58" s="6"/>
      <c r="P58" s="6"/>
      <c r="Q58" s="6"/>
      <c r="R58" s="6"/>
      <c r="S58" s="6"/>
    </row>
    <row r="59" spans="1:19" x14ac:dyDescent="0.25">
      <c r="A59">
        <f>COUNTIF(C59:S59,"Paid")</f>
        <v>0</v>
      </c>
      <c r="B59" s="7" t="s">
        <v>26</v>
      </c>
      <c r="C59" s="6" t="s">
        <v>113</v>
      </c>
      <c r="D59" s="6"/>
      <c r="E59" s="6"/>
      <c r="F59" s="6"/>
      <c r="G59" s="6"/>
      <c r="H59" s="6"/>
      <c r="I59" s="6"/>
      <c r="J59" s="6"/>
      <c r="K59" s="6"/>
      <c r="L59" s="6"/>
      <c r="M59" s="6"/>
      <c r="N59" s="6"/>
      <c r="O59" s="6"/>
      <c r="P59" s="6"/>
      <c r="Q59" s="6"/>
      <c r="R59" s="6"/>
      <c r="S59" s="6"/>
    </row>
    <row r="60" spans="1:19" x14ac:dyDescent="0.25">
      <c r="A60">
        <f>COUNTIF(C60:S60,"Paid")</f>
        <v>5</v>
      </c>
      <c r="B60" s="7" t="s">
        <v>27</v>
      </c>
      <c r="C60" s="6" t="s">
        <v>32</v>
      </c>
      <c r="D60" s="6" t="s">
        <v>32</v>
      </c>
      <c r="E60" s="6" t="s">
        <v>32</v>
      </c>
      <c r="F60" s="6" t="s">
        <v>32</v>
      </c>
      <c r="G60" s="6" t="s">
        <v>32</v>
      </c>
      <c r="H60" s="6"/>
      <c r="I60" s="6"/>
      <c r="J60" s="6"/>
      <c r="K60" s="6"/>
      <c r="L60" s="6"/>
      <c r="M60" s="6"/>
      <c r="N60" s="6"/>
      <c r="O60" s="6"/>
      <c r="P60" s="6"/>
      <c r="Q60" s="6"/>
      <c r="R60" s="6"/>
      <c r="S60" s="6"/>
    </row>
    <row r="61" spans="1:19" x14ac:dyDescent="0.25">
      <c r="A61">
        <f>COUNTIF(C61:S61,"Paid")</f>
        <v>0</v>
      </c>
      <c r="B61" s="7" t="s">
        <v>115</v>
      </c>
      <c r="C61" s="6" t="s">
        <v>113</v>
      </c>
      <c r="D61" s="6"/>
      <c r="E61" s="6"/>
      <c r="F61" s="6"/>
      <c r="G61" s="6"/>
      <c r="H61" s="6"/>
      <c r="I61" s="6"/>
      <c r="J61" s="6"/>
      <c r="K61" s="6"/>
      <c r="L61" s="6"/>
      <c r="M61" s="6"/>
      <c r="N61" s="6"/>
      <c r="O61" s="6"/>
      <c r="P61" s="6"/>
      <c r="Q61" s="6"/>
      <c r="R61" s="6"/>
      <c r="S61" s="6"/>
    </row>
    <row r="62" spans="1:19" x14ac:dyDescent="0.25">
      <c r="A62">
        <f>COUNTIF(C62:S62,"Paid")</f>
        <v>0</v>
      </c>
      <c r="B62" s="7" t="s">
        <v>114</v>
      </c>
      <c r="C62" s="6" t="s">
        <v>113</v>
      </c>
      <c r="D62" s="6"/>
      <c r="E62" s="6"/>
      <c r="F62" s="6"/>
      <c r="G62" s="6"/>
      <c r="H62" s="6"/>
      <c r="I62" s="6"/>
      <c r="J62" s="6"/>
      <c r="K62" s="6"/>
      <c r="L62" s="6"/>
      <c r="M62" s="6"/>
      <c r="N62" s="6"/>
      <c r="O62" s="6"/>
      <c r="P62" s="6"/>
      <c r="Q62" s="6"/>
      <c r="R62" s="6"/>
      <c r="S62" s="6"/>
    </row>
    <row r="63" spans="1:19" x14ac:dyDescent="0.25">
      <c r="A63">
        <f t="shared" si="3"/>
        <v>0</v>
      </c>
      <c r="B63" s="7" t="s">
        <v>28</v>
      </c>
      <c r="C63" s="6" t="s">
        <v>113</v>
      </c>
      <c r="D63" s="6"/>
      <c r="E63" s="6"/>
      <c r="F63" s="6"/>
      <c r="G63" s="6"/>
      <c r="H63" s="6"/>
      <c r="I63" s="6"/>
      <c r="J63" s="6"/>
      <c r="K63" s="6"/>
      <c r="L63" s="6"/>
      <c r="M63" s="6"/>
      <c r="N63" s="6"/>
      <c r="O63" s="6"/>
      <c r="P63" s="6"/>
      <c r="Q63" s="6"/>
      <c r="R63" s="6"/>
      <c r="S63" s="6"/>
    </row>
    <row r="64" spans="1:19" x14ac:dyDescent="0.25">
      <c r="A64">
        <f t="shared" si="3"/>
        <v>0</v>
      </c>
      <c r="B64" s="2" t="s">
        <v>29</v>
      </c>
      <c r="C64" s="4"/>
      <c r="D64" s="4"/>
      <c r="E64" s="4"/>
      <c r="F64" s="4"/>
      <c r="G64" s="4"/>
      <c r="H64" s="4"/>
      <c r="I64" s="4"/>
      <c r="J64" s="4"/>
      <c r="K64" s="4"/>
      <c r="L64" s="4"/>
      <c r="M64" s="4"/>
      <c r="N64" s="4"/>
      <c r="O64" s="4"/>
      <c r="P64" s="4"/>
      <c r="Q64" s="4"/>
      <c r="R64" s="4"/>
      <c r="S64" s="4"/>
    </row>
    <row r="65" spans="2:19" x14ac:dyDescent="0.25">
      <c r="C65">
        <f t="shared" ref="C65:S65" si="4">COUNTIF(C35:C63,"Paid")+COUNTIF(C35:C63,"In")</f>
        <v>26</v>
      </c>
      <c r="D65">
        <f t="shared" si="4"/>
        <v>11</v>
      </c>
      <c r="E65">
        <f t="shared" si="4"/>
        <v>11</v>
      </c>
      <c r="F65">
        <f t="shared" si="4"/>
        <v>11</v>
      </c>
      <c r="G65">
        <f t="shared" si="4"/>
        <v>10</v>
      </c>
      <c r="H65">
        <f t="shared" si="4"/>
        <v>8</v>
      </c>
      <c r="I65">
        <f t="shared" si="4"/>
        <v>8</v>
      </c>
      <c r="J65">
        <f t="shared" si="4"/>
        <v>8</v>
      </c>
      <c r="K65">
        <f t="shared" si="4"/>
        <v>8</v>
      </c>
      <c r="L65">
        <f t="shared" si="4"/>
        <v>8</v>
      </c>
      <c r="M65">
        <f t="shared" si="4"/>
        <v>8</v>
      </c>
      <c r="N65">
        <f t="shared" si="4"/>
        <v>8</v>
      </c>
      <c r="O65">
        <f t="shared" si="4"/>
        <v>8</v>
      </c>
      <c r="P65">
        <f t="shared" si="4"/>
        <v>8</v>
      </c>
      <c r="Q65">
        <f t="shared" si="4"/>
        <v>8</v>
      </c>
      <c r="R65">
        <f t="shared" si="4"/>
        <v>5</v>
      </c>
      <c r="S65">
        <f t="shared" si="4"/>
        <v>5</v>
      </c>
    </row>
    <row r="66" spans="2:19" x14ac:dyDescent="0.25">
      <c r="R66" s="10"/>
      <c r="S66" s="10"/>
    </row>
    <row r="67" spans="2:19" x14ac:dyDescent="0.25">
      <c r="B67" s="2"/>
      <c r="C67" s="2" t="s">
        <v>32</v>
      </c>
      <c r="D67" s="2" t="s">
        <v>33</v>
      </c>
      <c r="E67" s="2" t="s">
        <v>34</v>
      </c>
      <c r="R67" s="11"/>
      <c r="S67" s="11"/>
    </row>
    <row r="68" spans="2:19" x14ac:dyDescent="0.25">
      <c r="B68" s="8" t="s">
        <v>4</v>
      </c>
      <c r="C68" s="12">
        <f t="shared" ref="C68:C96" si="5">(COUNTIF(C3:E3,"Paid")*5)+COUNTIF(C35:S35,"Paid")</f>
        <v>0</v>
      </c>
      <c r="D68" s="12">
        <f t="shared" ref="D68:D96" si="6">SUMIF($C$32:$E$32,B68,$C$33:$E$33)+SUMIF($C$64:$S$64,B68,$C$65:$S$65)</f>
        <v>0</v>
      </c>
      <c r="E68" s="12">
        <f t="shared" ref="E68:E96" si="7">(COUNTIF(C3:E3,"In")*5)+COUNTIF(C35:S35,"In")</f>
        <v>5</v>
      </c>
      <c r="F68" s="13"/>
      <c r="G68" s="14"/>
    </row>
    <row r="69" spans="2:19" x14ac:dyDescent="0.25">
      <c r="B69" s="8" t="s">
        <v>5</v>
      </c>
      <c r="C69" s="12">
        <f t="shared" si="5"/>
        <v>0</v>
      </c>
      <c r="D69" s="12">
        <f t="shared" si="6"/>
        <v>0</v>
      </c>
      <c r="E69" s="12">
        <f t="shared" si="7"/>
        <v>6</v>
      </c>
      <c r="F69" s="13"/>
      <c r="G69" s="14"/>
      <c r="I69" s="14"/>
    </row>
    <row r="70" spans="2:19" x14ac:dyDescent="0.25">
      <c r="B70" s="8" t="s">
        <v>6</v>
      </c>
      <c r="C70" s="12">
        <f t="shared" si="5"/>
        <v>22</v>
      </c>
      <c r="D70" s="12">
        <f t="shared" si="6"/>
        <v>0</v>
      </c>
      <c r="E70" s="12">
        <f t="shared" si="7"/>
        <v>0</v>
      </c>
      <c r="F70" s="14"/>
      <c r="G70" s="14"/>
      <c r="I70" s="14"/>
    </row>
    <row r="71" spans="2:19" x14ac:dyDescent="0.25">
      <c r="B71" s="8" t="s">
        <v>7</v>
      </c>
      <c r="C71" s="12">
        <f t="shared" si="5"/>
        <v>0</v>
      </c>
      <c r="D71" s="12">
        <f t="shared" si="6"/>
        <v>0</v>
      </c>
      <c r="E71" s="12">
        <f t="shared" si="7"/>
        <v>6</v>
      </c>
      <c r="F71" s="13"/>
      <c r="G71" s="14"/>
      <c r="I71" s="14"/>
    </row>
    <row r="72" spans="2:19" x14ac:dyDescent="0.25">
      <c r="B72" s="8" t="s">
        <v>8</v>
      </c>
      <c r="C72" s="12">
        <f t="shared" si="5"/>
        <v>0</v>
      </c>
      <c r="D72" s="12">
        <f t="shared" si="6"/>
        <v>0</v>
      </c>
      <c r="E72" s="12">
        <f t="shared" si="7"/>
        <v>6</v>
      </c>
      <c r="F72" s="14"/>
      <c r="G72" s="14"/>
      <c r="I72" s="14"/>
    </row>
    <row r="73" spans="2:19" x14ac:dyDescent="0.25">
      <c r="B73" s="8" t="s">
        <v>9</v>
      </c>
      <c r="C73" s="12">
        <f t="shared" si="5"/>
        <v>5</v>
      </c>
      <c r="D73" s="12">
        <f t="shared" si="6"/>
        <v>0</v>
      </c>
      <c r="E73" s="12">
        <f t="shared" si="7"/>
        <v>0</v>
      </c>
      <c r="F73" s="14"/>
      <c r="G73" s="14"/>
      <c r="I73" s="14"/>
    </row>
    <row r="74" spans="2:19" x14ac:dyDescent="0.25">
      <c r="B74" s="8" t="s">
        <v>10</v>
      </c>
      <c r="C74" s="12">
        <f t="shared" si="5"/>
        <v>20</v>
      </c>
      <c r="D74" s="12">
        <f t="shared" si="6"/>
        <v>0</v>
      </c>
      <c r="E74" s="12">
        <f t="shared" si="7"/>
        <v>0</v>
      </c>
      <c r="F74" s="14"/>
      <c r="G74" s="14"/>
      <c r="I74" s="14"/>
    </row>
    <row r="75" spans="2:19" x14ac:dyDescent="0.25">
      <c r="B75" s="8" t="s">
        <v>117</v>
      </c>
      <c r="C75" s="12">
        <f t="shared" si="5"/>
        <v>0</v>
      </c>
      <c r="D75" s="12">
        <f t="shared" si="6"/>
        <v>0</v>
      </c>
      <c r="E75" s="12">
        <f t="shared" si="7"/>
        <v>6</v>
      </c>
      <c r="F75" s="14"/>
      <c r="G75" s="14"/>
      <c r="I75" s="14"/>
    </row>
    <row r="76" spans="2:19" x14ac:dyDescent="0.25">
      <c r="B76" s="8" t="s">
        <v>11</v>
      </c>
      <c r="C76" s="12">
        <f t="shared" si="5"/>
        <v>0</v>
      </c>
      <c r="D76" s="12">
        <f t="shared" si="6"/>
        <v>0</v>
      </c>
      <c r="E76" s="12">
        <f t="shared" si="7"/>
        <v>6</v>
      </c>
      <c r="F76" s="13"/>
      <c r="G76" s="14"/>
      <c r="I76" s="14"/>
    </row>
    <row r="77" spans="2:19" x14ac:dyDescent="0.25">
      <c r="B77" s="8" t="s">
        <v>12</v>
      </c>
      <c r="C77" s="12">
        <f t="shared" si="5"/>
        <v>22</v>
      </c>
      <c r="D77" s="12">
        <f t="shared" si="6"/>
        <v>0</v>
      </c>
      <c r="E77" s="12">
        <f t="shared" si="7"/>
        <v>0</v>
      </c>
      <c r="F77" s="14"/>
      <c r="G77" s="14"/>
      <c r="I77" s="14"/>
    </row>
    <row r="78" spans="2:19" x14ac:dyDescent="0.25">
      <c r="B78" s="8" t="s">
        <v>13</v>
      </c>
      <c r="C78" s="12">
        <f t="shared" si="5"/>
        <v>22</v>
      </c>
      <c r="D78" s="12">
        <f t="shared" si="6"/>
        <v>0</v>
      </c>
      <c r="E78" s="12">
        <f t="shared" si="7"/>
        <v>0</v>
      </c>
      <c r="F78" s="14"/>
      <c r="G78" s="14"/>
      <c r="I78" s="14"/>
      <c r="J78" s="15"/>
    </row>
    <row r="79" spans="2:19" x14ac:dyDescent="0.25">
      <c r="B79" s="8" t="s">
        <v>14</v>
      </c>
      <c r="C79" s="12">
        <f t="shared" si="5"/>
        <v>0</v>
      </c>
      <c r="D79" s="12">
        <f t="shared" si="6"/>
        <v>0</v>
      </c>
      <c r="E79" s="12">
        <f t="shared" si="7"/>
        <v>6</v>
      </c>
      <c r="F79" s="14"/>
      <c r="G79" s="14"/>
      <c r="I79" s="14"/>
    </row>
    <row r="80" spans="2:19" x14ac:dyDescent="0.25">
      <c r="B80" s="8" t="s">
        <v>15</v>
      </c>
      <c r="C80" s="12">
        <f t="shared" si="5"/>
        <v>10</v>
      </c>
      <c r="D80" s="12">
        <f t="shared" si="6"/>
        <v>0</v>
      </c>
      <c r="E80" s="12">
        <f t="shared" si="7"/>
        <v>0</v>
      </c>
      <c r="F80" s="14"/>
      <c r="G80" s="14"/>
      <c r="I80" s="14"/>
    </row>
    <row r="81" spans="2:9" x14ac:dyDescent="0.25">
      <c r="B81" s="8" t="s">
        <v>16</v>
      </c>
      <c r="C81" s="12">
        <f t="shared" si="5"/>
        <v>22</v>
      </c>
      <c r="D81" s="12">
        <f t="shared" si="6"/>
        <v>0</v>
      </c>
      <c r="E81" s="12">
        <f t="shared" si="7"/>
        <v>0</v>
      </c>
      <c r="F81" s="14"/>
      <c r="G81" s="14"/>
      <c r="I81" s="14"/>
    </row>
    <row r="82" spans="2:9" x14ac:dyDescent="0.25">
      <c r="B82" s="8" t="s">
        <v>17</v>
      </c>
      <c r="C82" s="12">
        <f t="shared" si="5"/>
        <v>20</v>
      </c>
      <c r="D82" s="12">
        <f t="shared" si="6"/>
        <v>0</v>
      </c>
      <c r="E82" s="12">
        <f t="shared" si="7"/>
        <v>0</v>
      </c>
      <c r="F82" s="13"/>
      <c r="G82" s="14"/>
      <c r="I82" s="14"/>
    </row>
    <row r="83" spans="2:9" x14ac:dyDescent="0.25">
      <c r="B83" s="8" t="s">
        <v>18</v>
      </c>
      <c r="C83" s="12">
        <f t="shared" si="5"/>
        <v>0</v>
      </c>
      <c r="D83" s="12">
        <f t="shared" si="6"/>
        <v>0</v>
      </c>
      <c r="E83" s="12">
        <f t="shared" si="7"/>
        <v>6</v>
      </c>
      <c r="F83" s="13"/>
      <c r="G83" s="14"/>
      <c r="I83" s="14"/>
    </row>
    <row r="84" spans="2:9" x14ac:dyDescent="0.25">
      <c r="B84" s="8" t="s">
        <v>116</v>
      </c>
      <c r="C84" s="12">
        <f t="shared" si="5"/>
        <v>0</v>
      </c>
      <c r="D84" s="12">
        <f t="shared" si="6"/>
        <v>0</v>
      </c>
      <c r="E84" s="12">
        <f t="shared" si="7"/>
        <v>6</v>
      </c>
      <c r="F84" s="13"/>
      <c r="G84" s="14"/>
      <c r="I84" s="14"/>
    </row>
    <row r="85" spans="2:9" x14ac:dyDescent="0.25">
      <c r="B85" s="8" t="s">
        <v>19</v>
      </c>
      <c r="C85" s="12">
        <f t="shared" si="5"/>
        <v>20</v>
      </c>
      <c r="D85" s="12">
        <f t="shared" si="6"/>
        <v>0</v>
      </c>
      <c r="E85" s="12">
        <f t="shared" si="7"/>
        <v>0</v>
      </c>
      <c r="F85" s="13"/>
      <c r="G85" s="14"/>
      <c r="I85" s="14"/>
    </row>
    <row r="86" spans="2:9" x14ac:dyDescent="0.25">
      <c r="B86" s="8" t="s">
        <v>20</v>
      </c>
      <c r="C86" s="12">
        <f t="shared" si="5"/>
        <v>4</v>
      </c>
      <c r="D86" s="12">
        <f t="shared" si="6"/>
        <v>0</v>
      </c>
      <c r="E86" s="12">
        <f t="shared" si="7"/>
        <v>5</v>
      </c>
      <c r="F86" s="14"/>
      <c r="G86" s="14"/>
      <c r="I86" s="14"/>
    </row>
    <row r="87" spans="2:9" x14ac:dyDescent="0.25">
      <c r="B87" s="8" t="s">
        <v>21</v>
      </c>
      <c r="C87" s="12">
        <f t="shared" si="5"/>
        <v>0</v>
      </c>
      <c r="D87" s="12">
        <f t="shared" si="6"/>
        <v>0</v>
      </c>
      <c r="E87" s="12">
        <f t="shared" si="7"/>
        <v>6</v>
      </c>
      <c r="F87" s="14"/>
      <c r="G87" s="14"/>
      <c r="I87" s="14"/>
    </row>
    <row r="88" spans="2:9" x14ac:dyDescent="0.25">
      <c r="B88" s="8" t="s">
        <v>22</v>
      </c>
      <c r="C88" s="12">
        <f t="shared" si="5"/>
        <v>17</v>
      </c>
      <c r="D88" s="12">
        <f t="shared" si="6"/>
        <v>0</v>
      </c>
      <c r="E88" s="12">
        <f t="shared" si="7"/>
        <v>0</v>
      </c>
      <c r="F88" s="14"/>
      <c r="G88" s="14"/>
      <c r="I88" s="14"/>
    </row>
    <row r="89" spans="2:9" x14ac:dyDescent="0.25">
      <c r="B89" s="8" t="s">
        <v>23</v>
      </c>
      <c r="C89" s="12">
        <f t="shared" si="5"/>
        <v>0</v>
      </c>
      <c r="D89" s="12">
        <f t="shared" si="6"/>
        <v>0</v>
      </c>
      <c r="E89" s="12">
        <f t="shared" si="7"/>
        <v>6</v>
      </c>
      <c r="F89" s="13"/>
      <c r="G89" s="14"/>
      <c r="I89" s="14"/>
    </row>
    <row r="90" spans="2:9" x14ac:dyDescent="0.25">
      <c r="B90" s="8" t="s">
        <v>24</v>
      </c>
      <c r="C90" s="12">
        <f t="shared" si="5"/>
        <v>0</v>
      </c>
      <c r="D90" s="12">
        <f t="shared" si="6"/>
        <v>0</v>
      </c>
      <c r="E90" s="12">
        <f t="shared" si="7"/>
        <v>5</v>
      </c>
      <c r="F90" s="14"/>
      <c r="G90" s="14"/>
      <c r="I90" s="14"/>
    </row>
    <row r="91" spans="2:9" x14ac:dyDescent="0.25">
      <c r="B91" s="8" t="s">
        <v>25</v>
      </c>
      <c r="C91" s="12">
        <f t="shared" si="5"/>
        <v>0</v>
      </c>
      <c r="D91" s="12">
        <f t="shared" si="6"/>
        <v>0</v>
      </c>
      <c r="E91" s="12">
        <f t="shared" si="7"/>
        <v>1</v>
      </c>
      <c r="F91" s="14"/>
      <c r="G91" s="14"/>
    </row>
    <row r="92" spans="2:9" x14ac:dyDescent="0.25">
      <c r="B92" s="8" t="s">
        <v>26</v>
      </c>
      <c r="C92" s="12">
        <f t="shared" si="5"/>
        <v>0</v>
      </c>
      <c r="D92" s="12">
        <f t="shared" si="6"/>
        <v>0</v>
      </c>
      <c r="E92" s="12">
        <f t="shared" si="7"/>
        <v>6</v>
      </c>
      <c r="F92" s="14"/>
      <c r="G92" s="14"/>
    </row>
    <row r="93" spans="2:9" x14ac:dyDescent="0.25">
      <c r="B93" s="8" t="s">
        <v>27</v>
      </c>
      <c r="C93" s="12">
        <f t="shared" si="5"/>
        <v>10</v>
      </c>
      <c r="D93" s="12">
        <f t="shared" si="6"/>
        <v>0</v>
      </c>
      <c r="E93" s="12">
        <f t="shared" si="7"/>
        <v>0</v>
      </c>
      <c r="F93" s="14"/>
      <c r="G93" s="14"/>
    </row>
    <row r="94" spans="2:9" x14ac:dyDescent="0.25">
      <c r="B94" s="8" t="s">
        <v>115</v>
      </c>
      <c r="C94" s="12">
        <f t="shared" si="5"/>
        <v>0</v>
      </c>
      <c r="D94" s="12">
        <f t="shared" si="6"/>
        <v>0</v>
      </c>
      <c r="E94" s="12">
        <f t="shared" si="7"/>
        <v>6</v>
      </c>
      <c r="F94" s="14"/>
      <c r="G94" s="14"/>
    </row>
    <row r="95" spans="2:9" x14ac:dyDescent="0.25">
      <c r="B95" s="8" t="s">
        <v>114</v>
      </c>
      <c r="C95" s="12">
        <f t="shared" si="5"/>
        <v>0</v>
      </c>
      <c r="D95" s="12">
        <f t="shared" si="6"/>
        <v>0</v>
      </c>
      <c r="E95" s="12">
        <f t="shared" si="7"/>
        <v>6</v>
      </c>
      <c r="F95" s="14"/>
      <c r="G95" s="14"/>
    </row>
    <row r="96" spans="2:9" x14ac:dyDescent="0.25">
      <c r="B96" s="8" t="s">
        <v>28</v>
      </c>
      <c r="C96" s="12">
        <f t="shared" si="5"/>
        <v>0</v>
      </c>
      <c r="D96" s="12">
        <f t="shared" si="6"/>
        <v>0</v>
      </c>
      <c r="E96" s="12">
        <f t="shared" si="7"/>
        <v>6</v>
      </c>
      <c r="F96" s="14"/>
      <c r="G96" s="14"/>
    </row>
    <row r="97" spans="3:4" x14ac:dyDescent="0.25">
      <c r="C97" s="14">
        <f>SUM(C68:C96)</f>
        <v>194</v>
      </c>
      <c r="D97" s="14">
        <f>SUM(D68:D96)</f>
        <v>0</v>
      </c>
    </row>
    <row r="98" spans="3:4" x14ac:dyDescent="0.25">
      <c r="D98" s="14">
        <f>C97-D97</f>
        <v>194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70"/>
  <sheetViews>
    <sheetView zoomScale="80" zoomScaleNormal="80" workbookViewId="0">
      <pane xSplit="5" ySplit="3" topLeftCell="F4" activePane="bottomRight" state="frozen"/>
      <selection pane="topRight" activeCell="F1" sqref="F1"/>
      <selection pane="bottomLeft" activeCell="A4" sqref="A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s>
  <sheetData>
    <row r="2" spans="1:10" x14ac:dyDescent="0.25">
      <c r="B2" s="32">
        <f>COUNTIF(B4:B19,"at")</f>
        <v>16</v>
      </c>
      <c r="G2" s="38"/>
      <c r="H2" s="39"/>
      <c r="I2" s="38"/>
      <c r="J2" s="39"/>
    </row>
    <row r="3" spans="1:10" x14ac:dyDescent="0.25">
      <c r="A3" s="33" t="s">
        <v>102</v>
      </c>
      <c r="B3" s="33"/>
      <c r="C3" s="33"/>
      <c r="D3" t="s">
        <v>91</v>
      </c>
      <c r="E3" s="33" t="s">
        <v>92</v>
      </c>
      <c r="G3" s="2" t="s">
        <v>95</v>
      </c>
      <c r="H3" s="2" t="s">
        <v>96</v>
      </c>
      <c r="I3" s="2" t="s">
        <v>95</v>
      </c>
      <c r="J3" s="2" t="s">
        <v>96</v>
      </c>
    </row>
    <row r="4" spans="1:10" x14ac:dyDescent="0.25">
      <c r="A4" s="34" t="s">
        <v>41</v>
      </c>
      <c r="B4" s="11" t="s">
        <v>93</v>
      </c>
      <c r="C4" s="35" t="s">
        <v>57</v>
      </c>
      <c r="D4" s="36" t="str">
        <f t="shared" ref="D4:D19" si="0">MAX(COUNTIF(G4:BF4,A4),COUNTIF(G4:BF4,C4))&amp;" to "&amp;MIN(COUNTIF(G4:BF4,A4),COUNTIF(G4:BF4,C4))&amp;" "&amp;IF(COUNTIF(G4:BF4,A4)&gt;COUNTIF(G4:BF4,C4),A4,IF(COUNTIF(G4:BF4,A4)&lt;COUNTIF(G4:BF4,C4),C4,"Split"))</f>
        <v>0 to 0 Split</v>
      </c>
      <c r="E4" s="11"/>
      <c r="G4" s="24"/>
      <c r="H4" s="24"/>
      <c r="I4" s="24"/>
      <c r="J4" s="24"/>
    </row>
    <row r="5" spans="1:10" x14ac:dyDescent="0.25">
      <c r="A5" s="34" t="s">
        <v>43</v>
      </c>
      <c r="B5" s="11" t="s">
        <v>93</v>
      </c>
      <c r="C5" s="35" t="s">
        <v>48</v>
      </c>
      <c r="D5" s="36" t="str">
        <f t="shared" si="0"/>
        <v>0 to 0 Split</v>
      </c>
      <c r="E5" s="11"/>
      <c r="G5" s="26"/>
      <c r="H5" s="26"/>
      <c r="I5" s="26"/>
      <c r="J5" s="26"/>
    </row>
    <row r="6" spans="1:10" x14ac:dyDescent="0.25">
      <c r="A6" s="34" t="s">
        <v>64</v>
      </c>
      <c r="B6" s="11" t="s">
        <v>93</v>
      </c>
      <c r="C6" s="35" t="s">
        <v>61</v>
      </c>
      <c r="D6" s="36" t="str">
        <f t="shared" si="0"/>
        <v>0 to 0 Split</v>
      </c>
      <c r="E6" s="11"/>
      <c r="G6" s="26"/>
      <c r="H6" s="26"/>
      <c r="I6" s="26"/>
      <c r="J6" s="26"/>
    </row>
    <row r="7" spans="1:10" x14ac:dyDescent="0.25">
      <c r="A7" s="34" t="s">
        <v>47</v>
      </c>
      <c r="B7" s="11" t="s">
        <v>93</v>
      </c>
      <c r="C7" s="35" t="s">
        <v>62</v>
      </c>
      <c r="D7" s="36" t="str">
        <f t="shared" si="0"/>
        <v>0 to 0 Split</v>
      </c>
      <c r="E7" s="11"/>
      <c r="G7" s="26"/>
      <c r="H7" s="26"/>
      <c r="I7" s="26"/>
      <c r="J7" s="26"/>
    </row>
    <row r="8" spans="1:10" x14ac:dyDescent="0.25">
      <c r="A8" s="34" t="s">
        <v>51</v>
      </c>
      <c r="B8" s="11" t="s">
        <v>93</v>
      </c>
      <c r="C8" s="35" t="s">
        <v>56</v>
      </c>
      <c r="D8" s="36" t="str">
        <f t="shared" si="0"/>
        <v>0 to 0 Split</v>
      </c>
      <c r="E8" s="11"/>
      <c r="G8" s="26"/>
      <c r="H8" s="26"/>
      <c r="I8" s="26"/>
      <c r="J8" s="26"/>
    </row>
    <row r="9" spans="1:10" x14ac:dyDescent="0.25">
      <c r="A9" s="34" t="s">
        <v>67</v>
      </c>
      <c r="B9" s="11" t="s">
        <v>93</v>
      </c>
      <c r="C9" s="35" t="s">
        <v>45</v>
      </c>
      <c r="D9" s="36" t="str">
        <f t="shared" si="0"/>
        <v>0 to 0 Split</v>
      </c>
      <c r="E9" s="11"/>
      <c r="G9" s="26"/>
      <c r="H9" s="26"/>
      <c r="I9" s="26"/>
      <c r="J9" s="26"/>
    </row>
    <row r="10" spans="1:10" x14ac:dyDescent="0.25">
      <c r="A10" s="34" t="s">
        <v>50</v>
      </c>
      <c r="B10" s="11" t="s">
        <v>93</v>
      </c>
      <c r="C10" s="35" t="s">
        <v>52</v>
      </c>
      <c r="D10" s="36" t="str">
        <f t="shared" si="0"/>
        <v>0 to 0 Split</v>
      </c>
      <c r="E10" s="11"/>
      <c r="G10" s="26"/>
      <c r="H10" s="26"/>
      <c r="I10" s="26"/>
      <c r="J10" s="26"/>
    </row>
    <row r="11" spans="1:10" x14ac:dyDescent="0.25">
      <c r="A11" s="34" t="s">
        <v>55</v>
      </c>
      <c r="B11" s="11" t="s">
        <v>93</v>
      </c>
      <c r="C11" s="35" t="s">
        <v>65</v>
      </c>
      <c r="D11" s="36" t="str">
        <f t="shared" si="0"/>
        <v>0 to 0 Split</v>
      </c>
      <c r="E11" s="11"/>
      <c r="G11" s="26"/>
      <c r="H11" s="26"/>
      <c r="I11" s="26"/>
      <c r="J11" s="26"/>
    </row>
    <row r="12" spans="1:10" x14ac:dyDescent="0.25">
      <c r="A12" s="34" t="s">
        <v>59</v>
      </c>
      <c r="B12" s="11" t="s">
        <v>93</v>
      </c>
      <c r="C12" s="35" t="s">
        <v>69</v>
      </c>
      <c r="D12" s="36" t="str">
        <f t="shared" si="0"/>
        <v>0 to 0 Split</v>
      </c>
      <c r="E12" s="11"/>
      <c r="G12" s="26"/>
      <c r="H12" s="26"/>
      <c r="I12" s="26"/>
      <c r="J12" s="26"/>
    </row>
    <row r="13" spans="1:10" x14ac:dyDescent="0.25">
      <c r="A13" s="34" t="s">
        <v>36</v>
      </c>
      <c r="B13" s="11" t="s">
        <v>93</v>
      </c>
      <c r="C13" s="35" t="s">
        <v>60</v>
      </c>
      <c r="D13" s="36" t="str">
        <f t="shared" si="0"/>
        <v>0 to 0 Split</v>
      </c>
      <c r="E13" s="11"/>
      <c r="G13" s="26"/>
      <c r="H13" s="26"/>
      <c r="I13" s="26"/>
      <c r="J13" s="26"/>
    </row>
    <row r="14" spans="1:10" x14ac:dyDescent="0.25">
      <c r="A14" s="34" t="s">
        <v>39</v>
      </c>
      <c r="B14" s="11" t="s">
        <v>93</v>
      </c>
      <c r="C14" s="35" t="s">
        <v>44</v>
      </c>
      <c r="D14" s="36" t="str">
        <f t="shared" si="0"/>
        <v>0 to 0 Split</v>
      </c>
      <c r="E14" s="11"/>
      <c r="G14" s="26"/>
      <c r="H14" s="26"/>
      <c r="I14" s="26"/>
      <c r="J14" s="26"/>
    </row>
    <row r="15" spans="1:10" x14ac:dyDescent="0.25">
      <c r="A15" s="34" t="s">
        <v>42</v>
      </c>
      <c r="B15" s="11" t="s">
        <v>93</v>
      </c>
      <c r="C15" s="35" t="s">
        <v>54</v>
      </c>
      <c r="D15" s="36" t="str">
        <f t="shared" si="0"/>
        <v>0 to 0 Split</v>
      </c>
      <c r="E15" s="11"/>
      <c r="G15" s="26"/>
      <c r="H15" s="26"/>
      <c r="I15" s="26"/>
      <c r="J15" s="26"/>
    </row>
    <row r="16" spans="1:10" x14ac:dyDescent="0.25">
      <c r="A16" s="34" t="s">
        <v>53</v>
      </c>
      <c r="B16" s="11" t="s">
        <v>93</v>
      </c>
      <c r="C16" s="35" t="s">
        <v>58</v>
      </c>
      <c r="D16" s="36" t="str">
        <f t="shared" si="0"/>
        <v>0 to 0 Split</v>
      </c>
      <c r="E16" s="11"/>
      <c r="G16" s="26"/>
      <c r="H16" s="26"/>
      <c r="I16" s="26"/>
      <c r="J16" s="26"/>
    </row>
    <row r="17" spans="1:10" x14ac:dyDescent="0.25">
      <c r="A17" s="34" t="s">
        <v>40</v>
      </c>
      <c r="B17" s="11" t="s">
        <v>93</v>
      </c>
      <c r="C17" s="35" t="s">
        <v>66</v>
      </c>
      <c r="D17" s="36" t="str">
        <f t="shared" si="0"/>
        <v>0 to 0 Split</v>
      </c>
      <c r="E17" s="11"/>
      <c r="G17" s="26"/>
      <c r="H17" s="26"/>
      <c r="I17" s="26"/>
      <c r="J17" s="26"/>
    </row>
    <row r="18" spans="1:10" x14ac:dyDescent="0.25">
      <c r="A18" s="34"/>
      <c r="B18" s="11" t="s">
        <v>93</v>
      </c>
      <c r="C18" s="35"/>
      <c r="D18" s="36" t="str">
        <f t="shared" si="0"/>
        <v>0 to 0 Split</v>
      </c>
      <c r="E18" s="11"/>
      <c r="G18" s="26"/>
      <c r="H18" s="26"/>
      <c r="I18" s="26"/>
      <c r="J18" s="26"/>
    </row>
    <row r="19" spans="1:10" x14ac:dyDescent="0.25">
      <c r="A19" s="34"/>
      <c r="B19" s="11" t="s">
        <v>93</v>
      </c>
      <c r="C19" s="35"/>
      <c r="D19" s="36" t="str">
        <f t="shared" si="0"/>
        <v>0 to 0 Split</v>
      </c>
      <c r="E19" s="11"/>
      <c r="G19" s="29"/>
      <c r="H19" s="29"/>
      <c r="I19" s="29"/>
      <c r="J19" s="29"/>
    </row>
    <row r="20" spans="1:10" x14ac:dyDescent="0.25">
      <c r="E20" s="10"/>
      <c r="F20" s="10"/>
      <c r="G20" s="2" t="s">
        <v>96</v>
      </c>
      <c r="H20" s="2">
        <f>IF($E$4=G4,H4,0)+IF($E$5=G5,H5,0)+IF($E$6=G6,H6,0)+IF($E$7=G7,H7,0)+IF($E$8=G8,H8,0)+IF($E$9=G9,H9,0)+IF($E$10=G10,H10,0)+IF($E$11=G11,H11,0)+IF($E$12=G12,H12,0)+IF($E$13=G13,H13,0)+IF($E$14=G14,H14,0)+IF($E$15=G15,H15,0)+IF($E$16=G16,H16,0)+IF($E$17=G17,H17,0)+IF($E$18=G18,H18,0)+IF($E$19=G19,H19,0)</f>
        <v>0</v>
      </c>
      <c r="I20" s="2" t="s">
        <v>96</v>
      </c>
      <c r="J20" s="2">
        <f>IF($E$4=I4,J4,0)+IF($E$5=I5,J5,0)+IF($E$6=I6,J6,0)+IF($E$7=I7,J7,0)+IF($E$8=I8,J8,0)+IF($E$9=I9,J9,0)+IF($E$10=I10,J10,0)+IF($E$11=I11,J11,0)+IF($E$12=I12,J12,0)+IF($E$13=I13,J13,0)+IF($E$14=I14,J14,0)+IF($E$15=I15,J15,0)+IF($E$16=I16,J16,0)+IF($E$17=I17,J17,0)+IF($E$18=I18,J18,0)+IF($E$19=I19,J19,0)</f>
        <v>0</v>
      </c>
    </row>
    <row r="21" spans="1:10" x14ac:dyDescent="0.25">
      <c r="H21" s="10">
        <f>IF(H20=$H$24,1,"")</f>
        <v>1</v>
      </c>
      <c r="J21" s="10">
        <f>IF(J20=$H$24,1,"")</f>
        <v>1</v>
      </c>
    </row>
    <row r="22" spans="1:10" x14ac:dyDescent="0.25">
      <c r="C22" s="10"/>
      <c r="D22" s="10"/>
      <c r="E22" s="10"/>
      <c r="F22" s="10"/>
      <c r="H22">
        <f>IF(AND(SUM(G$21:$G21)&gt;0,H21=1),", "&amp;G2,IF(AND(SUM(G$21:$G21)=0,H21=1),G2,""))</f>
        <v>0</v>
      </c>
      <c r="J22" t="str">
        <f>IF(AND(SUM($G$21:I21)&gt;0,J21=1),", "&amp;I2,IF(AND(SUM($G$21:I21)=0,J21=1),I2,""))</f>
        <v xml:space="preserve">, </v>
      </c>
    </row>
    <row r="23" spans="1:10" x14ac:dyDescent="0.25">
      <c r="C23" s="10"/>
      <c r="D23" s="11"/>
      <c r="E23" s="11"/>
      <c r="F23" s="10"/>
    </row>
    <row r="24" spans="1:10" x14ac:dyDescent="0.25">
      <c r="D24" s="11"/>
      <c r="E24" s="11"/>
      <c r="F24" s="10" t="s">
        <v>94</v>
      </c>
      <c r="G24" s="10" t="str">
        <f>H22&amp;J22&amp;L22&amp;N22&amp;P22&amp;R22&amp;T22&amp;V22&amp;X22&amp;Z22&amp;AB22&amp;AD22&amp;AF22&amp;AH22&amp;AJ22&amp;AL22&amp;AN22&amp;AP22&amp;AR22&amp;AT22&amp;AV22&amp;AX22&amp;AZ22&amp;BB22&amp;BD22&amp;BF22</f>
        <v xml:space="preserve">0, </v>
      </c>
      <c r="H24" s="10">
        <f>MAX(H20,J20,L20,N20,P20,R20,T20,V20,X20,Z20,AB20,AD20,AF20,AH20,AJ20,AL20,AN20,AP20,AR20,AT20,AV20,AX20,AZ20,BB20,BD20,BF20)</f>
        <v>0</v>
      </c>
      <c r="I24" s="10"/>
      <c r="J24" s="10"/>
    </row>
    <row r="25" spans="1:10" x14ac:dyDescent="0.25">
      <c r="D25" s="11"/>
      <c r="E25" s="11"/>
      <c r="F25" s="10"/>
    </row>
    <row r="26" spans="1:10" x14ac:dyDescent="0.25">
      <c r="C26" s="10"/>
      <c r="D26" s="11"/>
      <c r="E26" s="11"/>
      <c r="F26" s="10"/>
    </row>
    <row r="27" spans="1:10" x14ac:dyDescent="0.25">
      <c r="D27" s="11"/>
      <c r="E27" s="11"/>
      <c r="F27" s="10"/>
    </row>
    <row r="28" spans="1:10" x14ac:dyDescent="0.25">
      <c r="C28" s="10"/>
      <c r="D28" s="11"/>
      <c r="E28" s="11"/>
      <c r="F28" s="10"/>
    </row>
    <row r="29" spans="1:10" x14ac:dyDescent="0.25">
      <c r="C29" s="10"/>
      <c r="D29" s="11"/>
      <c r="E29" s="16"/>
    </row>
    <row r="30" spans="1:10" x14ac:dyDescent="0.25">
      <c r="C30" s="10"/>
      <c r="D30" s="11"/>
      <c r="E30" s="11"/>
    </row>
    <row r="31" spans="1:10" x14ac:dyDescent="0.25">
      <c r="C31" s="10"/>
      <c r="D31" s="11"/>
      <c r="E31" s="11"/>
      <c r="F31" s="37"/>
    </row>
    <row r="32" spans="1:10"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G4:G19">
    <cfRule type="expression" dxfId="21" priority="2">
      <formula>G4=$E4</formula>
    </cfRule>
  </conditionalFormatting>
  <conditionalFormatting sqref="I4:I19">
    <cfRule type="expression" dxfId="20" priority="1">
      <formula>I4=$E4</formula>
    </cfRule>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70"/>
  <sheetViews>
    <sheetView zoomScale="80" zoomScaleNormal="80" workbookViewId="0">
      <pane xSplit="5" ySplit="3" topLeftCell="F4" activePane="bottomRight" state="frozen"/>
      <selection pane="topRight" activeCell="F1" sqref="F1"/>
      <selection pane="bottomLeft" activeCell="A4" sqref="A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s>
  <sheetData>
    <row r="2" spans="1:10" x14ac:dyDescent="0.25">
      <c r="B2" s="32">
        <f>COUNTIF(B4:B19,"at")</f>
        <v>16</v>
      </c>
      <c r="G2" s="38"/>
      <c r="H2" s="39"/>
      <c r="I2" s="38"/>
      <c r="J2" s="39"/>
    </row>
    <row r="3" spans="1:10" x14ac:dyDescent="0.25">
      <c r="A3" s="33" t="s">
        <v>103</v>
      </c>
      <c r="B3" s="33"/>
      <c r="C3" s="33"/>
      <c r="D3" t="s">
        <v>91</v>
      </c>
      <c r="E3" s="33" t="s">
        <v>92</v>
      </c>
      <c r="G3" s="2" t="s">
        <v>95</v>
      </c>
      <c r="H3" s="2" t="s">
        <v>96</v>
      </c>
      <c r="I3" s="2" t="s">
        <v>95</v>
      </c>
      <c r="J3" s="2" t="s">
        <v>96</v>
      </c>
    </row>
    <row r="4" spans="1:10" x14ac:dyDescent="0.25">
      <c r="A4" s="34" t="s">
        <v>69</v>
      </c>
      <c r="B4" s="11" t="s">
        <v>93</v>
      </c>
      <c r="C4" s="35" t="s">
        <v>51</v>
      </c>
      <c r="D4" s="36" t="str">
        <f t="shared" ref="D4:D19" si="0">MAX(COUNTIF(G4:BF4,A4),COUNTIF(G4:BF4,C4))&amp;" to "&amp;MIN(COUNTIF(G4:BF4,A4),COUNTIF(G4:BF4,C4))&amp;" "&amp;IF(COUNTIF(G4:BF4,A4)&gt;COUNTIF(G4:BF4,C4),A4,IF(COUNTIF(G4:BF4,A4)&lt;COUNTIF(G4:BF4,C4),C4,"Split"))</f>
        <v>0 to 0 Split</v>
      </c>
      <c r="E4" s="11"/>
      <c r="G4" s="24"/>
      <c r="H4" s="24"/>
      <c r="I4" s="24"/>
      <c r="J4" s="24"/>
    </row>
    <row r="5" spans="1:10" x14ac:dyDescent="0.25">
      <c r="A5" s="34" t="s">
        <v>54</v>
      </c>
      <c r="B5" s="11" t="s">
        <v>93</v>
      </c>
      <c r="C5" s="35" t="s">
        <v>48</v>
      </c>
      <c r="D5" s="36" t="str">
        <f t="shared" si="0"/>
        <v>0 to 0 Split</v>
      </c>
      <c r="E5" s="11"/>
      <c r="G5" s="26"/>
      <c r="H5" s="26"/>
      <c r="I5" s="26"/>
      <c r="J5" s="26"/>
    </row>
    <row r="6" spans="1:10" x14ac:dyDescent="0.25">
      <c r="A6" s="34" t="s">
        <v>53</v>
      </c>
      <c r="B6" s="11" t="s">
        <v>93</v>
      </c>
      <c r="C6" s="35" t="s">
        <v>61</v>
      </c>
      <c r="D6" s="36" t="str">
        <f t="shared" si="0"/>
        <v>0 to 0 Split</v>
      </c>
      <c r="E6" s="11"/>
      <c r="G6" s="26"/>
      <c r="H6" s="26"/>
      <c r="I6" s="26"/>
      <c r="J6" s="26"/>
    </row>
    <row r="7" spans="1:10" x14ac:dyDescent="0.25">
      <c r="A7" s="34" t="s">
        <v>36</v>
      </c>
      <c r="B7" s="11" t="s">
        <v>93</v>
      </c>
      <c r="C7" s="35" t="s">
        <v>44</v>
      </c>
      <c r="D7" s="36" t="str">
        <f t="shared" si="0"/>
        <v>0 to 0 Split</v>
      </c>
      <c r="E7" s="11"/>
      <c r="G7" s="26"/>
      <c r="H7" s="26"/>
      <c r="I7" s="26"/>
      <c r="J7" s="26"/>
    </row>
    <row r="8" spans="1:10" x14ac:dyDescent="0.25">
      <c r="A8" s="34" t="s">
        <v>65</v>
      </c>
      <c r="B8" s="11" t="s">
        <v>93</v>
      </c>
      <c r="C8" s="35" t="s">
        <v>56</v>
      </c>
      <c r="D8" s="36" t="str">
        <f t="shared" si="0"/>
        <v>0 to 0 Split</v>
      </c>
      <c r="E8" s="11"/>
      <c r="G8" s="26"/>
      <c r="H8" s="26"/>
      <c r="I8" s="26"/>
      <c r="J8" s="26"/>
    </row>
    <row r="9" spans="1:10" x14ac:dyDescent="0.25">
      <c r="A9" s="34" t="s">
        <v>68</v>
      </c>
      <c r="B9" s="11" t="s">
        <v>93</v>
      </c>
      <c r="C9" s="35" t="s">
        <v>60</v>
      </c>
      <c r="D9" s="36" t="str">
        <f t="shared" si="0"/>
        <v>0 to 0 Split</v>
      </c>
      <c r="E9" s="11"/>
      <c r="G9" s="26"/>
      <c r="H9" s="26"/>
      <c r="I9" s="26"/>
      <c r="J9" s="26"/>
    </row>
    <row r="10" spans="1:10" x14ac:dyDescent="0.25">
      <c r="A10" s="34" t="s">
        <v>62</v>
      </c>
      <c r="B10" s="11" t="s">
        <v>93</v>
      </c>
      <c r="C10" s="35" t="s">
        <v>43</v>
      </c>
      <c r="D10" s="36" t="str">
        <f t="shared" si="0"/>
        <v>0 to 0 Split</v>
      </c>
      <c r="E10" s="11"/>
      <c r="G10" s="26"/>
      <c r="H10" s="26"/>
      <c r="I10" s="26"/>
      <c r="J10" s="26"/>
    </row>
    <row r="11" spans="1:10" x14ac:dyDescent="0.25">
      <c r="A11" s="34" t="s">
        <v>55</v>
      </c>
      <c r="B11" s="11" t="s">
        <v>93</v>
      </c>
      <c r="C11" s="35" t="s">
        <v>39</v>
      </c>
      <c r="D11" s="36" t="str">
        <f t="shared" si="0"/>
        <v>0 to 0 Split</v>
      </c>
      <c r="E11" s="11"/>
      <c r="G11" s="26"/>
      <c r="H11" s="26"/>
      <c r="I11" s="26"/>
      <c r="J11" s="26"/>
    </row>
    <row r="12" spans="1:10" x14ac:dyDescent="0.25">
      <c r="A12" s="34" t="s">
        <v>66</v>
      </c>
      <c r="B12" s="11" t="s">
        <v>93</v>
      </c>
      <c r="C12" s="35" t="s">
        <v>47</v>
      </c>
      <c r="D12" s="36" t="str">
        <f t="shared" si="0"/>
        <v>0 to 0 Split</v>
      </c>
      <c r="E12" s="11"/>
      <c r="G12" s="26"/>
      <c r="H12" s="26"/>
      <c r="I12" s="26"/>
      <c r="J12" s="26"/>
    </row>
    <row r="13" spans="1:10" x14ac:dyDescent="0.25">
      <c r="A13" s="34" t="s">
        <v>67</v>
      </c>
      <c r="B13" s="11" t="s">
        <v>93</v>
      </c>
      <c r="C13" s="35" t="s">
        <v>50</v>
      </c>
      <c r="D13" s="36" t="str">
        <f t="shared" si="0"/>
        <v>0 to 0 Split</v>
      </c>
      <c r="E13" s="11"/>
      <c r="G13" s="26"/>
      <c r="H13" s="26"/>
      <c r="I13" s="26"/>
      <c r="J13" s="26"/>
    </row>
    <row r="14" spans="1:10" x14ac:dyDescent="0.25">
      <c r="A14" s="34" t="s">
        <v>49</v>
      </c>
      <c r="B14" s="11" t="s">
        <v>93</v>
      </c>
      <c r="C14" s="35" t="s">
        <v>59</v>
      </c>
      <c r="D14" s="36" t="str">
        <f t="shared" si="0"/>
        <v>0 to 0 Split</v>
      </c>
      <c r="E14" s="11"/>
      <c r="G14" s="26"/>
      <c r="H14" s="26"/>
      <c r="I14" s="26"/>
      <c r="J14" s="26"/>
    </row>
    <row r="15" spans="1:10" x14ac:dyDescent="0.25">
      <c r="A15" s="34" t="s">
        <v>57</v>
      </c>
      <c r="B15" s="11" t="s">
        <v>93</v>
      </c>
      <c r="C15" s="35" t="s">
        <v>52</v>
      </c>
      <c r="D15" s="36" t="str">
        <f t="shared" si="0"/>
        <v>0 to 0 Split</v>
      </c>
      <c r="E15" s="11"/>
      <c r="G15" s="26"/>
      <c r="H15" s="26"/>
      <c r="I15" s="26"/>
      <c r="J15" s="26"/>
    </row>
    <row r="16" spans="1:10" x14ac:dyDescent="0.25">
      <c r="A16" s="34" t="s">
        <v>63</v>
      </c>
      <c r="B16" s="11" t="s">
        <v>93</v>
      </c>
      <c r="C16" s="35" t="s">
        <v>40</v>
      </c>
      <c r="D16" s="36" t="str">
        <f t="shared" si="0"/>
        <v>0 to 0 Split</v>
      </c>
      <c r="E16" s="11"/>
      <c r="G16" s="26"/>
      <c r="H16" s="26"/>
      <c r="I16" s="26"/>
      <c r="J16" s="26"/>
    </row>
    <row r="17" spans="1:10" x14ac:dyDescent="0.25">
      <c r="A17" s="34" t="s">
        <v>45</v>
      </c>
      <c r="B17" s="11" t="s">
        <v>93</v>
      </c>
      <c r="C17" s="35" t="s">
        <v>41</v>
      </c>
      <c r="D17" s="36" t="str">
        <f t="shared" si="0"/>
        <v>0 to 0 Split</v>
      </c>
      <c r="E17" s="11"/>
      <c r="G17" s="26"/>
      <c r="H17" s="26"/>
      <c r="I17" s="26"/>
      <c r="J17" s="26"/>
    </row>
    <row r="18" spans="1:10" x14ac:dyDescent="0.25">
      <c r="A18" s="34" t="s">
        <v>64</v>
      </c>
      <c r="B18" s="11" t="s">
        <v>93</v>
      </c>
      <c r="C18" s="35" t="s">
        <v>46</v>
      </c>
      <c r="D18" s="36" t="str">
        <f t="shared" si="0"/>
        <v>0 to 0 Split</v>
      </c>
      <c r="E18" s="11"/>
      <c r="G18" s="26"/>
      <c r="H18" s="26"/>
      <c r="I18" s="26"/>
      <c r="J18" s="26"/>
    </row>
    <row r="19" spans="1:10" x14ac:dyDescent="0.25">
      <c r="A19" s="34"/>
      <c r="B19" s="11" t="s">
        <v>93</v>
      </c>
      <c r="C19" s="35"/>
      <c r="D19" s="36" t="str">
        <f t="shared" si="0"/>
        <v>0 to 0 Split</v>
      </c>
      <c r="E19" s="11"/>
      <c r="G19" s="29"/>
      <c r="H19" s="29"/>
      <c r="I19" s="29"/>
      <c r="J19" s="29"/>
    </row>
    <row r="20" spans="1:10" x14ac:dyDescent="0.25">
      <c r="E20" s="10"/>
      <c r="F20" s="10"/>
      <c r="G20" s="2" t="s">
        <v>96</v>
      </c>
      <c r="H20" s="2">
        <f>IF($E$4=G4,H4,0)+IF($E$5=G5,H5,0)+IF($E$6=G6,H6,0)+IF($E$7=G7,H7,0)+IF($E$8=G8,H8,0)+IF($E$9=G9,H9,0)+IF($E$10=G10,H10,0)+IF($E$11=G11,H11,0)+IF($E$12=G12,H12,0)+IF($E$13=G13,H13,0)+IF($E$14=G14,H14,0)+IF($E$15=G15,H15,0)+IF($E$16=G16,H16,0)+IF($E$17=G17,H17,0)+IF($E$18=G18,H18,0)+IF($E$19=G19,H19,0)</f>
        <v>0</v>
      </c>
      <c r="I20" s="2" t="s">
        <v>96</v>
      </c>
      <c r="J20" s="2">
        <f>IF($E$4=I4,J4,0)+IF($E$5=I5,J5,0)+IF($E$6=I6,J6,0)+IF($E$7=I7,J7,0)+IF($E$8=I8,J8,0)+IF($E$9=I9,J9,0)+IF($E$10=I10,J10,0)+IF($E$11=I11,J11,0)+IF($E$12=I12,J12,0)+IF($E$13=I13,J13,0)+IF($E$14=I14,J14,0)+IF($E$15=I15,J15,0)+IF($E$16=I16,J16,0)+IF($E$17=I17,J17,0)+IF($E$18=I18,J18,0)+IF($E$19=I19,J19,0)</f>
        <v>0</v>
      </c>
    </row>
    <row r="21" spans="1:10" x14ac:dyDescent="0.25">
      <c r="H21" s="10">
        <f>IF(H20=$H$24,1,"")</f>
        <v>1</v>
      </c>
      <c r="J21" s="10">
        <f>IF(J20=$H$24,1,"")</f>
        <v>1</v>
      </c>
    </row>
    <row r="22" spans="1:10" x14ac:dyDescent="0.25">
      <c r="C22" s="10"/>
      <c r="D22" s="10"/>
      <c r="E22" s="10"/>
      <c r="F22" s="10"/>
      <c r="H22">
        <f>IF(AND(SUM(G$21:$G21)&gt;0,H21=1),", "&amp;G2,IF(AND(SUM(G$21:$G21)=0,H21=1),G2,""))</f>
        <v>0</v>
      </c>
      <c r="J22" t="str">
        <f>IF(AND(SUM($G$21:I21)&gt;0,J21=1),", "&amp;I2,IF(AND(SUM($G$21:I21)=0,J21=1),I2,""))</f>
        <v xml:space="preserve">, </v>
      </c>
    </row>
    <row r="23" spans="1:10" x14ac:dyDescent="0.25">
      <c r="C23" s="10"/>
      <c r="D23" s="11"/>
      <c r="E23" s="11"/>
      <c r="F23" s="10"/>
    </row>
    <row r="24" spans="1:10" x14ac:dyDescent="0.25">
      <c r="D24" s="11"/>
      <c r="E24" s="11"/>
      <c r="F24" s="10" t="s">
        <v>94</v>
      </c>
      <c r="G24" s="10" t="str">
        <f>H22&amp;J22&amp;L22&amp;N22&amp;P22&amp;R22&amp;T22&amp;V22&amp;X22&amp;Z22&amp;AB22&amp;AD22&amp;AF22&amp;AH22&amp;AJ22&amp;AL22&amp;AN22&amp;AP22&amp;AR22&amp;AT22&amp;AV22&amp;AX22&amp;AZ22&amp;BB22&amp;BD22&amp;BF22</f>
        <v xml:space="preserve">0, </v>
      </c>
      <c r="H24" s="10">
        <f>MAX(H20,J20,L20,N20,P20,R20,T20,V20,X20,Z20,AB20,AD20,AF20,AH20,AJ20,AL20,AN20,AP20,AR20,AT20,AV20,AX20,AZ20,BB20,BD20,BF20)</f>
        <v>0</v>
      </c>
      <c r="I24" s="10"/>
      <c r="J24" s="10"/>
    </row>
    <row r="25" spans="1:10" x14ac:dyDescent="0.25">
      <c r="D25" s="11"/>
      <c r="E25" s="11"/>
      <c r="F25" s="10"/>
    </row>
    <row r="26" spans="1:10" x14ac:dyDescent="0.25">
      <c r="C26" s="10"/>
      <c r="D26" s="11"/>
      <c r="E26" s="11"/>
      <c r="F26" s="10"/>
    </row>
    <row r="27" spans="1:10" x14ac:dyDescent="0.25">
      <c r="D27" s="11"/>
      <c r="E27" s="11"/>
      <c r="F27" s="10"/>
    </row>
    <row r="28" spans="1:10" x14ac:dyDescent="0.25">
      <c r="C28" s="10"/>
      <c r="D28" s="11"/>
      <c r="E28" s="11"/>
      <c r="F28" s="10"/>
    </row>
    <row r="29" spans="1:10" x14ac:dyDescent="0.25">
      <c r="C29" s="10"/>
      <c r="D29" s="11"/>
      <c r="E29" s="16"/>
    </row>
    <row r="30" spans="1:10" x14ac:dyDescent="0.25">
      <c r="C30" s="10"/>
      <c r="D30" s="11"/>
      <c r="E30" s="11"/>
    </row>
    <row r="31" spans="1:10" x14ac:dyDescent="0.25">
      <c r="C31" s="10"/>
      <c r="D31" s="11"/>
      <c r="E31" s="11"/>
      <c r="F31" s="37"/>
    </row>
    <row r="32" spans="1:10"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G4:G19">
    <cfRule type="expression" dxfId="19" priority="2">
      <formula>G4=$E4</formula>
    </cfRule>
  </conditionalFormatting>
  <conditionalFormatting sqref="I4:I19">
    <cfRule type="expression" dxfId="18" priority="1">
      <formula>I4=$E4</formula>
    </cfRule>
  </conditionalFormatting>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70"/>
  <sheetViews>
    <sheetView zoomScale="80" zoomScaleNormal="80" workbookViewId="0">
      <pane xSplit="5" ySplit="3" topLeftCell="F4" activePane="bottomRight" state="frozen"/>
      <selection pane="topRight" activeCell="F1" sqref="F1"/>
      <selection pane="bottomLeft" activeCell="A4" sqref="A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s>
  <sheetData>
    <row r="2" spans="1:10" x14ac:dyDescent="0.25">
      <c r="B2" s="32">
        <f>COUNTIF(B4:B19,"at")</f>
        <v>16</v>
      </c>
      <c r="G2" s="38"/>
      <c r="H2" s="39"/>
      <c r="I2" s="38"/>
      <c r="J2" s="39"/>
    </row>
    <row r="3" spans="1:10" x14ac:dyDescent="0.25">
      <c r="A3" s="33" t="s">
        <v>104</v>
      </c>
      <c r="B3" s="33"/>
      <c r="C3" s="33"/>
      <c r="D3" t="s">
        <v>91</v>
      </c>
      <c r="E3" s="33" t="s">
        <v>92</v>
      </c>
      <c r="G3" s="2" t="s">
        <v>95</v>
      </c>
      <c r="H3" s="2" t="s">
        <v>96</v>
      </c>
      <c r="I3" s="2" t="s">
        <v>95</v>
      </c>
      <c r="J3" s="2" t="s">
        <v>96</v>
      </c>
    </row>
    <row r="4" spans="1:10" x14ac:dyDescent="0.25">
      <c r="A4" s="34" t="s">
        <v>59</v>
      </c>
      <c r="B4" s="11" t="s">
        <v>93</v>
      </c>
      <c r="C4" s="35" t="s">
        <v>55</v>
      </c>
      <c r="D4" s="36" t="str">
        <f t="shared" ref="D4:D19" si="0">MAX(COUNTIF(G4:BF4,A4),COUNTIF(G4:BF4,C4))&amp;" to "&amp;MIN(COUNTIF(G4:BF4,A4),COUNTIF(G4:BF4,C4))&amp;" "&amp;IF(COUNTIF(G4:BF4,A4)&gt;COUNTIF(G4:BF4,C4),A4,IF(COUNTIF(G4:BF4,A4)&lt;COUNTIF(G4:BF4,C4),C4,"Split"))</f>
        <v>0 to 0 Split</v>
      </c>
      <c r="E4" s="11"/>
      <c r="G4" s="24"/>
      <c r="H4" s="24"/>
      <c r="I4" s="24"/>
      <c r="J4" s="24"/>
    </row>
    <row r="5" spans="1:10" x14ac:dyDescent="0.25">
      <c r="A5" s="34" t="s">
        <v>50</v>
      </c>
      <c r="B5" s="11" t="s">
        <v>93</v>
      </c>
      <c r="C5" s="35" t="s">
        <v>47</v>
      </c>
      <c r="D5" s="36" t="str">
        <f t="shared" si="0"/>
        <v>0 to 0 Split</v>
      </c>
      <c r="E5" s="11"/>
      <c r="G5" s="26"/>
      <c r="H5" s="26"/>
      <c r="I5" s="26"/>
      <c r="J5" s="26"/>
    </row>
    <row r="6" spans="1:10" x14ac:dyDescent="0.25">
      <c r="A6" s="34" t="s">
        <v>69</v>
      </c>
      <c r="B6" s="11" t="s">
        <v>93</v>
      </c>
      <c r="C6" s="35" t="s">
        <v>61</v>
      </c>
      <c r="D6" s="36" t="str">
        <f t="shared" si="0"/>
        <v>0 to 0 Split</v>
      </c>
      <c r="E6" s="11"/>
      <c r="G6" s="26"/>
      <c r="H6" s="26"/>
      <c r="I6" s="26"/>
      <c r="J6" s="26"/>
    </row>
    <row r="7" spans="1:10" x14ac:dyDescent="0.25">
      <c r="A7" s="34" t="s">
        <v>51</v>
      </c>
      <c r="B7" s="11" t="s">
        <v>93</v>
      </c>
      <c r="C7" s="35" t="s">
        <v>41</v>
      </c>
      <c r="D7" s="36" t="str">
        <f t="shared" si="0"/>
        <v>0 to 0 Split</v>
      </c>
      <c r="E7" s="11"/>
      <c r="G7" s="26"/>
      <c r="H7" s="26"/>
      <c r="I7" s="26"/>
      <c r="J7" s="26"/>
    </row>
    <row r="8" spans="1:10" x14ac:dyDescent="0.25">
      <c r="A8" s="34" t="s">
        <v>66</v>
      </c>
      <c r="B8" s="11" t="s">
        <v>93</v>
      </c>
      <c r="C8" s="35" t="s">
        <v>64</v>
      </c>
      <c r="D8" s="36" t="str">
        <f t="shared" si="0"/>
        <v>0 to 0 Split</v>
      </c>
      <c r="E8" s="11"/>
      <c r="G8" s="26"/>
      <c r="H8" s="26"/>
      <c r="I8" s="26"/>
      <c r="J8" s="26"/>
    </row>
    <row r="9" spans="1:10" x14ac:dyDescent="0.25">
      <c r="A9" s="34" t="s">
        <v>44</v>
      </c>
      <c r="B9" s="11" t="s">
        <v>93</v>
      </c>
      <c r="C9" s="35" t="s">
        <v>53</v>
      </c>
      <c r="D9" s="36" t="str">
        <f t="shared" si="0"/>
        <v>0 to 0 Split</v>
      </c>
      <c r="E9" s="11"/>
      <c r="G9" s="26"/>
      <c r="H9" s="26"/>
      <c r="I9" s="26"/>
      <c r="J9" s="26"/>
    </row>
    <row r="10" spans="1:10" x14ac:dyDescent="0.25">
      <c r="A10" s="34" t="s">
        <v>52</v>
      </c>
      <c r="B10" s="11" t="s">
        <v>93</v>
      </c>
      <c r="C10" s="35" t="s">
        <v>46</v>
      </c>
      <c r="D10" s="36" t="str">
        <f t="shared" si="0"/>
        <v>0 to 0 Split</v>
      </c>
      <c r="E10" s="11"/>
      <c r="G10" s="26"/>
      <c r="H10" s="26"/>
      <c r="I10" s="26"/>
      <c r="J10" s="26"/>
    </row>
    <row r="11" spans="1:10" x14ac:dyDescent="0.25">
      <c r="A11" s="34" t="s">
        <v>60</v>
      </c>
      <c r="B11" s="11" t="s">
        <v>93</v>
      </c>
      <c r="C11" s="35" t="s">
        <v>49</v>
      </c>
      <c r="D11" s="36" t="str">
        <f t="shared" si="0"/>
        <v>0 to 0 Split</v>
      </c>
      <c r="E11" s="11"/>
      <c r="G11" s="26"/>
      <c r="H11" s="26"/>
      <c r="I11" s="26"/>
      <c r="J11" s="26"/>
    </row>
    <row r="12" spans="1:10" x14ac:dyDescent="0.25">
      <c r="A12" s="34" t="s">
        <v>56</v>
      </c>
      <c r="B12" s="11" t="s">
        <v>93</v>
      </c>
      <c r="C12" s="35" t="s">
        <v>67</v>
      </c>
      <c r="D12" s="36" t="str">
        <f t="shared" si="0"/>
        <v>0 to 0 Split</v>
      </c>
      <c r="E12" s="11"/>
      <c r="G12" s="26"/>
      <c r="H12" s="26"/>
      <c r="I12" s="26"/>
      <c r="J12" s="26"/>
    </row>
    <row r="13" spans="1:10" x14ac:dyDescent="0.25">
      <c r="A13" s="34" t="s">
        <v>68</v>
      </c>
      <c r="B13" s="11" t="s">
        <v>93</v>
      </c>
      <c r="C13" s="35" t="s">
        <v>54</v>
      </c>
      <c r="D13" s="36" t="str">
        <f t="shared" si="0"/>
        <v>0 to 0 Split</v>
      </c>
      <c r="E13" s="11"/>
      <c r="G13" s="26"/>
      <c r="H13" s="26"/>
      <c r="I13" s="26"/>
      <c r="J13" s="26"/>
    </row>
    <row r="14" spans="1:10" x14ac:dyDescent="0.25">
      <c r="A14" s="34" t="s">
        <v>63</v>
      </c>
      <c r="B14" s="11" t="s">
        <v>93</v>
      </c>
      <c r="C14" s="35" t="s">
        <v>57</v>
      </c>
      <c r="D14" s="36" t="str">
        <f t="shared" si="0"/>
        <v>0 to 0 Split</v>
      </c>
      <c r="E14" s="11"/>
      <c r="G14" s="26"/>
      <c r="H14" s="26"/>
      <c r="I14" s="26"/>
      <c r="J14" s="26"/>
    </row>
    <row r="15" spans="1:10" x14ac:dyDescent="0.25">
      <c r="A15" s="34" t="s">
        <v>45</v>
      </c>
      <c r="B15" s="11" t="s">
        <v>93</v>
      </c>
      <c r="C15" s="35" t="s">
        <v>36</v>
      </c>
      <c r="D15" s="36" t="str">
        <f t="shared" si="0"/>
        <v>0 to 0 Split</v>
      </c>
      <c r="E15" s="11"/>
      <c r="G15" s="26"/>
      <c r="H15" s="26"/>
      <c r="I15" s="26"/>
      <c r="J15" s="26"/>
    </row>
    <row r="16" spans="1:10" x14ac:dyDescent="0.25">
      <c r="A16" s="34" t="s">
        <v>40</v>
      </c>
      <c r="B16" s="11" t="s">
        <v>93</v>
      </c>
      <c r="C16" s="35" t="s">
        <v>42</v>
      </c>
      <c r="D16" s="36" t="str">
        <f t="shared" si="0"/>
        <v>0 to 0 Split</v>
      </c>
      <c r="E16" s="11"/>
      <c r="G16" s="26"/>
      <c r="H16" s="26"/>
      <c r="I16" s="26"/>
      <c r="J16" s="26"/>
    </row>
    <row r="17" spans="1:10" x14ac:dyDescent="0.25">
      <c r="A17" s="34" t="s">
        <v>58</v>
      </c>
      <c r="B17" s="11" t="s">
        <v>93</v>
      </c>
      <c r="C17" s="35" t="s">
        <v>65</v>
      </c>
      <c r="D17" s="36" t="str">
        <f t="shared" si="0"/>
        <v>0 to 0 Split</v>
      </c>
      <c r="E17" s="11"/>
      <c r="G17" s="26"/>
      <c r="H17" s="26"/>
      <c r="I17" s="26"/>
      <c r="J17" s="26"/>
    </row>
    <row r="18" spans="1:10" x14ac:dyDescent="0.25">
      <c r="A18" s="34"/>
      <c r="B18" s="11" t="s">
        <v>93</v>
      </c>
      <c r="C18" s="35"/>
      <c r="D18" s="36" t="str">
        <f t="shared" si="0"/>
        <v>0 to 0 Split</v>
      </c>
      <c r="E18" s="11"/>
      <c r="G18" s="26"/>
      <c r="H18" s="26"/>
      <c r="I18" s="26"/>
      <c r="J18" s="26"/>
    </row>
    <row r="19" spans="1:10" x14ac:dyDescent="0.25">
      <c r="A19" s="34"/>
      <c r="B19" s="11" t="s">
        <v>93</v>
      </c>
      <c r="C19" s="35"/>
      <c r="D19" s="36" t="str">
        <f t="shared" si="0"/>
        <v>0 to 0 Split</v>
      </c>
      <c r="E19" s="11"/>
      <c r="G19" s="29"/>
      <c r="H19" s="29"/>
      <c r="I19" s="29"/>
      <c r="J19" s="29"/>
    </row>
    <row r="20" spans="1:10" x14ac:dyDescent="0.25">
      <c r="E20" s="10"/>
      <c r="F20" s="10"/>
      <c r="G20" s="2" t="s">
        <v>96</v>
      </c>
      <c r="H20" s="2">
        <f>IF($E$4=G4,H4,0)+IF($E$5=G5,H5,0)+IF($E$6=G6,H6,0)+IF($E$7=G7,H7,0)+IF($E$8=G8,H8,0)+IF($E$9=G9,H9,0)+IF($E$10=G10,H10,0)+IF($E$11=G11,H11,0)+IF($E$12=G12,H12,0)+IF($E$13=G13,H13,0)+IF($E$14=G14,H14,0)+IF($E$15=G15,H15,0)+IF($E$16=G16,H16,0)+IF($E$17=G17,H17,0)+IF($E$18=G18,H18,0)+IF($E$19=G19,H19,0)</f>
        <v>0</v>
      </c>
      <c r="I20" s="2" t="s">
        <v>96</v>
      </c>
      <c r="J20" s="2">
        <f>IF($E$4=I4,J4,0)+IF($E$5=I5,J5,0)+IF($E$6=I6,J6,0)+IF($E$7=I7,J7,0)+IF($E$8=I8,J8,0)+IF($E$9=I9,J9,0)+IF($E$10=I10,J10,0)+IF($E$11=I11,J11,0)+IF($E$12=I12,J12,0)+IF($E$13=I13,J13,0)+IF($E$14=I14,J14,0)+IF($E$15=I15,J15,0)+IF($E$16=I16,J16,0)+IF($E$17=I17,J17,0)+IF($E$18=I18,J18,0)+IF($E$19=I19,J19,0)</f>
        <v>0</v>
      </c>
    </row>
    <row r="21" spans="1:10" x14ac:dyDescent="0.25">
      <c r="H21" s="10">
        <f>IF(H20=$H$24,1,"")</f>
        <v>1</v>
      </c>
      <c r="J21" s="10">
        <f>IF(J20=$H$24,1,"")</f>
        <v>1</v>
      </c>
    </row>
    <row r="22" spans="1:10" x14ac:dyDescent="0.25">
      <c r="C22" s="10"/>
      <c r="D22" s="10"/>
      <c r="E22" s="10"/>
      <c r="F22" s="10"/>
      <c r="H22">
        <f>IF(AND(SUM(G$21:$G21)&gt;0,H21=1),", "&amp;G2,IF(AND(SUM(G$21:$G21)=0,H21=1),G2,""))</f>
        <v>0</v>
      </c>
      <c r="J22" t="str">
        <f>IF(AND(SUM($G$21:I21)&gt;0,J21=1),", "&amp;I2,IF(AND(SUM($G$21:I21)=0,J21=1),I2,""))</f>
        <v xml:space="preserve">, </v>
      </c>
    </row>
    <row r="23" spans="1:10" x14ac:dyDescent="0.25">
      <c r="C23" s="10"/>
      <c r="D23" s="11"/>
      <c r="E23" s="11"/>
      <c r="F23" s="10"/>
    </row>
    <row r="24" spans="1:10" x14ac:dyDescent="0.25">
      <c r="D24" s="11"/>
      <c r="E24" s="11"/>
      <c r="F24" s="10" t="s">
        <v>94</v>
      </c>
      <c r="G24" s="10" t="str">
        <f>H22&amp;J22&amp;L22&amp;N22&amp;P22&amp;R22&amp;T22&amp;V22&amp;X22&amp;Z22&amp;AB22&amp;AD22&amp;AF22&amp;AH22&amp;AJ22&amp;AL22&amp;AN22&amp;AP22&amp;AR22&amp;AT22&amp;AV22&amp;AX22&amp;AZ22&amp;BB22&amp;BD22&amp;BF22</f>
        <v xml:space="preserve">0, </v>
      </c>
      <c r="H24" s="10">
        <f>MAX(H20,J20,L20,N20,P20,R20,T20,V20,X20,Z20,AB20,AD20,AF20,AH20,AJ20,AL20,AN20,AP20,AR20,AT20,AV20,AX20,AZ20,BB20,BD20,BF20)</f>
        <v>0</v>
      </c>
      <c r="I24" s="10"/>
      <c r="J24" s="10"/>
    </row>
    <row r="25" spans="1:10" x14ac:dyDescent="0.25">
      <c r="D25" s="11"/>
      <c r="E25" s="11"/>
      <c r="F25" s="10"/>
    </row>
    <row r="26" spans="1:10" x14ac:dyDescent="0.25">
      <c r="C26" s="10"/>
      <c r="D26" s="11"/>
      <c r="E26" s="11"/>
      <c r="F26" s="10"/>
    </row>
    <row r="27" spans="1:10" x14ac:dyDescent="0.25">
      <c r="D27" s="11"/>
      <c r="E27" s="11"/>
      <c r="F27" s="10"/>
    </row>
    <row r="28" spans="1:10" x14ac:dyDescent="0.25">
      <c r="C28" s="10"/>
      <c r="D28" s="11"/>
      <c r="E28" s="11"/>
      <c r="F28" s="10"/>
    </row>
    <row r="29" spans="1:10" x14ac:dyDescent="0.25">
      <c r="C29" s="10"/>
      <c r="D29" s="11"/>
      <c r="E29" s="16"/>
    </row>
    <row r="30" spans="1:10" x14ac:dyDescent="0.25">
      <c r="C30" s="10"/>
      <c r="D30" s="11"/>
      <c r="E30" s="11"/>
    </row>
    <row r="31" spans="1:10" x14ac:dyDescent="0.25">
      <c r="C31" s="10"/>
      <c r="D31" s="11"/>
      <c r="E31" s="11"/>
      <c r="F31" s="37"/>
    </row>
    <row r="32" spans="1:10"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G4:G19">
    <cfRule type="expression" dxfId="17" priority="2">
      <formula>G4=$E4</formula>
    </cfRule>
  </conditionalFormatting>
  <conditionalFormatting sqref="I4:I19">
    <cfRule type="expression" dxfId="16" priority="1">
      <formula>I4=$E4</formula>
    </cfRule>
  </conditionalFormatting>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70"/>
  <sheetViews>
    <sheetView zoomScale="80" zoomScaleNormal="80" workbookViewId="0">
      <pane xSplit="5" ySplit="3" topLeftCell="F4" activePane="bottomRight" state="frozen"/>
      <selection pane="topRight" activeCell="F1" sqref="F1"/>
      <selection pane="bottomLeft" activeCell="A4" sqref="A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s>
  <sheetData>
    <row r="2" spans="1:10" x14ac:dyDescent="0.25">
      <c r="B2" s="32">
        <f>COUNTIF(B4:B19,"at")</f>
        <v>16</v>
      </c>
      <c r="G2" s="38"/>
      <c r="H2" s="39"/>
      <c r="I2" s="38"/>
      <c r="J2" s="39"/>
    </row>
    <row r="3" spans="1:10" x14ac:dyDescent="0.25">
      <c r="A3" s="33" t="s">
        <v>105</v>
      </c>
      <c r="B3" s="33"/>
      <c r="C3" s="33"/>
      <c r="D3" t="s">
        <v>91</v>
      </c>
      <c r="E3" s="33" t="s">
        <v>92</v>
      </c>
      <c r="G3" s="2" t="s">
        <v>95</v>
      </c>
      <c r="H3" s="2" t="s">
        <v>96</v>
      </c>
      <c r="I3" s="2" t="s">
        <v>95</v>
      </c>
      <c r="J3" s="2" t="s">
        <v>96</v>
      </c>
    </row>
    <row r="4" spans="1:10" x14ac:dyDescent="0.25">
      <c r="A4" s="34" t="s">
        <v>36</v>
      </c>
      <c r="B4" s="11" t="s">
        <v>93</v>
      </c>
      <c r="C4" s="35" t="s">
        <v>67</v>
      </c>
      <c r="D4" s="36" t="str">
        <f t="shared" ref="D4:D19" si="0">MAX(COUNTIF(G4:BF4,A4),COUNTIF(G4:BF4,C4))&amp;" to "&amp;MIN(COUNTIF(G4:BF4,A4),COUNTIF(G4:BF4,C4))&amp;" "&amp;IF(COUNTIF(G4:BF4,A4)&gt;COUNTIF(G4:BF4,C4),A4,IF(COUNTIF(G4:BF4,A4)&lt;COUNTIF(G4:BF4,C4),C4,"Split"))</f>
        <v>0 to 0 Split</v>
      </c>
      <c r="E4" s="11"/>
      <c r="G4" s="24"/>
      <c r="H4" s="24"/>
      <c r="I4" s="24"/>
      <c r="J4" s="24"/>
    </row>
    <row r="5" spans="1:10" x14ac:dyDescent="0.25">
      <c r="A5" s="34" t="s">
        <v>56</v>
      </c>
      <c r="B5" s="11" t="s">
        <v>93</v>
      </c>
      <c r="C5" s="35" t="s">
        <v>44</v>
      </c>
      <c r="D5" s="36" t="str">
        <f t="shared" si="0"/>
        <v>0 to 0 Split</v>
      </c>
      <c r="E5" s="11"/>
      <c r="G5" s="26"/>
      <c r="H5" s="26"/>
      <c r="I5" s="26"/>
      <c r="J5" s="26"/>
    </row>
    <row r="6" spans="1:10" x14ac:dyDescent="0.25">
      <c r="A6" s="34" t="s">
        <v>42</v>
      </c>
      <c r="B6" s="11" t="s">
        <v>93</v>
      </c>
      <c r="C6" s="35" t="s">
        <v>62</v>
      </c>
      <c r="D6" s="36" t="str">
        <f t="shared" si="0"/>
        <v>0 to 0 Split</v>
      </c>
      <c r="E6" s="11"/>
      <c r="G6" s="26"/>
      <c r="H6" s="26"/>
      <c r="I6" s="26"/>
      <c r="J6" s="26"/>
    </row>
    <row r="7" spans="1:10" x14ac:dyDescent="0.25">
      <c r="A7" s="34" t="s">
        <v>61</v>
      </c>
      <c r="B7" s="11" t="s">
        <v>93</v>
      </c>
      <c r="C7" s="35" t="s">
        <v>63</v>
      </c>
      <c r="D7" s="36" t="str">
        <f t="shared" si="0"/>
        <v>0 to 0 Split</v>
      </c>
      <c r="E7" s="11"/>
      <c r="G7" s="26"/>
      <c r="H7" s="26"/>
      <c r="I7" s="26"/>
      <c r="J7" s="26"/>
    </row>
    <row r="8" spans="1:10" x14ac:dyDescent="0.25">
      <c r="A8" s="34" t="s">
        <v>49</v>
      </c>
      <c r="B8" s="11" t="s">
        <v>93</v>
      </c>
      <c r="C8" s="35" t="s">
        <v>45</v>
      </c>
      <c r="D8" s="36" t="str">
        <f t="shared" si="0"/>
        <v>0 to 0 Split</v>
      </c>
      <c r="E8" s="11"/>
      <c r="G8" s="26"/>
      <c r="H8" s="26"/>
      <c r="I8" s="26"/>
      <c r="J8" s="26"/>
    </row>
    <row r="9" spans="1:10" x14ac:dyDescent="0.25">
      <c r="A9" s="34" t="s">
        <v>41</v>
      </c>
      <c r="B9" s="11" t="s">
        <v>93</v>
      </c>
      <c r="C9" s="35" t="s">
        <v>60</v>
      </c>
      <c r="D9" s="36" t="str">
        <f t="shared" si="0"/>
        <v>0 to 0 Split</v>
      </c>
      <c r="E9" s="11"/>
      <c r="G9" s="26"/>
      <c r="H9" s="26"/>
      <c r="I9" s="26"/>
      <c r="J9" s="26"/>
    </row>
    <row r="10" spans="1:10" x14ac:dyDescent="0.25">
      <c r="A10" s="34" t="s">
        <v>48</v>
      </c>
      <c r="B10" s="11" t="s">
        <v>93</v>
      </c>
      <c r="C10" s="35" t="s">
        <v>39</v>
      </c>
      <c r="D10" s="36" t="str">
        <f t="shared" si="0"/>
        <v>0 to 0 Split</v>
      </c>
      <c r="E10" s="11"/>
      <c r="G10" s="26"/>
      <c r="H10" s="26"/>
      <c r="I10" s="26"/>
      <c r="J10" s="26"/>
    </row>
    <row r="11" spans="1:10" x14ac:dyDescent="0.25">
      <c r="A11" s="34" t="s">
        <v>65</v>
      </c>
      <c r="B11" s="11" t="s">
        <v>93</v>
      </c>
      <c r="C11" s="35" t="s">
        <v>66</v>
      </c>
      <c r="D11" s="36" t="str">
        <f t="shared" si="0"/>
        <v>0 to 0 Split</v>
      </c>
      <c r="E11" s="11"/>
      <c r="G11" s="26"/>
      <c r="H11" s="26"/>
      <c r="I11" s="26"/>
      <c r="J11" s="26"/>
    </row>
    <row r="12" spans="1:10" x14ac:dyDescent="0.25">
      <c r="A12" s="34" t="s">
        <v>55</v>
      </c>
      <c r="B12" s="11" t="s">
        <v>93</v>
      </c>
      <c r="C12" s="35" t="s">
        <v>68</v>
      </c>
      <c r="D12" s="36" t="str">
        <f t="shared" si="0"/>
        <v>0 to 0 Split</v>
      </c>
      <c r="E12" s="11"/>
      <c r="G12" s="26"/>
      <c r="H12" s="26"/>
      <c r="I12" s="26"/>
      <c r="J12" s="26"/>
    </row>
    <row r="13" spans="1:10" x14ac:dyDescent="0.25">
      <c r="A13" s="34" t="s">
        <v>64</v>
      </c>
      <c r="B13" s="11" t="s">
        <v>93</v>
      </c>
      <c r="C13" s="35" t="s">
        <v>52</v>
      </c>
      <c r="D13" s="36" t="str">
        <f t="shared" si="0"/>
        <v>0 to 0 Split</v>
      </c>
      <c r="E13" s="11"/>
      <c r="G13" s="26"/>
      <c r="H13" s="26"/>
      <c r="I13" s="26"/>
      <c r="J13" s="26"/>
    </row>
    <row r="14" spans="1:10" x14ac:dyDescent="0.25">
      <c r="A14" s="34" t="s">
        <v>43</v>
      </c>
      <c r="B14" s="11" t="s">
        <v>93</v>
      </c>
      <c r="C14" s="35" t="s">
        <v>46</v>
      </c>
      <c r="D14" s="36" t="str">
        <f t="shared" si="0"/>
        <v>0 to 0 Split</v>
      </c>
      <c r="E14" s="11"/>
      <c r="G14" s="26"/>
      <c r="H14" s="26"/>
      <c r="I14" s="26"/>
      <c r="J14" s="26"/>
    </row>
    <row r="15" spans="1:10" x14ac:dyDescent="0.25">
      <c r="A15" s="34" t="s">
        <v>51</v>
      </c>
      <c r="B15" s="11" t="s">
        <v>93</v>
      </c>
      <c r="C15" s="35" t="s">
        <v>58</v>
      </c>
      <c r="D15" s="36" t="str">
        <f t="shared" si="0"/>
        <v>0 to 0 Split</v>
      </c>
      <c r="E15" s="11"/>
      <c r="G15" s="26"/>
      <c r="H15" s="26"/>
      <c r="I15" s="26"/>
      <c r="J15" s="26"/>
    </row>
    <row r="16" spans="1:10" x14ac:dyDescent="0.25">
      <c r="A16" s="34" t="s">
        <v>54</v>
      </c>
      <c r="B16" s="11" t="s">
        <v>93</v>
      </c>
      <c r="C16" s="35" t="s">
        <v>59</v>
      </c>
      <c r="D16" s="36" t="str">
        <f t="shared" si="0"/>
        <v>0 to 0 Split</v>
      </c>
      <c r="E16" s="11"/>
      <c r="G16" s="26"/>
      <c r="H16" s="26"/>
      <c r="I16" s="26"/>
      <c r="J16" s="26"/>
    </row>
    <row r="17" spans="1:10" x14ac:dyDescent="0.25">
      <c r="A17" s="34"/>
      <c r="B17" s="11" t="s">
        <v>93</v>
      </c>
      <c r="C17" s="35"/>
      <c r="D17" s="36" t="str">
        <f t="shared" si="0"/>
        <v>0 to 0 Split</v>
      </c>
      <c r="E17" s="11"/>
      <c r="G17" s="26"/>
      <c r="H17" s="26"/>
      <c r="I17" s="26"/>
      <c r="J17" s="26"/>
    </row>
    <row r="18" spans="1:10" x14ac:dyDescent="0.25">
      <c r="A18" s="34"/>
      <c r="B18" s="11" t="s">
        <v>93</v>
      </c>
      <c r="C18" s="35"/>
      <c r="D18" s="36" t="str">
        <f t="shared" si="0"/>
        <v>0 to 0 Split</v>
      </c>
      <c r="E18" s="11"/>
      <c r="G18" s="26"/>
      <c r="H18" s="26"/>
      <c r="I18" s="26"/>
      <c r="J18" s="26"/>
    </row>
    <row r="19" spans="1:10" x14ac:dyDescent="0.25">
      <c r="A19" s="34"/>
      <c r="B19" s="11" t="s">
        <v>93</v>
      </c>
      <c r="C19" s="35"/>
      <c r="D19" s="36" t="str">
        <f t="shared" si="0"/>
        <v>0 to 0 Split</v>
      </c>
      <c r="E19" s="11"/>
      <c r="G19" s="29"/>
      <c r="H19" s="29"/>
      <c r="I19" s="29"/>
      <c r="J19" s="29"/>
    </row>
    <row r="20" spans="1:10" x14ac:dyDescent="0.25">
      <c r="E20" s="10"/>
      <c r="F20" s="10"/>
      <c r="G20" s="2" t="s">
        <v>96</v>
      </c>
      <c r="H20" s="2">
        <f>IF($E$4=G4,H4,0)+IF($E$5=G5,H5,0)+IF($E$6=G6,H6,0)+IF($E$7=G7,H7,0)+IF($E$8=G8,H8,0)+IF($E$9=G9,H9,0)+IF($E$10=G10,H10,0)+IF($E$11=G11,H11,0)+IF($E$12=G12,H12,0)+IF($E$13=G13,H13,0)+IF($E$14=G14,H14,0)+IF($E$15=G15,H15,0)+IF($E$16=G16,H16,0)+IF($E$17=G17,H17,0)+IF($E$18=G18,H18,0)+IF($E$19=G19,H19,0)</f>
        <v>0</v>
      </c>
      <c r="I20" s="2" t="s">
        <v>96</v>
      </c>
      <c r="J20" s="2">
        <f>IF($E$4=I4,J4,0)+IF($E$5=I5,J5,0)+IF($E$6=I6,J6,0)+IF($E$7=I7,J7,0)+IF($E$8=I8,J8,0)+IF($E$9=I9,J9,0)+IF($E$10=I10,J10,0)+IF($E$11=I11,J11,0)+IF($E$12=I12,J12,0)+IF($E$13=I13,J13,0)+IF($E$14=I14,J14,0)+IF($E$15=I15,J15,0)+IF($E$16=I16,J16,0)+IF($E$17=I17,J17,0)+IF($E$18=I18,J18,0)+IF($E$19=I19,J19,0)</f>
        <v>0</v>
      </c>
    </row>
    <row r="21" spans="1:10" x14ac:dyDescent="0.25">
      <c r="H21" s="10">
        <f>IF(H20=$H$24,1,"")</f>
        <v>1</v>
      </c>
      <c r="J21" s="10">
        <f>IF(J20=$H$24,1,"")</f>
        <v>1</v>
      </c>
    </row>
    <row r="22" spans="1:10" x14ac:dyDescent="0.25">
      <c r="C22" s="10"/>
      <c r="D22" s="10"/>
      <c r="E22" s="10"/>
      <c r="F22" s="10"/>
      <c r="H22">
        <f>IF(AND(SUM(G$21:$G21)&gt;0,H21=1),", "&amp;G2,IF(AND(SUM(G$21:$G21)=0,H21=1),G2,""))</f>
        <v>0</v>
      </c>
      <c r="J22" t="str">
        <f>IF(AND(SUM($G$21:I21)&gt;0,J21=1),", "&amp;I2,IF(AND(SUM($G$21:I21)=0,J21=1),I2,""))</f>
        <v xml:space="preserve">, </v>
      </c>
    </row>
    <row r="23" spans="1:10" x14ac:dyDescent="0.25">
      <c r="C23" s="10"/>
      <c r="D23" s="11"/>
      <c r="E23" s="11"/>
      <c r="F23" s="10"/>
    </row>
    <row r="24" spans="1:10" x14ac:dyDescent="0.25">
      <c r="D24" s="11"/>
      <c r="E24" s="11"/>
      <c r="F24" s="10" t="s">
        <v>94</v>
      </c>
      <c r="G24" s="10" t="str">
        <f>H22&amp;J22&amp;L22&amp;N22&amp;P22&amp;R22&amp;T22&amp;V22&amp;X22&amp;Z22&amp;AB22&amp;AD22&amp;AF22&amp;AH22&amp;AJ22&amp;AL22&amp;AN22&amp;AP22&amp;AR22&amp;AT22&amp;AV22&amp;AX22&amp;AZ22&amp;BB22&amp;BD22&amp;BF22</f>
        <v xml:space="preserve">0, </v>
      </c>
      <c r="H24" s="10">
        <f>MAX(H20,J20,L20,N20,P20,R20,T20,V20,X20,Z20,AB20,AD20,AF20,AH20,AJ20,AL20,AN20,AP20,AR20,AT20,AV20,AX20,AZ20,BB20,BD20,BF20)</f>
        <v>0</v>
      </c>
      <c r="I24" s="10"/>
      <c r="J24" s="10"/>
    </row>
    <row r="25" spans="1:10" x14ac:dyDescent="0.25">
      <c r="D25" s="11"/>
      <c r="E25" s="11"/>
      <c r="F25" s="10"/>
    </row>
    <row r="26" spans="1:10" x14ac:dyDescent="0.25">
      <c r="C26" s="10"/>
      <c r="D26" s="11"/>
      <c r="E26" s="11"/>
      <c r="F26" s="10"/>
    </row>
    <row r="27" spans="1:10" x14ac:dyDescent="0.25">
      <c r="D27" s="11"/>
      <c r="E27" s="11"/>
      <c r="F27" s="10"/>
    </row>
    <row r="28" spans="1:10" x14ac:dyDescent="0.25">
      <c r="C28" s="10"/>
      <c r="D28" s="11"/>
      <c r="E28" s="11"/>
      <c r="F28" s="10"/>
    </row>
    <row r="29" spans="1:10" x14ac:dyDescent="0.25">
      <c r="C29" s="10"/>
      <c r="D29" s="11"/>
      <c r="E29" s="16"/>
    </row>
    <row r="30" spans="1:10" x14ac:dyDescent="0.25">
      <c r="C30" s="10"/>
      <c r="D30" s="11"/>
      <c r="E30" s="11"/>
    </row>
    <row r="31" spans="1:10" x14ac:dyDescent="0.25">
      <c r="C31" s="10"/>
      <c r="D31" s="11"/>
      <c r="E31" s="11"/>
      <c r="F31" s="37"/>
    </row>
    <row r="32" spans="1:10"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G4:G19">
    <cfRule type="expression" dxfId="15" priority="2">
      <formula>G4=$E4</formula>
    </cfRule>
  </conditionalFormatting>
  <conditionalFormatting sqref="I4:I19">
    <cfRule type="expression" dxfId="14" priority="1">
      <formula>I4=$E4</formula>
    </cfRule>
  </conditionalFormatting>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70"/>
  <sheetViews>
    <sheetView zoomScale="80" zoomScaleNormal="80" workbookViewId="0">
      <pane xSplit="5" ySplit="3" topLeftCell="F4" activePane="bottomRight" state="frozen"/>
      <selection pane="topRight" activeCell="F1" sqref="F1"/>
      <selection pane="bottomLeft" activeCell="A4" sqref="A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s>
  <sheetData>
    <row r="2" spans="1:10" x14ac:dyDescent="0.25">
      <c r="B2" s="32">
        <f>COUNTIF(B4:B19,"at")</f>
        <v>16</v>
      </c>
      <c r="G2" s="38"/>
      <c r="H2" s="39"/>
      <c r="I2" s="38"/>
      <c r="J2" s="39"/>
    </row>
    <row r="3" spans="1:10" x14ac:dyDescent="0.25">
      <c r="A3" s="33" t="s">
        <v>106</v>
      </c>
      <c r="B3" s="33"/>
      <c r="C3" s="33"/>
      <c r="D3" t="s">
        <v>91</v>
      </c>
      <c r="E3" s="33" t="s">
        <v>92</v>
      </c>
      <c r="G3" s="2" t="s">
        <v>95</v>
      </c>
      <c r="H3" s="2" t="s">
        <v>96</v>
      </c>
      <c r="I3" s="2" t="s">
        <v>95</v>
      </c>
      <c r="J3" s="2" t="s">
        <v>96</v>
      </c>
    </row>
    <row r="4" spans="1:10" x14ac:dyDescent="0.25">
      <c r="A4" s="34" t="s">
        <v>46</v>
      </c>
      <c r="B4" s="11" t="s">
        <v>93</v>
      </c>
      <c r="C4" s="35" t="s">
        <v>63</v>
      </c>
      <c r="D4" s="36" t="str">
        <f t="shared" ref="D4:D19" si="0">MAX(COUNTIF(G4:BF4,A4),COUNTIF(G4:BF4,C4))&amp;" to "&amp;MIN(COUNTIF(G4:BF4,A4),COUNTIF(G4:BF4,C4))&amp;" "&amp;IF(COUNTIF(G4:BF4,A4)&gt;COUNTIF(G4:BF4,C4),A4,IF(COUNTIF(G4:BF4,A4)&lt;COUNTIF(G4:BF4,C4),C4,"Split"))</f>
        <v>0 to 0 Split</v>
      </c>
      <c r="E4" s="11"/>
      <c r="G4" s="24"/>
      <c r="H4" s="24"/>
      <c r="I4" s="24"/>
      <c r="J4" s="24"/>
    </row>
    <row r="5" spans="1:10" x14ac:dyDescent="0.25">
      <c r="A5" s="34" t="s">
        <v>58</v>
      </c>
      <c r="B5" s="11" t="s">
        <v>93</v>
      </c>
      <c r="C5" s="35" t="s">
        <v>56</v>
      </c>
      <c r="D5" s="36" t="str">
        <f t="shared" si="0"/>
        <v>0 to 0 Split</v>
      </c>
      <c r="E5" s="11"/>
      <c r="G5" s="26"/>
      <c r="H5" s="26"/>
      <c r="I5" s="26"/>
      <c r="J5" s="26"/>
    </row>
    <row r="6" spans="1:10" x14ac:dyDescent="0.25">
      <c r="A6" s="34" t="s">
        <v>47</v>
      </c>
      <c r="B6" s="11" t="s">
        <v>93</v>
      </c>
      <c r="C6" s="35" t="s">
        <v>52</v>
      </c>
      <c r="D6" s="36" t="str">
        <f t="shared" si="0"/>
        <v>0 to 0 Split</v>
      </c>
      <c r="E6" s="11"/>
      <c r="G6" s="26"/>
      <c r="H6" s="26"/>
      <c r="I6" s="26"/>
      <c r="J6" s="26"/>
    </row>
    <row r="7" spans="1:10" x14ac:dyDescent="0.25">
      <c r="A7" s="34" t="s">
        <v>61</v>
      </c>
      <c r="B7" s="11" t="s">
        <v>93</v>
      </c>
      <c r="C7" s="35" t="s">
        <v>64</v>
      </c>
      <c r="D7" s="36" t="str">
        <f t="shared" si="0"/>
        <v>0 to 0 Split</v>
      </c>
      <c r="E7" s="11"/>
      <c r="G7" s="26"/>
      <c r="H7" s="26"/>
      <c r="I7" s="26"/>
      <c r="J7" s="26"/>
    </row>
    <row r="8" spans="1:10" x14ac:dyDescent="0.25">
      <c r="A8" s="34" t="s">
        <v>57</v>
      </c>
      <c r="B8" s="11" t="s">
        <v>93</v>
      </c>
      <c r="C8" s="35" t="s">
        <v>51</v>
      </c>
      <c r="D8" s="36" t="str">
        <f t="shared" si="0"/>
        <v>0 to 0 Split</v>
      </c>
      <c r="E8" s="11"/>
      <c r="G8" s="26"/>
      <c r="H8" s="26"/>
      <c r="I8" s="26"/>
      <c r="J8" s="26"/>
    </row>
    <row r="9" spans="1:10" x14ac:dyDescent="0.25">
      <c r="A9" s="34" t="s">
        <v>39</v>
      </c>
      <c r="B9" s="11" t="s">
        <v>93</v>
      </c>
      <c r="C9" s="35" t="s">
        <v>68</v>
      </c>
      <c r="D9" s="36" t="str">
        <f t="shared" si="0"/>
        <v>0 to 0 Split</v>
      </c>
      <c r="E9" s="11"/>
      <c r="G9" s="26"/>
      <c r="H9" s="26"/>
      <c r="I9" s="26"/>
      <c r="J9" s="26"/>
    </row>
    <row r="10" spans="1:10" x14ac:dyDescent="0.25">
      <c r="A10" s="34" t="s">
        <v>66</v>
      </c>
      <c r="B10" s="11" t="s">
        <v>93</v>
      </c>
      <c r="C10" s="35" t="s">
        <v>69</v>
      </c>
      <c r="D10" s="36" t="str">
        <f t="shared" si="0"/>
        <v>0 to 0 Split</v>
      </c>
      <c r="E10" s="11"/>
      <c r="G10" s="26"/>
      <c r="H10" s="26"/>
      <c r="I10" s="26"/>
      <c r="J10" s="26"/>
    </row>
    <row r="11" spans="1:10" x14ac:dyDescent="0.25">
      <c r="A11" s="34" t="s">
        <v>48</v>
      </c>
      <c r="B11" s="11" t="s">
        <v>93</v>
      </c>
      <c r="C11" s="35" t="s">
        <v>49</v>
      </c>
      <c r="D11" s="36" t="str">
        <f t="shared" si="0"/>
        <v>0 to 0 Split</v>
      </c>
      <c r="E11" s="11"/>
      <c r="G11" s="26"/>
      <c r="H11" s="26"/>
      <c r="I11" s="26"/>
      <c r="J11" s="26"/>
    </row>
    <row r="12" spans="1:10" x14ac:dyDescent="0.25">
      <c r="A12" s="34" t="s">
        <v>50</v>
      </c>
      <c r="B12" s="11" t="s">
        <v>93</v>
      </c>
      <c r="C12" s="35" t="s">
        <v>42</v>
      </c>
      <c r="D12" s="36" t="str">
        <f t="shared" si="0"/>
        <v>0 to 0 Split</v>
      </c>
      <c r="E12" s="11"/>
      <c r="G12" s="26"/>
      <c r="H12" s="26"/>
      <c r="I12" s="26"/>
      <c r="J12" s="26"/>
    </row>
    <row r="13" spans="1:10" x14ac:dyDescent="0.25">
      <c r="A13" s="34" t="s">
        <v>55</v>
      </c>
      <c r="B13" s="11" t="s">
        <v>93</v>
      </c>
      <c r="C13" s="35" t="s">
        <v>59</v>
      </c>
      <c r="D13" s="36" t="str">
        <f t="shared" si="0"/>
        <v>0 to 0 Split</v>
      </c>
      <c r="E13" s="11"/>
      <c r="G13" s="26"/>
      <c r="H13" s="26"/>
      <c r="I13" s="26"/>
      <c r="J13" s="26"/>
    </row>
    <row r="14" spans="1:10" x14ac:dyDescent="0.25">
      <c r="A14" s="34" t="s">
        <v>62</v>
      </c>
      <c r="B14" s="11" t="s">
        <v>93</v>
      </c>
      <c r="C14" s="35" t="s">
        <v>67</v>
      </c>
      <c r="D14" s="36" t="str">
        <f t="shared" si="0"/>
        <v>0 to 0 Split</v>
      </c>
      <c r="E14" s="11"/>
      <c r="G14" s="26"/>
      <c r="H14" s="26"/>
      <c r="I14" s="26"/>
      <c r="J14" s="26"/>
    </row>
    <row r="15" spans="1:10" x14ac:dyDescent="0.25">
      <c r="A15" s="34" t="s">
        <v>40</v>
      </c>
      <c r="B15" s="11" t="s">
        <v>93</v>
      </c>
      <c r="C15" s="35" t="s">
        <v>53</v>
      </c>
      <c r="D15" s="36" t="str">
        <f t="shared" si="0"/>
        <v>0 to 0 Split</v>
      </c>
      <c r="E15" s="11"/>
      <c r="G15" s="26"/>
      <c r="H15" s="26"/>
      <c r="I15" s="26"/>
      <c r="J15" s="26"/>
    </row>
    <row r="16" spans="1:10" x14ac:dyDescent="0.25">
      <c r="A16" s="34" t="s">
        <v>44</v>
      </c>
      <c r="B16" s="11" t="s">
        <v>93</v>
      </c>
      <c r="C16" s="35" t="s">
        <v>43</v>
      </c>
      <c r="D16" s="36" t="str">
        <f t="shared" si="0"/>
        <v>0 to 0 Split</v>
      </c>
      <c r="E16" s="11"/>
      <c r="G16" s="26"/>
      <c r="H16" s="26"/>
      <c r="I16" s="26"/>
      <c r="J16" s="26"/>
    </row>
    <row r="17" spans="1:10" x14ac:dyDescent="0.25">
      <c r="A17" s="34" t="s">
        <v>41</v>
      </c>
      <c r="B17" s="11" t="s">
        <v>93</v>
      </c>
      <c r="C17" s="35" t="s">
        <v>36</v>
      </c>
      <c r="D17" s="36" t="str">
        <f t="shared" si="0"/>
        <v>0 to 0 Split</v>
      </c>
      <c r="E17" s="11"/>
      <c r="G17" s="26"/>
      <c r="H17" s="26"/>
      <c r="I17" s="26"/>
      <c r="J17" s="26"/>
    </row>
    <row r="18" spans="1:10" x14ac:dyDescent="0.25">
      <c r="A18" s="34"/>
      <c r="B18" s="11" t="s">
        <v>93</v>
      </c>
      <c r="C18" s="35"/>
      <c r="D18" s="36" t="str">
        <f t="shared" si="0"/>
        <v>0 to 0 Split</v>
      </c>
      <c r="E18" s="11"/>
      <c r="G18" s="26"/>
      <c r="H18" s="26"/>
      <c r="I18" s="26"/>
      <c r="J18" s="26"/>
    </row>
    <row r="19" spans="1:10" x14ac:dyDescent="0.25">
      <c r="A19" s="34"/>
      <c r="B19" s="11" t="s">
        <v>93</v>
      </c>
      <c r="C19" s="35"/>
      <c r="D19" s="36" t="str">
        <f t="shared" si="0"/>
        <v>0 to 0 Split</v>
      </c>
      <c r="E19" s="11"/>
      <c r="G19" s="29"/>
      <c r="H19" s="29"/>
      <c r="I19" s="29"/>
      <c r="J19" s="29"/>
    </row>
    <row r="20" spans="1:10" x14ac:dyDescent="0.25">
      <c r="E20" s="10"/>
      <c r="F20" s="10"/>
      <c r="G20" s="2" t="s">
        <v>96</v>
      </c>
      <c r="H20" s="2">
        <f>IF($E$4=G4,H4,0)+IF($E$5=G5,H5,0)+IF($E$6=G6,H6,0)+IF($E$7=G7,H7,0)+IF($E$8=G8,H8,0)+IF($E$9=G9,H9,0)+IF($E$10=G10,H10,0)+IF($E$11=G11,H11,0)+IF($E$12=G12,H12,0)+IF($E$13=G13,H13,0)+IF($E$14=G14,H14,0)+IF($E$15=G15,H15,0)+IF($E$16=G16,H16,0)+IF($E$17=G17,H17,0)+IF($E$18=G18,H18,0)+IF($E$19=G19,H19,0)</f>
        <v>0</v>
      </c>
      <c r="I20" s="2" t="s">
        <v>96</v>
      </c>
      <c r="J20" s="2">
        <f>IF($E$4=I4,J4,0)+IF($E$5=I5,J5,0)+IF($E$6=I6,J6,0)+IF($E$7=I7,J7,0)+IF($E$8=I8,J8,0)+IF($E$9=I9,J9,0)+IF($E$10=I10,J10,0)+IF($E$11=I11,J11,0)+IF($E$12=I12,J12,0)+IF($E$13=I13,J13,0)+IF($E$14=I14,J14,0)+IF($E$15=I15,J15,0)+IF($E$16=I16,J16,0)+IF($E$17=I17,J17,0)+IF($E$18=I18,J18,0)+IF($E$19=I19,J19,0)</f>
        <v>0</v>
      </c>
    </row>
    <row r="21" spans="1:10" x14ac:dyDescent="0.25">
      <c r="H21" s="10">
        <f>IF(H20=$H$24,1,"")</f>
        <v>1</v>
      </c>
      <c r="J21" s="10">
        <f>IF(J20=$H$24,1,"")</f>
        <v>1</v>
      </c>
    </row>
    <row r="22" spans="1:10" x14ac:dyDescent="0.25">
      <c r="C22" s="10"/>
      <c r="D22" s="10"/>
      <c r="E22" s="10"/>
      <c r="F22" s="10"/>
      <c r="H22">
        <f>IF(AND(SUM(G$21:$G21)&gt;0,H21=1),", "&amp;G2,IF(AND(SUM(G$21:$G21)=0,H21=1),G2,""))</f>
        <v>0</v>
      </c>
      <c r="J22" t="str">
        <f>IF(AND(SUM($G$21:I21)&gt;0,J21=1),", "&amp;I2,IF(AND(SUM($G$21:I21)=0,J21=1),I2,""))</f>
        <v xml:space="preserve">, </v>
      </c>
    </row>
    <row r="23" spans="1:10" x14ac:dyDescent="0.25">
      <c r="C23" s="10"/>
      <c r="D23" s="11"/>
      <c r="E23" s="11"/>
      <c r="F23" s="10"/>
    </row>
    <row r="24" spans="1:10" x14ac:dyDescent="0.25">
      <c r="D24" s="11"/>
      <c r="E24" s="11"/>
      <c r="F24" s="10" t="s">
        <v>94</v>
      </c>
      <c r="G24" s="10" t="str">
        <f>H22&amp;J22&amp;L22&amp;N22&amp;P22&amp;R22&amp;T22&amp;V22&amp;X22&amp;Z22&amp;AB22&amp;AD22&amp;AF22&amp;AH22&amp;AJ22&amp;AL22&amp;AN22&amp;AP22&amp;AR22&amp;AT22&amp;AV22&amp;AX22&amp;AZ22&amp;BB22&amp;BD22&amp;BF22</f>
        <v xml:space="preserve">0, </v>
      </c>
      <c r="H24" s="10">
        <f>MAX(H20,J20,L20,N20,P20,R20,T20,V20,X20,Z20,AB20,AD20,AF20,AH20,AJ20,AL20,AN20,AP20,AR20,AT20,AV20,AX20,AZ20,BB20,BD20,BF20)</f>
        <v>0</v>
      </c>
      <c r="I24" s="10"/>
      <c r="J24" s="10"/>
    </row>
    <row r="25" spans="1:10" x14ac:dyDescent="0.25">
      <c r="D25" s="11"/>
      <c r="E25" s="11"/>
      <c r="F25" s="10"/>
    </row>
    <row r="26" spans="1:10" x14ac:dyDescent="0.25">
      <c r="C26" s="10"/>
      <c r="D26" s="11"/>
      <c r="E26" s="11"/>
      <c r="F26" s="10"/>
    </row>
    <row r="27" spans="1:10" x14ac:dyDescent="0.25">
      <c r="D27" s="11"/>
      <c r="E27" s="11"/>
      <c r="F27" s="10"/>
    </row>
    <row r="28" spans="1:10" x14ac:dyDescent="0.25">
      <c r="C28" s="10"/>
      <c r="D28" s="11"/>
      <c r="E28" s="11"/>
      <c r="F28" s="10"/>
    </row>
    <row r="29" spans="1:10" x14ac:dyDescent="0.25">
      <c r="C29" s="10"/>
      <c r="D29" s="11"/>
      <c r="E29" s="16"/>
    </row>
    <row r="30" spans="1:10" x14ac:dyDescent="0.25">
      <c r="C30" s="10"/>
      <c r="D30" s="11"/>
      <c r="E30" s="11"/>
    </row>
    <row r="31" spans="1:10" x14ac:dyDescent="0.25">
      <c r="C31" s="10"/>
      <c r="D31" s="11"/>
      <c r="E31" s="11"/>
      <c r="F31" s="37"/>
    </row>
    <row r="32" spans="1:10"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G4:G19">
    <cfRule type="expression" dxfId="13" priority="2">
      <formula>G4=$E4</formula>
    </cfRule>
  </conditionalFormatting>
  <conditionalFormatting sqref="I4:I19">
    <cfRule type="expression" dxfId="12" priority="1">
      <formula>I4=$E4</formula>
    </cfRule>
  </conditionalFormatting>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70"/>
  <sheetViews>
    <sheetView zoomScale="80" zoomScaleNormal="80" workbookViewId="0">
      <pane xSplit="5" ySplit="3" topLeftCell="F4" activePane="bottomRight" state="frozen"/>
      <selection pane="topRight" activeCell="F1" sqref="F1"/>
      <selection pane="bottomLeft" activeCell="A4" sqref="A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s>
  <sheetData>
    <row r="2" spans="1:10" x14ac:dyDescent="0.25">
      <c r="B2" s="32">
        <f>COUNTIF(B4:B19,"at")</f>
        <v>16</v>
      </c>
      <c r="G2" s="38"/>
      <c r="H2" s="39"/>
      <c r="I2" s="38"/>
      <c r="J2" s="39"/>
    </row>
    <row r="3" spans="1:10" x14ac:dyDescent="0.25">
      <c r="A3" s="33" t="s">
        <v>107</v>
      </c>
      <c r="B3" s="33"/>
      <c r="C3" s="33"/>
      <c r="D3" t="s">
        <v>91</v>
      </c>
      <c r="E3" s="33" t="s">
        <v>92</v>
      </c>
      <c r="G3" s="2" t="s">
        <v>95</v>
      </c>
      <c r="H3" s="2" t="s">
        <v>96</v>
      </c>
      <c r="I3" s="2" t="s">
        <v>95</v>
      </c>
      <c r="J3" s="2" t="s">
        <v>96</v>
      </c>
    </row>
    <row r="4" spans="1:10" x14ac:dyDescent="0.25">
      <c r="A4" s="34" t="s">
        <v>52</v>
      </c>
      <c r="B4" s="11" t="s">
        <v>93</v>
      </c>
      <c r="C4" s="35" t="s">
        <v>50</v>
      </c>
      <c r="D4" s="36" t="str">
        <f t="shared" ref="D4:D19" si="0">MAX(COUNTIF(G4:BF4,A4),COUNTIF(G4:BF4,C4))&amp;" to "&amp;MIN(COUNTIF(G4:BF4,A4),COUNTIF(G4:BF4,C4))&amp;" "&amp;IF(COUNTIF(G4:BF4,A4)&gt;COUNTIF(G4:BF4,C4),A4,IF(COUNTIF(G4:BF4,A4)&lt;COUNTIF(G4:BF4,C4),C4,"Split"))</f>
        <v>0 to 0 Split</v>
      </c>
      <c r="E4" s="11"/>
      <c r="G4" s="24"/>
      <c r="H4" s="24"/>
      <c r="I4" s="24"/>
      <c r="J4" s="24"/>
    </row>
    <row r="5" spans="1:10" x14ac:dyDescent="0.25">
      <c r="A5" s="34" t="s">
        <v>68</v>
      </c>
      <c r="B5" s="11" t="s">
        <v>93</v>
      </c>
      <c r="C5" s="35" t="s">
        <v>48</v>
      </c>
      <c r="D5" s="36" t="str">
        <f t="shared" si="0"/>
        <v>0 to 0 Split</v>
      </c>
      <c r="E5" s="11"/>
      <c r="G5" s="26"/>
      <c r="H5" s="26"/>
      <c r="I5" s="26"/>
      <c r="J5" s="26"/>
    </row>
    <row r="6" spans="1:10" x14ac:dyDescent="0.25">
      <c r="A6" s="34" t="s">
        <v>57</v>
      </c>
      <c r="B6" s="11" t="s">
        <v>93</v>
      </c>
      <c r="C6" s="35" t="s">
        <v>61</v>
      </c>
      <c r="D6" s="36" t="str">
        <f t="shared" si="0"/>
        <v>0 to 0 Split</v>
      </c>
      <c r="E6" s="11"/>
      <c r="G6" s="26"/>
      <c r="H6" s="26"/>
      <c r="I6" s="26"/>
      <c r="J6" s="26"/>
    </row>
    <row r="7" spans="1:10" x14ac:dyDescent="0.25">
      <c r="A7" s="34" t="s">
        <v>65</v>
      </c>
      <c r="B7" s="11" t="s">
        <v>93</v>
      </c>
      <c r="C7" s="35" t="s">
        <v>44</v>
      </c>
      <c r="D7" s="36" t="str">
        <f t="shared" si="0"/>
        <v>0 to 0 Split</v>
      </c>
      <c r="E7" s="11"/>
      <c r="G7" s="26"/>
      <c r="H7" s="26"/>
      <c r="I7" s="26"/>
      <c r="J7" s="26"/>
    </row>
    <row r="8" spans="1:10" x14ac:dyDescent="0.25">
      <c r="A8" s="34" t="s">
        <v>46</v>
      </c>
      <c r="B8" s="11" t="s">
        <v>93</v>
      </c>
      <c r="C8" s="35" t="s">
        <v>62</v>
      </c>
      <c r="D8" s="36" t="str">
        <f t="shared" si="0"/>
        <v>0 to 0 Split</v>
      </c>
      <c r="E8" s="11"/>
      <c r="G8" s="26"/>
      <c r="H8" s="26"/>
      <c r="I8" s="26"/>
      <c r="J8" s="26"/>
    </row>
    <row r="9" spans="1:10" x14ac:dyDescent="0.25">
      <c r="A9" s="34" t="s">
        <v>64</v>
      </c>
      <c r="B9" s="11" t="s">
        <v>93</v>
      </c>
      <c r="C9" s="35" t="s">
        <v>63</v>
      </c>
      <c r="D9" s="36" t="str">
        <f t="shared" si="0"/>
        <v>0 to 0 Split</v>
      </c>
      <c r="E9" s="11"/>
      <c r="G9" s="26"/>
      <c r="H9" s="26"/>
      <c r="I9" s="26"/>
      <c r="J9" s="26"/>
    </row>
    <row r="10" spans="1:10" x14ac:dyDescent="0.25">
      <c r="A10" s="34" t="s">
        <v>49</v>
      </c>
      <c r="B10" s="11" t="s">
        <v>93</v>
      </c>
      <c r="C10" s="35" t="s">
        <v>39</v>
      </c>
      <c r="D10" s="36" t="str">
        <f t="shared" si="0"/>
        <v>0 to 0 Split</v>
      </c>
      <c r="E10" s="11"/>
      <c r="G10" s="26"/>
      <c r="H10" s="26"/>
      <c r="I10" s="26"/>
      <c r="J10" s="26"/>
    </row>
    <row r="11" spans="1:10" x14ac:dyDescent="0.25">
      <c r="A11" s="34" t="s">
        <v>67</v>
      </c>
      <c r="B11" s="11" t="s">
        <v>93</v>
      </c>
      <c r="C11" s="35" t="s">
        <v>66</v>
      </c>
      <c r="D11" s="36" t="str">
        <f t="shared" si="0"/>
        <v>0 to 0 Split</v>
      </c>
      <c r="E11" s="11"/>
      <c r="G11" s="26"/>
      <c r="H11" s="26"/>
      <c r="I11" s="26"/>
      <c r="J11" s="26"/>
    </row>
    <row r="12" spans="1:10" x14ac:dyDescent="0.25">
      <c r="A12" s="34" t="s">
        <v>56</v>
      </c>
      <c r="B12" s="11" t="s">
        <v>93</v>
      </c>
      <c r="C12" s="35" t="s">
        <v>69</v>
      </c>
      <c r="D12" s="36" t="str">
        <f t="shared" si="0"/>
        <v>0 to 0 Split</v>
      </c>
      <c r="E12" s="11"/>
      <c r="G12" s="26"/>
      <c r="H12" s="26"/>
      <c r="I12" s="26"/>
      <c r="J12" s="26"/>
    </row>
    <row r="13" spans="1:10" x14ac:dyDescent="0.25">
      <c r="A13" s="34" t="s">
        <v>47</v>
      </c>
      <c r="B13" s="11" t="s">
        <v>93</v>
      </c>
      <c r="C13" s="35" t="s">
        <v>60</v>
      </c>
      <c r="D13" s="36" t="str">
        <f t="shared" si="0"/>
        <v>0 to 0 Split</v>
      </c>
      <c r="E13" s="11"/>
      <c r="G13" s="26"/>
      <c r="H13" s="26"/>
      <c r="I13" s="26"/>
      <c r="J13" s="26"/>
    </row>
    <row r="14" spans="1:10" x14ac:dyDescent="0.25">
      <c r="A14" s="34" t="s">
        <v>58</v>
      </c>
      <c r="B14" s="11" t="s">
        <v>93</v>
      </c>
      <c r="C14" s="35" t="s">
        <v>40</v>
      </c>
      <c r="D14" s="36" t="str">
        <f t="shared" si="0"/>
        <v>0 to 0 Split</v>
      </c>
      <c r="E14" s="11"/>
      <c r="G14" s="26"/>
      <c r="H14" s="26"/>
      <c r="I14" s="26"/>
      <c r="J14" s="26"/>
    </row>
    <row r="15" spans="1:10" x14ac:dyDescent="0.25">
      <c r="A15" s="34" t="s">
        <v>45</v>
      </c>
      <c r="B15" s="11" t="s">
        <v>93</v>
      </c>
      <c r="C15" s="35" t="s">
        <v>59</v>
      </c>
      <c r="D15" s="36" t="str">
        <f t="shared" si="0"/>
        <v>0 to 0 Split</v>
      </c>
      <c r="E15" s="11"/>
      <c r="G15" s="26"/>
      <c r="H15" s="26"/>
      <c r="I15" s="26"/>
      <c r="J15" s="26"/>
    </row>
    <row r="16" spans="1:10" x14ac:dyDescent="0.25">
      <c r="A16" s="34" t="s">
        <v>54</v>
      </c>
      <c r="B16" s="11" t="s">
        <v>93</v>
      </c>
      <c r="C16" s="35" t="s">
        <v>53</v>
      </c>
      <c r="D16" s="36" t="str">
        <f t="shared" si="0"/>
        <v>0 to 0 Split</v>
      </c>
      <c r="E16" s="11"/>
      <c r="G16" s="26"/>
      <c r="H16" s="26"/>
      <c r="I16" s="26"/>
      <c r="J16" s="26"/>
    </row>
    <row r="17" spans="1:10" x14ac:dyDescent="0.25">
      <c r="A17" s="34" t="s">
        <v>42</v>
      </c>
      <c r="B17" s="11" t="s">
        <v>93</v>
      </c>
      <c r="C17" s="35" t="s">
        <v>43</v>
      </c>
      <c r="D17" s="36" t="str">
        <f t="shared" si="0"/>
        <v>0 to 0 Split</v>
      </c>
      <c r="E17" s="11"/>
      <c r="G17" s="26"/>
      <c r="H17" s="26"/>
      <c r="I17" s="26"/>
      <c r="J17" s="26"/>
    </row>
    <row r="18" spans="1:10" x14ac:dyDescent="0.25">
      <c r="A18" s="34"/>
      <c r="B18" s="11" t="s">
        <v>93</v>
      </c>
      <c r="C18" s="35"/>
      <c r="D18" s="36" t="str">
        <f t="shared" si="0"/>
        <v>0 to 0 Split</v>
      </c>
      <c r="E18" s="11"/>
      <c r="G18" s="26"/>
      <c r="H18" s="26"/>
      <c r="I18" s="26"/>
      <c r="J18" s="26"/>
    </row>
    <row r="19" spans="1:10" x14ac:dyDescent="0.25">
      <c r="A19" s="34"/>
      <c r="B19" s="11" t="s">
        <v>93</v>
      </c>
      <c r="C19" s="35"/>
      <c r="D19" s="36" t="str">
        <f t="shared" si="0"/>
        <v>0 to 0 Split</v>
      </c>
      <c r="E19" s="11"/>
      <c r="G19" s="29"/>
      <c r="H19" s="29"/>
      <c r="I19" s="29"/>
      <c r="J19" s="29"/>
    </row>
    <row r="20" spans="1:10" x14ac:dyDescent="0.25">
      <c r="E20" s="10"/>
      <c r="F20" s="10"/>
      <c r="G20" s="2" t="s">
        <v>96</v>
      </c>
      <c r="H20" s="2">
        <f>IF($E$4=G4,H4,0)+IF($E$5=G5,H5,0)+IF($E$6=G6,H6,0)+IF($E$7=G7,H7,0)+IF($E$8=G8,H8,0)+IF($E$9=G9,H9,0)+IF($E$10=G10,H10,0)+IF($E$11=G11,H11,0)+IF($E$12=G12,H12,0)+IF($E$13=G13,H13,0)+IF($E$14=G14,H14,0)+IF($E$15=G15,H15,0)+IF($E$16=G16,H16,0)+IF($E$17=G17,H17,0)+IF($E$18=G18,H18,0)+IF($E$19=G19,H19,0)</f>
        <v>0</v>
      </c>
      <c r="I20" s="2" t="s">
        <v>96</v>
      </c>
      <c r="J20" s="2">
        <f>IF($E$4=I4,J4,0)+IF($E$5=I5,J5,0)+IF($E$6=I6,J6,0)+IF($E$7=I7,J7,0)+IF($E$8=I8,J8,0)+IF($E$9=I9,J9,0)+IF($E$10=I10,J10,0)+IF($E$11=I11,J11,0)+IF($E$12=I12,J12,0)+IF($E$13=I13,J13,0)+IF($E$14=I14,J14,0)+IF($E$15=I15,J15,0)+IF($E$16=I16,J16,0)+IF($E$17=I17,J17,0)+IF($E$18=I18,J18,0)+IF($E$19=I19,J19,0)</f>
        <v>0</v>
      </c>
    </row>
    <row r="21" spans="1:10" x14ac:dyDescent="0.25">
      <c r="H21" s="10">
        <f>IF(H20=$H$24,1,"")</f>
        <v>1</v>
      </c>
      <c r="J21" s="10">
        <f>IF(J20=$H$24,1,"")</f>
        <v>1</v>
      </c>
    </row>
    <row r="22" spans="1:10" x14ac:dyDescent="0.25">
      <c r="C22" s="10"/>
      <c r="D22" s="10"/>
      <c r="E22" s="10"/>
      <c r="F22" s="10"/>
      <c r="H22">
        <f>IF(AND(SUM(G$21:$G21)&gt;0,H21=1),", "&amp;G2,IF(AND(SUM(G$21:$G21)=0,H21=1),G2,""))</f>
        <v>0</v>
      </c>
      <c r="J22" t="str">
        <f>IF(AND(SUM($G$21:I21)&gt;0,J21=1),", "&amp;I2,IF(AND(SUM($G$21:I21)=0,J21=1),I2,""))</f>
        <v xml:space="preserve">, </v>
      </c>
    </row>
    <row r="23" spans="1:10" x14ac:dyDescent="0.25">
      <c r="C23" s="10"/>
      <c r="D23" s="11"/>
      <c r="E23" s="11"/>
      <c r="F23" s="10"/>
    </row>
    <row r="24" spans="1:10" x14ac:dyDescent="0.25">
      <c r="D24" s="11"/>
      <c r="E24" s="11"/>
      <c r="F24" s="10" t="s">
        <v>94</v>
      </c>
      <c r="G24" s="10" t="str">
        <f>H22&amp;J22&amp;L22&amp;N22&amp;P22&amp;R22&amp;T22&amp;V22&amp;X22&amp;Z22&amp;AB22&amp;AD22&amp;AF22&amp;AH22&amp;AJ22&amp;AL22&amp;AN22&amp;AP22&amp;AR22&amp;AT22&amp;AV22&amp;AX22&amp;AZ22&amp;BB22&amp;BD22&amp;BF22</f>
        <v xml:space="preserve">0, </v>
      </c>
      <c r="H24" s="10">
        <f>MAX(H20,J20,L20,N20,P20,R20,T20,V20,X20,Z20,AB20,AD20,AF20,AH20,AJ20,AL20,AN20,AP20,AR20,AT20,AV20,AX20,AZ20,BB20,BD20,BF20)</f>
        <v>0</v>
      </c>
      <c r="I24" s="10"/>
      <c r="J24" s="10"/>
    </row>
    <row r="25" spans="1:10" x14ac:dyDescent="0.25">
      <c r="D25" s="11"/>
      <c r="E25" s="11"/>
      <c r="F25" s="10"/>
    </row>
    <row r="26" spans="1:10" x14ac:dyDescent="0.25">
      <c r="C26" s="10"/>
      <c r="D26" s="11"/>
      <c r="E26" s="11"/>
      <c r="F26" s="10"/>
    </row>
    <row r="27" spans="1:10" x14ac:dyDescent="0.25">
      <c r="D27" s="11"/>
      <c r="E27" s="11"/>
      <c r="F27" s="10"/>
    </row>
    <row r="28" spans="1:10" x14ac:dyDescent="0.25">
      <c r="C28" s="10"/>
      <c r="D28" s="11"/>
      <c r="E28" s="11"/>
      <c r="F28" s="10"/>
    </row>
    <row r="29" spans="1:10" x14ac:dyDescent="0.25">
      <c r="C29" s="10"/>
      <c r="D29" s="11"/>
      <c r="E29" s="16"/>
    </row>
    <row r="30" spans="1:10" x14ac:dyDescent="0.25">
      <c r="C30" s="10"/>
      <c r="D30" s="11"/>
      <c r="E30" s="11"/>
    </row>
    <row r="31" spans="1:10" x14ac:dyDescent="0.25">
      <c r="C31" s="10"/>
      <c r="D31" s="11"/>
      <c r="E31" s="11"/>
      <c r="F31" s="37"/>
    </row>
    <row r="32" spans="1:10"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G4:G19">
    <cfRule type="expression" dxfId="11" priority="2">
      <formula>G4=$E4</formula>
    </cfRule>
  </conditionalFormatting>
  <conditionalFormatting sqref="I4:I19">
    <cfRule type="expression" dxfId="10" priority="1">
      <formula>I4=$E4</formula>
    </cfRule>
  </conditionalFormatting>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70"/>
  <sheetViews>
    <sheetView zoomScale="80" zoomScaleNormal="80" workbookViewId="0">
      <pane xSplit="5" ySplit="3" topLeftCell="F4" activePane="bottomRight" state="frozen"/>
      <selection pane="topRight" activeCell="F1" sqref="F1"/>
      <selection pane="bottomLeft" activeCell="A4" sqref="A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s>
  <sheetData>
    <row r="2" spans="1:10" x14ac:dyDescent="0.25">
      <c r="B2" s="32">
        <f>COUNTIF(B4:B19,"at")</f>
        <v>16</v>
      </c>
      <c r="G2" s="38"/>
      <c r="H2" s="39"/>
      <c r="I2" s="38"/>
      <c r="J2" s="39"/>
    </row>
    <row r="3" spans="1:10" x14ac:dyDescent="0.25">
      <c r="A3" s="33" t="s">
        <v>108</v>
      </c>
      <c r="B3" s="33"/>
      <c r="C3" s="33"/>
      <c r="D3" t="s">
        <v>91</v>
      </c>
      <c r="E3" s="33" t="s">
        <v>92</v>
      </c>
      <c r="G3" s="2" t="s">
        <v>95</v>
      </c>
      <c r="H3" s="2" t="s">
        <v>96</v>
      </c>
      <c r="I3" s="2" t="s">
        <v>95</v>
      </c>
      <c r="J3" s="2" t="s">
        <v>96</v>
      </c>
    </row>
    <row r="4" spans="1:10" x14ac:dyDescent="0.25">
      <c r="A4" s="34" t="s">
        <v>44</v>
      </c>
      <c r="B4" s="11" t="s">
        <v>93</v>
      </c>
      <c r="C4" s="35" t="s">
        <v>56</v>
      </c>
      <c r="D4" s="36" t="str">
        <f t="shared" ref="D4:D19" si="0">MAX(COUNTIF(G4:BF4,A4),COUNTIF(G4:BF4,C4))&amp;" to "&amp;MIN(COUNTIF(G4:BF4,A4),COUNTIF(G4:BF4,C4))&amp;" "&amp;IF(COUNTIF(G4:BF4,A4)&gt;COUNTIF(G4:BF4,C4),A4,IF(COUNTIF(G4:BF4,A4)&lt;COUNTIF(G4:BF4,C4),C4,"Split"))</f>
        <v>0 to 0 Split</v>
      </c>
      <c r="E4" s="11"/>
      <c r="G4" s="24"/>
      <c r="H4" s="24"/>
      <c r="I4" s="24"/>
      <c r="J4" s="24"/>
    </row>
    <row r="5" spans="1:10" x14ac:dyDescent="0.25">
      <c r="A5" s="34" t="s">
        <v>61</v>
      </c>
      <c r="B5" s="11" t="s">
        <v>93</v>
      </c>
      <c r="C5" s="35" t="s">
        <v>58</v>
      </c>
      <c r="D5" s="36" t="str">
        <f t="shared" si="0"/>
        <v>0 to 0 Split</v>
      </c>
      <c r="E5" s="11"/>
      <c r="G5" s="26"/>
      <c r="H5" s="26"/>
      <c r="I5" s="26"/>
      <c r="J5" s="26"/>
    </row>
    <row r="6" spans="1:10" x14ac:dyDescent="0.25">
      <c r="A6" s="34" t="s">
        <v>39</v>
      </c>
      <c r="B6" s="11" t="s">
        <v>93</v>
      </c>
      <c r="C6" s="35" t="s">
        <v>48</v>
      </c>
      <c r="D6" s="36" t="str">
        <f t="shared" si="0"/>
        <v>0 to 0 Split</v>
      </c>
      <c r="E6" s="11"/>
      <c r="G6" s="26"/>
      <c r="H6" s="26"/>
      <c r="I6" s="26"/>
      <c r="J6" s="26"/>
    </row>
    <row r="7" spans="1:10" x14ac:dyDescent="0.25">
      <c r="A7" s="34" t="s">
        <v>66</v>
      </c>
      <c r="B7" s="11" t="s">
        <v>93</v>
      </c>
      <c r="C7" s="35" t="s">
        <v>62</v>
      </c>
      <c r="D7" s="36" t="str">
        <f t="shared" si="0"/>
        <v>0 to 0 Split</v>
      </c>
      <c r="E7" s="11"/>
      <c r="G7" s="26"/>
      <c r="H7" s="26"/>
      <c r="I7" s="26"/>
      <c r="J7" s="26"/>
    </row>
    <row r="8" spans="1:10" x14ac:dyDescent="0.25">
      <c r="A8" s="34" t="s">
        <v>60</v>
      </c>
      <c r="B8" s="11" t="s">
        <v>93</v>
      </c>
      <c r="C8" s="35" t="s">
        <v>52</v>
      </c>
      <c r="D8" s="36" t="str">
        <f t="shared" si="0"/>
        <v>0 to 0 Split</v>
      </c>
      <c r="E8" s="11"/>
      <c r="G8" s="26"/>
      <c r="H8" s="26"/>
      <c r="I8" s="26"/>
      <c r="J8" s="26"/>
    </row>
    <row r="9" spans="1:10" x14ac:dyDescent="0.25">
      <c r="A9" s="34" t="s">
        <v>67</v>
      </c>
      <c r="B9" s="11" t="s">
        <v>93</v>
      </c>
      <c r="C9" s="35" t="s">
        <v>41</v>
      </c>
      <c r="D9" s="36" t="str">
        <f t="shared" si="0"/>
        <v>0 to 0 Split</v>
      </c>
      <c r="E9" s="11"/>
      <c r="G9" s="26"/>
      <c r="H9" s="26"/>
      <c r="I9" s="26"/>
      <c r="J9" s="26"/>
    </row>
    <row r="10" spans="1:10" x14ac:dyDescent="0.25">
      <c r="A10" s="34" t="s">
        <v>53</v>
      </c>
      <c r="B10" s="11" t="s">
        <v>93</v>
      </c>
      <c r="C10" s="35" t="s">
        <v>64</v>
      </c>
      <c r="D10" s="36" t="str">
        <f t="shared" si="0"/>
        <v>0 to 0 Split</v>
      </c>
      <c r="E10" s="11"/>
      <c r="G10" s="26"/>
      <c r="H10" s="26"/>
      <c r="I10" s="26"/>
      <c r="J10" s="26"/>
    </row>
    <row r="11" spans="1:10" x14ac:dyDescent="0.25">
      <c r="A11" s="34" t="s">
        <v>45</v>
      </c>
      <c r="B11" s="11" t="s">
        <v>93</v>
      </c>
      <c r="C11" s="35" t="s">
        <v>65</v>
      </c>
      <c r="D11" s="36" t="str">
        <f t="shared" si="0"/>
        <v>0 to 0 Split</v>
      </c>
      <c r="E11" s="11"/>
      <c r="G11" s="26"/>
      <c r="H11" s="26"/>
      <c r="I11" s="26"/>
      <c r="J11" s="26"/>
    </row>
    <row r="12" spans="1:10" x14ac:dyDescent="0.25">
      <c r="A12" s="34" t="s">
        <v>69</v>
      </c>
      <c r="B12" s="11" t="s">
        <v>93</v>
      </c>
      <c r="C12" s="35" t="s">
        <v>49</v>
      </c>
      <c r="D12" s="36" t="str">
        <f t="shared" si="0"/>
        <v>0 to 0 Split</v>
      </c>
      <c r="E12" s="11"/>
      <c r="G12" s="26"/>
      <c r="H12" s="26"/>
      <c r="I12" s="26"/>
      <c r="J12" s="26"/>
    </row>
    <row r="13" spans="1:10" x14ac:dyDescent="0.25">
      <c r="A13" s="34" t="s">
        <v>68</v>
      </c>
      <c r="B13" s="11" t="s">
        <v>93</v>
      </c>
      <c r="C13" s="35" t="s">
        <v>47</v>
      </c>
      <c r="D13" s="36" t="str">
        <f t="shared" si="0"/>
        <v>0 to 0 Split</v>
      </c>
      <c r="E13" s="11"/>
      <c r="G13" s="26"/>
      <c r="H13" s="26"/>
      <c r="I13" s="26"/>
      <c r="J13" s="26"/>
    </row>
    <row r="14" spans="1:10" x14ac:dyDescent="0.25">
      <c r="A14" s="34" t="s">
        <v>59</v>
      </c>
      <c r="B14" s="11" t="s">
        <v>93</v>
      </c>
      <c r="C14" s="35" t="s">
        <v>42</v>
      </c>
      <c r="D14" s="36" t="str">
        <f t="shared" si="0"/>
        <v>0 to 0 Split</v>
      </c>
      <c r="E14" s="11"/>
      <c r="G14" s="26"/>
      <c r="H14" s="26"/>
      <c r="I14" s="26"/>
      <c r="J14" s="26"/>
    </row>
    <row r="15" spans="1:10" x14ac:dyDescent="0.25">
      <c r="A15" s="34" t="s">
        <v>43</v>
      </c>
      <c r="B15" s="11" t="s">
        <v>93</v>
      </c>
      <c r="C15" s="35" t="s">
        <v>55</v>
      </c>
      <c r="D15" s="36" t="str">
        <f t="shared" si="0"/>
        <v>0 to 0 Split</v>
      </c>
      <c r="E15" s="11"/>
      <c r="G15" s="26"/>
      <c r="H15" s="26"/>
      <c r="I15" s="26"/>
      <c r="J15" s="26"/>
    </row>
    <row r="16" spans="1:10" x14ac:dyDescent="0.25">
      <c r="A16" s="34" t="s">
        <v>36</v>
      </c>
      <c r="B16" s="11" t="s">
        <v>93</v>
      </c>
      <c r="C16" s="35" t="s">
        <v>57</v>
      </c>
      <c r="D16" s="36" t="str">
        <f t="shared" si="0"/>
        <v>0 to 0 Split</v>
      </c>
      <c r="E16" s="11"/>
      <c r="G16" s="26"/>
      <c r="H16" s="26"/>
      <c r="I16" s="26"/>
      <c r="J16" s="26"/>
    </row>
    <row r="17" spans="1:10" x14ac:dyDescent="0.25">
      <c r="A17" s="34" t="s">
        <v>63</v>
      </c>
      <c r="B17" s="11" t="s">
        <v>93</v>
      </c>
      <c r="C17" s="35" t="s">
        <v>46</v>
      </c>
      <c r="D17" s="36" t="str">
        <f t="shared" si="0"/>
        <v>0 to 0 Split</v>
      </c>
      <c r="E17" s="11"/>
      <c r="G17" s="26"/>
      <c r="H17" s="26"/>
      <c r="I17" s="26"/>
      <c r="J17" s="26"/>
    </row>
    <row r="18" spans="1:10" x14ac:dyDescent="0.25">
      <c r="A18" s="34" t="s">
        <v>40</v>
      </c>
      <c r="B18" s="11" t="s">
        <v>93</v>
      </c>
      <c r="C18" s="35" t="s">
        <v>50</v>
      </c>
      <c r="D18" s="36" t="str">
        <f t="shared" si="0"/>
        <v>0 to 0 Split</v>
      </c>
      <c r="E18" s="11"/>
      <c r="G18" s="26"/>
      <c r="H18" s="26"/>
      <c r="I18" s="26"/>
      <c r="J18" s="26"/>
    </row>
    <row r="19" spans="1:10" x14ac:dyDescent="0.25">
      <c r="A19" s="34" t="s">
        <v>51</v>
      </c>
      <c r="B19" s="11" t="s">
        <v>93</v>
      </c>
      <c r="C19" s="35" t="s">
        <v>54</v>
      </c>
      <c r="D19" s="36" t="str">
        <f t="shared" si="0"/>
        <v>0 to 0 Split</v>
      </c>
      <c r="E19" s="11"/>
      <c r="G19" s="29"/>
      <c r="H19" s="29"/>
      <c r="I19" s="29"/>
      <c r="J19" s="29"/>
    </row>
    <row r="20" spans="1:10" x14ac:dyDescent="0.25">
      <c r="E20" s="10"/>
      <c r="F20" s="10"/>
      <c r="G20" s="2" t="s">
        <v>96</v>
      </c>
      <c r="H20" s="2">
        <f>IF($E$4=G4,H4,0)+IF($E$5=G5,H5,0)+IF($E$6=G6,H6,0)+IF($E$7=G7,H7,0)+IF($E$8=G8,H8,0)+IF($E$9=G9,H9,0)+IF($E$10=G10,H10,0)+IF($E$11=G11,H11,0)+IF($E$12=G12,H12,0)+IF($E$13=G13,H13,0)+IF($E$14=G14,H14,0)+IF($E$15=G15,H15,0)+IF($E$16=G16,H16,0)+IF($E$17=G17,H17,0)+IF($E$18=G18,H18,0)+IF($E$19=G19,H19,0)</f>
        <v>0</v>
      </c>
      <c r="I20" s="2" t="s">
        <v>96</v>
      </c>
      <c r="J20" s="2">
        <f>IF($E$4=I4,J4,0)+IF($E$5=I5,J5,0)+IF($E$6=I6,J6,0)+IF($E$7=I7,J7,0)+IF($E$8=I8,J8,0)+IF($E$9=I9,J9,0)+IF($E$10=I10,J10,0)+IF($E$11=I11,J11,0)+IF($E$12=I12,J12,0)+IF($E$13=I13,J13,0)+IF($E$14=I14,J14,0)+IF($E$15=I15,J15,0)+IF($E$16=I16,J16,0)+IF($E$17=I17,J17,0)+IF($E$18=I18,J18,0)+IF($E$19=I19,J19,0)</f>
        <v>0</v>
      </c>
    </row>
    <row r="21" spans="1:10" x14ac:dyDescent="0.25">
      <c r="H21" s="10">
        <f>IF(H20=$H$24,1,"")</f>
        <v>1</v>
      </c>
      <c r="J21" s="10">
        <f>IF(J20=$H$24,1,"")</f>
        <v>1</v>
      </c>
    </row>
    <row r="22" spans="1:10" x14ac:dyDescent="0.25">
      <c r="C22" s="10"/>
      <c r="D22" s="10"/>
      <c r="E22" s="10"/>
      <c r="F22" s="10"/>
      <c r="H22">
        <f>IF(AND(SUM(G$21:$G21)&gt;0,H21=1),", "&amp;G2,IF(AND(SUM(G$21:$G21)=0,H21=1),G2,""))</f>
        <v>0</v>
      </c>
      <c r="J22" t="str">
        <f>IF(AND(SUM($G$21:I21)&gt;0,J21=1),", "&amp;I2,IF(AND(SUM($G$21:I21)=0,J21=1),I2,""))</f>
        <v xml:space="preserve">, </v>
      </c>
    </row>
    <row r="23" spans="1:10" x14ac:dyDescent="0.25">
      <c r="C23" s="10"/>
      <c r="D23" s="11"/>
      <c r="E23" s="11"/>
      <c r="F23" s="10"/>
    </row>
    <row r="24" spans="1:10" x14ac:dyDescent="0.25">
      <c r="D24" s="11"/>
      <c r="E24" s="11"/>
      <c r="F24" s="10" t="s">
        <v>94</v>
      </c>
      <c r="G24" s="10" t="str">
        <f>H22&amp;J22&amp;L22&amp;N22&amp;P22&amp;R22&amp;T22&amp;V22&amp;X22&amp;Z22&amp;AB22&amp;AD22&amp;AF22&amp;AH22&amp;AJ22&amp;AL22&amp;AN22&amp;AP22&amp;AR22&amp;AT22&amp;AV22&amp;AX22&amp;AZ22&amp;BB22&amp;BD22&amp;BF22</f>
        <v xml:space="preserve">0, </v>
      </c>
      <c r="H24" s="10">
        <f>MAX(H20,J20,L20,N20,P20,R20,T20,V20,X20,Z20,AB20,AD20,AF20,AH20,AJ20,AL20,AN20,AP20,AR20,AT20,AV20,AX20,AZ20,BB20,BD20,BF20)</f>
        <v>0</v>
      </c>
      <c r="I24" s="10"/>
      <c r="J24" s="10"/>
    </row>
    <row r="25" spans="1:10" x14ac:dyDescent="0.25">
      <c r="D25" s="11"/>
      <c r="E25" s="11"/>
      <c r="F25" s="10"/>
    </row>
    <row r="26" spans="1:10" x14ac:dyDescent="0.25">
      <c r="C26" s="10"/>
      <c r="D26" s="11"/>
      <c r="E26" s="11"/>
      <c r="F26" s="10"/>
    </row>
    <row r="27" spans="1:10" x14ac:dyDescent="0.25">
      <c r="D27" s="11"/>
      <c r="E27" s="11"/>
      <c r="F27" s="10"/>
    </row>
    <row r="28" spans="1:10" x14ac:dyDescent="0.25">
      <c r="C28" s="10"/>
      <c r="D28" s="11"/>
      <c r="E28" s="11"/>
      <c r="F28" s="10"/>
    </row>
    <row r="29" spans="1:10" x14ac:dyDescent="0.25">
      <c r="C29" s="10"/>
      <c r="D29" s="11"/>
      <c r="E29" s="16"/>
    </row>
    <row r="30" spans="1:10" x14ac:dyDescent="0.25">
      <c r="C30" s="10"/>
      <c r="D30" s="11"/>
      <c r="E30" s="11"/>
    </row>
    <row r="31" spans="1:10" x14ac:dyDescent="0.25">
      <c r="C31" s="10"/>
      <c r="D31" s="11"/>
      <c r="E31" s="11"/>
      <c r="F31" s="37"/>
    </row>
    <row r="32" spans="1:10"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G4:G19">
    <cfRule type="expression" dxfId="9" priority="2">
      <formula>G4=$E4</formula>
    </cfRule>
  </conditionalFormatting>
  <conditionalFormatting sqref="I4:I19">
    <cfRule type="expression" dxfId="8" priority="1">
      <formula>I4=$E4</formula>
    </cfRule>
  </conditionalFormatting>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70"/>
  <sheetViews>
    <sheetView zoomScale="80" zoomScaleNormal="80" workbookViewId="0">
      <pane xSplit="5" ySplit="3" topLeftCell="F4" activePane="bottomRight" state="frozen"/>
      <selection pane="topRight" activeCell="F1" sqref="F1"/>
      <selection pane="bottomLeft" activeCell="A4" sqref="A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s>
  <sheetData>
    <row r="2" spans="1:10" x14ac:dyDescent="0.25">
      <c r="B2" s="32">
        <f>COUNTIF(B4:B19,"at")</f>
        <v>16</v>
      </c>
      <c r="G2" s="38"/>
      <c r="H2" s="39"/>
      <c r="I2" s="38"/>
      <c r="J2" s="39"/>
    </row>
    <row r="3" spans="1:10" x14ac:dyDescent="0.25">
      <c r="A3" s="33" t="s">
        <v>109</v>
      </c>
      <c r="B3" s="33"/>
      <c r="C3" s="33"/>
      <c r="D3" t="s">
        <v>91</v>
      </c>
      <c r="E3" s="33" t="s">
        <v>92</v>
      </c>
      <c r="G3" s="2" t="s">
        <v>95</v>
      </c>
      <c r="H3" s="2" t="s">
        <v>96</v>
      </c>
      <c r="I3" s="2" t="s">
        <v>95</v>
      </c>
      <c r="J3" s="2" t="s">
        <v>96</v>
      </c>
    </row>
    <row r="4" spans="1:10" x14ac:dyDescent="0.25">
      <c r="A4" s="34" t="s">
        <v>58</v>
      </c>
      <c r="B4" s="11" t="s">
        <v>93</v>
      </c>
      <c r="C4" s="35" t="s">
        <v>44</v>
      </c>
      <c r="D4" s="36" t="str">
        <f t="shared" ref="D4:D19" si="0">MAX(COUNTIF(G4:BF4,A4),COUNTIF(G4:BF4,C4))&amp;" to "&amp;MIN(COUNTIF(G4:BF4,A4),COUNTIF(G4:BF4,C4))&amp;" "&amp;IF(COUNTIF(G4:BF4,A4)&gt;COUNTIF(G4:BF4,C4),A4,IF(COUNTIF(G4:BF4,A4)&lt;COUNTIF(G4:BF4,C4),C4,"Split"))</f>
        <v>0 to 0 Split</v>
      </c>
      <c r="E4" s="11"/>
      <c r="G4" s="24"/>
      <c r="H4" s="24"/>
      <c r="I4" s="24"/>
      <c r="J4" s="24"/>
    </row>
    <row r="5" spans="1:10" x14ac:dyDescent="0.25">
      <c r="A5" s="34" t="s">
        <v>49</v>
      </c>
      <c r="B5" s="11" t="s">
        <v>93</v>
      </c>
      <c r="C5" s="35" t="s">
        <v>48</v>
      </c>
      <c r="D5" s="36" t="str">
        <f t="shared" si="0"/>
        <v>0 to 0 Split</v>
      </c>
      <c r="E5" s="11"/>
      <c r="G5" s="26"/>
      <c r="H5" s="26"/>
      <c r="I5" s="26"/>
      <c r="J5" s="26"/>
    </row>
    <row r="6" spans="1:10" x14ac:dyDescent="0.25">
      <c r="A6" s="34" t="s">
        <v>42</v>
      </c>
      <c r="B6" s="11" t="s">
        <v>93</v>
      </c>
      <c r="C6" s="35" t="s">
        <v>61</v>
      </c>
      <c r="D6" s="36" t="str">
        <f t="shared" si="0"/>
        <v>0 to 0 Split</v>
      </c>
      <c r="E6" s="11"/>
      <c r="G6" s="26"/>
      <c r="H6" s="26"/>
      <c r="I6" s="26"/>
      <c r="J6" s="26"/>
    </row>
    <row r="7" spans="1:10" x14ac:dyDescent="0.25">
      <c r="A7" s="34" t="s">
        <v>62</v>
      </c>
      <c r="B7" s="11" t="s">
        <v>93</v>
      </c>
      <c r="C7" s="35" t="s">
        <v>63</v>
      </c>
      <c r="D7" s="36" t="str">
        <f t="shared" si="0"/>
        <v>0 to 0 Split</v>
      </c>
      <c r="E7" s="11"/>
      <c r="G7" s="26"/>
      <c r="H7" s="26"/>
      <c r="I7" s="26"/>
      <c r="J7" s="26"/>
    </row>
    <row r="8" spans="1:10" x14ac:dyDescent="0.25">
      <c r="A8" s="34" t="s">
        <v>69</v>
      </c>
      <c r="B8" s="11" t="s">
        <v>93</v>
      </c>
      <c r="C8" s="35" t="s">
        <v>45</v>
      </c>
      <c r="D8" s="36" t="str">
        <f t="shared" si="0"/>
        <v>0 to 0 Split</v>
      </c>
      <c r="E8" s="11"/>
      <c r="G8" s="26"/>
      <c r="H8" s="26"/>
      <c r="I8" s="26"/>
      <c r="J8" s="26"/>
    </row>
    <row r="9" spans="1:10" x14ac:dyDescent="0.25">
      <c r="A9" s="34" t="s">
        <v>56</v>
      </c>
      <c r="B9" s="11" t="s">
        <v>93</v>
      </c>
      <c r="C9" s="35" t="s">
        <v>51</v>
      </c>
      <c r="D9" s="36" t="str">
        <f t="shared" si="0"/>
        <v>0 to 0 Split</v>
      </c>
      <c r="E9" s="11"/>
      <c r="G9" s="26"/>
      <c r="H9" s="26"/>
      <c r="I9" s="26"/>
      <c r="J9" s="26"/>
    </row>
    <row r="10" spans="1:10" x14ac:dyDescent="0.25">
      <c r="A10" s="34" t="s">
        <v>59</v>
      </c>
      <c r="B10" s="11" t="s">
        <v>93</v>
      </c>
      <c r="C10" s="35" t="s">
        <v>39</v>
      </c>
      <c r="D10" s="36" t="str">
        <f t="shared" si="0"/>
        <v>0 to 0 Split</v>
      </c>
      <c r="E10" s="11"/>
      <c r="G10" s="26"/>
      <c r="H10" s="26"/>
      <c r="I10" s="26"/>
      <c r="J10" s="26"/>
    </row>
    <row r="11" spans="1:10" x14ac:dyDescent="0.25">
      <c r="A11" s="34" t="s">
        <v>64</v>
      </c>
      <c r="B11" s="11" t="s">
        <v>93</v>
      </c>
      <c r="C11" s="35" t="s">
        <v>66</v>
      </c>
      <c r="D11" s="36" t="str">
        <f t="shared" si="0"/>
        <v>0 to 0 Split</v>
      </c>
      <c r="E11" s="11"/>
      <c r="G11" s="26"/>
      <c r="H11" s="26"/>
      <c r="I11" s="26"/>
      <c r="J11" s="26"/>
    </row>
    <row r="12" spans="1:10" x14ac:dyDescent="0.25">
      <c r="A12" s="34" t="s">
        <v>52</v>
      </c>
      <c r="B12" s="11" t="s">
        <v>93</v>
      </c>
      <c r="C12" s="35" t="s">
        <v>68</v>
      </c>
      <c r="D12" s="36" t="str">
        <f t="shared" si="0"/>
        <v>0 to 0 Split</v>
      </c>
      <c r="E12" s="11"/>
      <c r="G12" s="26"/>
      <c r="H12" s="26"/>
      <c r="I12" s="26"/>
      <c r="J12" s="26"/>
    </row>
    <row r="13" spans="1:10" x14ac:dyDescent="0.25">
      <c r="A13" s="34" t="s">
        <v>57</v>
      </c>
      <c r="B13" s="11" t="s">
        <v>93</v>
      </c>
      <c r="C13" s="35" t="s">
        <v>50</v>
      </c>
      <c r="D13" s="36" t="str">
        <f t="shared" si="0"/>
        <v>0 to 0 Split</v>
      </c>
      <c r="E13" s="11"/>
      <c r="G13" s="26"/>
      <c r="H13" s="26"/>
      <c r="I13" s="26"/>
      <c r="J13" s="26"/>
    </row>
    <row r="14" spans="1:10" x14ac:dyDescent="0.25">
      <c r="A14" s="34" t="s">
        <v>36</v>
      </c>
      <c r="B14" s="11" t="s">
        <v>93</v>
      </c>
      <c r="C14" s="35" t="s">
        <v>47</v>
      </c>
      <c r="D14" s="36" t="str">
        <f t="shared" si="0"/>
        <v>0 to 0 Split</v>
      </c>
      <c r="E14" s="11"/>
      <c r="G14" s="26"/>
      <c r="H14" s="26"/>
      <c r="I14" s="26"/>
      <c r="J14" s="26"/>
    </row>
    <row r="15" spans="1:10" x14ac:dyDescent="0.25">
      <c r="A15" s="34" t="s">
        <v>60</v>
      </c>
      <c r="B15" s="11" t="s">
        <v>93</v>
      </c>
      <c r="C15" s="35" t="s">
        <v>67</v>
      </c>
      <c r="D15" s="36" t="str">
        <f t="shared" si="0"/>
        <v>0 to 0 Split</v>
      </c>
      <c r="E15" s="11"/>
      <c r="G15" s="26"/>
      <c r="H15" s="26"/>
      <c r="I15" s="26"/>
      <c r="J15" s="26"/>
    </row>
    <row r="16" spans="1:10" x14ac:dyDescent="0.25">
      <c r="A16" s="34" t="s">
        <v>41</v>
      </c>
      <c r="B16" s="11" t="s">
        <v>93</v>
      </c>
      <c r="C16" s="35" t="s">
        <v>40</v>
      </c>
      <c r="D16" s="36" t="str">
        <f t="shared" si="0"/>
        <v>0 to 0 Split</v>
      </c>
      <c r="E16" s="11"/>
      <c r="G16" s="26"/>
      <c r="H16" s="26"/>
      <c r="I16" s="26"/>
      <c r="J16" s="26"/>
    </row>
    <row r="17" spans="1:10" x14ac:dyDescent="0.25">
      <c r="A17" s="34" t="s">
        <v>46</v>
      </c>
      <c r="B17" s="11" t="s">
        <v>93</v>
      </c>
      <c r="C17" s="35" t="s">
        <v>55</v>
      </c>
      <c r="D17" s="36" t="str">
        <f t="shared" si="0"/>
        <v>0 to 0 Split</v>
      </c>
      <c r="E17" s="11"/>
      <c r="G17" s="26"/>
      <c r="H17" s="26"/>
      <c r="I17" s="26"/>
      <c r="J17" s="26"/>
    </row>
    <row r="18" spans="1:10" x14ac:dyDescent="0.25">
      <c r="A18" s="34" t="s">
        <v>54</v>
      </c>
      <c r="B18" s="11" t="s">
        <v>93</v>
      </c>
      <c r="C18" s="35" t="s">
        <v>43</v>
      </c>
      <c r="D18" s="36" t="str">
        <f t="shared" si="0"/>
        <v>0 to 0 Split</v>
      </c>
      <c r="E18" s="11"/>
      <c r="G18" s="26"/>
      <c r="H18" s="26"/>
      <c r="I18" s="26"/>
      <c r="J18" s="26"/>
    </row>
    <row r="19" spans="1:10" x14ac:dyDescent="0.25">
      <c r="A19" s="34" t="s">
        <v>65</v>
      </c>
      <c r="B19" s="11" t="s">
        <v>93</v>
      </c>
      <c r="C19" s="35" t="s">
        <v>53</v>
      </c>
      <c r="D19" s="36" t="str">
        <f t="shared" si="0"/>
        <v>0 to 0 Split</v>
      </c>
      <c r="E19" s="11"/>
      <c r="G19" s="29"/>
      <c r="H19" s="29"/>
      <c r="I19" s="29"/>
      <c r="J19" s="29"/>
    </row>
    <row r="20" spans="1:10" x14ac:dyDescent="0.25">
      <c r="E20" s="10"/>
      <c r="F20" s="10"/>
      <c r="G20" s="2" t="s">
        <v>96</v>
      </c>
      <c r="H20" s="2">
        <f>IF($E$4=G4,H4,0)+IF($E$5=G5,H5,0)+IF($E$6=G6,H6,0)+IF($E$7=G7,H7,0)+IF($E$8=G8,H8,0)+IF($E$9=G9,H9,0)+IF($E$10=G10,H10,0)+IF($E$11=G11,H11,0)+IF($E$12=G12,H12,0)+IF($E$13=G13,H13,0)+IF($E$14=G14,H14,0)+IF($E$15=G15,H15,0)+IF($E$16=G16,H16,0)+IF($E$17=G17,H17,0)+IF($E$18=G18,H18,0)+IF($E$19=G19,H19,0)</f>
        <v>0</v>
      </c>
      <c r="I20" s="2" t="s">
        <v>96</v>
      </c>
      <c r="J20" s="2">
        <f>IF($E$4=I4,J4,0)+IF($E$5=I5,J5,0)+IF($E$6=I6,J6,0)+IF($E$7=I7,J7,0)+IF($E$8=I8,J8,0)+IF($E$9=I9,J9,0)+IF($E$10=I10,J10,0)+IF($E$11=I11,J11,0)+IF($E$12=I12,J12,0)+IF($E$13=I13,J13,0)+IF($E$14=I14,J14,0)+IF($E$15=I15,J15,0)+IF($E$16=I16,J16,0)+IF($E$17=I17,J17,0)+IF($E$18=I18,J18,0)+IF($E$19=I19,J19,0)</f>
        <v>0</v>
      </c>
    </row>
    <row r="21" spans="1:10" x14ac:dyDescent="0.25">
      <c r="H21" s="10">
        <f>IF(H20=$H$24,1,"")</f>
        <v>1</v>
      </c>
      <c r="J21" s="10">
        <f>IF(J20=$H$24,1,"")</f>
        <v>1</v>
      </c>
    </row>
    <row r="22" spans="1:10" x14ac:dyDescent="0.25">
      <c r="C22" s="10"/>
      <c r="D22" s="10"/>
      <c r="E22" s="10"/>
      <c r="F22" s="10"/>
      <c r="H22">
        <f>IF(AND(SUM(G$21:$G21)&gt;0,H21=1),", "&amp;G2,IF(AND(SUM(G$21:$G21)=0,H21=1),G2,""))</f>
        <v>0</v>
      </c>
      <c r="J22" t="str">
        <f>IF(AND(SUM($G$21:I21)&gt;0,J21=1),", "&amp;I2,IF(AND(SUM($G$21:I21)=0,J21=1),I2,""))</f>
        <v xml:space="preserve">, </v>
      </c>
    </row>
    <row r="23" spans="1:10" x14ac:dyDescent="0.25">
      <c r="C23" s="10"/>
      <c r="D23" s="11"/>
      <c r="E23" s="11"/>
      <c r="F23" s="10"/>
    </row>
    <row r="24" spans="1:10" x14ac:dyDescent="0.25">
      <c r="D24" s="11"/>
      <c r="E24" s="11"/>
      <c r="F24" s="10" t="s">
        <v>94</v>
      </c>
      <c r="G24" s="10" t="str">
        <f>H22&amp;J22&amp;L22&amp;N22&amp;P22&amp;R22&amp;T22&amp;V22&amp;X22&amp;Z22&amp;AB22&amp;AD22&amp;AF22&amp;AH22&amp;AJ22&amp;AL22&amp;AN22&amp;AP22&amp;AR22&amp;AT22&amp;AV22&amp;AX22&amp;AZ22&amp;BB22&amp;BD22&amp;BF22</f>
        <v xml:space="preserve">0, </v>
      </c>
      <c r="H24" s="10">
        <f>MAX(H20,J20,L20,N20,P20,R20,T20,V20,X20,Z20,AB20,AD20,AF20,AH20,AJ20,AL20,AN20,AP20,AR20,AT20,AV20,AX20,AZ20,BB20,BD20,BF20)</f>
        <v>0</v>
      </c>
      <c r="I24" s="10"/>
      <c r="J24" s="10"/>
    </row>
    <row r="25" spans="1:10" x14ac:dyDescent="0.25">
      <c r="D25" s="11"/>
      <c r="E25" s="11"/>
      <c r="F25" s="10"/>
    </row>
    <row r="26" spans="1:10" x14ac:dyDescent="0.25">
      <c r="C26" s="10"/>
      <c r="D26" s="11"/>
      <c r="E26" s="11"/>
      <c r="F26" s="10"/>
    </row>
    <row r="27" spans="1:10" x14ac:dyDescent="0.25">
      <c r="D27" s="11"/>
      <c r="E27" s="11"/>
      <c r="F27" s="10"/>
    </row>
    <row r="28" spans="1:10" x14ac:dyDescent="0.25">
      <c r="C28" s="10"/>
      <c r="D28" s="11"/>
      <c r="E28" s="11"/>
      <c r="F28" s="10"/>
    </row>
    <row r="29" spans="1:10" x14ac:dyDescent="0.25">
      <c r="C29" s="10"/>
      <c r="D29" s="11"/>
      <c r="E29" s="16"/>
    </row>
    <row r="30" spans="1:10" x14ac:dyDescent="0.25">
      <c r="C30" s="10"/>
      <c r="D30" s="11"/>
      <c r="E30" s="11"/>
    </row>
    <row r="31" spans="1:10" x14ac:dyDescent="0.25">
      <c r="C31" s="10"/>
      <c r="D31" s="11"/>
      <c r="E31" s="11"/>
      <c r="F31" s="37"/>
    </row>
    <row r="32" spans="1:10"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G4:G19">
    <cfRule type="expression" dxfId="7" priority="2">
      <formula>G4=$E4</formula>
    </cfRule>
  </conditionalFormatting>
  <conditionalFormatting sqref="I4:I19">
    <cfRule type="expression" dxfId="6" priority="1">
      <formula>I4=$E4</formula>
    </cfRule>
  </conditionalFormatting>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70"/>
  <sheetViews>
    <sheetView zoomScale="80" zoomScaleNormal="80" workbookViewId="0">
      <pane xSplit="5" ySplit="3" topLeftCell="F4" activePane="bottomRight" state="frozen"/>
      <selection pane="topRight" activeCell="F1" sqref="F1"/>
      <selection pane="bottomLeft" activeCell="A4" sqref="A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s>
  <sheetData>
    <row r="2" spans="1:10" x14ac:dyDescent="0.25">
      <c r="B2" s="32">
        <f>COUNTIF(B4:B19,"at")</f>
        <v>16</v>
      </c>
      <c r="G2" s="38"/>
      <c r="H2" s="39"/>
      <c r="I2" s="38"/>
      <c r="J2" s="39"/>
    </row>
    <row r="3" spans="1:10" x14ac:dyDescent="0.25">
      <c r="A3" s="33" t="s">
        <v>110</v>
      </c>
      <c r="B3" s="33"/>
      <c r="C3" s="33"/>
      <c r="D3" t="s">
        <v>91</v>
      </c>
      <c r="E3" s="33" t="s">
        <v>92</v>
      </c>
      <c r="G3" s="2" t="s">
        <v>95</v>
      </c>
      <c r="H3" s="2" t="s">
        <v>96</v>
      </c>
      <c r="I3" s="2" t="s">
        <v>95</v>
      </c>
      <c r="J3" s="2" t="s">
        <v>96</v>
      </c>
    </row>
    <row r="4" spans="1:10" x14ac:dyDescent="0.25">
      <c r="A4" s="34" t="s">
        <v>66</v>
      </c>
      <c r="B4" s="11" t="s">
        <v>93</v>
      </c>
      <c r="C4" s="35" t="s">
        <v>42</v>
      </c>
      <c r="D4" s="36" t="str">
        <f t="shared" ref="D4:D19" si="0">MAX(COUNTIF(G4:BF4,A4),COUNTIF(G4:BF4,C4))&amp;" to "&amp;MIN(COUNTIF(G4:BF4,A4),COUNTIF(G4:BF4,C4))&amp;" "&amp;IF(COUNTIF(G4:BF4,A4)&gt;COUNTIF(G4:BF4,C4),A4,IF(COUNTIF(G4:BF4,A4)&lt;COUNTIF(G4:BF4,C4),C4,"Split"))</f>
        <v>0 to 0 Split</v>
      </c>
      <c r="E4" s="11"/>
      <c r="G4" s="24"/>
      <c r="H4" s="24"/>
      <c r="I4" s="24"/>
      <c r="J4" s="24"/>
    </row>
    <row r="5" spans="1:10" x14ac:dyDescent="0.25">
      <c r="A5" s="34" t="s">
        <v>40</v>
      </c>
      <c r="B5" s="11" t="s">
        <v>93</v>
      </c>
      <c r="C5" s="35" t="s">
        <v>62</v>
      </c>
      <c r="D5" s="36" t="str">
        <f t="shared" si="0"/>
        <v>0 to 0 Split</v>
      </c>
      <c r="E5" s="11"/>
      <c r="G5" s="26"/>
      <c r="H5" s="26"/>
      <c r="I5" s="26"/>
      <c r="J5" s="26"/>
    </row>
    <row r="6" spans="1:10" x14ac:dyDescent="0.25">
      <c r="A6" s="34" t="s">
        <v>68</v>
      </c>
      <c r="B6" s="11" t="s">
        <v>93</v>
      </c>
      <c r="C6" s="35" t="s">
        <v>56</v>
      </c>
      <c r="D6" s="36" t="str">
        <f t="shared" si="0"/>
        <v>0 to 0 Split</v>
      </c>
      <c r="E6" s="11"/>
      <c r="G6" s="26"/>
      <c r="H6" s="26"/>
      <c r="I6" s="26"/>
      <c r="J6" s="26"/>
    </row>
    <row r="7" spans="1:10" x14ac:dyDescent="0.25">
      <c r="A7" s="34" t="s">
        <v>44</v>
      </c>
      <c r="B7" s="11" t="s">
        <v>93</v>
      </c>
      <c r="C7" s="35" t="s">
        <v>45</v>
      </c>
      <c r="D7" s="36" t="str">
        <f t="shared" si="0"/>
        <v>0 to 0 Split</v>
      </c>
      <c r="E7" s="11"/>
      <c r="G7" s="26"/>
      <c r="H7" s="26"/>
      <c r="I7" s="26"/>
      <c r="J7" s="26"/>
    </row>
    <row r="8" spans="1:10" x14ac:dyDescent="0.25">
      <c r="A8" s="34" t="s">
        <v>50</v>
      </c>
      <c r="B8" s="11" t="s">
        <v>93</v>
      </c>
      <c r="C8" s="35" t="s">
        <v>60</v>
      </c>
      <c r="D8" s="36" t="str">
        <f t="shared" si="0"/>
        <v>0 to 0 Split</v>
      </c>
      <c r="E8" s="11"/>
      <c r="G8" s="26"/>
      <c r="H8" s="26"/>
      <c r="I8" s="26"/>
      <c r="J8" s="26"/>
    </row>
    <row r="9" spans="1:10" x14ac:dyDescent="0.25">
      <c r="A9" s="34" t="s">
        <v>57</v>
      </c>
      <c r="B9" s="11" t="s">
        <v>93</v>
      </c>
      <c r="C9" s="35" t="s">
        <v>41</v>
      </c>
      <c r="D9" s="36" t="str">
        <f t="shared" si="0"/>
        <v>0 to 0 Split</v>
      </c>
      <c r="E9" s="11"/>
      <c r="G9" s="26"/>
      <c r="H9" s="26"/>
      <c r="I9" s="26"/>
      <c r="J9" s="26"/>
    </row>
    <row r="10" spans="1:10" x14ac:dyDescent="0.25">
      <c r="A10" s="34" t="s">
        <v>64</v>
      </c>
      <c r="B10" s="11" t="s">
        <v>93</v>
      </c>
      <c r="C10" s="35" t="s">
        <v>65</v>
      </c>
      <c r="D10" s="36" t="str">
        <f t="shared" si="0"/>
        <v>0 to 0 Split</v>
      </c>
      <c r="E10" s="11"/>
      <c r="G10" s="26"/>
      <c r="H10" s="26"/>
      <c r="I10" s="26"/>
      <c r="J10" s="26"/>
    </row>
    <row r="11" spans="1:10" x14ac:dyDescent="0.25">
      <c r="A11" s="34" t="s">
        <v>61</v>
      </c>
      <c r="B11" s="11" t="s">
        <v>93</v>
      </c>
      <c r="C11" s="35" t="s">
        <v>46</v>
      </c>
      <c r="D11" s="36" t="str">
        <f t="shared" si="0"/>
        <v>0 to 0 Split</v>
      </c>
      <c r="E11" s="11"/>
      <c r="G11" s="26"/>
      <c r="H11" s="26"/>
      <c r="I11" s="26"/>
      <c r="J11" s="26"/>
    </row>
    <row r="12" spans="1:10" x14ac:dyDescent="0.25">
      <c r="A12" s="34" t="s">
        <v>53</v>
      </c>
      <c r="B12" s="11" t="s">
        <v>93</v>
      </c>
      <c r="C12" s="35" t="s">
        <v>69</v>
      </c>
      <c r="D12" s="36" t="str">
        <f t="shared" si="0"/>
        <v>0 to 0 Split</v>
      </c>
      <c r="E12" s="11"/>
      <c r="G12" s="26"/>
      <c r="H12" s="26"/>
      <c r="I12" s="26"/>
      <c r="J12" s="26"/>
    </row>
    <row r="13" spans="1:10" x14ac:dyDescent="0.25">
      <c r="A13" s="34" t="s">
        <v>54</v>
      </c>
      <c r="B13" s="11" t="s">
        <v>93</v>
      </c>
      <c r="C13" s="35" t="s">
        <v>49</v>
      </c>
      <c r="D13" s="36" t="str">
        <f t="shared" si="0"/>
        <v>0 to 0 Split</v>
      </c>
      <c r="E13" s="11"/>
      <c r="G13" s="26"/>
      <c r="H13" s="26"/>
      <c r="I13" s="26"/>
      <c r="J13" s="26"/>
    </row>
    <row r="14" spans="1:10" x14ac:dyDescent="0.25">
      <c r="A14" s="34" t="s">
        <v>47</v>
      </c>
      <c r="B14" s="11" t="s">
        <v>93</v>
      </c>
      <c r="C14" s="35" t="s">
        <v>67</v>
      </c>
      <c r="D14" s="36" t="str">
        <f t="shared" si="0"/>
        <v>0 to 0 Split</v>
      </c>
      <c r="E14" s="11"/>
      <c r="G14" s="26"/>
      <c r="H14" s="26"/>
      <c r="I14" s="26"/>
      <c r="J14" s="26"/>
    </row>
    <row r="15" spans="1:10" x14ac:dyDescent="0.25">
      <c r="A15" s="34" t="s">
        <v>63</v>
      </c>
      <c r="B15" s="11" t="s">
        <v>93</v>
      </c>
      <c r="C15" s="35" t="s">
        <v>55</v>
      </c>
      <c r="D15" s="36" t="str">
        <f t="shared" si="0"/>
        <v>0 to 0 Split</v>
      </c>
      <c r="E15" s="11"/>
      <c r="G15" s="26"/>
      <c r="H15" s="26"/>
      <c r="I15" s="26"/>
      <c r="J15" s="26"/>
    </row>
    <row r="16" spans="1:10" x14ac:dyDescent="0.25">
      <c r="A16" s="34" t="s">
        <v>43</v>
      </c>
      <c r="B16" s="11" t="s">
        <v>93</v>
      </c>
      <c r="C16" s="35" t="s">
        <v>58</v>
      </c>
      <c r="D16" s="36" t="str">
        <f t="shared" si="0"/>
        <v>0 to 0 Split</v>
      </c>
      <c r="E16" s="11"/>
      <c r="G16" s="26"/>
      <c r="H16" s="26"/>
      <c r="I16" s="26"/>
      <c r="J16" s="26"/>
    </row>
    <row r="17" spans="1:10" x14ac:dyDescent="0.25">
      <c r="A17" s="34" t="s">
        <v>48</v>
      </c>
      <c r="B17" s="11" t="s">
        <v>93</v>
      </c>
      <c r="C17" s="35" t="s">
        <v>59</v>
      </c>
      <c r="D17" s="36" t="str">
        <f t="shared" si="0"/>
        <v>0 to 0 Split</v>
      </c>
      <c r="E17" s="11"/>
      <c r="G17" s="26"/>
      <c r="H17" s="26"/>
      <c r="I17" s="26"/>
      <c r="J17" s="26"/>
    </row>
    <row r="18" spans="1:10" x14ac:dyDescent="0.25">
      <c r="A18" s="34" t="s">
        <v>51</v>
      </c>
      <c r="B18" s="11" t="s">
        <v>93</v>
      </c>
      <c r="C18" s="35" t="s">
        <v>36</v>
      </c>
      <c r="D18" s="36" t="str">
        <f t="shared" si="0"/>
        <v>0 to 0 Split</v>
      </c>
      <c r="E18" s="11"/>
      <c r="G18" s="26"/>
      <c r="H18" s="26"/>
      <c r="I18" s="26"/>
      <c r="J18" s="26"/>
    </row>
    <row r="19" spans="1:10" x14ac:dyDescent="0.25">
      <c r="A19" s="34" t="s">
        <v>52</v>
      </c>
      <c r="B19" s="11" t="s">
        <v>93</v>
      </c>
      <c r="C19" s="35" t="s">
        <v>39</v>
      </c>
      <c r="D19" s="36" t="str">
        <f t="shared" si="0"/>
        <v>0 to 0 Split</v>
      </c>
      <c r="E19" s="11"/>
      <c r="G19" s="29"/>
      <c r="H19" s="29"/>
      <c r="I19" s="29"/>
      <c r="J19" s="29"/>
    </row>
    <row r="20" spans="1:10" x14ac:dyDescent="0.25">
      <c r="E20" s="10"/>
      <c r="F20" s="10"/>
      <c r="G20" s="2" t="s">
        <v>96</v>
      </c>
      <c r="H20" s="2">
        <f>IF($E$4=G4,H4,0)+IF($E$5=G5,H5,0)+IF($E$6=G6,H6,0)+IF($E$7=G7,H7,0)+IF($E$8=G8,H8,0)+IF($E$9=G9,H9,0)+IF($E$10=G10,H10,0)+IF($E$11=G11,H11,0)+IF($E$12=G12,H12,0)+IF($E$13=G13,H13,0)+IF($E$14=G14,H14,0)+IF($E$15=G15,H15,0)+IF($E$16=G16,H16,0)+IF($E$17=G17,H17,0)+IF($E$18=G18,H18,0)+IF($E$19=G19,H19,0)</f>
        <v>0</v>
      </c>
      <c r="I20" s="2" t="s">
        <v>96</v>
      </c>
      <c r="J20" s="2">
        <f>IF($E$4=I4,J4,0)+IF($E$5=I5,J5,0)+IF($E$6=I6,J6,0)+IF($E$7=I7,J7,0)+IF($E$8=I8,J8,0)+IF($E$9=I9,J9,0)+IF($E$10=I10,J10,0)+IF($E$11=I11,J11,0)+IF($E$12=I12,J12,0)+IF($E$13=I13,J13,0)+IF($E$14=I14,J14,0)+IF($E$15=I15,J15,0)+IF($E$16=I16,J16,0)+IF($E$17=I17,J17,0)+IF($E$18=I18,J18,0)+IF($E$19=I19,J19,0)</f>
        <v>0</v>
      </c>
    </row>
    <row r="21" spans="1:10" x14ac:dyDescent="0.25">
      <c r="H21" s="10">
        <f>IF(H20=$H$24,1,"")</f>
        <v>1</v>
      </c>
      <c r="J21" s="10">
        <f>IF(J20=$H$24,1,"")</f>
        <v>1</v>
      </c>
    </row>
    <row r="22" spans="1:10" x14ac:dyDescent="0.25">
      <c r="C22" s="10"/>
      <c r="D22" s="10"/>
      <c r="E22" s="10"/>
      <c r="F22" s="10"/>
      <c r="H22">
        <f>IF(AND(SUM(G$21:$G21)&gt;0,H21=1),", "&amp;G2,IF(AND(SUM(G$21:$G21)=0,H21=1),G2,""))</f>
        <v>0</v>
      </c>
      <c r="J22" t="str">
        <f>IF(AND(SUM($G$21:I21)&gt;0,J21=1),", "&amp;I2,IF(AND(SUM($G$21:I21)=0,J21=1),I2,""))</f>
        <v xml:space="preserve">, </v>
      </c>
    </row>
    <row r="23" spans="1:10" x14ac:dyDescent="0.25">
      <c r="C23" s="10"/>
      <c r="D23" s="11"/>
      <c r="E23" s="11"/>
      <c r="F23" s="10"/>
    </row>
    <row r="24" spans="1:10" x14ac:dyDescent="0.25">
      <c r="D24" s="11"/>
      <c r="E24" s="11"/>
      <c r="F24" s="10" t="s">
        <v>94</v>
      </c>
      <c r="G24" s="10" t="str">
        <f>H22&amp;J22&amp;L22&amp;N22&amp;P22&amp;R22&amp;T22&amp;V22&amp;X22&amp;Z22&amp;AB22&amp;AD22&amp;AF22&amp;AH22&amp;AJ22&amp;AL22&amp;AN22&amp;AP22&amp;AR22&amp;AT22&amp;AV22&amp;AX22&amp;AZ22&amp;BB22&amp;BD22&amp;BF22</f>
        <v xml:space="preserve">0, </v>
      </c>
      <c r="H24" s="10">
        <f>MAX(H20,J20,L20,N20,P20,R20,T20,V20,X20,Z20,AB20,AD20,AF20,AH20,AJ20,AL20,AN20,AP20,AR20,AT20,AV20,AX20,AZ20,BB20,BD20,BF20)</f>
        <v>0</v>
      </c>
      <c r="I24" s="10"/>
      <c r="J24" s="10"/>
    </row>
    <row r="25" spans="1:10" x14ac:dyDescent="0.25">
      <c r="D25" s="11"/>
      <c r="E25" s="11"/>
      <c r="F25" s="10"/>
    </row>
    <row r="26" spans="1:10" x14ac:dyDescent="0.25">
      <c r="C26" s="10"/>
      <c r="D26" s="11"/>
      <c r="E26" s="11"/>
      <c r="F26" s="10"/>
    </row>
    <row r="27" spans="1:10" x14ac:dyDescent="0.25">
      <c r="D27" s="11"/>
      <c r="E27" s="11"/>
      <c r="F27" s="10"/>
    </row>
    <row r="28" spans="1:10" x14ac:dyDescent="0.25">
      <c r="C28" s="10"/>
      <c r="D28" s="11"/>
      <c r="E28" s="11"/>
      <c r="F28" s="10"/>
    </row>
    <row r="29" spans="1:10" x14ac:dyDescent="0.25">
      <c r="C29" s="10"/>
      <c r="D29" s="11"/>
      <c r="E29" s="16"/>
    </row>
    <row r="30" spans="1:10" x14ac:dyDescent="0.25">
      <c r="C30" s="10"/>
      <c r="D30" s="11"/>
      <c r="E30" s="11"/>
    </row>
    <row r="31" spans="1:10" x14ac:dyDescent="0.25">
      <c r="C31" s="10"/>
      <c r="D31" s="11"/>
      <c r="E31" s="11"/>
      <c r="F31" s="37"/>
    </row>
    <row r="32" spans="1:10"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G4:G19">
    <cfRule type="expression" dxfId="5" priority="2">
      <formula>G4=$E4</formula>
    </cfRule>
  </conditionalFormatting>
  <conditionalFormatting sqref="I4:I19">
    <cfRule type="expression" dxfId="4" priority="1">
      <formula>I4=$E4</formula>
    </cfRule>
  </conditionalFormatting>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70"/>
  <sheetViews>
    <sheetView zoomScale="80" zoomScaleNormal="80" workbookViewId="0">
      <pane xSplit="5" ySplit="3" topLeftCell="F4" activePane="bottomRight" state="frozen"/>
      <selection pane="topRight" activeCell="F1" sqref="F1"/>
      <selection pane="bottomLeft" activeCell="A4" sqref="A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s>
  <sheetData>
    <row r="2" spans="1:10" x14ac:dyDescent="0.25">
      <c r="B2" s="32">
        <f>COUNTIF(B4:B19,"at")</f>
        <v>16</v>
      </c>
      <c r="G2" s="38"/>
      <c r="H2" s="39"/>
      <c r="I2" s="38"/>
      <c r="J2" s="39"/>
    </row>
    <row r="3" spans="1:10" x14ac:dyDescent="0.25">
      <c r="A3" s="33" t="s">
        <v>111</v>
      </c>
      <c r="B3" s="33"/>
      <c r="C3" s="33"/>
      <c r="D3" t="s">
        <v>91</v>
      </c>
      <c r="E3" s="33" t="s">
        <v>92</v>
      </c>
      <c r="G3" s="2" t="s">
        <v>95</v>
      </c>
      <c r="H3" s="2" t="s">
        <v>96</v>
      </c>
      <c r="I3" s="2" t="s">
        <v>95</v>
      </c>
      <c r="J3" s="2" t="s">
        <v>96</v>
      </c>
    </row>
    <row r="4" spans="1:10" x14ac:dyDescent="0.25">
      <c r="A4" s="34" t="s">
        <v>56</v>
      </c>
      <c r="B4" s="11" t="s">
        <v>93</v>
      </c>
      <c r="C4" s="35" t="s">
        <v>57</v>
      </c>
      <c r="D4" s="36" t="str">
        <f t="shared" ref="D4:D19" si="0">MAX(COUNTIF(G4:BF4,A4),COUNTIF(G4:BF4,C4))&amp;" to "&amp;MIN(COUNTIF(G4:BF4,A4),COUNTIF(G4:BF4,C4))&amp;" "&amp;IF(COUNTIF(G4:BF4,A4)&gt;COUNTIF(G4:BF4,C4),A4,IF(COUNTIF(G4:BF4,A4)&lt;COUNTIF(G4:BF4,C4),C4,"Split"))</f>
        <v>0 to 0 Split</v>
      </c>
      <c r="E4" s="11"/>
      <c r="G4" s="24"/>
      <c r="H4" s="24"/>
      <c r="I4" s="24"/>
      <c r="J4" s="24"/>
    </row>
    <row r="5" spans="1:10" x14ac:dyDescent="0.25">
      <c r="A5" s="34" t="s">
        <v>61</v>
      </c>
      <c r="B5" s="11" t="s">
        <v>93</v>
      </c>
      <c r="C5" s="35" t="s">
        <v>40</v>
      </c>
      <c r="D5" s="36" t="str">
        <f t="shared" si="0"/>
        <v>0 to 0 Split</v>
      </c>
      <c r="E5" s="11"/>
      <c r="G5" s="26"/>
      <c r="H5" s="26"/>
      <c r="I5" s="26"/>
      <c r="J5" s="26"/>
    </row>
    <row r="6" spans="1:10" x14ac:dyDescent="0.25">
      <c r="A6" s="34" t="s">
        <v>67</v>
      </c>
      <c r="B6" s="11" t="s">
        <v>93</v>
      </c>
      <c r="C6" s="35" t="s">
        <v>36</v>
      </c>
      <c r="D6" s="36" t="str">
        <f t="shared" si="0"/>
        <v>0 to 0 Split</v>
      </c>
      <c r="E6" s="11"/>
      <c r="G6" s="26"/>
      <c r="H6" s="26"/>
      <c r="I6" s="26"/>
      <c r="J6" s="26"/>
    </row>
    <row r="7" spans="1:10" x14ac:dyDescent="0.25">
      <c r="A7" s="34" t="s">
        <v>43</v>
      </c>
      <c r="B7" s="11" t="s">
        <v>93</v>
      </c>
      <c r="C7" s="35" t="s">
        <v>59</v>
      </c>
      <c r="D7" s="36" t="str">
        <f t="shared" si="0"/>
        <v>0 to 0 Split</v>
      </c>
      <c r="E7" s="11"/>
      <c r="G7" s="26"/>
      <c r="H7" s="26"/>
      <c r="I7" s="26"/>
      <c r="J7" s="26"/>
    </row>
    <row r="8" spans="1:10" x14ac:dyDescent="0.25">
      <c r="A8" s="34" t="s">
        <v>50</v>
      </c>
      <c r="B8" s="11" t="s">
        <v>93</v>
      </c>
      <c r="C8" s="35" t="s">
        <v>68</v>
      </c>
      <c r="D8" s="36" t="str">
        <f t="shared" si="0"/>
        <v>0 to 0 Split</v>
      </c>
      <c r="E8" s="11"/>
      <c r="G8" s="26"/>
      <c r="H8" s="26"/>
      <c r="I8" s="26"/>
      <c r="J8" s="26"/>
    </row>
    <row r="9" spans="1:10" x14ac:dyDescent="0.25">
      <c r="A9" s="34" t="s">
        <v>47</v>
      </c>
      <c r="B9" s="11" t="s">
        <v>93</v>
      </c>
      <c r="C9" s="35" t="s">
        <v>48</v>
      </c>
      <c r="D9" s="36" t="str">
        <f t="shared" si="0"/>
        <v>0 to 0 Split</v>
      </c>
      <c r="E9" s="11"/>
      <c r="G9" s="26"/>
      <c r="H9" s="26"/>
      <c r="I9" s="26"/>
      <c r="J9" s="26"/>
    </row>
    <row r="10" spans="1:10" x14ac:dyDescent="0.25">
      <c r="A10" s="34" t="s">
        <v>42</v>
      </c>
      <c r="B10" s="11" t="s">
        <v>93</v>
      </c>
      <c r="C10" s="35" t="s">
        <v>63</v>
      </c>
      <c r="D10" s="36" t="str">
        <f t="shared" si="0"/>
        <v>0 to 0 Split</v>
      </c>
      <c r="E10" s="11"/>
      <c r="G10" s="26"/>
      <c r="H10" s="26"/>
      <c r="I10" s="26"/>
      <c r="J10" s="26"/>
    </row>
    <row r="11" spans="1:10" x14ac:dyDescent="0.25">
      <c r="A11" s="34" t="s">
        <v>39</v>
      </c>
      <c r="B11" s="11" t="s">
        <v>93</v>
      </c>
      <c r="C11" s="35" t="s">
        <v>60</v>
      </c>
      <c r="D11" s="36" t="str">
        <f t="shared" si="0"/>
        <v>0 to 0 Split</v>
      </c>
      <c r="E11" s="11"/>
      <c r="G11" s="26"/>
      <c r="H11" s="26"/>
      <c r="I11" s="26"/>
      <c r="J11" s="26"/>
    </row>
    <row r="12" spans="1:10" x14ac:dyDescent="0.25">
      <c r="A12" s="34" t="s">
        <v>49</v>
      </c>
      <c r="B12" s="11" t="s">
        <v>93</v>
      </c>
      <c r="C12" s="35" t="s">
        <v>52</v>
      </c>
      <c r="D12" s="36" t="str">
        <f t="shared" si="0"/>
        <v>0 to 0 Split</v>
      </c>
      <c r="E12" s="11"/>
      <c r="G12" s="26"/>
      <c r="H12" s="26"/>
      <c r="I12" s="26"/>
      <c r="J12" s="26"/>
    </row>
    <row r="13" spans="1:10" x14ac:dyDescent="0.25">
      <c r="A13" s="34" t="s">
        <v>62</v>
      </c>
      <c r="B13" s="11" t="s">
        <v>93</v>
      </c>
      <c r="C13" s="35" t="s">
        <v>64</v>
      </c>
      <c r="D13" s="36" t="str">
        <f t="shared" si="0"/>
        <v>0 to 0 Split</v>
      </c>
      <c r="E13" s="11"/>
      <c r="G13" s="26"/>
      <c r="H13" s="26"/>
      <c r="I13" s="26"/>
      <c r="J13" s="26"/>
    </row>
    <row r="14" spans="1:10" x14ac:dyDescent="0.25">
      <c r="A14" s="34" t="s">
        <v>46</v>
      </c>
      <c r="B14" s="11" t="s">
        <v>93</v>
      </c>
      <c r="C14" s="35" t="s">
        <v>66</v>
      </c>
      <c r="D14" s="36" t="str">
        <f t="shared" si="0"/>
        <v>0 to 0 Split</v>
      </c>
      <c r="E14" s="11"/>
      <c r="G14" s="26"/>
      <c r="H14" s="26"/>
      <c r="I14" s="26"/>
      <c r="J14" s="26"/>
    </row>
    <row r="15" spans="1:10" x14ac:dyDescent="0.25">
      <c r="A15" s="34" t="s">
        <v>65</v>
      </c>
      <c r="B15" s="11" t="s">
        <v>93</v>
      </c>
      <c r="C15" s="35" t="s">
        <v>69</v>
      </c>
      <c r="D15" s="36" t="str">
        <f t="shared" si="0"/>
        <v>0 to 0 Split</v>
      </c>
      <c r="E15" s="11"/>
      <c r="G15" s="26"/>
      <c r="H15" s="26"/>
      <c r="I15" s="26"/>
      <c r="J15" s="26"/>
    </row>
    <row r="16" spans="1:10" x14ac:dyDescent="0.25">
      <c r="A16" s="34" t="s">
        <v>58</v>
      </c>
      <c r="B16" s="11" t="s">
        <v>93</v>
      </c>
      <c r="C16" s="35" t="s">
        <v>53</v>
      </c>
      <c r="D16" s="36" t="str">
        <f t="shared" si="0"/>
        <v>0 to 0 Split</v>
      </c>
      <c r="E16" s="11"/>
      <c r="G16" s="26"/>
      <c r="H16" s="26"/>
      <c r="I16" s="26"/>
      <c r="J16" s="26"/>
    </row>
    <row r="17" spans="1:10" x14ac:dyDescent="0.25">
      <c r="A17" s="34" t="s">
        <v>55</v>
      </c>
      <c r="B17" s="11" t="s">
        <v>93</v>
      </c>
      <c r="C17" s="35" t="s">
        <v>54</v>
      </c>
      <c r="D17" s="36" t="str">
        <f t="shared" si="0"/>
        <v>0 to 0 Split</v>
      </c>
      <c r="E17" s="11"/>
      <c r="G17" s="26"/>
      <c r="H17" s="26"/>
      <c r="I17" s="26"/>
      <c r="J17" s="26"/>
    </row>
    <row r="18" spans="1:10" x14ac:dyDescent="0.25">
      <c r="A18" s="34" t="s">
        <v>41</v>
      </c>
      <c r="B18" s="11" t="s">
        <v>93</v>
      </c>
      <c r="C18" s="35" t="s">
        <v>44</v>
      </c>
      <c r="D18" s="36" t="str">
        <f t="shared" si="0"/>
        <v>0 to 0 Split</v>
      </c>
      <c r="E18" s="11"/>
      <c r="G18" s="26"/>
      <c r="H18" s="26"/>
      <c r="I18" s="26"/>
      <c r="J18" s="26"/>
    </row>
    <row r="19" spans="1:10" x14ac:dyDescent="0.25">
      <c r="A19" s="34" t="s">
        <v>45</v>
      </c>
      <c r="B19" s="11" t="s">
        <v>93</v>
      </c>
      <c r="C19" s="35" t="s">
        <v>51</v>
      </c>
      <c r="D19" s="36" t="str">
        <f t="shared" si="0"/>
        <v>0 to 0 Split</v>
      </c>
      <c r="E19" s="11"/>
      <c r="G19" s="29"/>
      <c r="H19" s="29"/>
      <c r="I19" s="29"/>
      <c r="J19" s="29"/>
    </row>
    <row r="20" spans="1:10" x14ac:dyDescent="0.25">
      <c r="E20" s="10"/>
      <c r="F20" s="10"/>
      <c r="G20" s="2" t="s">
        <v>96</v>
      </c>
      <c r="H20" s="2">
        <f>IF($E$4=G4,H4,0)+IF($E$5=G5,H5,0)+IF($E$6=G6,H6,0)+IF($E$7=G7,H7,0)+IF($E$8=G8,H8,0)+IF($E$9=G9,H9,0)+IF($E$10=G10,H10,0)+IF($E$11=G11,H11,0)+IF($E$12=G12,H12,0)+IF($E$13=G13,H13,0)+IF($E$14=G14,H14,0)+IF($E$15=G15,H15,0)+IF($E$16=G16,H16,0)+IF($E$17=G17,H17,0)+IF($E$18=G18,H18,0)+IF($E$19=G19,H19,0)</f>
        <v>0</v>
      </c>
      <c r="I20" s="2" t="s">
        <v>96</v>
      </c>
      <c r="J20" s="2">
        <f>IF($E$4=I4,J4,0)+IF($E$5=I5,J5,0)+IF($E$6=I6,J6,0)+IF($E$7=I7,J7,0)+IF($E$8=I8,J8,0)+IF($E$9=I9,J9,0)+IF($E$10=I10,J10,0)+IF($E$11=I11,J11,0)+IF($E$12=I12,J12,0)+IF($E$13=I13,J13,0)+IF($E$14=I14,J14,0)+IF($E$15=I15,J15,0)+IF($E$16=I16,J16,0)+IF($E$17=I17,J17,0)+IF($E$18=I18,J18,0)+IF($E$19=I19,J19,0)</f>
        <v>0</v>
      </c>
    </row>
    <row r="21" spans="1:10" x14ac:dyDescent="0.25">
      <c r="H21" s="10">
        <f>IF(H20=$H$24,1,"")</f>
        <v>1</v>
      </c>
      <c r="J21" s="10">
        <f>IF(J20=$H$24,1,"")</f>
        <v>1</v>
      </c>
    </row>
    <row r="22" spans="1:10" x14ac:dyDescent="0.25">
      <c r="C22" s="10"/>
      <c r="D22" s="10"/>
      <c r="E22" s="10"/>
      <c r="F22" s="10"/>
      <c r="H22">
        <f>IF(AND(SUM(G$21:$G21)&gt;0,H21=1),", "&amp;G2,IF(AND(SUM(G$21:$G21)=0,H21=1),G2,""))</f>
        <v>0</v>
      </c>
      <c r="J22" t="str">
        <f>IF(AND(SUM($G$21:I21)&gt;0,J21=1),", "&amp;I2,IF(AND(SUM($G$21:I21)=0,J21=1),I2,""))</f>
        <v xml:space="preserve">, </v>
      </c>
    </row>
    <row r="23" spans="1:10" x14ac:dyDescent="0.25">
      <c r="C23" s="10"/>
      <c r="D23" s="11"/>
      <c r="E23" s="11"/>
      <c r="F23" s="10"/>
    </row>
    <row r="24" spans="1:10" x14ac:dyDescent="0.25">
      <c r="D24" s="11"/>
      <c r="E24" s="11"/>
      <c r="F24" s="10" t="s">
        <v>94</v>
      </c>
      <c r="G24" s="10" t="str">
        <f>H22&amp;J22&amp;L22&amp;N22&amp;P22&amp;R22&amp;T22&amp;V22&amp;X22&amp;Z22&amp;AB22&amp;AD22&amp;AF22&amp;AH22&amp;AJ22&amp;AL22&amp;AN22&amp;AP22&amp;AR22&amp;AT22&amp;AV22&amp;AX22&amp;AZ22&amp;BB22&amp;BD22&amp;BF22</f>
        <v xml:space="preserve">0, </v>
      </c>
      <c r="H24" s="10">
        <f>MAX(H20,J20,L20,N20,P20,R20,T20,V20,X20,Z20,AB20,AD20,AF20,AH20,AJ20,AL20,AN20,AP20,AR20,AT20,AV20,AX20,AZ20,BB20,BD20,BF20)</f>
        <v>0</v>
      </c>
      <c r="I24" s="10"/>
      <c r="J24" s="10"/>
    </row>
    <row r="25" spans="1:10" x14ac:dyDescent="0.25">
      <c r="D25" s="11"/>
      <c r="E25" s="11"/>
      <c r="F25" s="10"/>
    </row>
    <row r="26" spans="1:10" x14ac:dyDescent="0.25">
      <c r="C26" s="10"/>
      <c r="D26" s="11"/>
      <c r="E26" s="11"/>
      <c r="F26" s="10"/>
    </row>
    <row r="27" spans="1:10" x14ac:dyDescent="0.25">
      <c r="D27" s="11"/>
      <c r="E27" s="11"/>
      <c r="F27" s="10"/>
    </row>
    <row r="28" spans="1:10" x14ac:dyDescent="0.25">
      <c r="C28" s="10"/>
      <c r="D28" s="11"/>
      <c r="E28" s="11"/>
      <c r="F28" s="10"/>
    </row>
    <row r="29" spans="1:10" x14ac:dyDescent="0.25">
      <c r="C29" s="10"/>
      <c r="D29" s="11"/>
      <c r="E29" s="16"/>
    </row>
    <row r="30" spans="1:10" x14ac:dyDescent="0.25">
      <c r="C30" s="10"/>
      <c r="D30" s="11"/>
      <c r="E30" s="11"/>
    </row>
    <row r="31" spans="1:10" x14ac:dyDescent="0.25">
      <c r="C31" s="10"/>
      <c r="D31" s="11"/>
      <c r="E31" s="11"/>
      <c r="F31" s="37"/>
    </row>
    <row r="32" spans="1:10"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G4:G19">
    <cfRule type="expression" dxfId="3" priority="2">
      <formula>G4=$E4</formula>
    </cfRule>
  </conditionalFormatting>
  <conditionalFormatting sqref="I4:I19">
    <cfRule type="expression" dxfId="2" priority="1">
      <formula>I4=$E4</formula>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zoomScale="80" zoomScaleNormal="80" workbookViewId="0"/>
  </sheetViews>
  <sheetFormatPr defaultRowHeight="15" x14ac:dyDescent="0.25"/>
  <cols>
    <col min="1" max="1" width="14.5703125" bestFit="1" customWidth="1"/>
    <col min="2" max="2" width="5.28515625" bestFit="1" customWidth="1"/>
    <col min="3" max="3" width="3.42578125" bestFit="1" customWidth="1"/>
    <col min="4" max="5" width="3.42578125" customWidth="1"/>
    <col min="6" max="6" width="2.5703125" customWidth="1"/>
    <col min="7" max="7" width="11.7109375" bestFit="1" customWidth="1"/>
    <col min="8" max="9" width="12.7109375" bestFit="1" customWidth="1"/>
  </cols>
  <sheetData>
    <row r="1" spans="1:9" x14ac:dyDescent="0.25">
      <c r="B1" s="16" t="s">
        <v>35</v>
      </c>
      <c r="C1">
        <v>1</v>
      </c>
      <c r="D1">
        <v>2</v>
      </c>
      <c r="E1">
        <v>3</v>
      </c>
      <c r="G1" t="s">
        <v>1</v>
      </c>
    </row>
    <row r="2" spans="1:9" x14ac:dyDescent="0.25">
      <c r="A2" t="s">
        <v>54</v>
      </c>
      <c r="B2">
        <f t="shared" ref="B2:B33" si="0">SUM(C2:E2)</f>
        <v>12</v>
      </c>
      <c r="C2">
        <f t="shared" ref="C2:C33" si="1">COUNTIF($H$3:$I$29,$A2)</f>
        <v>12</v>
      </c>
      <c r="D2">
        <f t="shared" ref="D2:D33" si="2">COUNTIF($H$36:$I$55,$A2)</f>
        <v>0</v>
      </c>
      <c r="E2">
        <f t="shared" ref="E2:E33" si="3">COUNTIF($H$62:$I$72,$A2)</f>
        <v>0</v>
      </c>
      <c r="G2" s="17" t="s">
        <v>37</v>
      </c>
      <c r="H2" s="3" t="s">
        <v>31</v>
      </c>
      <c r="I2" s="3" t="s">
        <v>38</v>
      </c>
    </row>
    <row r="3" spans="1:9" x14ac:dyDescent="0.25">
      <c r="A3" t="s">
        <v>53</v>
      </c>
      <c r="B3">
        <f t="shared" si="0"/>
        <v>5</v>
      </c>
      <c r="C3">
        <f t="shared" si="1"/>
        <v>5</v>
      </c>
      <c r="D3">
        <f t="shared" si="2"/>
        <v>0</v>
      </c>
      <c r="E3">
        <f t="shared" si="3"/>
        <v>0</v>
      </c>
      <c r="G3" s="18" t="s">
        <v>4</v>
      </c>
      <c r="H3" s="21" t="s">
        <v>54</v>
      </c>
      <c r="I3" s="22"/>
    </row>
    <row r="4" spans="1:9" x14ac:dyDescent="0.25">
      <c r="A4" t="s">
        <v>58</v>
      </c>
      <c r="B4">
        <f t="shared" si="0"/>
        <v>3</v>
      </c>
      <c r="C4">
        <f t="shared" si="1"/>
        <v>3</v>
      </c>
      <c r="D4">
        <f t="shared" si="2"/>
        <v>0</v>
      </c>
      <c r="E4">
        <f t="shared" si="3"/>
        <v>0</v>
      </c>
      <c r="G4" s="19" t="s">
        <v>5</v>
      </c>
      <c r="H4" s="22" t="s">
        <v>58</v>
      </c>
      <c r="I4" s="22"/>
    </row>
    <row r="5" spans="1:9" x14ac:dyDescent="0.25">
      <c r="A5" s="16" t="s">
        <v>36</v>
      </c>
      <c r="B5">
        <f t="shared" si="0"/>
        <v>3</v>
      </c>
      <c r="C5">
        <f t="shared" si="1"/>
        <v>3</v>
      </c>
      <c r="D5">
        <f t="shared" si="2"/>
        <v>0</v>
      </c>
      <c r="E5">
        <f t="shared" si="3"/>
        <v>0</v>
      </c>
      <c r="G5" s="19" t="s">
        <v>6</v>
      </c>
      <c r="H5" s="22" t="s">
        <v>54</v>
      </c>
      <c r="I5" s="22"/>
    </row>
    <row r="6" spans="1:9" x14ac:dyDescent="0.25">
      <c r="A6" t="s">
        <v>63</v>
      </c>
      <c r="B6">
        <f t="shared" si="0"/>
        <v>2</v>
      </c>
      <c r="C6">
        <f t="shared" si="1"/>
        <v>2</v>
      </c>
      <c r="D6">
        <f t="shared" si="2"/>
        <v>0</v>
      </c>
      <c r="E6">
        <f t="shared" si="3"/>
        <v>0</v>
      </c>
      <c r="G6" s="19" t="s">
        <v>7</v>
      </c>
      <c r="H6" s="22" t="s">
        <v>54</v>
      </c>
      <c r="I6" s="22"/>
    </row>
    <row r="7" spans="1:9" x14ac:dyDescent="0.25">
      <c r="A7" t="s">
        <v>41</v>
      </c>
      <c r="B7">
        <f t="shared" si="0"/>
        <v>1</v>
      </c>
      <c r="C7">
        <f t="shared" si="1"/>
        <v>1</v>
      </c>
      <c r="D7">
        <f t="shared" si="2"/>
        <v>0</v>
      </c>
      <c r="E7">
        <f t="shared" si="3"/>
        <v>0</v>
      </c>
      <c r="G7" s="19" t="s">
        <v>8</v>
      </c>
      <c r="H7" s="22" t="s">
        <v>53</v>
      </c>
      <c r="I7" s="22"/>
    </row>
    <row r="8" spans="1:9" x14ac:dyDescent="0.25">
      <c r="A8" t="s">
        <v>55</v>
      </c>
      <c r="B8">
        <f t="shared" si="0"/>
        <v>0</v>
      </c>
      <c r="C8">
        <f t="shared" si="1"/>
        <v>0</v>
      </c>
      <c r="D8">
        <f t="shared" si="2"/>
        <v>0</v>
      </c>
      <c r="E8">
        <f t="shared" si="3"/>
        <v>0</v>
      </c>
      <c r="G8" s="19" t="s">
        <v>9</v>
      </c>
      <c r="H8" s="22" t="s">
        <v>53</v>
      </c>
      <c r="I8" s="22"/>
    </row>
    <row r="9" spans="1:9" x14ac:dyDescent="0.25">
      <c r="A9" t="s">
        <v>48</v>
      </c>
      <c r="B9">
        <f t="shared" si="0"/>
        <v>0</v>
      </c>
      <c r="C9">
        <f t="shared" si="1"/>
        <v>0</v>
      </c>
      <c r="D9">
        <f t="shared" si="2"/>
        <v>0</v>
      </c>
      <c r="E9">
        <f t="shared" si="3"/>
        <v>0</v>
      </c>
      <c r="G9" s="19" t="s">
        <v>10</v>
      </c>
      <c r="H9" s="22" t="s">
        <v>54</v>
      </c>
      <c r="I9" s="22"/>
    </row>
    <row r="10" spans="1:9" x14ac:dyDescent="0.25">
      <c r="A10" t="s">
        <v>42</v>
      </c>
      <c r="B10">
        <f t="shared" si="0"/>
        <v>0</v>
      </c>
      <c r="C10">
        <f t="shared" si="1"/>
        <v>0</v>
      </c>
      <c r="D10">
        <f t="shared" si="2"/>
        <v>0</v>
      </c>
      <c r="E10">
        <f t="shared" si="3"/>
        <v>0</v>
      </c>
      <c r="G10" s="19" t="s">
        <v>117</v>
      </c>
      <c r="H10" s="22" t="s">
        <v>58</v>
      </c>
      <c r="I10" s="22"/>
    </row>
    <row r="11" spans="1:9" x14ac:dyDescent="0.25">
      <c r="A11" t="s">
        <v>61</v>
      </c>
      <c r="B11">
        <f t="shared" si="0"/>
        <v>0</v>
      </c>
      <c r="C11">
        <f t="shared" si="1"/>
        <v>0</v>
      </c>
      <c r="D11">
        <f t="shared" si="2"/>
        <v>0</v>
      </c>
      <c r="E11">
        <f t="shared" si="3"/>
        <v>0</v>
      </c>
      <c r="G11" s="19" t="s">
        <v>11</v>
      </c>
      <c r="H11" s="22" t="s">
        <v>39</v>
      </c>
      <c r="I11" s="22"/>
    </row>
    <row r="12" spans="1:9" x14ac:dyDescent="0.25">
      <c r="A12" t="s">
        <v>49</v>
      </c>
      <c r="B12">
        <f t="shared" si="0"/>
        <v>0</v>
      </c>
      <c r="C12">
        <f t="shared" si="1"/>
        <v>0</v>
      </c>
      <c r="D12">
        <f t="shared" si="2"/>
        <v>0</v>
      </c>
      <c r="E12">
        <f t="shared" si="3"/>
        <v>0</v>
      </c>
      <c r="G12" s="19" t="s">
        <v>12</v>
      </c>
      <c r="H12" s="22" t="s">
        <v>36</v>
      </c>
      <c r="I12" s="22"/>
    </row>
    <row r="13" spans="1:9" x14ac:dyDescent="0.25">
      <c r="A13" t="s">
        <v>44</v>
      </c>
      <c r="B13">
        <f t="shared" si="0"/>
        <v>0</v>
      </c>
      <c r="C13">
        <f t="shared" si="1"/>
        <v>0</v>
      </c>
      <c r="D13">
        <f t="shared" si="2"/>
        <v>0</v>
      </c>
      <c r="E13">
        <f t="shared" si="3"/>
        <v>0</v>
      </c>
      <c r="G13" s="19" t="s">
        <v>14</v>
      </c>
      <c r="H13" s="22" t="s">
        <v>54</v>
      </c>
      <c r="I13" s="22"/>
    </row>
    <row r="14" spans="1:9" x14ac:dyDescent="0.25">
      <c r="A14" t="s">
        <v>62</v>
      </c>
      <c r="B14">
        <f t="shared" si="0"/>
        <v>0</v>
      </c>
      <c r="C14">
        <f t="shared" si="1"/>
        <v>0</v>
      </c>
      <c r="D14">
        <f t="shared" si="2"/>
        <v>0</v>
      </c>
      <c r="E14">
        <f t="shared" si="3"/>
        <v>0</v>
      </c>
      <c r="G14" s="19" t="s">
        <v>13</v>
      </c>
      <c r="H14" s="22" t="s">
        <v>54</v>
      </c>
      <c r="I14" s="22"/>
    </row>
    <row r="15" spans="1:9" x14ac:dyDescent="0.25">
      <c r="A15" t="s">
        <v>57</v>
      </c>
      <c r="B15">
        <f t="shared" si="0"/>
        <v>0</v>
      </c>
      <c r="C15">
        <f t="shared" si="1"/>
        <v>0</v>
      </c>
      <c r="D15">
        <f t="shared" si="2"/>
        <v>0</v>
      </c>
      <c r="E15">
        <f t="shared" si="3"/>
        <v>0</v>
      </c>
      <c r="G15" s="19" t="s">
        <v>15</v>
      </c>
      <c r="H15" s="22" t="s">
        <v>36</v>
      </c>
      <c r="I15" s="22"/>
    </row>
    <row r="16" spans="1:9" x14ac:dyDescent="0.25">
      <c r="A16" t="s">
        <v>56</v>
      </c>
      <c r="B16">
        <f t="shared" si="0"/>
        <v>0</v>
      </c>
      <c r="C16">
        <f t="shared" si="1"/>
        <v>0</v>
      </c>
      <c r="D16">
        <f t="shared" si="2"/>
        <v>0</v>
      </c>
      <c r="E16">
        <f t="shared" si="3"/>
        <v>0</v>
      </c>
      <c r="G16" s="19" t="s">
        <v>16</v>
      </c>
      <c r="H16" s="22" t="s">
        <v>53</v>
      </c>
      <c r="I16" s="22"/>
    </row>
    <row r="17" spans="1:9" x14ac:dyDescent="0.25">
      <c r="A17" s="16" t="s">
        <v>45</v>
      </c>
      <c r="B17">
        <f t="shared" si="0"/>
        <v>0</v>
      </c>
      <c r="C17">
        <f t="shared" si="1"/>
        <v>0</v>
      </c>
      <c r="D17">
        <f t="shared" si="2"/>
        <v>0</v>
      </c>
      <c r="E17">
        <f t="shared" si="3"/>
        <v>0</v>
      </c>
      <c r="G17" s="19" t="s">
        <v>17</v>
      </c>
      <c r="H17" s="22" t="s">
        <v>58</v>
      </c>
      <c r="I17" s="22"/>
    </row>
    <row r="18" spans="1:9" x14ac:dyDescent="0.25">
      <c r="A18" t="s">
        <v>50</v>
      </c>
      <c r="B18">
        <f t="shared" si="0"/>
        <v>0</v>
      </c>
      <c r="C18">
        <f t="shared" si="1"/>
        <v>0</v>
      </c>
      <c r="D18">
        <f t="shared" si="2"/>
        <v>0</v>
      </c>
      <c r="E18">
        <f t="shared" si="3"/>
        <v>0</v>
      </c>
      <c r="G18" s="19" t="s">
        <v>18</v>
      </c>
      <c r="H18" s="22" t="s">
        <v>54</v>
      </c>
      <c r="I18" s="22"/>
    </row>
    <row r="19" spans="1:9" x14ac:dyDescent="0.25">
      <c r="A19" t="s">
        <v>52</v>
      </c>
      <c r="B19">
        <f t="shared" si="0"/>
        <v>0</v>
      </c>
      <c r="C19">
        <f t="shared" si="1"/>
        <v>0</v>
      </c>
      <c r="D19">
        <f t="shared" si="2"/>
        <v>0</v>
      </c>
      <c r="E19">
        <f t="shared" si="3"/>
        <v>0</v>
      </c>
      <c r="G19" s="19" t="s">
        <v>116</v>
      </c>
      <c r="H19" s="22" t="s">
        <v>54</v>
      </c>
      <c r="I19" s="22"/>
    </row>
    <row r="20" spans="1:9" x14ac:dyDescent="0.25">
      <c r="A20" t="s">
        <v>47</v>
      </c>
      <c r="B20">
        <f t="shared" si="0"/>
        <v>0</v>
      </c>
      <c r="C20">
        <f t="shared" si="1"/>
        <v>0</v>
      </c>
      <c r="D20">
        <f t="shared" si="2"/>
        <v>0</v>
      </c>
      <c r="E20">
        <f t="shared" si="3"/>
        <v>0</v>
      </c>
      <c r="G20" s="19" t="s">
        <v>19</v>
      </c>
      <c r="H20" s="22" t="s">
        <v>54</v>
      </c>
      <c r="I20" s="22"/>
    </row>
    <row r="21" spans="1:9" x14ac:dyDescent="0.25">
      <c r="A21" s="16" t="s">
        <v>43</v>
      </c>
      <c r="B21">
        <f t="shared" si="0"/>
        <v>0</v>
      </c>
      <c r="C21">
        <f t="shared" si="1"/>
        <v>0</v>
      </c>
      <c r="D21">
        <f t="shared" si="2"/>
        <v>0</v>
      </c>
      <c r="E21">
        <f t="shared" si="3"/>
        <v>0</v>
      </c>
      <c r="G21" s="19" t="s">
        <v>20</v>
      </c>
      <c r="H21" s="22" t="s">
        <v>36</v>
      </c>
      <c r="I21" s="22"/>
    </row>
    <row r="22" spans="1:9" x14ac:dyDescent="0.25">
      <c r="A22" t="s">
        <v>64</v>
      </c>
      <c r="B22">
        <f t="shared" si="0"/>
        <v>0</v>
      </c>
      <c r="C22">
        <f t="shared" si="1"/>
        <v>0</v>
      </c>
      <c r="D22">
        <f t="shared" si="2"/>
        <v>0</v>
      </c>
      <c r="E22">
        <f t="shared" si="3"/>
        <v>0</v>
      </c>
      <c r="G22" s="19" t="s">
        <v>21</v>
      </c>
      <c r="H22" s="22" t="s">
        <v>53</v>
      </c>
      <c r="I22" s="22"/>
    </row>
    <row r="23" spans="1:9" x14ac:dyDescent="0.25">
      <c r="A23" t="s">
        <v>51</v>
      </c>
      <c r="B23">
        <f t="shared" si="0"/>
        <v>0</v>
      </c>
      <c r="C23">
        <f t="shared" si="1"/>
        <v>0</v>
      </c>
      <c r="D23">
        <f t="shared" si="2"/>
        <v>0</v>
      </c>
      <c r="E23">
        <f t="shared" si="3"/>
        <v>0</v>
      </c>
      <c r="G23" s="19" t="s">
        <v>23</v>
      </c>
      <c r="H23" s="22" t="s">
        <v>54</v>
      </c>
      <c r="I23" s="22"/>
    </row>
    <row r="24" spans="1:9" x14ac:dyDescent="0.25">
      <c r="A24" t="s">
        <v>40</v>
      </c>
      <c r="B24">
        <f t="shared" si="0"/>
        <v>0</v>
      </c>
      <c r="C24">
        <f t="shared" si="1"/>
        <v>0</v>
      </c>
      <c r="D24">
        <f t="shared" si="2"/>
        <v>0</v>
      </c>
      <c r="E24">
        <f t="shared" si="3"/>
        <v>0</v>
      </c>
      <c r="G24" s="19" t="s">
        <v>24</v>
      </c>
      <c r="H24" s="22" t="s">
        <v>53</v>
      </c>
      <c r="I24" s="22"/>
    </row>
    <row r="25" spans="1:9" x14ac:dyDescent="0.25">
      <c r="A25" t="s">
        <v>39</v>
      </c>
      <c r="B25">
        <f t="shared" si="0"/>
        <v>1</v>
      </c>
      <c r="C25">
        <f t="shared" si="1"/>
        <v>1</v>
      </c>
      <c r="D25">
        <f t="shared" si="2"/>
        <v>0</v>
      </c>
      <c r="E25">
        <f t="shared" si="3"/>
        <v>0</v>
      </c>
      <c r="G25" s="19" t="s">
        <v>26</v>
      </c>
      <c r="H25" s="22" t="s">
        <v>54</v>
      </c>
      <c r="I25" s="22"/>
    </row>
    <row r="26" spans="1:9" x14ac:dyDescent="0.25">
      <c r="A26" t="s">
        <v>65</v>
      </c>
      <c r="B26">
        <f t="shared" si="0"/>
        <v>0</v>
      </c>
      <c r="C26">
        <f t="shared" si="1"/>
        <v>0</v>
      </c>
      <c r="D26">
        <f t="shared" si="2"/>
        <v>0</v>
      </c>
      <c r="E26">
        <f t="shared" si="3"/>
        <v>0</v>
      </c>
      <c r="G26" s="19" t="s">
        <v>27</v>
      </c>
      <c r="H26" s="22" t="s">
        <v>41</v>
      </c>
      <c r="I26" s="22"/>
    </row>
    <row r="27" spans="1:9" x14ac:dyDescent="0.25">
      <c r="A27" t="s">
        <v>66</v>
      </c>
      <c r="B27">
        <f t="shared" si="0"/>
        <v>0</v>
      </c>
      <c r="C27">
        <f t="shared" si="1"/>
        <v>0</v>
      </c>
      <c r="D27">
        <f t="shared" si="2"/>
        <v>0</v>
      </c>
      <c r="E27">
        <f t="shared" si="3"/>
        <v>0</v>
      </c>
      <c r="G27" s="19" t="s">
        <v>115</v>
      </c>
      <c r="H27" s="22" t="s">
        <v>63</v>
      </c>
      <c r="I27" s="22"/>
    </row>
    <row r="28" spans="1:9" x14ac:dyDescent="0.25">
      <c r="A28" t="s">
        <v>67</v>
      </c>
      <c r="B28">
        <f t="shared" si="0"/>
        <v>0</v>
      </c>
      <c r="C28">
        <f t="shared" si="1"/>
        <v>0</v>
      </c>
      <c r="D28">
        <f t="shared" si="2"/>
        <v>0</v>
      </c>
      <c r="E28">
        <f t="shared" si="3"/>
        <v>0</v>
      </c>
      <c r="G28" s="19" t="s">
        <v>114</v>
      </c>
      <c r="H28" s="22" t="s">
        <v>54</v>
      </c>
      <c r="I28" s="22"/>
    </row>
    <row r="29" spans="1:9" x14ac:dyDescent="0.25">
      <c r="A29" t="s">
        <v>46</v>
      </c>
      <c r="B29">
        <f t="shared" si="0"/>
        <v>0</v>
      </c>
      <c r="C29">
        <f t="shared" si="1"/>
        <v>0</v>
      </c>
      <c r="D29">
        <f t="shared" si="2"/>
        <v>0</v>
      </c>
      <c r="E29">
        <f t="shared" si="3"/>
        <v>0</v>
      </c>
      <c r="G29" s="20" t="s">
        <v>28</v>
      </c>
      <c r="H29" s="23" t="s">
        <v>63</v>
      </c>
      <c r="I29" s="23"/>
    </row>
    <row r="30" spans="1:9" x14ac:dyDescent="0.25">
      <c r="A30" t="s">
        <v>59</v>
      </c>
      <c r="B30">
        <f t="shared" si="0"/>
        <v>0</v>
      </c>
      <c r="C30">
        <f t="shared" si="1"/>
        <v>0</v>
      </c>
      <c r="D30">
        <f t="shared" si="2"/>
        <v>0</v>
      </c>
      <c r="E30">
        <f t="shared" si="3"/>
        <v>0</v>
      </c>
    </row>
    <row r="31" spans="1:9" x14ac:dyDescent="0.25">
      <c r="A31" t="s">
        <v>68</v>
      </c>
      <c r="B31">
        <f t="shared" si="0"/>
        <v>0</v>
      </c>
      <c r="C31">
        <f t="shared" si="1"/>
        <v>0</v>
      </c>
      <c r="D31">
        <f t="shared" si="2"/>
        <v>0</v>
      </c>
      <c r="E31">
        <f t="shared" si="3"/>
        <v>0</v>
      </c>
      <c r="H31">
        <f>COUNTA(H3:H29)</f>
        <v>27</v>
      </c>
      <c r="I31">
        <f>COUNTA(I3:I29)</f>
        <v>0</v>
      </c>
    </row>
    <row r="32" spans="1:9" x14ac:dyDescent="0.25">
      <c r="A32" t="s">
        <v>60</v>
      </c>
      <c r="B32">
        <f t="shared" si="0"/>
        <v>0</v>
      </c>
      <c r="C32">
        <f t="shared" si="1"/>
        <v>0</v>
      </c>
      <c r="D32">
        <f t="shared" si="2"/>
        <v>0</v>
      </c>
      <c r="E32">
        <f t="shared" si="3"/>
        <v>0</v>
      </c>
    </row>
    <row r="33" spans="1:9" x14ac:dyDescent="0.25">
      <c r="A33" t="s">
        <v>69</v>
      </c>
      <c r="B33">
        <f t="shared" si="0"/>
        <v>0</v>
      </c>
      <c r="C33">
        <f t="shared" si="1"/>
        <v>0</v>
      </c>
      <c r="D33">
        <f t="shared" si="2"/>
        <v>0</v>
      </c>
      <c r="E33">
        <f t="shared" si="3"/>
        <v>0</v>
      </c>
    </row>
    <row r="34" spans="1:9" x14ac:dyDescent="0.25">
      <c r="G34" s="16" t="s">
        <v>2</v>
      </c>
    </row>
    <row r="35" spans="1:9" x14ac:dyDescent="0.25">
      <c r="G35" s="17" t="s">
        <v>37</v>
      </c>
      <c r="H35" s="8" t="s">
        <v>70</v>
      </c>
      <c r="I35" s="8" t="s">
        <v>71</v>
      </c>
    </row>
    <row r="36" spans="1:9" x14ac:dyDescent="0.25">
      <c r="G36" s="18"/>
      <c r="H36" s="21"/>
      <c r="I36" s="21"/>
    </row>
    <row r="37" spans="1:9" x14ac:dyDescent="0.25">
      <c r="G37" s="19"/>
      <c r="H37" s="22"/>
      <c r="I37" s="22"/>
    </row>
    <row r="38" spans="1:9" x14ac:dyDescent="0.25">
      <c r="G38" s="19"/>
      <c r="H38" s="22"/>
      <c r="I38" s="22"/>
    </row>
    <row r="39" spans="1:9" x14ac:dyDescent="0.25">
      <c r="G39" s="19"/>
      <c r="H39" s="22"/>
      <c r="I39" s="22"/>
    </row>
    <row r="40" spans="1:9" x14ac:dyDescent="0.25">
      <c r="G40" s="19"/>
      <c r="H40" s="22"/>
      <c r="I40" s="22"/>
    </row>
    <row r="41" spans="1:9" x14ac:dyDescent="0.25">
      <c r="G41" s="19"/>
      <c r="H41" s="22"/>
      <c r="I41" s="22"/>
    </row>
    <row r="42" spans="1:9" x14ac:dyDescent="0.25">
      <c r="G42" s="19"/>
      <c r="H42" s="22"/>
      <c r="I42" s="22"/>
    </row>
    <row r="43" spans="1:9" x14ac:dyDescent="0.25">
      <c r="G43" s="19"/>
      <c r="H43" s="22"/>
      <c r="I43" s="22"/>
    </row>
    <row r="44" spans="1:9" x14ac:dyDescent="0.25">
      <c r="G44" s="19"/>
      <c r="H44" s="22"/>
      <c r="I44" s="22"/>
    </row>
    <row r="45" spans="1:9" x14ac:dyDescent="0.25">
      <c r="G45" s="19"/>
      <c r="H45" s="22"/>
      <c r="I45" s="22"/>
    </row>
    <row r="46" spans="1:9" x14ac:dyDescent="0.25">
      <c r="G46" s="19"/>
      <c r="H46" s="22"/>
      <c r="I46" s="22"/>
    </row>
    <row r="47" spans="1:9" x14ac:dyDescent="0.25">
      <c r="G47" s="19"/>
      <c r="H47" s="22"/>
      <c r="I47" s="22"/>
    </row>
    <row r="48" spans="1:9" x14ac:dyDescent="0.25">
      <c r="G48" s="19"/>
      <c r="H48" s="22"/>
      <c r="I48" s="22"/>
    </row>
    <row r="49" spans="7:9" x14ac:dyDescent="0.25">
      <c r="G49" s="19"/>
      <c r="H49" s="22"/>
      <c r="I49" s="22"/>
    </row>
    <row r="50" spans="7:9" x14ac:dyDescent="0.25">
      <c r="G50" s="19"/>
      <c r="H50" s="22"/>
      <c r="I50" s="22"/>
    </row>
    <row r="51" spans="7:9" x14ac:dyDescent="0.25">
      <c r="G51" s="19"/>
      <c r="H51" s="22"/>
      <c r="I51" s="22"/>
    </row>
    <row r="52" spans="7:9" x14ac:dyDescent="0.25">
      <c r="G52" s="19"/>
      <c r="H52" s="22"/>
      <c r="I52" s="22"/>
    </row>
    <row r="53" spans="7:9" x14ac:dyDescent="0.25">
      <c r="G53" s="19"/>
      <c r="H53" s="22"/>
      <c r="I53" s="22"/>
    </row>
    <row r="54" spans="7:9" x14ac:dyDescent="0.25">
      <c r="G54" s="19"/>
      <c r="H54" s="22"/>
      <c r="I54" s="22"/>
    </row>
    <row r="55" spans="7:9" x14ac:dyDescent="0.25">
      <c r="G55" s="20"/>
      <c r="H55" s="23"/>
      <c r="I55" s="23"/>
    </row>
    <row r="57" spans="7:9" x14ac:dyDescent="0.25">
      <c r="H57">
        <f>COUNTA(H36:H55)</f>
        <v>0</v>
      </c>
      <c r="I57">
        <f>COUNTA(I36:I55)</f>
        <v>0</v>
      </c>
    </row>
    <row r="59" spans="7:9" x14ac:dyDescent="0.25">
      <c r="G59" s="16"/>
    </row>
    <row r="60" spans="7:9" x14ac:dyDescent="0.25">
      <c r="G60" s="16" t="s">
        <v>3</v>
      </c>
    </row>
    <row r="61" spans="7:9" x14ac:dyDescent="0.25">
      <c r="G61" s="17" t="s">
        <v>37</v>
      </c>
      <c r="H61" s="8"/>
      <c r="I61" s="8"/>
    </row>
    <row r="62" spans="7:9" x14ac:dyDescent="0.25">
      <c r="G62" s="19"/>
      <c r="H62" s="19"/>
      <c r="I62" s="19"/>
    </row>
    <row r="63" spans="7:9" x14ac:dyDescent="0.25">
      <c r="G63" s="19"/>
      <c r="H63" s="19"/>
      <c r="I63" s="19"/>
    </row>
    <row r="64" spans="7:9" x14ac:dyDescent="0.25">
      <c r="G64" s="19"/>
      <c r="H64" s="19"/>
      <c r="I64" s="19"/>
    </row>
    <row r="65" spans="7:9" x14ac:dyDescent="0.25">
      <c r="G65" s="19"/>
      <c r="H65" s="19"/>
      <c r="I65" s="19"/>
    </row>
    <row r="66" spans="7:9" x14ac:dyDescent="0.25">
      <c r="G66" s="19"/>
      <c r="H66" s="19"/>
      <c r="I66" s="19"/>
    </row>
    <row r="67" spans="7:9" x14ac:dyDescent="0.25">
      <c r="G67" s="19"/>
      <c r="H67" s="19"/>
      <c r="I67" s="19"/>
    </row>
    <row r="68" spans="7:9" x14ac:dyDescent="0.25">
      <c r="G68" s="19"/>
      <c r="H68" s="19"/>
      <c r="I68" s="19"/>
    </row>
    <row r="69" spans="7:9" x14ac:dyDescent="0.25">
      <c r="G69" s="19"/>
      <c r="H69" s="19"/>
      <c r="I69" s="19"/>
    </row>
    <row r="70" spans="7:9" x14ac:dyDescent="0.25">
      <c r="G70" s="19"/>
      <c r="H70" s="19"/>
      <c r="I70" s="19"/>
    </row>
    <row r="71" spans="7:9" x14ac:dyDescent="0.25">
      <c r="G71" s="19"/>
      <c r="H71" s="19"/>
      <c r="I71" s="19"/>
    </row>
    <row r="72" spans="7:9" x14ac:dyDescent="0.25">
      <c r="G72" s="20"/>
      <c r="H72" s="20"/>
      <c r="I72" s="20"/>
    </row>
    <row r="74" spans="7:9" x14ac:dyDescent="0.25">
      <c r="H74">
        <f>COUNTA(H62:H72)</f>
        <v>0</v>
      </c>
      <c r="I74">
        <f>COUNTA(I62:I72)</f>
        <v>0</v>
      </c>
    </row>
  </sheetData>
  <sortState ref="A2:E29">
    <sortCondition descending="1" ref="B2:B29"/>
    <sortCondition ref="A2:A29"/>
  </sortState>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70"/>
  <sheetViews>
    <sheetView zoomScale="80" zoomScaleNormal="80" workbookViewId="0">
      <pane xSplit="5" ySplit="3" topLeftCell="F4" activePane="bottomRight" state="frozen"/>
      <selection pane="topRight" activeCell="F1" sqref="F1"/>
      <selection pane="bottomLeft" activeCell="A4" sqref="A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s>
  <sheetData>
    <row r="2" spans="1:10" x14ac:dyDescent="0.25">
      <c r="B2" s="32">
        <f>COUNTIF(B4:B19,"at")</f>
        <v>16</v>
      </c>
      <c r="G2" s="38"/>
      <c r="H2" s="39"/>
      <c r="I2" s="38"/>
      <c r="J2" s="39"/>
    </row>
    <row r="3" spans="1:10" x14ac:dyDescent="0.25">
      <c r="A3" s="33" t="s">
        <v>112</v>
      </c>
      <c r="B3" s="33"/>
      <c r="C3" s="33"/>
      <c r="D3" t="s">
        <v>91</v>
      </c>
      <c r="E3" s="33" t="s">
        <v>92</v>
      </c>
      <c r="G3" s="2" t="s">
        <v>95</v>
      </c>
      <c r="H3" s="2" t="s">
        <v>96</v>
      </c>
      <c r="I3" s="2" t="s">
        <v>95</v>
      </c>
      <c r="J3" s="2" t="s">
        <v>96</v>
      </c>
    </row>
    <row r="4" spans="1:10" x14ac:dyDescent="0.25">
      <c r="A4" s="34" t="s">
        <v>66</v>
      </c>
      <c r="B4" s="11" t="s">
        <v>93</v>
      </c>
      <c r="C4" s="35" t="s">
        <v>61</v>
      </c>
      <c r="D4" s="36" t="str">
        <f t="shared" ref="D4:D19" si="0">MAX(COUNTIF(G4:BF4,A4),COUNTIF(G4:BF4,C4))&amp;" to "&amp;MIN(COUNTIF(G4:BF4,A4),COUNTIF(G4:BF4,C4))&amp;" "&amp;IF(COUNTIF(G4:BF4,A4)&gt;COUNTIF(G4:BF4,C4),A4,IF(COUNTIF(G4:BF4,A4)&lt;COUNTIF(G4:BF4,C4),C4,"Split"))</f>
        <v>0 to 0 Split</v>
      </c>
      <c r="E4" s="11"/>
      <c r="G4" s="24"/>
      <c r="H4" s="24"/>
      <c r="I4" s="24"/>
      <c r="J4" s="24"/>
    </row>
    <row r="5" spans="1:10" x14ac:dyDescent="0.25">
      <c r="A5" s="34" t="s">
        <v>63</v>
      </c>
      <c r="B5" s="11" t="s">
        <v>93</v>
      </c>
      <c r="C5" s="35" t="s">
        <v>62</v>
      </c>
      <c r="D5" s="36" t="str">
        <f t="shared" si="0"/>
        <v>0 to 0 Split</v>
      </c>
      <c r="E5" s="11"/>
      <c r="G5" s="26"/>
      <c r="H5" s="26"/>
      <c r="I5" s="26"/>
      <c r="J5" s="26"/>
    </row>
    <row r="6" spans="1:10" x14ac:dyDescent="0.25">
      <c r="A6" s="34" t="s">
        <v>69</v>
      </c>
      <c r="B6" s="11" t="s">
        <v>93</v>
      </c>
      <c r="C6" s="35" t="s">
        <v>58</v>
      </c>
      <c r="D6" s="36" t="str">
        <f t="shared" si="0"/>
        <v>0 to 0 Split</v>
      </c>
      <c r="E6" s="11"/>
      <c r="G6" s="26"/>
      <c r="H6" s="26"/>
      <c r="I6" s="26"/>
      <c r="J6" s="26"/>
    </row>
    <row r="7" spans="1:10" x14ac:dyDescent="0.25">
      <c r="A7" s="34" t="s">
        <v>45</v>
      </c>
      <c r="B7" s="11" t="s">
        <v>93</v>
      </c>
      <c r="C7" s="35" t="s">
        <v>56</v>
      </c>
      <c r="D7" s="36" t="str">
        <f t="shared" si="0"/>
        <v>0 to 0 Split</v>
      </c>
      <c r="E7" s="11"/>
      <c r="G7" s="26"/>
      <c r="H7" s="26"/>
      <c r="I7" s="26"/>
      <c r="J7" s="26"/>
    </row>
    <row r="8" spans="1:10" x14ac:dyDescent="0.25">
      <c r="A8" s="34" t="s">
        <v>36</v>
      </c>
      <c r="B8" s="11" t="s">
        <v>93</v>
      </c>
      <c r="C8" s="35" t="s">
        <v>41</v>
      </c>
      <c r="D8" s="36" t="str">
        <f t="shared" si="0"/>
        <v>0 to 0 Split</v>
      </c>
      <c r="E8" s="11"/>
      <c r="G8" s="26"/>
      <c r="H8" s="26"/>
      <c r="I8" s="26"/>
      <c r="J8" s="26"/>
    </row>
    <row r="9" spans="1:10" x14ac:dyDescent="0.25">
      <c r="A9" s="34" t="s">
        <v>44</v>
      </c>
      <c r="B9" s="11" t="s">
        <v>93</v>
      </c>
      <c r="C9" s="35" t="s">
        <v>51</v>
      </c>
      <c r="D9" s="36" t="str">
        <f t="shared" si="0"/>
        <v>0 to 0 Split</v>
      </c>
      <c r="E9" s="11"/>
      <c r="G9" s="26"/>
      <c r="H9" s="26"/>
      <c r="I9" s="26"/>
      <c r="J9" s="26"/>
    </row>
    <row r="10" spans="1:10" x14ac:dyDescent="0.25">
      <c r="A10" s="34" t="s">
        <v>64</v>
      </c>
      <c r="B10" s="11" t="s">
        <v>93</v>
      </c>
      <c r="C10" s="35" t="s">
        <v>40</v>
      </c>
      <c r="D10" s="36" t="str">
        <f t="shared" si="0"/>
        <v>0 to 0 Split</v>
      </c>
      <c r="E10" s="11"/>
      <c r="G10" s="26"/>
      <c r="H10" s="26"/>
      <c r="I10" s="26"/>
      <c r="J10" s="26"/>
    </row>
    <row r="11" spans="1:10" x14ac:dyDescent="0.25">
      <c r="A11" s="34" t="s">
        <v>53</v>
      </c>
      <c r="B11" s="11" t="s">
        <v>93</v>
      </c>
      <c r="C11" s="35" t="s">
        <v>65</v>
      </c>
      <c r="D11" s="36" t="str">
        <f t="shared" si="0"/>
        <v>0 to 0 Split</v>
      </c>
      <c r="E11" s="11"/>
      <c r="G11" s="26"/>
      <c r="H11" s="26"/>
      <c r="I11" s="26"/>
      <c r="J11" s="26"/>
    </row>
    <row r="12" spans="1:10" x14ac:dyDescent="0.25">
      <c r="A12" s="34" t="s">
        <v>48</v>
      </c>
      <c r="B12" s="11" t="s">
        <v>93</v>
      </c>
      <c r="C12" s="35" t="s">
        <v>68</v>
      </c>
      <c r="D12" s="36" t="str">
        <f t="shared" si="0"/>
        <v>0 to 0 Split</v>
      </c>
      <c r="E12" s="11"/>
      <c r="G12" s="26"/>
      <c r="H12" s="26"/>
      <c r="I12" s="26"/>
      <c r="J12" s="26"/>
    </row>
    <row r="13" spans="1:10" x14ac:dyDescent="0.25">
      <c r="A13" s="34" t="s">
        <v>39</v>
      </c>
      <c r="B13" s="11" t="s">
        <v>93</v>
      </c>
      <c r="C13" s="35" t="s">
        <v>49</v>
      </c>
      <c r="D13" s="36" t="str">
        <f t="shared" si="0"/>
        <v>0 to 0 Split</v>
      </c>
      <c r="E13" s="11"/>
      <c r="G13" s="26"/>
      <c r="H13" s="26"/>
      <c r="I13" s="26"/>
      <c r="J13" s="26"/>
    </row>
    <row r="14" spans="1:10" x14ac:dyDescent="0.25">
      <c r="A14" s="34" t="s">
        <v>52</v>
      </c>
      <c r="B14" s="11" t="s">
        <v>93</v>
      </c>
      <c r="C14" s="35" t="s">
        <v>47</v>
      </c>
      <c r="D14" s="36" t="str">
        <f t="shared" si="0"/>
        <v>0 to 0 Split</v>
      </c>
      <c r="E14" s="11"/>
      <c r="G14" s="26"/>
      <c r="H14" s="26"/>
      <c r="I14" s="26"/>
      <c r="J14" s="26"/>
    </row>
    <row r="15" spans="1:10" x14ac:dyDescent="0.25">
      <c r="A15" s="34" t="s">
        <v>46</v>
      </c>
      <c r="B15" s="11" t="s">
        <v>93</v>
      </c>
      <c r="C15" s="35" t="s">
        <v>42</v>
      </c>
      <c r="D15" s="36" t="str">
        <f t="shared" si="0"/>
        <v>0 to 0 Split</v>
      </c>
      <c r="E15" s="11"/>
      <c r="G15" s="26"/>
      <c r="H15" s="26"/>
      <c r="I15" s="26"/>
      <c r="J15" s="26"/>
    </row>
    <row r="16" spans="1:10" x14ac:dyDescent="0.25">
      <c r="A16" s="34" t="s">
        <v>60</v>
      </c>
      <c r="B16" s="11" t="s">
        <v>93</v>
      </c>
      <c r="C16" s="35" t="s">
        <v>50</v>
      </c>
      <c r="D16" s="36" t="str">
        <f t="shared" si="0"/>
        <v>0 to 0 Split</v>
      </c>
      <c r="E16" s="11"/>
      <c r="G16" s="26"/>
      <c r="H16" s="26"/>
      <c r="I16" s="26"/>
      <c r="J16" s="26"/>
    </row>
    <row r="17" spans="1:10" x14ac:dyDescent="0.25">
      <c r="A17" s="34" t="s">
        <v>67</v>
      </c>
      <c r="B17" s="11" t="s">
        <v>93</v>
      </c>
      <c r="C17" s="35" t="s">
        <v>57</v>
      </c>
      <c r="D17" s="36" t="str">
        <f t="shared" si="0"/>
        <v>0 to 0 Split</v>
      </c>
      <c r="E17" s="11"/>
      <c r="G17" s="26"/>
      <c r="H17" s="26"/>
      <c r="I17" s="26"/>
      <c r="J17" s="26"/>
    </row>
    <row r="18" spans="1:10" x14ac:dyDescent="0.25">
      <c r="A18" s="34" t="s">
        <v>55</v>
      </c>
      <c r="B18" s="11" t="s">
        <v>93</v>
      </c>
      <c r="C18" s="35" t="s">
        <v>43</v>
      </c>
      <c r="D18" s="36" t="str">
        <f t="shared" si="0"/>
        <v>0 to 0 Split</v>
      </c>
      <c r="E18" s="11"/>
      <c r="G18" s="26"/>
      <c r="H18" s="26"/>
      <c r="I18" s="26"/>
      <c r="J18" s="26"/>
    </row>
    <row r="19" spans="1:10" x14ac:dyDescent="0.25">
      <c r="A19" s="34" t="s">
        <v>59</v>
      </c>
      <c r="B19" s="11" t="s">
        <v>93</v>
      </c>
      <c r="C19" s="35" t="s">
        <v>54</v>
      </c>
      <c r="D19" s="36" t="str">
        <f t="shared" si="0"/>
        <v>0 to 0 Split</v>
      </c>
      <c r="E19" s="11"/>
      <c r="G19" s="29"/>
      <c r="H19" s="29"/>
      <c r="I19" s="29"/>
      <c r="J19" s="29"/>
    </row>
    <row r="20" spans="1:10" x14ac:dyDescent="0.25">
      <c r="E20" s="10"/>
      <c r="F20" s="10"/>
      <c r="G20" s="2" t="s">
        <v>96</v>
      </c>
      <c r="H20" s="2">
        <f>IF($E$4=G4,H4,0)+IF($E$5=G5,H5,0)+IF($E$6=G6,H6,0)+IF($E$7=G7,H7,0)+IF($E$8=G8,H8,0)+IF($E$9=G9,H9,0)+IF($E$10=G10,H10,0)+IF($E$11=G11,H11,0)+IF($E$12=G12,H12,0)+IF($E$13=G13,H13,0)+IF($E$14=G14,H14,0)+IF($E$15=G15,H15,0)+IF($E$16=G16,H16,0)+IF($E$17=G17,H17,0)+IF($E$18=G18,H18,0)+IF($E$19=G19,H19,0)</f>
        <v>0</v>
      </c>
      <c r="I20" s="2" t="s">
        <v>96</v>
      </c>
      <c r="J20" s="2">
        <f>IF($E$4=I4,J4,0)+IF($E$5=I5,J5,0)+IF($E$6=I6,J6,0)+IF($E$7=I7,J7,0)+IF($E$8=I8,J8,0)+IF($E$9=I9,J9,0)+IF($E$10=I10,J10,0)+IF($E$11=I11,J11,0)+IF($E$12=I12,J12,0)+IF($E$13=I13,J13,0)+IF($E$14=I14,J14,0)+IF($E$15=I15,J15,0)+IF($E$16=I16,J16,0)+IF($E$17=I17,J17,0)+IF($E$18=I18,J18,0)+IF($E$19=I19,J19,0)</f>
        <v>0</v>
      </c>
    </row>
    <row r="21" spans="1:10" x14ac:dyDescent="0.25">
      <c r="H21" s="10">
        <f>IF(H20=$H$24,1,"")</f>
        <v>1</v>
      </c>
      <c r="J21" s="10">
        <f>IF(J20=$H$24,1,"")</f>
        <v>1</v>
      </c>
    </row>
    <row r="22" spans="1:10" x14ac:dyDescent="0.25">
      <c r="C22" s="10"/>
      <c r="D22" s="10"/>
      <c r="E22" s="10"/>
      <c r="F22" s="10"/>
      <c r="H22">
        <f>IF(AND(SUM(G$21:$G21)&gt;0,H21=1),", "&amp;G2,IF(AND(SUM(G$21:$G21)=0,H21=1),G2,""))</f>
        <v>0</v>
      </c>
      <c r="J22" t="str">
        <f>IF(AND(SUM($G$21:I21)&gt;0,J21=1),", "&amp;I2,IF(AND(SUM($G$21:I21)=0,J21=1),I2,""))</f>
        <v xml:space="preserve">, </v>
      </c>
    </row>
    <row r="23" spans="1:10" x14ac:dyDescent="0.25">
      <c r="C23" s="10"/>
      <c r="D23" s="11"/>
      <c r="E23" s="11"/>
      <c r="F23" s="10"/>
    </row>
    <row r="24" spans="1:10" x14ac:dyDescent="0.25">
      <c r="D24" s="11"/>
      <c r="E24" s="11"/>
      <c r="F24" s="10" t="s">
        <v>94</v>
      </c>
      <c r="G24" s="10" t="str">
        <f>H22&amp;J22&amp;L22&amp;N22&amp;P22&amp;R22&amp;T22&amp;V22&amp;X22&amp;Z22&amp;AB22&amp;AD22&amp;AF22&amp;AH22&amp;AJ22&amp;AL22&amp;AN22&amp;AP22&amp;AR22&amp;AT22&amp;AV22&amp;AX22&amp;AZ22&amp;BB22&amp;BD22&amp;BF22</f>
        <v xml:space="preserve">0, </v>
      </c>
      <c r="H24" s="10">
        <f>MAX(H20,J20,L20,N20,P20,R20,T20,V20,X20,Z20,AB20,AD20,AF20,AH20,AJ20,AL20,AN20,AP20,AR20,AT20,AV20,AX20,AZ20,BB20,BD20,BF20)</f>
        <v>0</v>
      </c>
      <c r="I24" s="10"/>
      <c r="J24" s="10"/>
    </row>
    <row r="25" spans="1:10" x14ac:dyDescent="0.25">
      <c r="D25" s="11"/>
      <c r="E25" s="11"/>
      <c r="F25" s="10"/>
    </row>
    <row r="26" spans="1:10" x14ac:dyDescent="0.25">
      <c r="C26" s="10"/>
      <c r="D26" s="11"/>
      <c r="E26" s="11"/>
      <c r="F26" s="10"/>
    </row>
    <row r="27" spans="1:10" x14ac:dyDescent="0.25">
      <c r="D27" s="11"/>
      <c r="E27" s="11"/>
      <c r="F27" s="10"/>
    </row>
    <row r="28" spans="1:10" x14ac:dyDescent="0.25">
      <c r="C28" s="10"/>
      <c r="D28" s="11"/>
      <c r="E28" s="11"/>
      <c r="F28" s="10"/>
    </row>
    <row r="29" spans="1:10" x14ac:dyDescent="0.25">
      <c r="C29" s="10"/>
      <c r="D29" s="11"/>
      <c r="E29" s="16"/>
    </row>
    <row r="30" spans="1:10" x14ac:dyDescent="0.25">
      <c r="C30" s="10"/>
      <c r="D30" s="11"/>
      <c r="E30" s="11"/>
    </row>
    <row r="31" spans="1:10" x14ac:dyDescent="0.25">
      <c r="C31" s="10"/>
      <c r="D31" s="11"/>
      <c r="E31" s="11"/>
      <c r="F31" s="37"/>
    </row>
    <row r="32" spans="1:10"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G4:G19">
    <cfRule type="expression" dxfId="1" priority="2">
      <formula>G4=$E4</formula>
    </cfRule>
  </conditionalFormatting>
  <conditionalFormatting sqref="I4:I19">
    <cfRule type="expression" dxfId="0" priority="1">
      <formula>I4=$E4</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U33"/>
  <sheetViews>
    <sheetView zoomScale="80" zoomScaleNormal="80" workbookViewId="0"/>
  </sheetViews>
  <sheetFormatPr defaultRowHeight="15" x14ac:dyDescent="0.25"/>
  <cols>
    <col min="1" max="1" width="2.7109375" customWidth="1"/>
    <col min="2" max="2" width="11.7109375" bestFit="1" customWidth="1"/>
    <col min="3" max="3" width="7.28515625" bestFit="1" customWidth="1"/>
    <col min="4" max="4" width="11" bestFit="1" customWidth="1"/>
    <col min="5" max="13" width="7.7109375" bestFit="1" customWidth="1"/>
    <col min="14" max="21" width="8.7109375" bestFit="1" customWidth="1"/>
  </cols>
  <sheetData>
    <row r="3" spans="2:21" x14ac:dyDescent="0.25">
      <c r="B3" s="2" t="s">
        <v>37</v>
      </c>
      <c r="C3" s="2" t="s">
        <v>72</v>
      </c>
      <c r="D3" s="3" t="s">
        <v>73</v>
      </c>
      <c r="E3" s="3" t="s">
        <v>31</v>
      </c>
      <c r="F3" s="4" t="s">
        <v>38</v>
      </c>
      <c r="G3" s="4" t="s">
        <v>74</v>
      </c>
      <c r="H3" s="4" t="s">
        <v>75</v>
      </c>
      <c r="I3" s="4" t="s">
        <v>76</v>
      </c>
      <c r="J3" s="4" t="s">
        <v>77</v>
      </c>
      <c r="K3" s="4" t="s">
        <v>78</v>
      </c>
      <c r="L3" s="4" t="s">
        <v>79</v>
      </c>
      <c r="M3" s="4" t="s">
        <v>70</v>
      </c>
      <c r="N3" s="4" t="s">
        <v>71</v>
      </c>
      <c r="O3" s="4" t="s">
        <v>80</v>
      </c>
      <c r="P3" s="4" t="s">
        <v>81</v>
      </c>
      <c r="Q3" s="4" t="s">
        <v>82</v>
      </c>
      <c r="R3" s="4" t="s">
        <v>83</v>
      </c>
      <c r="S3" s="4" t="s">
        <v>84</v>
      </c>
      <c r="T3" s="4" t="s">
        <v>85</v>
      </c>
      <c r="U3" s="4" t="s">
        <v>86</v>
      </c>
    </row>
    <row r="4" spans="2:21" x14ac:dyDescent="0.25">
      <c r="B4" s="7" t="s">
        <v>5</v>
      </c>
      <c r="C4" s="26" t="e">
        <f t="shared" ref="C4:C29" si="0">RANK(D4,$D$4:$D$29,0)</f>
        <v>#DIV/0!</v>
      </c>
      <c r="D4" s="27" t="e">
        <f t="shared" ref="D4:D22" si="1">AVERAGE(E4:U4)</f>
        <v>#DIV/0!</v>
      </c>
      <c r="E4" s="25" t="e">
        <f>'Pick''Em Week 1'!$H$20/AVERAGE('Pick''Em Week 1'!$H$20,'Pick''Em Week 1'!$J$20,'Pick''Em Week 1'!$L$20,'Pick''Em Week 1'!$N$20,'Pick''Em Week 1'!$P$20,'Pick''Em Week 1'!$R$20,'Pick''Em Week 1'!$T$20,'Pick''Em Week 1'!$V$20,'Pick''Em Week 1'!$X$20,'Pick''Em Week 1'!$Z$20,'Pick''Em Week 1'!$AB$20,'Pick''Em Week 1'!$AD$20,'Pick''Em Week 1'!$AF$20,'Pick''Em Week 1'!$AH$20,'Pick''Em Week 1'!$AJ$20,'Pick''Em Week 1'!$AL$20,'Pick''Em Week 1'!$AN$20,'Pick''Em Week 1'!$AP$20,'Pick''Em Week 1'!$AR$20,'Pick''Em Week 1'!$AT$20,'Pick''Em Week 1'!$AV$20,'Pick''Em Week 1'!$AX$20,'Pick''Em Week 1'!$AZ$20,'Pick''Em Week 1'!$BB$20,'Pick''Em Week 1'!$BD$20,'Pick''Em Week 1'!$BF$20)</f>
        <v>#DIV/0!</v>
      </c>
      <c r="F4" s="27"/>
      <c r="G4" s="27"/>
      <c r="H4" s="27"/>
      <c r="I4" s="27"/>
      <c r="J4" s="27"/>
      <c r="K4" s="27"/>
      <c r="L4" s="27"/>
      <c r="M4" s="27"/>
      <c r="N4" s="27"/>
      <c r="O4" s="27"/>
      <c r="P4" s="27"/>
      <c r="Q4" s="27"/>
      <c r="R4" s="27"/>
      <c r="S4" s="27"/>
      <c r="T4" s="27"/>
      <c r="U4" s="27"/>
    </row>
    <row r="5" spans="2:21" x14ac:dyDescent="0.25">
      <c r="B5" s="7" t="s">
        <v>6</v>
      </c>
      <c r="C5" s="26" t="e">
        <f t="shared" si="0"/>
        <v>#DIV/0!</v>
      </c>
      <c r="D5" s="27" t="e">
        <f t="shared" si="1"/>
        <v>#DIV/0!</v>
      </c>
      <c r="E5" s="27" t="e">
        <f>'Pick''Em Week 1'!$J$20/AVERAGE('Pick''Em Week 1'!$H$20,'Pick''Em Week 1'!$J$20,'Pick''Em Week 1'!$L$20,'Pick''Em Week 1'!$N$20,'Pick''Em Week 1'!$P$20,'Pick''Em Week 1'!$R$20,'Pick''Em Week 1'!$T$20,'Pick''Em Week 1'!$V$20,'Pick''Em Week 1'!$X$20,'Pick''Em Week 1'!$Z$20,'Pick''Em Week 1'!$AB$20,'Pick''Em Week 1'!$AD$20,'Pick''Em Week 1'!$AF$20,'Pick''Em Week 1'!$AH$20,'Pick''Em Week 1'!$AJ$20,'Pick''Em Week 1'!$AL$20,'Pick''Em Week 1'!$AN$20,'Pick''Em Week 1'!$AP$20,'Pick''Em Week 1'!$AR$20,'Pick''Em Week 1'!$AT$20,'Pick''Em Week 1'!$AV$20,'Pick''Em Week 1'!$AX$20,'Pick''Em Week 1'!$AZ$20,'Pick''Em Week 1'!$BB$20,'Pick''Em Week 1'!$BD$20,'Pick''Em Week 1'!$BF$20)</f>
        <v>#DIV/0!</v>
      </c>
      <c r="F5" s="27"/>
      <c r="G5" s="27"/>
      <c r="H5" s="27"/>
      <c r="I5" s="27"/>
      <c r="J5" s="27"/>
      <c r="K5" s="27"/>
      <c r="L5" s="27"/>
      <c r="M5" s="27"/>
      <c r="N5" s="27"/>
      <c r="O5" s="27"/>
      <c r="P5" s="27"/>
      <c r="Q5" s="27"/>
      <c r="R5" s="27"/>
      <c r="S5" s="27"/>
      <c r="T5" s="27"/>
      <c r="U5" s="27"/>
    </row>
    <row r="6" spans="2:21" x14ac:dyDescent="0.25">
      <c r="B6" s="7" t="s">
        <v>7</v>
      </c>
      <c r="C6" s="26" t="e">
        <f t="shared" si="0"/>
        <v>#DIV/0!</v>
      </c>
      <c r="D6" s="27" t="e">
        <f t="shared" si="1"/>
        <v>#DIV/0!</v>
      </c>
      <c r="E6" s="27" t="e">
        <f>'Pick''Em Week 1'!$L$20/AVERAGE('Pick''Em Week 1'!$H$20,'Pick''Em Week 1'!$J$20,'Pick''Em Week 1'!$L$20,'Pick''Em Week 1'!$N$20,'Pick''Em Week 1'!$P$20,'Pick''Em Week 1'!$R$20,'Pick''Em Week 1'!$T$20,'Pick''Em Week 1'!$V$20,'Pick''Em Week 1'!$X$20,'Pick''Em Week 1'!$Z$20,'Pick''Em Week 1'!$AB$20,'Pick''Em Week 1'!$AD$20,'Pick''Em Week 1'!$AF$20,'Pick''Em Week 1'!$AH$20,'Pick''Em Week 1'!$AJ$20,'Pick''Em Week 1'!$AL$20,'Pick''Em Week 1'!$AN$20,'Pick''Em Week 1'!$AP$20,'Pick''Em Week 1'!$AR$20,'Pick''Em Week 1'!$AT$20,'Pick''Em Week 1'!$AV$20,'Pick''Em Week 1'!$AX$20,'Pick''Em Week 1'!$AZ$20,'Pick''Em Week 1'!$BB$20,'Pick''Em Week 1'!$BD$20,'Pick''Em Week 1'!$BF$20)</f>
        <v>#DIV/0!</v>
      </c>
      <c r="F6" s="27"/>
      <c r="G6" s="27"/>
      <c r="H6" s="27"/>
      <c r="I6" s="27"/>
      <c r="J6" s="27"/>
      <c r="K6" s="27"/>
      <c r="L6" s="27"/>
      <c r="M6" s="27"/>
      <c r="N6" s="27"/>
      <c r="O6" s="27"/>
      <c r="P6" s="27"/>
      <c r="Q6" s="27"/>
      <c r="R6" s="27"/>
      <c r="S6" s="27"/>
      <c r="T6" s="27"/>
      <c r="U6" s="27"/>
    </row>
    <row r="7" spans="2:21" x14ac:dyDescent="0.25">
      <c r="B7" s="7" t="s">
        <v>8</v>
      </c>
      <c r="C7" s="26" t="e">
        <f t="shared" si="0"/>
        <v>#DIV/0!</v>
      </c>
      <c r="D7" s="27" t="e">
        <f t="shared" si="1"/>
        <v>#DIV/0!</v>
      </c>
      <c r="E7" s="27" t="e">
        <f>'Pick''Em Week 1'!$N$20/AVERAGE('Pick''Em Week 1'!$H$20,'Pick''Em Week 1'!$J$20,'Pick''Em Week 1'!$L$20,'Pick''Em Week 1'!$N$20,'Pick''Em Week 1'!$P$20,'Pick''Em Week 1'!$R$20,'Pick''Em Week 1'!$T$20,'Pick''Em Week 1'!$V$20,'Pick''Em Week 1'!$X$20,'Pick''Em Week 1'!$Z$20,'Pick''Em Week 1'!$AB$20,'Pick''Em Week 1'!$AD$20,'Pick''Em Week 1'!$AF$20,'Pick''Em Week 1'!$AH$20,'Pick''Em Week 1'!$AJ$20,'Pick''Em Week 1'!$AL$20,'Pick''Em Week 1'!$AN$20,'Pick''Em Week 1'!$AP$20,'Pick''Em Week 1'!$AR$20,'Pick''Em Week 1'!$AT$20,'Pick''Em Week 1'!$AV$20,'Pick''Em Week 1'!$AX$20,'Pick''Em Week 1'!$AZ$20,'Pick''Em Week 1'!$BB$20,'Pick''Em Week 1'!$BD$20,'Pick''Em Week 1'!$BF$20)</f>
        <v>#DIV/0!</v>
      </c>
      <c r="F7" s="27"/>
      <c r="G7" s="27"/>
      <c r="H7" s="27"/>
      <c r="I7" s="27"/>
      <c r="J7" s="27"/>
      <c r="K7" s="27"/>
      <c r="L7" s="27"/>
      <c r="M7" s="27"/>
      <c r="N7" s="27"/>
      <c r="O7" s="27"/>
      <c r="P7" s="27"/>
      <c r="Q7" s="27"/>
      <c r="R7" s="27"/>
      <c r="S7" s="27"/>
      <c r="T7" s="27"/>
      <c r="U7" s="27"/>
    </row>
    <row r="8" spans="2:21" x14ac:dyDescent="0.25">
      <c r="B8" s="7" t="s">
        <v>10</v>
      </c>
      <c r="C8" s="26" t="e">
        <f t="shared" si="0"/>
        <v>#DIV/0!</v>
      </c>
      <c r="D8" s="27" t="e">
        <f t="shared" si="1"/>
        <v>#DIV/0!</v>
      </c>
      <c r="E8" s="27" t="e">
        <f>'Pick''Em Week 1'!$P$20/AVERAGE('Pick''Em Week 1'!$H$20,'Pick''Em Week 1'!$J$20,'Pick''Em Week 1'!$L$20,'Pick''Em Week 1'!$N$20,'Pick''Em Week 1'!$P$20,'Pick''Em Week 1'!$R$20,'Pick''Em Week 1'!$T$20,'Pick''Em Week 1'!$V$20,'Pick''Em Week 1'!$X$20,'Pick''Em Week 1'!$Z$20,'Pick''Em Week 1'!$AB$20,'Pick''Em Week 1'!$AD$20,'Pick''Em Week 1'!$AF$20,'Pick''Em Week 1'!$AH$20,'Pick''Em Week 1'!$AJ$20,'Pick''Em Week 1'!$AL$20,'Pick''Em Week 1'!$AN$20,'Pick''Em Week 1'!$AP$20,'Pick''Em Week 1'!$AR$20,'Pick''Em Week 1'!$AT$20,'Pick''Em Week 1'!$AV$20,'Pick''Em Week 1'!$AX$20,'Pick''Em Week 1'!$AZ$20,'Pick''Em Week 1'!$BB$20,'Pick''Em Week 1'!$BD$20,'Pick''Em Week 1'!$BF$20)</f>
        <v>#DIV/0!</v>
      </c>
      <c r="F8" s="27"/>
      <c r="G8" s="27"/>
      <c r="H8" s="27"/>
      <c r="I8" s="27"/>
      <c r="J8" s="27"/>
      <c r="K8" s="27"/>
      <c r="L8" s="27"/>
      <c r="M8" s="27"/>
      <c r="N8" s="27"/>
      <c r="O8" s="27"/>
      <c r="P8" s="27"/>
      <c r="Q8" s="27"/>
      <c r="R8" s="27"/>
      <c r="S8" s="27"/>
      <c r="T8" s="27"/>
      <c r="U8" s="27"/>
    </row>
    <row r="9" spans="2:21" x14ac:dyDescent="0.25">
      <c r="B9" s="7" t="s">
        <v>117</v>
      </c>
      <c r="C9" s="26" t="e">
        <f t="shared" si="0"/>
        <v>#DIV/0!</v>
      </c>
      <c r="D9" s="27" t="e">
        <f t="shared" si="1"/>
        <v>#DIV/0!</v>
      </c>
      <c r="E9" s="27" t="e">
        <f>'Pick''Em Week 1'!$R$20/AVERAGE('Pick''Em Week 1'!$H$20,'Pick''Em Week 1'!$J$20,'Pick''Em Week 1'!$L$20,'Pick''Em Week 1'!$N$20,'Pick''Em Week 1'!$P$20,'Pick''Em Week 1'!$R$20,'Pick''Em Week 1'!$T$20,'Pick''Em Week 1'!$V$20,'Pick''Em Week 1'!$X$20,'Pick''Em Week 1'!$Z$20,'Pick''Em Week 1'!$AB$20,'Pick''Em Week 1'!$AD$20,'Pick''Em Week 1'!$AF$20,'Pick''Em Week 1'!$AH$20,'Pick''Em Week 1'!$AJ$20,'Pick''Em Week 1'!$AL$20,'Pick''Em Week 1'!$AN$20,'Pick''Em Week 1'!$AP$20,'Pick''Em Week 1'!$AR$20,'Pick''Em Week 1'!$AT$20,'Pick''Em Week 1'!$AV$20,'Pick''Em Week 1'!$AX$20,'Pick''Em Week 1'!$AZ$20,'Pick''Em Week 1'!$BB$20,'Pick''Em Week 1'!$BD$20,'Pick''Em Week 1'!$BF$20)</f>
        <v>#DIV/0!</v>
      </c>
      <c r="F9" s="27"/>
      <c r="G9" s="27"/>
      <c r="H9" s="27"/>
      <c r="I9" s="27"/>
      <c r="J9" s="27"/>
      <c r="K9" s="27"/>
      <c r="L9" s="27"/>
      <c r="M9" s="27"/>
      <c r="N9" s="27"/>
      <c r="O9" s="27"/>
      <c r="P9" s="27"/>
      <c r="Q9" s="27"/>
      <c r="R9" s="27"/>
      <c r="S9" s="27"/>
      <c r="T9" s="27"/>
      <c r="U9" s="27"/>
    </row>
    <row r="10" spans="2:21" x14ac:dyDescent="0.25">
      <c r="B10" s="7" t="s">
        <v>11</v>
      </c>
      <c r="C10" s="26" t="e">
        <f t="shared" si="0"/>
        <v>#DIV/0!</v>
      </c>
      <c r="D10" s="27" t="e">
        <f t="shared" si="1"/>
        <v>#DIV/0!</v>
      </c>
      <c r="E10" s="27" t="e">
        <f>'Pick''Em Week 1'!$T$20/AVERAGE('Pick''Em Week 1'!$H$20,'Pick''Em Week 1'!$J$20,'Pick''Em Week 1'!$L$20,'Pick''Em Week 1'!$N$20,'Pick''Em Week 1'!$P$20,'Pick''Em Week 1'!$R$20,'Pick''Em Week 1'!$T$20,'Pick''Em Week 1'!$V$20,'Pick''Em Week 1'!$X$20,'Pick''Em Week 1'!$Z$20,'Pick''Em Week 1'!$AB$20,'Pick''Em Week 1'!$AD$20,'Pick''Em Week 1'!$AF$20,'Pick''Em Week 1'!$AH$20,'Pick''Em Week 1'!$AJ$20,'Pick''Em Week 1'!$AL$20,'Pick''Em Week 1'!$AN$20,'Pick''Em Week 1'!$AP$20,'Pick''Em Week 1'!$AR$20,'Pick''Em Week 1'!$AT$20,'Pick''Em Week 1'!$AV$20,'Pick''Em Week 1'!$AX$20,'Pick''Em Week 1'!$AZ$20,'Pick''Em Week 1'!$BB$20,'Pick''Em Week 1'!$BD$20,'Pick''Em Week 1'!$BF$20)</f>
        <v>#DIV/0!</v>
      </c>
      <c r="F10" s="27"/>
      <c r="G10" s="27"/>
      <c r="H10" s="27"/>
      <c r="I10" s="27"/>
      <c r="J10" s="27"/>
      <c r="K10" s="27"/>
      <c r="L10" s="27"/>
      <c r="M10" s="27"/>
      <c r="N10" s="27"/>
      <c r="O10" s="27"/>
      <c r="P10" s="27"/>
      <c r="Q10" s="27"/>
      <c r="R10" s="27"/>
      <c r="S10" s="27"/>
      <c r="T10" s="27"/>
      <c r="U10" s="27"/>
    </row>
    <row r="11" spans="2:21" x14ac:dyDescent="0.25">
      <c r="B11" s="7" t="s">
        <v>12</v>
      </c>
      <c r="C11" s="26" t="e">
        <f t="shared" si="0"/>
        <v>#DIV/0!</v>
      </c>
      <c r="D11" s="27" t="e">
        <f t="shared" si="1"/>
        <v>#DIV/0!</v>
      </c>
      <c r="E11" s="27" t="e">
        <f>'Pick''Em Week 1'!$V$20/AVERAGE('Pick''Em Week 1'!$H$20,'Pick''Em Week 1'!$J$20,'Pick''Em Week 1'!$L$20,'Pick''Em Week 1'!$N$20,'Pick''Em Week 1'!$P$20,'Pick''Em Week 1'!$R$20,'Pick''Em Week 1'!$T$20,'Pick''Em Week 1'!$V$20,'Pick''Em Week 1'!$X$20,'Pick''Em Week 1'!$Z$20,'Pick''Em Week 1'!$AB$20,'Pick''Em Week 1'!$AD$20,'Pick''Em Week 1'!$AF$20,'Pick''Em Week 1'!$AH$20,'Pick''Em Week 1'!$AJ$20,'Pick''Em Week 1'!$AL$20,'Pick''Em Week 1'!$AN$20,'Pick''Em Week 1'!$AP$20,'Pick''Em Week 1'!$AR$20,'Pick''Em Week 1'!$AT$20,'Pick''Em Week 1'!$AV$20,'Pick''Em Week 1'!$AX$20,'Pick''Em Week 1'!$AZ$20,'Pick''Em Week 1'!$BB$20,'Pick''Em Week 1'!$BD$20,'Pick''Em Week 1'!$BF$20)</f>
        <v>#DIV/0!</v>
      </c>
      <c r="F11" s="27"/>
      <c r="G11" s="27"/>
      <c r="H11" s="27"/>
      <c r="I11" s="27"/>
      <c r="J11" s="27"/>
      <c r="K11" s="27"/>
      <c r="L11" s="27"/>
      <c r="M11" s="27"/>
      <c r="N11" s="27"/>
      <c r="O11" s="27"/>
      <c r="P11" s="27"/>
      <c r="Q11" s="27"/>
      <c r="R11" s="27"/>
      <c r="S11" s="27"/>
      <c r="T11" s="27"/>
      <c r="U11" s="27"/>
    </row>
    <row r="12" spans="2:21" x14ac:dyDescent="0.25">
      <c r="B12" s="7" t="s">
        <v>13</v>
      </c>
      <c r="C12" s="26" t="e">
        <f t="shared" si="0"/>
        <v>#DIV/0!</v>
      </c>
      <c r="D12" s="27" t="e">
        <f t="shared" si="1"/>
        <v>#DIV/0!</v>
      </c>
      <c r="E12" s="27" t="e">
        <f>'Pick''Em Week 1'!$X$20/AVERAGE('Pick''Em Week 1'!$H$20,'Pick''Em Week 1'!$J$20,'Pick''Em Week 1'!$L$20,'Pick''Em Week 1'!$N$20,'Pick''Em Week 1'!$P$20,'Pick''Em Week 1'!$R$20,'Pick''Em Week 1'!$T$20,'Pick''Em Week 1'!$V$20,'Pick''Em Week 1'!$X$20,'Pick''Em Week 1'!$Z$20,'Pick''Em Week 1'!$AB$20,'Pick''Em Week 1'!$AD$20,'Pick''Em Week 1'!$AF$20,'Pick''Em Week 1'!$AH$20,'Pick''Em Week 1'!$AJ$20,'Pick''Em Week 1'!$AL$20,'Pick''Em Week 1'!$AN$20,'Pick''Em Week 1'!$AP$20,'Pick''Em Week 1'!$AR$20,'Pick''Em Week 1'!$AT$20,'Pick''Em Week 1'!$AV$20,'Pick''Em Week 1'!$AX$20,'Pick''Em Week 1'!$AZ$20,'Pick''Em Week 1'!$BB$20,'Pick''Em Week 1'!$BD$20,'Pick''Em Week 1'!$BF$20)</f>
        <v>#DIV/0!</v>
      </c>
      <c r="F12" s="27"/>
      <c r="G12" s="27"/>
      <c r="H12" s="27"/>
      <c r="I12" s="27"/>
      <c r="J12" s="27"/>
      <c r="K12" s="27"/>
      <c r="L12" s="27"/>
      <c r="M12" s="27"/>
      <c r="N12" s="27"/>
      <c r="O12" s="27"/>
      <c r="P12" s="27"/>
      <c r="Q12" s="27"/>
      <c r="R12" s="27"/>
      <c r="S12" s="27"/>
      <c r="T12" s="27"/>
      <c r="U12" s="27"/>
    </row>
    <row r="13" spans="2:21" x14ac:dyDescent="0.25">
      <c r="B13" s="7" t="s">
        <v>14</v>
      </c>
      <c r="C13" s="26" t="e">
        <f t="shared" si="0"/>
        <v>#DIV/0!</v>
      </c>
      <c r="D13" s="27" t="e">
        <f>AVERAGE(E13:U13)</f>
        <v>#DIV/0!</v>
      </c>
      <c r="E13" s="27" t="e">
        <f>'Pick''Em Week 1'!$Z$20/AVERAGE('Pick''Em Week 1'!$H$20,'Pick''Em Week 1'!$J$20,'Pick''Em Week 1'!$L$20,'Pick''Em Week 1'!$N$20,'Pick''Em Week 1'!$P$20,'Pick''Em Week 1'!$R$20,'Pick''Em Week 1'!$T$20,'Pick''Em Week 1'!$V$20,'Pick''Em Week 1'!$X$20,'Pick''Em Week 1'!$Z$20,'Pick''Em Week 1'!$AB$20,'Pick''Em Week 1'!$AD$20,'Pick''Em Week 1'!$AF$20,'Pick''Em Week 1'!$AH$20,'Pick''Em Week 1'!$AJ$20,'Pick''Em Week 1'!$AL$20,'Pick''Em Week 1'!$AN$20,'Pick''Em Week 1'!$AP$20,'Pick''Em Week 1'!$AR$20,'Pick''Em Week 1'!$AT$20,'Pick''Em Week 1'!$AV$20,'Pick''Em Week 1'!$AX$20,'Pick''Em Week 1'!$AZ$20,'Pick''Em Week 1'!$BB$20,'Pick''Em Week 1'!$BD$20,'Pick''Em Week 1'!$BF$20)</f>
        <v>#DIV/0!</v>
      </c>
      <c r="F13" s="27"/>
      <c r="G13" s="27"/>
      <c r="H13" s="27"/>
      <c r="I13" s="27"/>
      <c r="J13" s="27"/>
      <c r="K13" s="27"/>
      <c r="L13" s="27"/>
      <c r="M13" s="27"/>
      <c r="N13" s="27"/>
      <c r="O13" s="27"/>
      <c r="P13" s="27"/>
      <c r="Q13" s="27"/>
      <c r="R13" s="27"/>
      <c r="S13" s="27"/>
      <c r="T13" s="27"/>
      <c r="U13" s="27"/>
    </row>
    <row r="14" spans="2:21" x14ac:dyDescent="0.25">
      <c r="B14" s="7" t="s">
        <v>15</v>
      </c>
      <c r="C14" s="26" t="e">
        <f t="shared" si="0"/>
        <v>#DIV/0!</v>
      </c>
      <c r="D14" s="27" t="e">
        <f>AVERAGE(E14:U14)</f>
        <v>#DIV/0!</v>
      </c>
      <c r="E14" s="27" t="e">
        <f>'Pick''Em Week 1'!$AB$20/AVERAGE('Pick''Em Week 1'!$H$20,'Pick''Em Week 1'!$J$20,'Pick''Em Week 1'!$L$20,'Pick''Em Week 1'!$N$20,'Pick''Em Week 1'!$P$20,'Pick''Em Week 1'!$R$20,'Pick''Em Week 1'!$T$20,'Pick''Em Week 1'!$V$20,'Pick''Em Week 1'!$X$20,'Pick''Em Week 1'!$Z$20,'Pick''Em Week 1'!$AB$20,'Pick''Em Week 1'!$AD$20,'Pick''Em Week 1'!$AF$20,'Pick''Em Week 1'!$AH$20,'Pick''Em Week 1'!$AJ$20,'Pick''Em Week 1'!$AL$20,'Pick''Em Week 1'!$AN$20,'Pick''Em Week 1'!$AP$20,'Pick''Em Week 1'!$AR$20,'Pick''Em Week 1'!$AT$20,'Pick''Em Week 1'!$AV$20,'Pick''Em Week 1'!$AX$20,'Pick''Em Week 1'!$AZ$20,'Pick''Em Week 1'!$BB$20,'Pick''Em Week 1'!$BD$20,'Pick''Em Week 1'!$BF$20)</f>
        <v>#DIV/0!</v>
      </c>
      <c r="F14" s="27"/>
      <c r="G14" s="27"/>
      <c r="H14" s="27"/>
      <c r="I14" s="27"/>
      <c r="J14" s="27"/>
      <c r="K14" s="27"/>
      <c r="L14" s="27"/>
      <c r="M14" s="27"/>
      <c r="N14" s="27"/>
      <c r="O14" s="27"/>
      <c r="P14" s="27"/>
      <c r="Q14" s="27"/>
      <c r="R14" s="27"/>
      <c r="S14" s="27"/>
      <c r="T14" s="27"/>
      <c r="U14" s="27"/>
    </row>
    <row r="15" spans="2:21" x14ac:dyDescent="0.25">
      <c r="B15" s="7" t="s">
        <v>16</v>
      </c>
      <c r="C15" s="26" t="e">
        <f t="shared" si="0"/>
        <v>#DIV/0!</v>
      </c>
      <c r="D15" s="27" t="e">
        <f t="shared" si="1"/>
        <v>#DIV/0!</v>
      </c>
      <c r="E15" s="27" t="e">
        <f>'Pick''Em Week 1'!$AD$20/AVERAGE('Pick''Em Week 1'!$H$20,'Pick''Em Week 1'!$J$20,'Pick''Em Week 1'!$L$20,'Pick''Em Week 1'!$N$20,'Pick''Em Week 1'!$P$20,'Pick''Em Week 1'!$R$20,'Pick''Em Week 1'!$T$20,'Pick''Em Week 1'!$V$20,'Pick''Em Week 1'!$X$20,'Pick''Em Week 1'!$Z$20,'Pick''Em Week 1'!$AB$20,'Pick''Em Week 1'!$AD$20,'Pick''Em Week 1'!$AF$20,'Pick''Em Week 1'!$AH$20,'Pick''Em Week 1'!$AJ$20,'Pick''Em Week 1'!$AL$20,'Pick''Em Week 1'!$AN$20,'Pick''Em Week 1'!$AP$20,'Pick''Em Week 1'!$AR$20,'Pick''Em Week 1'!$AT$20,'Pick''Em Week 1'!$AV$20,'Pick''Em Week 1'!$AX$20,'Pick''Em Week 1'!$AZ$20,'Pick''Em Week 1'!$BB$20,'Pick''Em Week 1'!$BD$20,'Pick''Em Week 1'!$BF$20)</f>
        <v>#DIV/0!</v>
      </c>
      <c r="F15" s="27"/>
      <c r="G15" s="27"/>
      <c r="H15" s="27"/>
      <c r="I15" s="27"/>
      <c r="J15" s="27"/>
      <c r="K15" s="27"/>
      <c r="L15" s="27"/>
      <c r="M15" s="27"/>
      <c r="N15" s="27"/>
      <c r="O15" s="27"/>
      <c r="P15" s="27"/>
      <c r="Q15" s="27"/>
      <c r="R15" s="27"/>
      <c r="S15" s="27"/>
      <c r="T15" s="27"/>
      <c r="U15" s="27"/>
    </row>
    <row r="16" spans="2:21" x14ac:dyDescent="0.25">
      <c r="B16" s="7" t="s">
        <v>17</v>
      </c>
      <c r="C16" s="26" t="e">
        <f t="shared" si="0"/>
        <v>#DIV/0!</v>
      </c>
      <c r="D16" s="27" t="e">
        <f t="shared" si="1"/>
        <v>#DIV/0!</v>
      </c>
      <c r="E16" s="27" t="e">
        <f>'Pick''Em Week 1'!$AF$20/AVERAGE('Pick''Em Week 1'!$H$20,'Pick''Em Week 1'!$J$20,'Pick''Em Week 1'!$L$20,'Pick''Em Week 1'!$N$20,'Pick''Em Week 1'!$P$20,'Pick''Em Week 1'!$R$20,'Pick''Em Week 1'!$T$20,'Pick''Em Week 1'!$V$20,'Pick''Em Week 1'!$X$20,'Pick''Em Week 1'!$Z$20,'Pick''Em Week 1'!$AB$20,'Pick''Em Week 1'!$AD$20,'Pick''Em Week 1'!$AF$20,'Pick''Em Week 1'!$AH$20,'Pick''Em Week 1'!$AJ$20,'Pick''Em Week 1'!$AL$20,'Pick''Em Week 1'!$AN$20,'Pick''Em Week 1'!$AP$20,'Pick''Em Week 1'!$AR$20,'Pick''Em Week 1'!$AT$20,'Pick''Em Week 1'!$AV$20,'Pick''Em Week 1'!$AX$20,'Pick''Em Week 1'!$AZ$20,'Pick''Em Week 1'!$BB$20,'Pick''Em Week 1'!$BD$20,'Pick''Em Week 1'!$BF$20)</f>
        <v>#DIV/0!</v>
      </c>
      <c r="F16" s="27"/>
      <c r="G16" s="27"/>
      <c r="H16" s="27"/>
      <c r="I16" s="27"/>
      <c r="J16" s="27"/>
      <c r="K16" s="27"/>
      <c r="L16" s="27"/>
      <c r="M16" s="27"/>
      <c r="N16" s="27"/>
      <c r="O16" s="27"/>
      <c r="P16" s="27"/>
      <c r="Q16" s="27"/>
      <c r="R16" s="27"/>
      <c r="S16" s="27"/>
      <c r="T16" s="27"/>
      <c r="U16" s="27"/>
    </row>
    <row r="17" spans="2:21" x14ac:dyDescent="0.25">
      <c r="B17" s="7" t="s">
        <v>18</v>
      </c>
      <c r="C17" s="26" t="e">
        <f t="shared" si="0"/>
        <v>#DIV/0!</v>
      </c>
      <c r="D17" s="27" t="e">
        <f t="shared" si="1"/>
        <v>#DIV/0!</v>
      </c>
      <c r="E17" s="27" t="e">
        <f>'Pick''Em Week 1'!$AH$20/AVERAGE('Pick''Em Week 1'!$H$20,'Pick''Em Week 1'!$J$20,'Pick''Em Week 1'!$L$20,'Pick''Em Week 1'!$N$20,'Pick''Em Week 1'!$P$20,'Pick''Em Week 1'!$R$20,'Pick''Em Week 1'!$T$20,'Pick''Em Week 1'!$V$20,'Pick''Em Week 1'!$X$20,'Pick''Em Week 1'!$Z$20,'Pick''Em Week 1'!$AB$20,'Pick''Em Week 1'!$AD$20,'Pick''Em Week 1'!$AF$20,'Pick''Em Week 1'!$AH$20,'Pick''Em Week 1'!$AJ$20,'Pick''Em Week 1'!$AL$20,'Pick''Em Week 1'!$AN$20,'Pick''Em Week 1'!$AP$20,'Pick''Em Week 1'!$AR$20,'Pick''Em Week 1'!$AT$20,'Pick''Em Week 1'!$AV$20,'Pick''Em Week 1'!$AX$20,'Pick''Em Week 1'!$AZ$20,'Pick''Em Week 1'!$BB$20,'Pick''Em Week 1'!$BD$20,'Pick''Em Week 1'!$BF$20)</f>
        <v>#DIV/0!</v>
      </c>
      <c r="F17" s="27"/>
      <c r="G17" s="27"/>
      <c r="H17" s="27"/>
      <c r="I17" s="27"/>
      <c r="J17" s="27"/>
      <c r="K17" s="27"/>
      <c r="L17" s="27"/>
      <c r="M17" s="27"/>
      <c r="N17" s="27"/>
      <c r="O17" s="27"/>
      <c r="P17" s="27"/>
      <c r="Q17" s="27"/>
      <c r="R17" s="27"/>
      <c r="S17" s="27"/>
      <c r="T17" s="27"/>
      <c r="U17" s="27"/>
    </row>
    <row r="18" spans="2:21" x14ac:dyDescent="0.25">
      <c r="B18" s="7" t="s">
        <v>116</v>
      </c>
      <c r="C18" s="26" t="e">
        <f t="shared" si="0"/>
        <v>#DIV/0!</v>
      </c>
      <c r="D18" s="27" t="e">
        <f t="shared" si="1"/>
        <v>#DIV/0!</v>
      </c>
      <c r="E18" s="27" t="e">
        <f>'Pick''Em Week 1'!$AJ$20/AVERAGE('Pick''Em Week 1'!$H$20,'Pick''Em Week 1'!$J$20,'Pick''Em Week 1'!$L$20,'Pick''Em Week 1'!$N$20,'Pick''Em Week 1'!$P$20,'Pick''Em Week 1'!$R$20,'Pick''Em Week 1'!$T$20,'Pick''Em Week 1'!$V$20,'Pick''Em Week 1'!$X$20,'Pick''Em Week 1'!$Z$20,'Pick''Em Week 1'!$AB$20,'Pick''Em Week 1'!$AD$20,'Pick''Em Week 1'!$AF$20,'Pick''Em Week 1'!$AH$20,'Pick''Em Week 1'!$AJ$20,'Pick''Em Week 1'!$AL$20,'Pick''Em Week 1'!$AN$20,'Pick''Em Week 1'!$AP$20,'Pick''Em Week 1'!$AR$20,'Pick''Em Week 1'!$AT$20,'Pick''Em Week 1'!$AV$20,'Pick''Em Week 1'!$AX$20,'Pick''Em Week 1'!$AZ$20,'Pick''Em Week 1'!$BB$20,'Pick''Em Week 1'!$BD$20,'Pick''Em Week 1'!$BF$20)</f>
        <v>#DIV/0!</v>
      </c>
      <c r="F18" s="27"/>
      <c r="G18" s="27"/>
      <c r="H18" s="27"/>
      <c r="I18" s="27"/>
      <c r="J18" s="27"/>
      <c r="K18" s="27"/>
      <c r="L18" s="27"/>
      <c r="M18" s="27"/>
      <c r="N18" s="27"/>
      <c r="O18" s="27"/>
      <c r="P18" s="27"/>
      <c r="Q18" s="27"/>
      <c r="R18" s="27"/>
      <c r="S18" s="27"/>
      <c r="T18" s="27"/>
      <c r="U18" s="27"/>
    </row>
    <row r="19" spans="2:21" x14ac:dyDescent="0.25">
      <c r="B19" s="7" t="s">
        <v>19</v>
      </c>
      <c r="C19" s="26" t="e">
        <f t="shared" si="0"/>
        <v>#DIV/0!</v>
      </c>
      <c r="D19" s="27" t="e">
        <f t="shared" si="1"/>
        <v>#DIV/0!</v>
      </c>
      <c r="E19" s="27" t="e">
        <f>'Pick''Em Week 1'!$AL$20/AVERAGE('Pick''Em Week 1'!$H$20,'Pick''Em Week 1'!$J$20,'Pick''Em Week 1'!$L$20,'Pick''Em Week 1'!$N$20,'Pick''Em Week 1'!$P$20,'Pick''Em Week 1'!$R$20,'Pick''Em Week 1'!$T$20,'Pick''Em Week 1'!$V$20,'Pick''Em Week 1'!$X$20,'Pick''Em Week 1'!$Z$20,'Pick''Em Week 1'!$AB$20,'Pick''Em Week 1'!$AD$20,'Pick''Em Week 1'!$AF$20,'Pick''Em Week 1'!$AH$20,'Pick''Em Week 1'!$AJ$20,'Pick''Em Week 1'!$AL$20,'Pick''Em Week 1'!$AN$20,'Pick''Em Week 1'!$AP$20,'Pick''Em Week 1'!$AR$20,'Pick''Em Week 1'!$AT$20,'Pick''Em Week 1'!$AV$20,'Pick''Em Week 1'!$AX$20,'Pick''Em Week 1'!$AZ$20,'Pick''Em Week 1'!$BB$20,'Pick''Em Week 1'!$BD$20,'Pick''Em Week 1'!$BF$20)</f>
        <v>#DIV/0!</v>
      </c>
      <c r="F19" s="27"/>
      <c r="G19" s="27"/>
      <c r="H19" s="27"/>
      <c r="I19" s="27"/>
      <c r="J19" s="27"/>
      <c r="K19" s="27"/>
      <c r="L19" s="27"/>
      <c r="M19" s="27"/>
      <c r="N19" s="27"/>
      <c r="O19" s="27"/>
      <c r="P19" s="27"/>
      <c r="Q19" s="27"/>
      <c r="R19" s="27"/>
      <c r="S19" s="27"/>
      <c r="T19" s="27"/>
      <c r="U19" s="27"/>
    </row>
    <row r="20" spans="2:21" x14ac:dyDescent="0.25">
      <c r="B20" s="7" t="s">
        <v>20</v>
      </c>
      <c r="C20" s="26" t="e">
        <f t="shared" si="0"/>
        <v>#DIV/0!</v>
      </c>
      <c r="D20" s="27" t="e">
        <f t="shared" si="1"/>
        <v>#DIV/0!</v>
      </c>
      <c r="E20" s="27" t="e">
        <f>'Pick''Em Week 1'!$AN$20/AVERAGE('Pick''Em Week 1'!$H$20,'Pick''Em Week 1'!$J$20,'Pick''Em Week 1'!$L$20,'Pick''Em Week 1'!$N$20,'Pick''Em Week 1'!$P$20,'Pick''Em Week 1'!$R$20,'Pick''Em Week 1'!$T$20,'Pick''Em Week 1'!$V$20,'Pick''Em Week 1'!$X$20,'Pick''Em Week 1'!$Z$20,'Pick''Em Week 1'!$AB$20,'Pick''Em Week 1'!$AD$20,'Pick''Em Week 1'!$AF$20,'Pick''Em Week 1'!$AH$20,'Pick''Em Week 1'!$AJ$20,'Pick''Em Week 1'!$AL$20,'Pick''Em Week 1'!$AN$20,'Pick''Em Week 1'!$AP$20,'Pick''Em Week 1'!$AR$20,'Pick''Em Week 1'!$AT$20,'Pick''Em Week 1'!$AV$20,'Pick''Em Week 1'!$AX$20,'Pick''Em Week 1'!$AZ$20,'Pick''Em Week 1'!$BB$20,'Pick''Em Week 1'!$BD$20,'Pick''Em Week 1'!$BF$20)</f>
        <v>#DIV/0!</v>
      </c>
      <c r="F20" s="27"/>
      <c r="G20" s="27"/>
      <c r="H20" s="27"/>
      <c r="I20" s="27"/>
      <c r="J20" s="27"/>
      <c r="K20" s="27"/>
      <c r="L20" s="27"/>
      <c r="M20" s="27"/>
      <c r="N20" s="27"/>
      <c r="O20" s="27"/>
      <c r="P20" s="27"/>
      <c r="Q20" s="27"/>
      <c r="R20" s="27"/>
      <c r="S20" s="27"/>
      <c r="T20" s="27"/>
      <c r="U20" s="27"/>
    </row>
    <row r="21" spans="2:21" x14ac:dyDescent="0.25">
      <c r="B21" s="7" t="s">
        <v>21</v>
      </c>
      <c r="C21" s="26" t="e">
        <f t="shared" si="0"/>
        <v>#DIV/0!</v>
      </c>
      <c r="D21" s="27" t="e">
        <f t="shared" si="1"/>
        <v>#DIV/0!</v>
      </c>
      <c r="E21" s="27" t="e">
        <f>'Pick''Em Week 1'!$AP$20/AVERAGE('Pick''Em Week 1'!$H$20,'Pick''Em Week 1'!$J$20,'Pick''Em Week 1'!$L$20,'Pick''Em Week 1'!$N$20,'Pick''Em Week 1'!$P$20,'Pick''Em Week 1'!$R$20,'Pick''Em Week 1'!$T$20,'Pick''Em Week 1'!$V$20,'Pick''Em Week 1'!$X$20,'Pick''Em Week 1'!$Z$20,'Pick''Em Week 1'!$AB$20,'Pick''Em Week 1'!$AD$20,'Pick''Em Week 1'!$AF$20,'Pick''Em Week 1'!$AH$20,'Pick''Em Week 1'!$AJ$20,'Pick''Em Week 1'!$AL$20,'Pick''Em Week 1'!$AN$20,'Pick''Em Week 1'!$AP$20,'Pick''Em Week 1'!$AR$20,'Pick''Em Week 1'!$AT$20,'Pick''Em Week 1'!$AV$20,'Pick''Em Week 1'!$AX$20,'Pick''Em Week 1'!$AZ$20,'Pick''Em Week 1'!$BB$20,'Pick''Em Week 1'!$BD$20,'Pick''Em Week 1'!$BF$20)</f>
        <v>#DIV/0!</v>
      </c>
      <c r="F21" s="27"/>
      <c r="G21" s="27"/>
      <c r="H21" s="27"/>
      <c r="I21" s="27"/>
      <c r="J21" s="27"/>
      <c r="K21" s="27"/>
      <c r="L21" s="27"/>
      <c r="M21" s="27"/>
      <c r="N21" s="27"/>
      <c r="O21" s="27"/>
      <c r="P21" s="27"/>
      <c r="Q21" s="27"/>
      <c r="R21" s="27"/>
      <c r="S21" s="27"/>
      <c r="T21" s="27"/>
      <c r="U21" s="27"/>
    </row>
    <row r="22" spans="2:21" x14ac:dyDescent="0.25">
      <c r="B22" s="7" t="s">
        <v>22</v>
      </c>
      <c r="C22" s="26" t="e">
        <f t="shared" si="0"/>
        <v>#DIV/0!</v>
      </c>
      <c r="D22" s="27" t="e">
        <f t="shared" si="1"/>
        <v>#DIV/0!</v>
      </c>
      <c r="E22" s="27" t="e">
        <f>'Pick''Em Week 1'!$AR$20/AVERAGE('Pick''Em Week 1'!$H$20,'Pick''Em Week 1'!$J$20,'Pick''Em Week 1'!$L$20,'Pick''Em Week 1'!$N$20,'Pick''Em Week 1'!$P$20,'Pick''Em Week 1'!$R$20,'Pick''Em Week 1'!$T$20,'Pick''Em Week 1'!$V$20,'Pick''Em Week 1'!$X$20,'Pick''Em Week 1'!$Z$20,'Pick''Em Week 1'!$AB$20,'Pick''Em Week 1'!$AD$20,'Pick''Em Week 1'!$AF$20,'Pick''Em Week 1'!$AH$20,'Pick''Em Week 1'!$AJ$20,'Pick''Em Week 1'!$AL$20,'Pick''Em Week 1'!$AN$20,'Pick''Em Week 1'!$AP$20,'Pick''Em Week 1'!$AR$20,'Pick''Em Week 1'!$AT$20,'Pick''Em Week 1'!$AV$20,'Pick''Em Week 1'!$AX$20,'Pick''Em Week 1'!$AZ$20,'Pick''Em Week 1'!$BB$20,'Pick''Em Week 1'!$BD$20,'Pick''Em Week 1'!$BF$20)</f>
        <v>#DIV/0!</v>
      </c>
      <c r="F22" s="27"/>
      <c r="G22" s="27"/>
      <c r="H22" s="27"/>
      <c r="I22" s="27"/>
      <c r="J22" s="27"/>
      <c r="K22" s="27"/>
      <c r="L22" s="27"/>
      <c r="M22" s="27"/>
      <c r="N22" s="27"/>
      <c r="O22" s="27"/>
      <c r="P22" s="27"/>
      <c r="Q22" s="27"/>
      <c r="R22" s="27"/>
      <c r="S22" s="27"/>
      <c r="T22" s="27"/>
      <c r="U22" s="27"/>
    </row>
    <row r="23" spans="2:21" x14ac:dyDescent="0.25">
      <c r="B23" s="7" t="s">
        <v>23</v>
      </c>
      <c r="C23" s="26" t="e">
        <f t="shared" si="0"/>
        <v>#DIV/0!</v>
      </c>
      <c r="D23" s="27" t="e">
        <f t="shared" ref="D23:D29" si="2">AVERAGE(E23:U23)</f>
        <v>#DIV/0!</v>
      </c>
      <c r="E23" s="27" t="e">
        <f>'Pick''Em Week 1'!$AT$20/AVERAGE('Pick''Em Week 1'!$H$20,'Pick''Em Week 1'!$J$20,'Pick''Em Week 1'!$L$20,'Pick''Em Week 1'!$N$20,'Pick''Em Week 1'!$P$20,'Pick''Em Week 1'!$R$20,'Pick''Em Week 1'!$T$20,'Pick''Em Week 1'!$V$20,'Pick''Em Week 1'!$X$20,'Pick''Em Week 1'!$Z$20,'Pick''Em Week 1'!$AB$20,'Pick''Em Week 1'!$AD$20,'Pick''Em Week 1'!$AF$20,'Pick''Em Week 1'!$AH$20,'Pick''Em Week 1'!$AJ$20,'Pick''Em Week 1'!$AL$20,'Pick''Em Week 1'!$AN$20,'Pick''Em Week 1'!$AP$20,'Pick''Em Week 1'!$AR$20,'Pick''Em Week 1'!$AT$20,'Pick''Em Week 1'!$AV$20,'Pick''Em Week 1'!$AX$20,'Pick''Em Week 1'!$AZ$20,'Pick''Em Week 1'!$BB$20,'Pick''Em Week 1'!$BD$20,'Pick''Em Week 1'!$BF$20)</f>
        <v>#DIV/0!</v>
      </c>
      <c r="F23" s="27"/>
      <c r="G23" s="27"/>
      <c r="H23" s="27"/>
      <c r="I23" s="27"/>
      <c r="J23" s="27"/>
      <c r="K23" s="27"/>
      <c r="L23" s="27"/>
      <c r="M23" s="27"/>
      <c r="N23" s="27"/>
      <c r="O23" s="27"/>
      <c r="P23" s="27"/>
      <c r="Q23" s="27"/>
      <c r="R23" s="27"/>
      <c r="S23" s="27"/>
      <c r="T23" s="27"/>
      <c r="U23" s="27"/>
    </row>
    <row r="24" spans="2:21" x14ac:dyDescent="0.25">
      <c r="B24" s="7" t="s">
        <v>25</v>
      </c>
      <c r="C24" s="26" t="e">
        <f t="shared" si="0"/>
        <v>#DIV/0!</v>
      </c>
      <c r="D24" s="27" t="e">
        <f t="shared" si="2"/>
        <v>#DIV/0!</v>
      </c>
      <c r="E24" s="27" t="e">
        <f>'Pick''Em Week 1'!$AV$20/AVERAGE('Pick''Em Week 1'!$H$20,'Pick''Em Week 1'!$J$20,'Pick''Em Week 1'!$L$20,'Pick''Em Week 1'!$N$20,'Pick''Em Week 1'!$P$20,'Pick''Em Week 1'!$R$20,'Pick''Em Week 1'!$T$20,'Pick''Em Week 1'!$V$20,'Pick''Em Week 1'!$X$20,'Pick''Em Week 1'!$Z$20,'Pick''Em Week 1'!$AB$20,'Pick''Em Week 1'!$AD$20,'Pick''Em Week 1'!$AF$20,'Pick''Em Week 1'!$AH$20,'Pick''Em Week 1'!$AJ$20,'Pick''Em Week 1'!$AL$20,'Pick''Em Week 1'!$AN$20,'Pick''Em Week 1'!$AP$20,'Pick''Em Week 1'!$AR$20,'Pick''Em Week 1'!$AT$20,'Pick''Em Week 1'!$AV$20,'Pick''Em Week 1'!$AX$20,'Pick''Em Week 1'!$AZ$20,'Pick''Em Week 1'!$BB$20,'Pick''Em Week 1'!$BD$20,'Pick''Em Week 1'!$BF$20)</f>
        <v>#DIV/0!</v>
      </c>
      <c r="F24" s="27"/>
      <c r="G24" s="27"/>
      <c r="H24" s="27"/>
      <c r="I24" s="27"/>
      <c r="J24" s="27"/>
      <c r="K24" s="27"/>
      <c r="L24" s="27"/>
      <c r="M24" s="27"/>
      <c r="N24" s="27"/>
      <c r="O24" s="27"/>
      <c r="P24" s="27"/>
      <c r="Q24" s="27"/>
      <c r="R24" s="27"/>
      <c r="S24" s="27"/>
      <c r="T24" s="27"/>
      <c r="U24" s="27"/>
    </row>
    <row r="25" spans="2:21" x14ac:dyDescent="0.25">
      <c r="B25" s="7" t="s">
        <v>26</v>
      </c>
      <c r="C25" s="26" t="e">
        <f t="shared" si="0"/>
        <v>#DIV/0!</v>
      </c>
      <c r="D25" s="27" t="e">
        <f>AVERAGE(E25:U25)</f>
        <v>#DIV/0!</v>
      </c>
      <c r="E25" s="27" t="e">
        <f>'Pick''Em Week 1'!$AX$20/AVERAGE('Pick''Em Week 1'!$H$20,'Pick''Em Week 1'!$J$20,'Pick''Em Week 1'!$L$20,'Pick''Em Week 1'!$N$20,'Pick''Em Week 1'!$P$20,'Pick''Em Week 1'!$R$20,'Pick''Em Week 1'!$T$20,'Pick''Em Week 1'!$V$20,'Pick''Em Week 1'!$X$20,'Pick''Em Week 1'!$Z$20,'Pick''Em Week 1'!$AB$20,'Pick''Em Week 1'!$AD$20,'Pick''Em Week 1'!$AF$20,'Pick''Em Week 1'!$AH$20,'Pick''Em Week 1'!$AJ$20,'Pick''Em Week 1'!$AL$20,'Pick''Em Week 1'!$AN$20,'Pick''Em Week 1'!$AP$20,'Pick''Em Week 1'!$AR$20,'Pick''Em Week 1'!$AT$20,'Pick''Em Week 1'!$AV$20,'Pick''Em Week 1'!$AX$20,'Pick''Em Week 1'!$AZ$20,'Pick''Em Week 1'!$BB$20,'Pick''Em Week 1'!$BD$20,'Pick''Em Week 1'!$BF$20)</f>
        <v>#DIV/0!</v>
      </c>
      <c r="F25" s="27"/>
      <c r="G25" s="27"/>
      <c r="H25" s="27"/>
      <c r="I25" s="27"/>
      <c r="J25" s="27"/>
      <c r="K25" s="27"/>
      <c r="L25" s="27"/>
      <c r="M25" s="27"/>
      <c r="N25" s="27"/>
      <c r="O25" s="27"/>
      <c r="P25" s="27"/>
      <c r="Q25" s="27"/>
      <c r="R25" s="27"/>
      <c r="S25" s="27"/>
      <c r="T25" s="27"/>
      <c r="U25" s="27"/>
    </row>
    <row r="26" spans="2:21" x14ac:dyDescent="0.25">
      <c r="B26" s="7" t="s">
        <v>27</v>
      </c>
      <c r="C26" s="26" t="e">
        <f t="shared" si="0"/>
        <v>#DIV/0!</v>
      </c>
      <c r="D26" s="27" t="e">
        <f>AVERAGE(E26:U26)</f>
        <v>#DIV/0!</v>
      </c>
      <c r="E26" s="27" t="e">
        <f>'Pick''Em Week 1'!$AZ$20/AVERAGE('Pick''Em Week 1'!$H$20,'Pick''Em Week 1'!$J$20,'Pick''Em Week 1'!$L$20,'Pick''Em Week 1'!$N$20,'Pick''Em Week 1'!$P$20,'Pick''Em Week 1'!$R$20,'Pick''Em Week 1'!$T$20,'Pick''Em Week 1'!$V$20,'Pick''Em Week 1'!$X$20,'Pick''Em Week 1'!$Z$20,'Pick''Em Week 1'!$AB$20,'Pick''Em Week 1'!$AD$20,'Pick''Em Week 1'!$AF$20,'Pick''Em Week 1'!$AH$20,'Pick''Em Week 1'!$AJ$20,'Pick''Em Week 1'!$AL$20,'Pick''Em Week 1'!$AN$20,'Pick''Em Week 1'!$AP$20,'Pick''Em Week 1'!$AR$20,'Pick''Em Week 1'!$AT$20,'Pick''Em Week 1'!$AV$20,'Pick''Em Week 1'!$AX$20,'Pick''Em Week 1'!$AZ$20,'Pick''Em Week 1'!$BB$20,'Pick''Em Week 1'!$BD$20,'Pick''Em Week 1'!$BF$20)</f>
        <v>#DIV/0!</v>
      </c>
      <c r="F26" s="27"/>
      <c r="G26" s="27"/>
      <c r="H26" s="27"/>
      <c r="I26" s="27"/>
      <c r="J26" s="27"/>
      <c r="K26" s="27"/>
      <c r="L26" s="27"/>
      <c r="M26" s="27"/>
      <c r="N26" s="27"/>
      <c r="O26" s="27"/>
      <c r="P26" s="27"/>
      <c r="Q26" s="27"/>
      <c r="R26" s="27"/>
      <c r="S26" s="27"/>
      <c r="T26" s="27"/>
      <c r="U26" s="27"/>
    </row>
    <row r="27" spans="2:21" x14ac:dyDescent="0.25">
      <c r="B27" s="7" t="s">
        <v>115</v>
      </c>
      <c r="C27" s="26" t="e">
        <f t="shared" si="0"/>
        <v>#DIV/0!</v>
      </c>
      <c r="D27" s="27" t="e">
        <f>AVERAGE(E27:U27)</f>
        <v>#DIV/0!</v>
      </c>
      <c r="E27" s="27" t="e">
        <f>'Pick''Em Week 1'!$BB$20/AVERAGE('Pick''Em Week 1'!$H$20,'Pick''Em Week 1'!$J$20,'Pick''Em Week 1'!$L$20,'Pick''Em Week 1'!$N$20,'Pick''Em Week 1'!$P$20,'Pick''Em Week 1'!$R$20,'Pick''Em Week 1'!$T$20,'Pick''Em Week 1'!$V$20,'Pick''Em Week 1'!$X$20,'Pick''Em Week 1'!$Z$20,'Pick''Em Week 1'!$AB$20,'Pick''Em Week 1'!$AD$20,'Pick''Em Week 1'!$AF$20,'Pick''Em Week 1'!$AH$20,'Pick''Em Week 1'!$AJ$20,'Pick''Em Week 1'!$AL$20,'Pick''Em Week 1'!$AN$20,'Pick''Em Week 1'!$AP$20,'Pick''Em Week 1'!$AR$20,'Pick''Em Week 1'!$AT$20,'Pick''Em Week 1'!$AV$20,'Pick''Em Week 1'!$AX$20,'Pick''Em Week 1'!$AZ$20,'Pick''Em Week 1'!$BB$20,'Pick''Em Week 1'!$BD$20,'Pick''Em Week 1'!$BF$20)</f>
        <v>#DIV/0!</v>
      </c>
      <c r="F27" s="27"/>
      <c r="G27" s="27"/>
      <c r="H27" s="27"/>
      <c r="I27" s="27"/>
      <c r="J27" s="27"/>
      <c r="K27" s="27"/>
      <c r="L27" s="27"/>
      <c r="M27" s="27"/>
      <c r="N27" s="27"/>
      <c r="O27" s="27"/>
      <c r="P27" s="27"/>
      <c r="Q27" s="27"/>
      <c r="R27" s="27"/>
      <c r="S27" s="27"/>
      <c r="T27" s="27"/>
      <c r="U27" s="27"/>
    </row>
    <row r="28" spans="2:21" x14ac:dyDescent="0.25">
      <c r="B28" s="7" t="s">
        <v>114</v>
      </c>
      <c r="C28" s="26" t="e">
        <f t="shared" si="0"/>
        <v>#DIV/0!</v>
      </c>
      <c r="D28" s="27" t="e">
        <f>AVERAGE(E28:U28)</f>
        <v>#DIV/0!</v>
      </c>
      <c r="E28" s="27" t="e">
        <f>'Pick''Em Week 1'!$BD$20/AVERAGE('Pick''Em Week 1'!$H$20,'Pick''Em Week 1'!$J$20,'Pick''Em Week 1'!$L$20,'Pick''Em Week 1'!$N$20,'Pick''Em Week 1'!$P$20,'Pick''Em Week 1'!$R$20,'Pick''Em Week 1'!$T$20,'Pick''Em Week 1'!$V$20,'Pick''Em Week 1'!$X$20,'Pick''Em Week 1'!$Z$20,'Pick''Em Week 1'!$AB$20,'Pick''Em Week 1'!$AD$20,'Pick''Em Week 1'!$AF$20,'Pick''Em Week 1'!$AH$20,'Pick''Em Week 1'!$AJ$20,'Pick''Em Week 1'!$AL$20,'Pick''Em Week 1'!$AN$20,'Pick''Em Week 1'!$AP$20,'Pick''Em Week 1'!$AR$20,'Pick''Em Week 1'!$AT$20,'Pick''Em Week 1'!$AV$20,'Pick''Em Week 1'!$AX$20,'Pick''Em Week 1'!$AZ$20,'Pick''Em Week 1'!$BB$20,'Pick''Em Week 1'!$BD$20,'Pick''Em Week 1'!$BF$20)</f>
        <v>#DIV/0!</v>
      </c>
      <c r="F28" s="27"/>
      <c r="G28" s="27"/>
      <c r="H28" s="27"/>
      <c r="I28" s="27"/>
      <c r="J28" s="27"/>
      <c r="K28" s="27"/>
      <c r="L28" s="27"/>
      <c r="M28" s="27"/>
      <c r="N28" s="27"/>
      <c r="O28" s="27"/>
      <c r="P28" s="27"/>
      <c r="Q28" s="27"/>
      <c r="R28" s="27"/>
      <c r="S28" s="27"/>
      <c r="T28" s="27"/>
      <c r="U28" s="27"/>
    </row>
    <row r="29" spans="2:21" x14ac:dyDescent="0.25">
      <c r="B29" s="28" t="s">
        <v>28</v>
      </c>
      <c r="C29" s="29" t="e">
        <f t="shared" si="0"/>
        <v>#DIV/0!</v>
      </c>
      <c r="D29" s="30" t="e">
        <f t="shared" si="2"/>
        <v>#DIV/0!</v>
      </c>
      <c r="E29" s="30" t="e">
        <f>'Pick''Em Week 1'!$BF$20/AVERAGE('Pick''Em Week 1'!$H$20,'Pick''Em Week 1'!$J$20,'Pick''Em Week 1'!$L$20,'Pick''Em Week 1'!$N$20,'Pick''Em Week 1'!$P$20,'Pick''Em Week 1'!$R$20,'Pick''Em Week 1'!$T$20,'Pick''Em Week 1'!$V$20,'Pick''Em Week 1'!$X$20,'Pick''Em Week 1'!$Z$20,'Pick''Em Week 1'!$AB$20,'Pick''Em Week 1'!$AD$20,'Pick''Em Week 1'!$AF$20,'Pick''Em Week 1'!$AH$20,'Pick''Em Week 1'!$AJ$20,'Pick''Em Week 1'!$AL$20,'Pick''Em Week 1'!$AN$20,'Pick''Em Week 1'!$AP$20,'Pick''Em Week 1'!$AR$20,'Pick''Em Week 1'!$AT$20,'Pick''Em Week 1'!$AV$20,'Pick''Em Week 1'!$AX$20,'Pick''Em Week 1'!$AZ$20,'Pick''Em Week 1'!$BB$20,'Pick''Em Week 1'!$BD$20,'Pick''Em Week 1'!$BF$20)</f>
        <v>#DIV/0!</v>
      </c>
      <c r="F29" s="30"/>
      <c r="G29" s="30"/>
      <c r="H29" s="30"/>
      <c r="I29" s="30"/>
      <c r="J29" s="30"/>
      <c r="K29" s="30"/>
      <c r="L29" s="30"/>
      <c r="M29" s="30"/>
      <c r="N29" s="30"/>
      <c r="O29" s="30"/>
      <c r="P29" s="30"/>
      <c r="Q29" s="30"/>
      <c r="R29" s="30"/>
      <c r="S29" s="30"/>
      <c r="T29" s="30"/>
      <c r="U29" s="30"/>
    </row>
    <row r="31" spans="2:21" x14ac:dyDescent="0.25">
      <c r="B31" s="10" t="s">
        <v>87</v>
      </c>
      <c r="D31" s="31" t="e">
        <f t="shared" ref="D31:U31" si="3">MAX(D4:D29)</f>
        <v>#DIV/0!</v>
      </c>
      <c r="E31" s="31" t="e">
        <f t="shared" si="3"/>
        <v>#DIV/0!</v>
      </c>
      <c r="F31" s="31">
        <f t="shared" si="3"/>
        <v>0</v>
      </c>
      <c r="G31" s="31">
        <f t="shared" si="3"/>
        <v>0</v>
      </c>
      <c r="H31" s="31">
        <f t="shared" si="3"/>
        <v>0</v>
      </c>
      <c r="I31" s="31">
        <f t="shared" si="3"/>
        <v>0</v>
      </c>
      <c r="J31" s="31">
        <f t="shared" si="3"/>
        <v>0</v>
      </c>
      <c r="K31" s="31">
        <f t="shared" si="3"/>
        <v>0</v>
      </c>
      <c r="L31" s="31">
        <f t="shared" si="3"/>
        <v>0</v>
      </c>
      <c r="M31" s="31">
        <f t="shared" si="3"/>
        <v>0</v>
      </c>
      <c r="N31" s="31">
        <f t="shared" si="3"/>
        <v>0</v>
      </c>
      <c r="O31" s="31">
        <f t="shared" si="3"/>
        <v>0</v>
      </c>
      <c r="P31" s="31">
        <f t="shared" si="3"/>
        <v>0</v>
      </c>
      <c r="Q31" s="31">
        <f t="shared" si="3"/>
        <v>0</v>
      </c>
      <c r="R31" s="31">
        <f t="shared" si="3"/>
        <v>0</v>
      </c>
      <c r="S31" s="31">
        <f t="shared" si="3"/>
        <v>0</v>
      </c>
      <c r="T31" s="31">
        <f t="shared" si="3"/>
        <v>0</v>
      </c>
      <c r="U31" s="31">
        <f t="shared" si="3"/>
        <v>0</v>
      </c>
    </row>
    <row r="32" spans="2:21" x14ac:dyDescent="0.25">
      <c r="B32" s="10" t="s">
        <v>88</v>
      </c>
      <c r="D32" s="31" t="e">
        <f t="shared" ref="D32:U32" si="4">MIN(D4:D29)</f>
        <v>#DIV/0!</v>
      </c>
      <c r="E32" s="31" t="e">
        <f t="shared" si="4"/>
        <v>#DIV/0!</v>
      </c>
      <c r="F32" s="31">
        <f t="shared" si="4"/>
        <v>0</v>
      </c>
      <c r="G32" s="31">
        <f t="shared" si="4"/>
        <v>0</v>
      </c>
      <c r="H32" s="31">
        <f t="shared" si="4"/>
        <v>0</v>
      </c>
      <c r="I32" s="31">
        <f t="shared" si="4"/>
        <v>0</v>
      </c>
      <c r="J32" s="31">
        <f t="shared" si="4"/>
        <v>0</v>
      </c>
      <c r="K32" s="31">
        <f t="shared" si="4"/>
        <v>0</v>
      </c>
      <c r="L32" s="31">
        <f t="shared" si="4"/>
        <v>0</v>
      </c>
      <c r="M32" s="31">
        <f t="shared" si="4"/>
        <v>0</v>
      </c>
      <c r="N32" s="31">
        <f t="shared" si="4"/>
        <v>0</v>
      </c>
      <c r="O32" s="31">
        <f t="shared" si="4"/>
        <v>0</v>
      </c>
      <c r="P32" s="31">
        <f t="shared" si="4"/>
        <v>0</v>
      </c>
      <c r="Q32" s="31">
        <f t="shared" si="4"/>
        <v>0</v>
      </c>
      <c r="R32" s="31">
        <f t="shared" si="4"/>
        <v>0</v>
      </c>
      <c r="S32" s="31">
        <f t="shared" si="4"/>
        <v>0</v>
      </c>
      <c r="T32" s="31">
        <f t="shared" si="4"/>
        <v>0</v>
      </c>
      <c r="U32" s="31">
        <f t="shared" si="4"/>
        <v>0</v>
      </c>
    </row>
    <row r="33" spans="2:21" x14ac:dyDescent="0.25">
      <c r="B33" s="10" t="s">
        <v>89</v>
      </c>
      <c r="D33" s="31" t="e">
        <f>D31-D32</f>
        <v>#DIV/0!</v>
      </c>
      <c r="E33" s="31" t="e">
        <f>E31-E32</f>
        <v>#DIV/0!</v>
      </c>
      <c r="F33" s="31">
        <f t="shared" ref="F33:U33" si="5">F31-F32</f>
        <v>0</v>
      </c>
      <c r="G33" s="31">
        <f t="shared" si="5"/>
        <v>0</v>
      </c>
      <c r="H33" s="31">
        <f>H31-H32</f>
        <v>0</v>
      </c>
      <c r="I33" s="31">
        <f t="shared" si="5"/>
        <v>0</v>
      </c>
      <c r="J33" s="31">
        <f t="shared" si="5"/>
        <v>0</v>
      </c>
      <c r="K33" s="31">
        <f t="shared" si="5"/>
        <v>0</v>
      </c>
      <c r="L33" s="31">
        <f t="shared" si="5"/>
        <v>0</v>
      </c>
      <c r="M33" s="31">
        <f t="shared" si="5"/>
        <v>0</v>
      </c>
      <c r="N33" s="31">
        <f t="shared" si="5"/>
        <v>0</v>
      </c>
      <c r="O33" s="31">
        <f t="shared" si="5"/>
        <v>0</v>
      </c>
      <c r="P33" s="31">
        <f t="shared" si="5"/>
        <v>0</v>
      </c>
      <c r="Q33" s="31">
        <f t="shared" si="5"/>
        <v>0</v>
      </c>
      <c r="R33" s="31">
        <f t="shared" si="5"/>
        <v>0</v>
      </c>
      <c r="S33" s="31">
        <f t="shared" si="5"/>
        <v>0</v>
      </c>
      <c r="T33" s="31">
        <f t="shared" si="5"/>
        <v>0</v>
      </c>
      <c r="U33" s="31">
        <f t="shared" si="5"/>
        <v>0</v>
      </c>
    </row>
  </sheetData>
  <conditionalFormatting sqref="E25:E29 E4 D10:E22">
    <cfRule type="cellIs" dxfId="1111" priority="46" stopIfTrue="1" operator="lessThan">
      <formula>0.9</formula>
    </cfRule>
    <cfRule type="cellIs" dxfId="1110" priority="47" stopIfTrue="1" operator="greaterThan">
      <formula>1.0999999</formula>
    </cfRule>
    <cfRule type="cellIs" dxfId="1109" priority="48" stopIfTrue="1" operator="between">
      <formula>0.9</formula>
      <formula>1.0999999</formula>
    </cfRule>
  </conditionalFormatting>
  <conditionalFormatting sqref="E6:E9">
    <cfRule type="cellIs" dxfId="1108" priority="43" stopIfTrue="1" operator="lessThan">
      <formula>0.9</formula>
    </cfRule>
    <cfRule type="cellIs" dxfId="1107" priority="44" stopIfTrue="1" operator="greaterThan">
      <formula>1.0999999</formula>
    </cfRule>
    <cfRule type="cellIs" dxfId="1106" priority="45" stopIfTrue="1" operator="between">
      <formula>0.9</formula>
      <formula>1.0999999</formula>
    </cfRule>
  </conditionalFormatting>
  <conditionalFormatting sqref="E23:E24">
    <cfRule type="cellIs" dxfId="1105" priority="40" stopIfTrue="1" operator="lessThan">
      <formula>0.9</formula>
    </cfRule>
    <cfRule type="cellIs" dxfId="1104" priority="41" stopIfTrue="1" operator="greaterThan">
      <formula>1.0999999</formula>
    </cfRule>
    <cfRule type="cellIs" dxfId="1103" priority="42" stopIfTrue="1" operator="between">
      <formula>0.9</formula>
      <formula>1.0999999</formula>
    </cfRule>
  </conditionalFormatting>
  <conditionalFormatting sqref="E5">
    <cfRule type="cellIs" dxfId="1102" priority="37" stopIfTrue="1" operator="lessThan">
      <formula>0.9</formula>
    </cfRule>
    <cfRule type="cellIs" dxfId="1101" priority="38" stopIfTrue="1" operator="greaterThan">
      <formula>1.0999999</formula>
    </cfRule>
    <cfRule type="cellIs" dxfId="1100" priority="39" stopIfTrue="1" operator="between">
      <formula>0.9</formula>
      <formula>1.0999999</formula>
    </cfRule>
  </conditionalFormatting>
  <conditionalFormatting sqref="E8:E9">
    <cfRule type="cellIs" dxfId="1099" priority="34" stopIfTrue="1" operator="lessThan">
      <formula>0.9</formula>
    </cfRule>
    <cfRule type="cellIs" dxfId="1098" priority="35" stopIfTrue="1" operator="greaterThan">
      <formula>1.0999999</formula>
    </cfRule>
    <cfRule type="cellIs" dxfId="1097" priority="36" stopIfTrue="1" operator="between">
      <formula>0.9</formula>
      <formula>1.0999999</formula>
    </cfRule>
  </conditionalFormatting>
  <conditionalFormatting sqref="E23:E24">
    <cfRule type="cellIs" dxfId="1096" priority="31" stopIfTrue="1" operator="lessThan">
      <formula>0.9</formula>
    </cfRule>
    <cfRule type="cellIs" dxfId="1095" priority="32" stopIfTrue="1" operator="greaterThan">
      <formula>1.0999999</formula>
    </cfRule>
    <cfRule type="cellIs" dxfId="1094" priority="33" stopIfTrue="1" operator="between">
      <formula>0.9</formula>
      <formula>1.0999999</formula>
    </cfRule>
  </conditionalFormatting>
  <conditionalFormatting sqref="E21:E22">
    <cfRule type="cellIs" dxfId="1093" priority="28" stopIfTrue="1" operator="lessThan">
      <formula>0.9</formula>
    </cfRule>
    <cfRule type="cellIs" dxfId="1092" priority="29" stopIfTrue="1" operator="greaterThan">
      <formula>1.0999999</formula>
    </cfRule>
    <cfRule type="cellIs" dxfId="1091" priority="30" stopIfTrue="1" operator="between">
      <formula>0.9</formula>
      <formula>1.0999999</formula>
    </cfRule>
  </conditionalFormatting>
  <conditionalFormatting sqref="D25:D29">
    <cfRule type="cellIs" dxfId="1090" priority="22" stopIfTrue="1" operator="lessThan">
      <formula>0.9</formula>
    </cfRule>
    <cfRule type="cellIs" dxfId="1089" priority="23" stopIfTrue="1" operator="greaterThan">
      <formula>1.0999999</formula>
    </cfRule>
    <cfRule type="cellIs" dxfId="1088" priority="24" stopIfTrue="1" operator="between">
      <formula>0.9</formula>
      <formula>1.0999999</formula>
    </cfRule>
  </conditionalFormatting>
  <conditionalFormatting sqref="D6:D9">
    <cfRule type="cellIs" dxfId="1087" priority="19" stopIfTrue="1" operator="lessThan">
      <formula>0.9</formula>
    </cfRule>
    <cfRule type="cellIs" dxfId="1086" priority="20" stopIfTrue="1" operator="greaterThan">
      <formula>1.0999999</formula>
    </cfRule>
    <cfRule type="cellIs" dxfId="1085" priority="21" stopIfTrue="1" operator="between">
      <formula>0.9</formula>
      <formula>1.0999999</formula>
    </cfRule>
  </conditionalFormatting>
  <conditionalFormatting sqref="D23:D24">
    <cfRule type="cellIs" dxfId="1084" priority="16" stopIfTrue="1" operator="lessThan">
      <formula>0.9</formula>
    </cfRule>
    <cfRule type="cellIs" dxfId="1083" priority="17" stopIfTrue="1" operator="greaterThan">
      <formula>1.0999999</formula>
    </cfRule>
    <cfRule type="cellIs" dxfId="1082" priority="18" stopIfTrue="1" operator="between">
      <formula>0.9</formula>
      <formula>1.0999999</formula>
    </cfRule>
  </conditionalFormatting>
  <conditionalFormatting sqref="D5">
    <cfRule type="cellIs" dxfId="1081" priority="13" stopIfTrue="1" operator="lessThan">
      <formula>0.9</formula>
    </cfRule>
    <cfRule type="cellIs" dxfId="1080" priority="14" stopIfTrue="1" operator="greaterThan">
      <formula>1.0999999</formula>
    </cfRule>
    <cfRule type="cellIs" dxfId="1079" priority="15" stopIfTrue="1" operator="between">
      <formula>0.9</formula>
      <formula>1.0999999</formula>
    </cfRule>
  </conditionalFormatting>
  <conditionalFormatting sqref="D8:D9">
    <cfRule type="cellIs" dxfId="1078" priority="10" stopIfTrue="1" operator="lessThan">
      <formula>0.9</formula>
    </cfRule>
    <cfRule type="cellIs" dxfId="1077" priority="11" stopIfTrue="1" operator="greaterThan">
      <formula>1.0999999</formula>
    </cfRule>
    <cfRule type="cellIs" dxfId="1076" priority="12" stopIfTrue="1" operator="between">
      <formula>0.9</formula>
      <formula>1.0999999</formula>
    </cfRule>
  </conditionalFormatting>
  <conditionalFormatting sqref="D23:D24">
    <cfRule type="cellIs" dxfId="1075" priority="7" stopIfTrue="1" operator="lessThan">
      <formula>0.9</formula>
    </cfRule>
    <cfRule type="cellIs" dxfId="1074" priority="8" stopIfTrue="1" operator="greaterThan">
      <formula>1.0999999</formula>
    </cfRule>
    <cfRule type="cellIs" dxfId="1073" priority="9" stopIfTrue="1" operator="between">
      <formula>0.9</formula>
      <formula>1.0999999</formula>
    </cfRule>
  </conditionalFormatting>
  <conditionalFormatting sqref="D21:D22">
    <cfRule type="cellIs" dxfId="1072" priority="4" stopIfTrue="1" operator="lessThan">
      <formula>0.9</formula>
    </cfRule>
    <cfRule type="cellIs" dxfId="1071" priority="5" stopIfTrue="1" operator="greaterThan">
      <formula>1.0999999</formula>
    </cfRule>
    <cfRule type="cellIs" dxfId="1070" priority="6" stopIfTrue="1" operator="between">
      <formula>0.9</formula>
      <formula>1.0999999</formula>
    </cfRule>
  </conditionalFormatting>
  <conditionalFormatting sqref="D4">
    <cfRule type="cellIs" dxfId="1069" priority="1" stopIfTrue="1" operator="lessThan">
      <formula>0.9</formula>
    </cfRule>
    <cfRule type="cellIs" dxfId="1068" priority="2" stopIfTrue="1" operator="greaterThan">
      <formula>1.0999999</formula>
    </cfRule>
    <cfRule type="cellIs" dxfId="1067" priority="3" stopIfTrue="1" operator="between">
      <formula>0.9</formula>
      <formula>1.0999999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70"/>
  <sheetViews>
    <sheetView tabSelected="1" zoomScale="80" zoomScaleNormal="80" workbookViewId="0">
      <pane xSplit="5" ySplit="3" topLeftCell="F4" activePane="bottomRight" state="frozen"/>
      <selection pane="topRight" activeCell="F1" sqref="F1"/>
      <selection pane="bottomLeft" activeCell="A4" sqref="A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 min="11" max="11" width="16.140625" customWidth="1"/>
    <col min="13" max="13" width="16.140625" customWidth="1"/>
    <col min="15" max="15" width="16.140625" customWidth="1"/>
    <col min="17" max="17" width="16.140625" customWidth="1"/>
    <col min="19" max="19" width="16.140625" customWidth="1"/>
    <col min="21" max="21" width="16.140625" customWidth="1"/>
    <col min="23" max="23" width="16.140625" customWidth="1"/>
    <col min="25" max="25" width="16.140625" customWidth="1"/>
    <col min="27" max="27" width="16.140625" customWidth="1"/>
    <col min="29" max="29" width="16.140625" customWidth="1"/>
    <col min="31" max="31" width="16.140625" customWidth="1"/>
    <col min="33" max="33" width="16.140625" customWidth="1"/>
    <col min="35" max="35" width="16.140625" customWidth="1"/>
    <col min="37" max="37" width="16.140625" customWidth="1"/>
    <col min="39" max="39" width="16.140625" customWidth="1"/>
    <col min="41" max="41" width="16.140625" customWidth="1"/>
    <col min="43" max="43" width="16.140625" customWidth="1"/>
    <col min="45" max="45" width="16.140625" customWidth="1"/>
    <col min="47" max="47" width="16.140625" customWidth="1"/>
    <col min="49" max="49" width="16.140625" customWidth="1"/>
    <col min="51" max="51" width="16.140625" customWidth="1"/>
    <col min="53" max="53" width="16.140625" customWidth="1"/>
    <col min="55" max="55" width="16.140625" customWidth="1"/>
    <col min="57" max="57" width="16.140625" customWidth="1"/>
  </cols>
  <sheetData>
    <row r="1" spans="1:58" x14ac:dyDescent="0.25">
      <c r="H1" s="42" t="str">
        <f>IF(SUM(H4:H19)=(MAX(H4:H19)*(MAX(H4:H19)+1)/2),"","Points Error")</f>
        <v/>
      </c>
      <c r="J1" s="42" t="str">
        <f>IF(SUM(J4:J19)=(MAX(J4:J19)*(MAX(J4:J19)+1)/2),"","Points Error")</f>
        <v/>
      </c>
      <c r="L1" s="42" t="str">
        <f>IF(SUM(L4:L19)=(MAX(L4:L19)*(MAX(L4:L19)+1)/2),"","Points Error")</f>
        <v/>
      </c>
      <c r="N1" s="42" t="str">
        <f>IF(SUM(N4:N19)=(MAX(N4:N19)*(MAX(N4:N19)+1)/2),"","Points Error")</f>
        <v/>
      </c>
      <c r="P1" s="42" t="str">
        <f>IF(SUM(P4:P19)=(MAX(P4:P19)*(MAX(P4:P19)+1)/2),"","Points Error")</f>
        <v/>
      </c>
      <c r="R1" s="42" t="str">
        <f>IF(SUM(R4:R19)=(MAX(R4:R19)*(MAX(R4:R19)+1)/2),"","Points Error")</f>
        <v/>
      </c>
      <c r="T1" s="42" t="str">
        <f>IF(SUM(T4:T19)=(MAX(T4:T19)*(MAX(T4:T19)+1)/2),"","Points Error")</f>
        <v>Points Error</v>
      </c>
      <c r="V1" s="42" t="str">
        <f>IF(SUM(V4:V19)=(MAX(V4:V19)*(MAX(V4:V19)+1)/2),"","Points Error")</f>
        <v/>
      </c>
      <c r="X1" s="42" t="str">
        <f>IF(SUM(X4:X19)=(MAX(X4:X19)*(MAX(X4:X19)+1)/2),"","Points Error")</f>
        <v/>
      </c>
      <c r="Z1" s="42" t="str">
        <f>IF(SUM(Z4:Z19)=(MAX(Z4:Z19)*(MAX(Z4:Z19)+1)/2),"","Points Error")</f>
        <v/>
      </c>
      <c r="AB1" s="42" t="str">
        <f>IF(SUM(AB4:AB19)=(MAX(AB4:AB19)*(MAX(AB4:AB19)+1)/2),"","Points Error")</f>
        <v/>
      </c>
      <c r="AD1" s="42" t="str">
        <f>IF(SUM(AD4:AD19)=(MAX(AD4:AD19)*(MAX(AD4:AD19)+1)/2),"","Points Error")</f>
        <v/>
      </c>
      <c r="AF1" s="42" t="str">
        <f>IF(SUM(AF4:AF19)=(MAX(AF4:AF19)*(MAX(AF4:AF19)+1)/2),"","Points Error")</f>
        <v/>
      </c>
      <c r="AH1" s="42" t="str">
        <f>IF(SUM(AH4:AH19)=(MAX(AH4:AH19)*(MAX(AH4:AH19)+1)/2),"","Points Error")</f>
        <v/>
      </c>
      <c r="AJ1" s="42" t="str">
        <f>IF(SUM(AJ4:AJ19)=(MAX(AJ4:AJ19)*(MAX(AJ4:AJ19)+1)/2),"","Points Error")</f>
        <v/>
      </c>
      <c r="AL1" s="42" t="str">
        <f>IF(SUM(AL4:AL19)=(MAX(AL4:AL19)*(MAX(AL4:AL19)+1)/2),"","Points Error")</f>
        <v/>
      </c>
      <c r="AN1" s="42" t="str">
        <f>IF(SUM(AN4:AN19)=(MAX(AN4:AN19)*(MAX(AN4:AN19)+1)/2),"","Points Error")</f>
        <v/>
      </c>
      <c r="AP1" s="42" t="str">
        <f>IF(SUM(AP4:AP19)=(MAX(AP4:AP19)*(MAX(AP4:AP19)+1)/2),"","Points Error")</f>
        <v/>
      </c>
      <c r="AR1" s="42" t="str">
        <f>IF(SUM(AR4:AR19)=(MAX(AR4:AR19)*(MAX(AR4:AR19)+1)/2),"","Points Error")</f>
        <v/>
      </c>
      <c r="AT1" s="42" t="str">
        <f>IF(SUM(AT4:AT19)=(MAX(AT4:AT19)*(MAX(AT4:AT19)+1)/2),"","Points Error")</f>
        <v/>
      </c>
      <c r="AV1" s="42" t="str">
        <f>IF(SUM(AV4:AV19)=(MAX(AV4:AV19)*(MAX(AV4:AV19)+1)/2),"","Points Error")</f>
        <v/>
      </c>
      <c r="AX1" s="42" t="str">
        <f>IF(SUM(AX4:AX19)=(MAX(AX4:AX19)*(MAX(AX4:AX19)+1)/2),"","Points Error")</f>
        <v/>
      </c>
      <c r="AZ1" s="42" t="str">
        <f>IF(SUM(AZ4:AZ19)=(MAX(AZ4:AZ19)*(MAX(AZ4:AZ19)+1)/2),"","Points Error")</f>
        <v/>
      </c>
      <c r="BB1" s="42" t="str">
        <f>IF(SUM(BB4:BB19)=(MAX(BB4:BB19)*(MAX(BB4:BB19)+1)/2),"","Points Error")</f>
        <v/>
      </c>
      <c r="BD1" s="42" t="str">
        <f>IF(SUM(BD4:BD19)=(MAX(BD4:BD19)*(MAX(BD4:BD19)+1)/2),"","Points Error")</f>
        <v/>
      </c>
      <c r="BF1" s="42" t="str">
        <f>IF(SUM(BF4:BF19)=(MAX(BF4:BF19)*(MAX(BF4:BF19)+1)/2),"","Points Error")</f>
        <v/>
      </c>
    </row>
    <row r="2" spans="1:58" x14ac:dyDescent="0.25">
      <c r="B2" s="32">
        <f>COUNTIF(B4:B19,"at")</f>
        <v>16</v>
      </c>
      <c r="G2" s="38" t="s">
        <v>5</v>
      </c>
      <c r="H2" s="39"/>
      <c r="I2" s="38" t="s">
        <v>6</v>
      </c>
      <c r="J2" s="39"/>
      <c r="K2" s="38" t="s">
        <v>7</v>
      </c>
      <c r="L2" s="39"/>
      <c r="M2" s="38" t="s">
        <v>8</v>
      </c>
      <c r="N2" s="39"/>
      <c r="O2" s="38" t="s">
        <v>10</v>
      </c>
      <c r="P2" s="39"/>
      <c r="Q2" s="38" t="s">
        <v>117</v>
      </c>
      <c r="R2" s="39"/>
      <c r="S2" s="38" t="s">
        <v>11</v>
      </c>
      <c r="T2" s="39"/>
      <c r="U2" s="38" t="s">
        <v>12</v>
      </c>
      <c r="V2" s="39"/>
      <c r="W2" s="38" t="s">
        <v>13</v>
      </c>
      <c r="X2" s="39"/>
      <c r="Y2" s="38" t="s">
        <v>14</v>
      </c>
      <c r="Z2" s="39"/>
      <c r="AA2" s="38" t="s">
        <v>15</v>
      </c>
      <c r="AB2" s="39"/>
      <c r="AC2" s="38" t="s">
        <v>16</v>
      </c>
      <c r="AD2" s="39"/>
      <c r="AE2" s="38" t="s">
        <v>17</v>
      </c>
      <c r="AF2" s="39"/>
      <c r="AG2" s="38" t="s">
        <v>18</v>
      </c>
      <c r="AH2" s="39"/>
      <c r="AI2" s="38" t="s">
        <v>116</v>
      </c>
      <c r="AJ2" s="39"/>
      <c r="AK2" s="38" t="s">
        <v>19</v>
      </c>
      <c r="AL2" s="39"/>
      <c r="AM2" s="38" t="s">
        <v>20</v>
      </c>
      <c r="AN2" s="39"/>
      <c r="AO2" s="38" t="s">
        <v>21</v>
      </c>
      <c r="AP2" s="39"/>
      <c r="AQ2" s="38" t="s">
        <v>22</v>
      </c>
      <c r="AR2" s="39"/>
      <c r="AS2" s="38" t="s">
        <v>23</v>
      </c>
      <c r="AT2" s="39"/>
      <c r="AU2" s="38" t="s">
        <v>25</v>
      </c>
      <c r="AV2" s="39"/>
      <c r="AW2" s="38" t="s">
        <v>26</v>
      </c>
      <c r="AX2" s="39"/>
      <c r="AY2" s="38" t="s">
        <v>27</v>
      </c>
      <c r="AZ2" s="39"/>
      <c r="BA2" s="38" t="s">
        <v>115</v>
      </c>
      <c r="BB2" s="39"/>
      <c r="BC2" s="38" t="s">
        <v>114</v>
      </c>
      <c r="BD2" s="39"/>
      <c r="BE2" s="38" t="s">
        <v>28</v>
      </c>
      <c r="BF2" s="39"/>
    </row>
    <row r="3" spans="1:58" x14ac:dyDescent="0.25">
      <c r="A3" s="33" t="s">
        <v>90</v>
      </c>
      <c r="B3" s="33"/>
      <c r="C3" s="33"/>
      <c r="D3" t="s">
        <v>91</v>
      </c>
      <c r="E3" s="33" t="s">
        <v>92</v>
      </c>
      <c r="G3" s="2" t="s">
        <v>95</v>
      </c>
      <c r="H3" s="2" t="s">
        <v>96</v>
      </c>
      <c r="I3" s="2" t="s">
        <v>95</v>
      </c>
      <c r="J3" s="2" t="s">
        <v>96</v>
      </c>
      <c r="K3" s="2" t="s">
        <v>95</v>
      </c>
      <c r="L3" s="2" t="s">
        <v>96</v>
      </c>
      <c r="M3" s="2" t="s">
        <v>95</v>
      </c>
      <c r="N3" s="2" t="s">
        <v>96</v>
      </c>
      <c r="O3" s="2" t="s">
        <v>95</v>
      </c>
      <c r="P3" s="2" t="s">
        <v>96</v>
      </c>
      <c r="Q3" s="2" t="s">
        <v>95</v>
      </c>
      <c r="R3" s="2" t="s">
        <v>96</v>
      </c>
      <c r="S3" s="2" t="s">
        <v>95</v>
      </c>
      <c r="T3" s="2" t="s">
        <v>96</v>
      </c>
      <c r="U3" s="2" t="s">
        <v>95</v>
      </c>
      <c r="V3" s="2" t="s">
        <v>96</v>
      </c>
      <c r="W3" s="2" t="s">
        <v>95</v>
      </c>
      <c r="X3" s="2" t="s">
        <v>96</v>
      </c>
      <c r="Y3" s="2" t="s">
        <v>95</v>
      </c>
      <c r="Z3" s="2" t="s">
        <v>96</v>
      </c>
      <c r="AA3" s="2" t="s">
        <v>95</v>
      </c>
      <c r="AB3" s="2" t="s">
        <v>96</v>
      </c>
      <c r="AC3" s="2" t="s">
        <v>95</v>
      </c>
      <c r="AD3" s="2" t="s">
        <v>96</v>
      </c>
      <c r="AE3" s="2" t="s">
        <v>95</v>
      </c>
      <c r="AF3" s="2" t="s">
        <v>96</v>
      </c>
      <c r="AG3" s="2" t="s">
        <v>95</v>
      </c>
      <c r="AH3" s="2" t="s">
        <v>96</v>
      </c>
      <c r="AI3" s="2" t="s">
        <v>95</v>
      </c>
      <c r="AJ3" s="2" t="s">
        <v>96</v>
      </c>
      <c r="AK3" s="2" t="s">
        <v>95</v>
      </c>
      <c r="AL3" s="2" t="s">
        <v>96</v>
      </c>
      <c r="AM3" s="2" t="s">
        <v>95</v>
      </c>
      <c r="AN3" s="2" t="s">
        <v>96</v>
      </c>
      <c r="AO3" s="2" t="s">
        <v>95</v>
      </c>
      <c r="AP3" s="2" t="s">
        <v>96</v>
      </c>
      <c r="AQ3" s="2" t="s">
        <v>95</v>
      </c>
      <c r="AR3" s="2" t="s">
        <v>96</v>
      </c>
      <c r="AS3" s="2" t="s">
        <v>95</v>
      </c>
      <c r="AT3" s="2" t="s">
        <v>96</v>
      </c>
      <c r="AU3" s="2" t="s">
        <v>95</v>
      </c>
      <c r="AV3" s="2" t="s">
        <v>96</v>
      </c>
      <c r="AW3" s="2" t="s">
        <v>95</v>
      </c>
      <c r="AX3" s="2" t="s">
        <v>96</v>
      </c>
      <c r="AY3" s="2" t="s">
        <v>95</v>
      </c>
      <c r="AZ3" s="2" t="s">
        <v>96</v>
      </c>
      <c r="BA3" s="2" t="s">
        <v>95</v>
      </c>
      <c r="BB3" s="2" t="s">
        <v>96</v>
      </c>
      <c r="BC3" s="2" t="s">
        <v>95</v>
      </c>
      <c r="BD3" s="2" t="s">
        <v>96</v>
      </c>
      <c r="BE3" s="2" t="s">
        <v>95</v>
      </c>
      <c r="BF3" s="2" t="s">
        <v>96</v>
      </c>
    </row>
    <row r="4" spans="1:58" x14ac:dyDescent="0.25">
      <c r="A4" s="34" t="s">
        <v>45</v>
      </c>
      <c r="B4" s="11" t="s">
        <v>93</v>
      </c>
      <c r="C4" s="35" t="s">
        <v>44</v>
      </c>
      <c r="D4" s="36" t="str">
        <f t="shared" ref="D4:D19" si="0">MAX(COUNTIF(G4:BP4,A4),COUNTIF(G4:BP4,C4))&amp;" to "&amp;MIN(COUNTIF(G4:BP4,A4),COUNTIF(G4:BP4,C4))&amp;" "&amp;IF(COUNTIF(G4:BP4,A4)&gt;COUNTIF(G4:BP4,C4),A4,IF(COUNTIF(G4:BP4,A4)&lt;COUNTIF(G4:BP4,C4),C4,"Split"))</f>
        <v>23 to 3 Chicago</v>
      </c>
      <c r="E4" s="11"/>
      <c r="G4" s="24" t="s">
        <v>44</v>
      </c>
      <c r="H4" s="24">
        <v>14</v>
      </c>
      <c r="I4" s="24" t="s">
        <v>44</v>
      </c>
      <c r="J4" s="24">
        <v>8</v>
      </c>
      <c r="K4" s="24" t="s">
        <v>44</v>
      </c>
      <c r="L4" s="24">
        <v>10</v>
      </c>
      <c r="M4" s="24" t="s">
        <v>44</v>
      </c>
      <c r="N4" s="24">
        <v>7</v>
      </c>
      <c r="O4" s="24" t="s">
        <v>44</v>
      </c>
      <c r="P4" s="24">
        <v>5</v>
      </c>
      <c r="Q4" s="40" t="s">
        <v>44</v>
      </c>
      <c r="R4" s="24">
        <v>3</v>
      </c>
      <c r="S4" s="40" t="s">
        <v>44</v>
      </c>
      <c r="T4" s="24">
        <v>16</v>
      </c>
      <c r="U4" s="40" t="s">
        <v>44</v>
      </c>
      <c r="V4" s="24">
        <v>8</v>
      </c>
      <c r="W4" s="40" t="s">
        <v>44</v>
      </c>
      <c r="X4" s="24">
        <v>12</v>
      </c>
      <c r="Y4" s="40" t="s">
        <v>44</v>
      </c>
      <c r="Z4" s="24">
        <v>6</v>
      </c>
      <c r="AA4" s="24" t="s">
        <v>44</v>
      </c>
      <c r="AB4" s="24">
        <v>15</v>
      </c>
      <c r="AC4" s="24" t="s">
        <v>45</v>
      </c>
      <c r="AD4" s="24">
        <v>16</v>
      </c>
      <c r="AE4" s="24" t="s">
        <v>44</v>
      </c>
      <c r="AF4" s="24">
        <v>4</v>
      </c>
      <c r="AG4" s="24" t="s">
        <v>44</v>
      </c>
      <c r="AH4" s="24">
        <v>10</v>
      </c>
      <c r="AI4" s="24" t="s">
        <v>44</v>
      </c>
      <c r="AJ4" s="24">
        <v>2</v>
      </c>
      <c r="AK4" s="24" t="s">
        <v>44</v>
      </c>
      <c r="AL4" s="24">
        <v>9</v>
      </c>
      <c r="AM4" s="24" t="s">
        <v>44</v>
      </c>
      <c r="AN4" s="24">
        <v>11</v>
      </c>
      <c r="AO4" s="24" t="s">
        <v>44</v>
      </c>
      <c r="AP4" s="24">
        <v>9</v>
      </c>
      <c r="AQ4" s="24" t="s">
        <v>44</v>
      </c>
      <c r="AR4" s="24">
        <v>1</v>
      </c>
      <c r="AS4" s="24" t="s">
        <v>45</v>
      </c>
      <c r="AT4" s="24">
        <v>5</v>
      </c>
      <c r="AU4" s="24" t="s">
        <v>45</v>
      </c>
      <c r="AV4" s="24">
        <v>6</v>
      </c>
      <c r="AW4" s="24" t="s">
        <v>44</v>
      </c>
      <c r="AX4" s="24">
        <v>5</v>
      </c>
      <c r="AY4" s="24" t="s">
        <v>44</v>
      </c>
      <c r="AZ4" s="24">
        <v>13</v>
      </c>
      <c r="BA4" s="24" t="s">
        <v>44</v>
      </c>
      <c r="BB4" s="24">
        <v>4</v>
      </c>
      <c r="BC4" s="24" t="s">
        <v>44</v>
      </c>
      <c r="BD4" s="24">
        <v>9</v>
      </c>
      <c r="BE4" s="24" t="s">
        <v>44</v>
      </c>
      <c r="BF4" s="24">
        <v>16</v>
      </c>
    </row>
    <row r="5" spans="1:58" x14ac:dyDescent="0.25">
      <c r="A5" s="34" t="s">
        <v>60</v>
      </c>
      <c r="B5" s="11" t="s">
        <v>93</v>
      </c>
      <c r="C5" s="35" t="s">
        <v>63</v>
      </c>
      <c r="D5" s="36" t="str">
        <f t="shared" si="0"/>
        <v>19 to 6 Cleveland</v>
      </c>
      <c r="E5" s="11"/>
      <c r="G5" s="26" t="s">
        <v>63</v>
      </c>
      <c r="H5" s="26">
        <v>7</v>
      </c>
      <c r="I5" s="26" t="s">
        <v>63</v>
      </c>
      <c r="J5" s="26">
        <v>10</v>
      </c>
      <c r="K5" s="26" t="s">
        <v>63</v>
      </c>
      <c r="L5" s="26">
        <v>11</v>
      </c>
      <c r="M5" s="26" t="s">
        <v>63</v>
      </c>
      <c r="N5" s="26">
        <v>12</v>
      </c>
      <c r="O5" s="26" t="s">
        <v>63</v>
      </c>
      <c r="P5" s="26">
        <v>6</v>
      </c>
      <c r="Q5" s="41" t="s">
        <v>63</v>
      </c>
      <c r="R5" s="26">
        <v>11</v>
      </c>
      <c r="S5" s="41"/>
      <c r="T5" s="26"/>
      <c r="U5" s="41" t="s">
        <v>63</v>
      </c>
      <c r="V5" s="26">
        <v>5</v>
      </c>
      <c r="W5" s="41" t="s">
        <v>63</v>
      </c>
      <c r="X5" s="26">
        <v>11</v>
      </c>
      <c r="Y5" s="41" t="s">
        <v>63</v>
      </c>
      <c r="Z5" s="26">
        <v>4</v>
      </c>
      <c r="AA5" s="26" t="s">
        <v>60</v>
      </c>
      <c r="AB5" s="26">
        <v>14</v>
      </c>
      <c r="AC5" s="26" t="s">
        <v>60</v>
      </c>
      <c r="AD5" s="26">
        <v>8</v>
      </c>
      <c r="AE5" s="26" t="s">
        <v>63</v>
      </c>
      <c r="AF5" s="26">
        <v>15</v>
      </c>
      <c r="AG5" s="26" t="s">
        <v>63</v>
      </c>
      <c r="AH5" s="26">
        <v>9</v>
      </c>
      <c r="AI5" s="26" t="s">
        <v>63</v>
      </c>
      <c r="AJ5" s="26">
        <v>9</v>
      </c>
      <c r="AK5" s="26" t="s">
        <v>60</v>
      </c>
      <c r="AL5" s="26">
        <v>4</v>
      </c>
      <c r="AM5" s="26" t="s">
        <v>60</v>
      </c>
      <c r="AN5" s="26">
        <v>6</v>
      </c>
      <c r="AO5" s="26" t="s">
        <v>63</v>
      </c>
      <c r="AP5" s="26">
        <v>10</v>
      </c>
      <c r="AQ5" s="26" t="s">
        <v>60</v>
      </c>
      <c r="AR5" s="26">
        <v>5</v>
      </c>
      <c r="AS5" s="26" t="s">
        <v>63</v>
      </c>
      <c r="AT5" s="26">
        <v>11</v>
      </c>
      <c r="AU5" s="26" t="s">
        <v>63</v>
      </c>
      <c r="AV5" s="26">
        <v>10</v>
      </c>
      <c r="AW5" s="26" t="s">
        <v>60</v>
      </c>
      <c r="AX5" s="26">
        <v>11</v>
      </c>
      <c r="AY5" s="26" t="s">
        <v>63</v>
      </c>
      <c r="AZ5" s="26">
        <v>12</v>
      </c>
      <c r="BA5" s="26" t="s">
        <v>63</v>
      </c>
      <c r="BB5" s="26">
        <v>11</v>
      </c>
      <c r="BC5" s="26" t="s">
        <v>63</v>
      </c>
      <c r="BD5" s="26">
        <v>12</v>
      </c>
      <c r="BE5" s="26" t="s">
        <v>63</v>
      </c>
      <c r="BF5" s="26">
        <v>15</v>
      </c>
    </row>
    <row r="6" spans="1:58" x14ac:dyDescent="0.25">
      <c r="A6" s="34" t="s">
        <v>42</v>
      </c>
      <c r="B6" s="11" t="s">
        <v>93</v>
      </c>
      <c r="C6" s="35" t="s">
        <v>64</v>
      </c>
      <c r="D6" s="36" t="str">
        <f t="shared" si="0"/>
        <v>24 to 1 Baltimore</v>
      </c>
      <c r="E6" s="11"/>
      <c r="G6" s="26" t="s">
        <v>42</v>
      </c>
      <c r="H6" s="26">
        <v>12</v>
      </c>
      <c r="I6" s="26" t="s">
        <v>42</v>
      </c>
      <c r="J6" s="26">
        <v>14</v>
      </c>
      <c r="K6" s="26" t="s">
        <v>42</v>
      </c>
      <c r="L6" s="26">
        <v>16</v>
      </c>
      <c r="M6" s="26" t="s">
        <v>42</v>
      </c>
      <c r="N6" s="26">
        <v>15</v>
      </c>
      <c r="O6" s="26" t="s">
        <v>42</v>
      </c>
      <c r="P6" s="26">
        <v>13</v>
      </c>
      <c r="Q6" s="41" t="s">
        <v>42</v>
      </c>
      <c r="R6" s="26">
        <v>10</v>
      </c>
      <c r="S6" s="41"/>
      <c r="T6" s="26"/>
      <c r="U6" s="41" t="s">
        <v>42</v>
      </c>
      <c r="V6" s="26">
        <v>10</v>
      </c>
      <c r="W6" s="41" t="s">
        <v>42</v>
      </c>
      <c r="X6" s="26">
        <v>10</v>
      </c>
      <c r="Y6" s="41" t="s">
        <v>42</v>
      </c>
      <c r="Z6" s="26">
        <v>5</v>
      </c>
      <c r="AA6" s="26" t="s">
        <v>64</v>
      </c>
      <c r="AB6" s="26">
        <v>1</v>
      </c>
      <c r="AC6" s="26" t="s">
        <v>42</v>
      </c>
      <c r="AD6" s="26">
        <v>12</v>
      </c>
      <c r="AE6" s="26" t="s">
        <v>42</v>
      </c>
      <c r="AF6" s="26">
        <v>12</v>
      </c>
      <c r="AG6" s="26" t="s">
        <v>42</v>
      </c>
      <c r="AH6" s="26">
        <v>6</v>
      </c>
      <c r="AI6" s="26" t="s">
        <v>42</v>
      </c>
      <c r="AJ6" s="26">
        <v>11</v>
      </c>
      <c r="AK6" s="26" t="s">
        <v>42</v>
      </c>
      <c r="AL6" s="26">
        <v>10</v>
      </c>
      <c r="AM6" s="26" t="s">
        <v>42</v>
      </c>
      <c r="AN6" s="26">
        <v>12</v>
      </c>
      <c r="AO6" s="26" t="s">
        <v>42</v>
      </c>
      <c r="AP6" s="26">
        <v>15</v>
      </c>
      <c r="AQ6" s="26" t="s">
        <v>42</v>
      </c>
      <c r="AR6" s="26">
        <v>12</v>
      </c>
      <c r="AS6" s="26" t="s">
        <v>42</v>
      </c>
      <c r="AT6" s="26">
        <v>16</v>
      </c>
      <c r="AU6" s="26" t="s">
        <v>42</v>
      </c>
      <c r="AV6" s="26">
        <v>14</v>
      </c>
      <c r="AW6" s="26" t="s">
        <v>42</v>
      </c>
      <c r="AX6" s="26">
        <v>9</v>
      </c>
      <c r="AY6" s="26" t="s">
        <v>42</v>
      </c>
      <c r="AZ6" s="26">
        <v>9</v>
      </c>
      <c r="BA6" s="26" t="s">
        <v>42</v>
      </c>
      <c r="BB6" s="26">
        <v>10</v>
      </c>
      <c r="BC6" s="26" t="s">
        <v>42</v>
      </c>
      <c r="BD6" s="26">
        <v>7</v>
      </c>
      <c r="BE6" s="26" t="s">
        <v>42</v>
      </c>
      <c r="BF6" s="26">
        <v>14</v>
      </c>
    </row>
    <row r="7" spans="1:58" x14ac:dyDescent="0.25">
      <c r="A7" s="34" t="s">
        <v>48</v>
      </c>
      <c r="B7" s="11" t="s">
        <v>93</v>
      </c>
      <c r="C7" s="35" t="s">
        <v>51</v>
      </c>
      <c r="D7" s="36" t="str">
        <f t="shared" si="0"/>
        <v>20 to 5 Minnesota</v>
      </c>
      <c r="E7" s="11"/>
      <c r="G7" s="26" t="s">
        <v>51</v>
      </c>
      <c r="H7" s="26">
        <v>1</v>
      </c>
      <c r="I7" s="26" t="s">
        <v>48</v>
      </c>
      <c r="J7" s="26">
        <v>2</v>
      </c>
      <c r="K7" s="26" t="s">
        <v>51</v>
      </c>
      <c r="L7" s="26">
        <v>1</v>
      </c>
      <c r="M7" s="26" t="s">
        <v>51</v>
      </c>
      <c r="N7" s="26">
        <v>2</v>
      </c>
      <c r="O7" s="26" t="s">
        <v>51</v>
      </c>
      <c r="P7" s="26">
        <v>7</v>
      </c>
      <c r="Q7" s="41" t="s">
        <v>51</v>
      </c>
      <c r="R7" s="26">
        <v>4</v>
      </c>
      <c r="S7" s="41"/>
      <c r="T7" s="26"/>
      <c r="U7" s="41" t="s">
        <v>48</v>
      </c>
      <c r="V7" s="26">
        <v>12</v>
      </c>
      <c r="W7" s="41" t="s">
        <v>51</v>
      </c>
      <c r="X7" s="26">
        <v>9</v>
      </c>
      <c r="Y7" s="41" t="s">
        <v>51</v>
      </c>
      <c r="Z7" s="26">
        <v>7</v>
      </c>
      <c r="AA7" s="26" t="s">
        <v>48</v>
      </c>
      <c r="AB7" s="26">
        <v>13</v>
      </c>
      <c r="AC7" s="26" t="s">
        <v>51</v>
      </c>
      <c r="AD7" s="26">
        <v>7</v>
      </c>
      <c r="AE7" s="26" t="s">
        <v>51</v>
      </c>
      <c r="AF7" s="26">
        <v>1</v>
      </c>
      <c r="AG7" s="26" t="s">
        <v>51</v>
      </c>
      <c r="AH7" s="26">
        <v>5</v>
      </c>
      <c r="AI7" s="26" t="s">
        <v>48</v>
      </c>
      <c r="AJ7" s="26">
        <v>1</v>
      </c>
      <c r="AK7" s="26" t="s">
        <v>51</v>
      </c>
      <c r="AL7" s="26">
        <v>3</v>
      </c>
      <c r="AM7" s="26" t="s">
        <v>51</v>
      </c>
      <c r="AN7" s="26">
        <v>8</v>
      </c>
      <c r="AO7" s="26" t="s">
        <v>51</v>
      </c>
      <c r="AP7" s="26">
        <v>8</v>
      </c>
      <c r="AQ7" s="26" t="s">
        <v>51</v>
      </c>
      <c r="AR7" s="26">
        <v>9</v>
      </c>
      <c r="AS7" s="26" t="s">
        <v>51</v>
      </c>
      <c r="AT7" s="26">
        <v>7</v>
      </c>
      <c r="AU7" s="26" t="s">
        <v>51</v>
      </c>
      <c r="AV7" s="26">
        <v>8</v>
      </c>
      <c r="AW7" s="26" t="s">
        <v>51</v>
      </c>
      <c r="AX7" s="26">
        <v>4</v>
      </c>
      <c r="AY7" s="26" t="s">
        <v>51</v>
      </c>
      <c r="AZ7" s="26">
        <v>3</v>
      </c>
      <c r="BA7" s="26" t="s">
        <v>51</v>
      </c>
      <c r="BB7" s="26">
        <v>9</v>
      </c>
      <c r="BC7" s="26" t="s">
        <v>48</v>
      </c>
      <c r="BD7" s="26">
        <v>2</v>
      </c>
      <c r="BE7" s="26" t="s">
        <v>51</v>
      </c>
      <c r="BF7" s="26">
        <v>13</v>
      </c>
    </row>
    <row r="8" spans="1:58" x14ac:dyDescent="0.25">
      <c r="A8" s="34" t="s">
        <v>61</v>
      </c>
      <c r="B8" s="11" t="s">
        <v>93</v>
      </c>
      <c r="C8" s="35" t="s">
        <v>66</v>
      </c>
      <c r="D8" s="36" t="str">
        <f t="shared" si="0"/>
        <v>17 to 8 NY Jets</v>
      </c>
      <c r="E8" s="11"/>
      <c r="G8" s="26" t="s">
        <v>61</v>
      </c>
      <c r="H8" s="26">
        <v>6</v>
      </c>
      <c r="I8" s="26" t="s">
        <v>66</v>
      </c>
      <c r="J8" s="26">
        <v>7</v>
      </c>
      <c r="K8" s="26" t="s">
        <v>66</v>
      </c>
      <c r="L8" s="26">
        <v>7</v>
      </c>
      <c r="M8" s="26" t="s">
        <v>61</v>
      </c>
      <c r="N8" s="26">
        <v>9</v>
      </c>
      <c r="O8" s="26" t="s">
        <v>66</v>
      </c>
      <c r="P8" s="26">
        <v>2</v>
      </c>
      <c r="Q8" s="41" t="s">
        <v>66</v>
      </c>
      <c r="R8" s="26">
        <v>9</v>
      </c>
      <c r="S8" s="41"/>
      <c r="T8" s="26"/>
      <c r="U8" s="41" t="s">
        <v>66</v>
      </c>
      <c r="V8" s="26">
        <v>4</v>
      </c>
      <c r="W8" s="41" t="s">
        <v>66</v>
      </c>
      <c r="X8" s="26">
        <v>8</v>
      </c>
      <c r="Y8" s="41" t="s">
        <v>66</v>
      </c>
      <c r="Z8" s="26">
        <v>10</v>
      </c>
      <c r="AA8" s="26" t="s">
        <v>66</v>
      </c>
      <c r="AB8" s="26">
        <v>2</v>
      </c>
      <c r="AC8" s="26" t="s">
        <v>66</v>
      </c>
      <c r="AD8" s="26">
        <v>6</v>
      </c>
      <c r="AE8" s="26" t="s">
        <v>61</v>
      </c>
      <c r="AF8" s="26">
        <v>5</v>
      </c>
      <c r="AG8" s="26" t="s">
        <v>66</v>
      </c>
      <c r="AH8" s="26">
        <v>4</v>
      </c>
      <c r="AI8" s="26" t="s">
        <v>66</v>
      </c>
      <c r="AJ8" s="26">
        <v>10</v>
      </c>
      <c r="AK8" s="26" t="s">
        <v>61</v>
      </c>
      <c r="AL8" s="26">
        <v>2</v>
      </c>
      <c r="AM8" s="26" t="s">
        <v>66</v>
      </c>
      <c r="AN8" s="26">
        <v>7</v>
      </c>
      <c r="AO8" s="26" t="s">
        <v>61</v>
      </c>
      <c r="AP8" s="26">
        <v>7</v>
      </c>
      <c r="AQ8" s="26" t="s">
        <v>66</v>
      </c>
      <c r="AR8" s="26">
        <v>2</v>
      </c>
      <c r="AS8" s="26" t="s">
        <v>66</v>
      </c>
      <c r="AT8" s="26">
        <v>6</v>
      </c>
      <c r="AU8" s="26" t="s">
        <v>61</v>
      </c>
      <c r="AV8" s="26">
        <v>5</v>
      </c>
      <c r="AW8" s="26" t="s">
        <v>66</v>
      </c>
      <c r="AX8" s="26">
        <v>2</v>
      </c>
      <c r="AY8" s="26" t="s">
        <v>61</v>
      </c>
      <c r="AZ8" s="26">
        <v>14</v>
      </c>
      <c r="BA8" s="26" t="s">
        <v>66</v>
      </c>
      <c r="BB8" s="26">
        <v>7</v>
      </c>
      <c r="BC8" s="26" t="s">
        <v>66</v>
      </c>
      <c r="BD8" s="26">
        <v>11</v>
      </c>
      <c r="BE8" s="26" t="s">
        <v>61</v>
      </c>
      <c r="BF8" s="26">
        <v>12</v>
      </c>
    </row>
    <row r="9" spans="1:58" x14ac:dyDescent="0.25">
      <c r="A9" s="34" t="s">
        <v>69</v>
      </c>
      <c r="B9" s="11" t="s">
        <v>93</v>
      </c>
      <c r="C9" s="35" t="s">
        <v>53</v>
      </c>
      <c r="D9" s="36" t="str">
        <f t="shared" si="0"/>
        <v>25 to 0 Philadelphia</v>
      </c>
      <c r="E9" s="11"/>
      <c r="G9" s="26" t="s">
        <v>53</v>
      </c>
      <c r="H9" s="26">
        <v>13</v>
      </c>
      <c r="I9" s="26" t="s">
        <v>53</v>
      </c>
      <c r="J9" s="26">
        <v>15</v>
      </c>
      <c r="K9" s="26" t="s">
        <v>53</v>
      </c>
      <c r="L9" s="26">
        <v>14</v>
      </c>
      <c r="M9" s="26" t="s">
        <v>53</v>
      </c>
      <c r="N9" s="26">
        <v>14</v>
      </c>
      <c r="O9" s="26" t="s">
        <v>53</v>
      </c>
      <c r="P9" s="26">
        <v>11</v>
      </c>
      <c r="Q9" s="41" t="s">
        <v>53</v>
      </c>
      <c r="R9" s="26">
        <v>14</v>
      </c>
      <c r="S9" s="41"/>
      <c r="T9" s="26"/>
      <c r="U9" s="41" t="s">
        <v>53</v>
      </c>
      <c r="V9" s="26">
        <v>14</v>
      </c>
      <c r="W9" s="41" t="s">
        <v>53</v>
      </c>
      <c r="X9" s="26">
        <v>7</v>
      </c>
      <c r="Y9" s="41" t="s">
        <v>53</v>
      </c>
      <c r="Z9" s="26">
        <v>13</v>
      </c>
      <c r="AA9" s="26" t="s">
        <v>53</v>
      </c>
      <c r="AB9" s="26">
        <v>12</v>
      </c>
      <c r="AC9" s="26" t="s">
        <v>53</v>
      </c>
      <c r="AD9" s="26">
        <v>5</v>
      </c>
      <c r="AE9" s="26" t="s">
        <v>53</v>
      </c>
      <c r="AF9" s="26">
        <v>16</v>
      </c>
      <c r="AG9" s="26" t="s">
        <v>53</v>
      </c>
      <c r="AH9" s="26">
        <v>16</v>
      </c>
      <c r="AI9" s="26" t="s">
        <v>53</v>
      </c>
      <c r="AJ9" s="26">
        <v>12</v>
      </c>
      <c r="AK9" s="26" t="s">
        <v>53</v>
      </c>
      <c r="AL9" s="26">
        <v>14</v>
      </c>
      <c r="AM9" s="26" t="s">
        <v>53</v>
      </c>
      <c r="AN9" s="26">
        <v>13</v>
      </c>
      <c r="AO9" s="26" t="s">
        <v>53</v>
      </c>
      <c r="AP9" s="26">
        <v>16</v>
      </c>
      <c r="AQ9" s="26" t="s">
        <v>53</v>
      </c>
      <c r="AR9" s="26">
        <v>13</v>
      </c>
      <c r="AS9" s="26" t="s">
        <v>53</v>
      </c>
      <c r="AT9" s="26">
        <v>15</v>
      </c>
      <c r="AU9" s="26" t="s">
        <v>53</v>
      </c>
      <c r="AV9" s="26">
        <v>16</v>
      </c>
      <c r="AW9" s="26" t="s">
        <v>53</v>
      </c>
      <c r="AX9" s="26">
        <v>16</v>
      </c>
      <c r="AY9" s="26" t="s">
        <v>53</v>
      </c>
      <c r="AZ9" s="26">
        <v>4</v>
      </c>
      <c r="BA9" s="26" t="s">
        <v>53</v>
      </c>
      <c r="BB9" s="26">
        <v>16</v>
      </c>
      <c r="BC9" s="26" t="s">
        <v>53</v>
      </c>
      <c r="BD9" s="26">
        <v>13</v>
      </c>
      <c r="BE9" s="26" t="s">
        <v>53</v>
      </c>
      <c r="BF9" s="26">
        <v>11</v>
      </c>
    </row>
    <row r="10" spans="1:58" x14ac:dyDescent="0.25">
      <c r="A10" s="34" t="s">
        <v>43</v>
      </c>
      <c r="B10" s="11" t="s">
        <v>93</v>
      </c>
      <c r="C10" s="35" t="s">
        <v>49</v>
      </c>
      <c r="D10" s="36" t="str">
        <f t="shared" si="0"/>
        <v>19 to 6 LA Rams</v>
      </c>
      <c r="E10" s="11"/>
      <c r="G10" s="26" t="s">
        <v>49</v>
      </c>
      <c r="H10" s="26">
        <v>2</v>
      </c>
      <c r="I10" s="26" t="s">
        <v>43</v>
      </c>
      <c r="J10" s="26">
        <v>6</v>
      </c>
      <c r="K10" s="26" t="s">
        <v>43</v>
      </c>
      <c r="L10" s="26">
        <v>5</v>
      </c>
      <c r="M10" s="26" t="s">
        <v>49</v>
      </c>
      <c r="N10" s="26">
        <v>16</v>
      </c>
      <c r="O10" s="26" t="s">
        <v>43</v>
      </c>
      <c r="P10" s="26">
        <v>10</v>
      </c>
      <c r="Q10" s="41" t="s">
        <v>43</v>
      </c>
      <c r="R10" s="26">
        <v>1</v>
      </c>
      <c r="S10" s="41"/>
      <c r="T10" s="26"/>
      <c r="U10" s="41" t="s">
        <v>43</v>
      </c>
      <c r="V10" s="26">
        <v>7</v>
      </c>
      <c r="W10" s="41" t="s">
        <v>43</v>
      </c>
      <c r="X10" s="26">
        <v>6</v>
      </c>
      <c r="Y10" s="41" t="s">
        <v>43</v>
      </c>
      <c r="Z10" s="26">
        <v>9</v>
      </c>
      <c r="AA10" s="26" t="s">
        <v>43</v>
      </c>
      <c r="AB10" s="26">
        <v>8</v>
      </c>
      <c r="AC10" s="26" t="s">
        <v>43</v>
      </c>
      <c r="AD10" s="26">
        <v>15</v>
      </c>
      <c r="AE10" s="26" t="s">
        <v>43</v>
      </c>
      <c r="AF10" s="26">
        <v>14</v>
      </c>
      <c r="AG10" s="26" t="s">
        <v>43</v>
      </c>
      <c r="AH10" s="26">
        <v>7</v>
      </c>
      <c r="AI10" s="26" t="s">
        <v>43</v>
      </c>
      <c r="AJ10" s="26">
        <v>6</v>
      </c>
      <c r="AK10" s="26" t="s">
        <v>43</v>
      </c>
      <c r="AL10" s="26">
        <v>8</v>
      </c>
      <c r="AM10" s="26" t="s">
        <v>49</v>
      </c>
      <c r="AN10" s="26">
        <v>1</v>
      </c>
      <c r="AO10" s="26" t="s">
        <v>43</v>
      </c>
      <c r="AP10" s="26">
        <v>6</v>
      </c>
      <c r="AQ10" s="26" t="s">
        <v>43</v>
      </c>
      <c r="AR10" s="26">
        <v>11</v>
      </c>
      <c r="AS10" s="26" t="s">
        <v>49</v>
      </c>
      <c r="AT10" s="26">
        <v>1</v>
      </c>
      <c r="AU10" s="26" t="s">
        <v>49</v>
      </c>
      <c r="AV10" s="26">
        <v>3</v>
      </c>
      <c r="AW10" s="26" t="s">
        <v>49</v>
      </c>
      <c r="AX10" s="26">
        <v>8</v>
      </c>
      <c r="AY10" s="26" t="s">
        <v>43</v>
      </c>
      <c r="AZ10" s="26">
        <v>10</v>
      </c>
      <c r="BA10" s="26" t="s">
        <v>43</v>
      </c>
      <c r="BB10" s="26">
        <v>5</v>
      </c>
      <c r="BC10" s="26" t="s">
        <v>43</v>
      </c>
      <c r="BD10" s="26">
        <v>5</v>
      </c>
      <c r="BE10" s="26" t="s">
        <v>43</v>
      </c>
      <c r="BF10" s="26">
        <v>10</v>
      </c>
    </row>
    <row r="11" spans="1:58" x14ac:dyDescent="0.25">
      <c r="A11" s="34" t="s">
        <v>41</v>
      </c>
      <c r="B11" s="11" t="s">
        <v>93</v>
      </c>
      <c r="C11" s="35" t="s">
        <v>47</v>
      </c>
      <c r="D11" s="36" t="str">
        <f t="shared" si="0"/>
        <v>25 to 0 Kansas City</v>
      </c>
      <c r="E11" s="11"/>
      <c r="G11" s="26" t="s">
        <v>41</v>
      </c>
      <c r="H11" s="26">
        <v>16</v>
      </c>
      <c r="I11" s="26" t="s">
        <v>41</v>
      </c>
      <c r="J11" s="26">
        <v>9</v>
      </c>
      <c r="K11" s="26" t="s">
        <v>41</v>
      </c>
      <c r="L11" s="26">
        <v>15</v>
      </c>
      <c r="M11" s="26" t="s">
        <v>41</v>
      </c>
      <c r="N11" s="26">
        <v>3</v>
      </c>
      <c r="O11" s="26" t="s">
        <v>41</v>
      </c>
      <c r="P11" s="26">
        <v>12</v>
      </c>
      <c r="Q11" s="41" t="s">
        <v>41</v>
      </c>
      <c r="R11" s="26">
        <v>12</v>
      </c>
      <c r="S11" s="41"/>
      <c r="T11" s="26"/>
      <c r="U11" s="41" t="s">
        <v>41</v>
      </c>
      <c r="V11" s="26">
        <v>15</v>
      </c>
      <c r="W11" s="41" t="s">
        <v>41</v>
      </c>
      <c r="X11" s="26">
        <v>5</v>
      </c>
      <c r="Y11" s="41" t="s">
        <v>41</v>
      </c>
      <c r="Z11" s="26">
        <v>12</v>
      </c>
      <c r="AA11" s="26" t="s">
        <v>41</v>
      </c>
      <c r="AB11" s="26">
        <v>11</v>
      </c>
      <c r="AC11" s="26" t="s">
        <v>41</v>
      </c>
      <c r="AD11" s="26">
        <v>4</v>
      </c>
      <c r="AE11" s="26" t="s">
        <v>41</v>
      </c>
      <c r="AF11" s="26">
        <v>2</v>
      </c>
      <c r="AG11" s="26" t="s">
        <v>41</v>
      </c>
      <c r="AH11" s="26">
        <v>8</v>
      </c>
      <c r="AI11" s="26" t="s">
        <v>41</v>
      </c>
      <c r="AJ11" s="26">
        <v>7</v>
      </c>
      <c r="AK11" s="26" t="s">
        <v>41</v>
      </c>
      <c r="AL11" s="26">
        <v>7</v>
      </c>
      <c r="AM11" s="26" t="s">
        <v>41</v>
      </c>
      <c r="AN11" s="26">
        <v>14</v>
      </c>
      <c r="AO11" s="26" t="s">
        <v>41</v>
      </c>
      <c r="AP11" s="26">
        <v>14</v>
      </c>
      <c r="AQ11" s="26" t="s">
        <v>41</v>
      </c>
      <c r="AR11" s="26">
        <v>16</v>
      </c>
      <c r="AS11" s="26" t="s">
        <v>41</v>
      </c>
      <c r="AT11" s="26">
        <v>8</v>
      </c>
      <c r="AU11" s="26" t="s">
        <v>41</v>
      </c>
      <c r="AV11" s="26">
        <v>7</v>
      </c>
      <c r="AW11" s="26" t="s">
        <v>41</v>
      </c>
      <c r="AX11" s="26">
        <v>10</v>
      </c>
      <c r="AY11" s="26" t="s">
        <v>41</v>
      </c>
      <c r="AZ11" s="26">
        <v>16</v>
      </c>
      <c r="BA11" s="26" t="s">
        <v>41</v>
      </c>
      <c r="BB11" s="26">
        <v>6</v>
      </c>
      <c r="BC11" s="26" t="s">
        <v>41</v>
      </c>
      <c r="BD11" s="26">
        <v>6</v>
      </c>
      <c r="BE11" s="26" t="s">
        <v>41</v>
      </c>
      <c r="BF11" s="26">
        <v>9</v>
      </c>
    </row>
    <row r="12" spans="1:58" x14ac:dyDescent="0.25">
      <c r="A12" s="34" t="s">
        <v>52</v>
      </c>
      <c r="B12" s="11" t="s">
        <v>93</v>
      </c>
      <c r="C12" s="35" t="s">
        <v>36</v>
      </c>
      <c r="D12" s="36" t="str">
        <f t="shared" si="0"/>
        <v>25 to 0 LA Chargers</v>
      </c>
      <c r="E12" s="11"/>
      <c r="G12" s="26" t="s">
        <v>36</v>
      </c>
      <c r="H12" s="26">
        <v>8</v>
      </c>
      <c r="I12" s="26" t="s">
        <v>36</v>
      </c>
      <c r="J12" s="26">
        <v>11</v>
      </c>
      <c r="K12" s="26" t="s">
        <v>36</v>
      </c>
      <c r="L12" s="26">
        <v>9</v>
      </c>
      <c r="M12" s="26" t="s">
        <v>36</v>
      </c>
      <c r="N12" s="26">
        <v>13</v>
      </c>
      <c r="O12" s="26" t="s">
        <v>36</v>
      </c>
      <c r="P12" s="26">
        <v>16</v>
      </c>
      <c r="Q12" s="41" t="s">
        <v>36</v>
      </c>
      <c r="R12" s="26">
        <v>13</v>
      </c>
      <c r="S12" s="41"/>
      <c r="T12" s="26"/>
      <c r="U12" s="41" t="s">
        <v>36</v>
      </c>
      <c r="V12" s="26">
        <v>16</v>
      </c>
      <c r="W12" s="41" t="s">
        <v>36</v>
      </c>
      <c r="X12" s="26">
        <v>16</v>
      </c>
      <c r="Y12" s="41" t="s">
        <v>36</v>
      </c>
      <c r="Z12" s="26">
        <v>16</v>
      </c>
      <c r="AA12" s="26" t="s">
        <v>36</v>
      </c>
      <c r="AB12" s="26">
        <v>16</v>
      </c>
      <c r="AC12" s="26" t="s">
        <v>36</v>
      </c>
      <c r="AD12" s="26">
        <v>11</v>
      </c>
      <c r="AE12" s="26" t="s">
        <v>36</v>
      </c>
      <c r="AF12" s="26">
        <v>13</v>
      </c>
      <c r="AG12" s="26" t="s">
        <v>36</v>
      </c>
      <c r="AH12" s="26">
        <v>14</v>
      </c>
      <c r="AI12" s="26" t="s">
        <v>36</v>
      </c>
      <c r="AJ12" s="26">
        <v>16</v>
      </c>
      <c r="AK12" s="26" t="s">
        <v>36</v>
      </c>
      <c r="AL12" s="26">
        <v>13</v>
      </c>
      <c r="AM12" s="26" t="s">
        <v>36</v>
      </c>
      <c r="AN12" s="26">
        <v>16</v>
      </c>
      <c r="AO12" s="26" t="s">
        <v>36</v>
      </c>
      <c r="AP12" s="26">
        <v>5</v>
      </c>
      <c r="AQ12" s="26" t="s">
        <v>36</v>
      </c>
      <c r="AR12" s="26">
        <v>14</v>
      </c>
      <c r="AS12" s="26" t="s">
        <v>36</v>
      </c>
      <c r="AT12" s="26">
        <v>12</v>
      </c>
      <c r="AU12" s="26" t="s">
        <v>36</v>
      </c>
      <c r="AV12" s="26">
        <v>11</v>
      </c>
      <c r="AW12" s="26" t="s">
        <v>36</v>
      </c>
      <c r="AX12" s="26">
        <v>6</v>
      </c>
      <c r="AY12" s="26" t="s">
        <v>36</v>
      </c>
      <c r="AZ12" s="26">
        <v>15</v>
      </c>
      <c r="BA12" s="26" t="s">
        <v>36</v>
      </c>
      <c r="BB12" s="26">
        <v>14</v>
      </c>
      <c r="BC12" s="26" t="s">
        <v>36</v>
      </c>
      <c r="BD12" s="26">
        <v>16</v>
      </c>
      <c r="BE12" s="26" t="s">
        <v>36</v>
      </c>
      <c r="BF12" s="26">
        <v>8</v>
      </c>
    </row>
    <row r="13" spans="1:58" x14ac:dyDescent="0.25">
      <c r="A13" s="34" t="s">
        <v>62</v>
      </c>
      <c r="B13" s="11" t="s">
        <v>93</v>
      </c>
      <c r="C13" s="35" t="s">
        <v>54</v>
      </c>
      <c r="D13" s="36" t="str">
        <f t="shared" si="0"/>
        <v>25 to 0 Seattle</v>
      </c>
      <c r="E13" s="11"/>
      <c r="G13" s="26" t="s">
        <v>54</v>
      </c>
      <c r="H13" s="26">
        <v>5</v>
      </c>
      <c r="I13" s="26" t="s">
        <v>54</v>
      </c>
      <c r="J13" s="26">
        <v>16</v>
      </c>
      <c r="K13" s="26" t="s">
        <v>54</v>
      </c>
      <c r="L13" s="26">
        <v>13</v>
      </c>
      <c r="M13" s="26" t="s">
        <v>54</v>
      </c>
      <c r="N13" s="26">
        <v>11</v>
      </c>
      <c r="O13" s="26" t="s">
        <v>54</v>
      </c>
      <c r="P13" s="26">
        <v>14</v>
      </c>
      <c r="Q13" s="41" t="s">
        <v>54</v>
      </c>
      <c r="R13" s="26">
        <v>15</v>
      </c>
      <c r="S13" s="41"/>
      <c r="T13" s="26"/>
      <c r="U13" s="41" t="s">
        <v>54</v>
      </c>
      <c r="V13" s="26">
        <v>11</v>
      </c>
      <c r="W13" s="41" t="s">
        <v>54</v>
      </c>
      <c r="X13" s="26">
        <v>15</v>
      </c>
      <c r="Y13" s="41" t="s">
        <v>54</v>
      </c>
      <c r="Z13" s="26">
        <v>15</v>
      </c>
      <c r="AA13" s="26" t="s">
        <v>54</v>
      </c>
      <c r="AB13" s="26">
        <v>10</v>
      </c>
      <c r="AC13" s="26" t="s">
        <v>54</v>
      </c>
      <c r="AD13" s="26">
        <v>9</v>
      </c>
      <c r="AE13" s="26" t="s">
        <v>54</v>
      </c>
      <c r="AF13" s="26">
        <v>9</v>
      </c>
      <c r="AG13" s="26" t="s">
        <v>54</v>
      </c>
      <c r="AH13" s="26">
        <v>15</v>
      </c>
      <c r="AI13" s="26" t="s">
        <v>54</v>
      </c>
      <c r="AJ13" s="26">
        <v>15</v>
      </c>
      <c r="AK13" s="26" t="s">
        <v>54</v>
      </c>
      <c r="AL13" s="26">
        <v>16</v>
      </c>
      <c r="AM13" s="26" t="s">
        <v>54</v>
      </c>
      <c r="AN13" s="26">
        <v>15</v>
      </c>
      <c r="AO13" s="26" t="s">
        <v>54</v>
      </c>
      <c r="AP13" s="26">
        <v>12</v>
      </c>
      <c r="AQ13" s="26" t="s">
        <v>54</v>
      </c>
      <c r="AR13" s="26">
        <v>15</v>
      </c>
      <c r="AS13" s="26" t="s">
        <v>54</v>
      </c>
      <c r="AT13" s="26">
        <v>14</v>
      </c>
      <c r="AU13" s="26" t="s">
        <v>54</v>
      </c>
      <c r="AV13" s="26">
        <v>15</v>
      </c>
      <c r="AW13" s="26" t="s">
        <v>54</v>
      </c>
      <c r="AX13" s="26">
        <v>15</v>
      </c>
      <c r="AY13" s="26" t="s">
        <v>54</v>
      </c>
      <c r="AZ13" s="26">
        <v>7</v>
      </c>
      <c r="BA13" s="26" t="s">
        <v>54</v>
      </c>
      <c r="BB13" s="26">
        <v>15</v>
      </c>
      <c r="BC13" s="26" t="s">
        <v>54</v>
      </c>
      <c r="BD13" s="26">
        <v>8</v>
      </c>
      <c r="BE13" s="26" t="s">
        <v>54</v>
      </c>
      <c r="BF13" s="26">
        <v>7</v>
      </c>
    </row>
    <row r="14" spans="1:58" x14ac:dyDescent="0.25">
      <c r="A14" s="34" t="s">
        <v>65</v>
      </c>
      <c r="B14" s="11" t="s">
        <v>93</v>
      </c>
      <c r="C14" s="35" t="s">
        <v>58</v>
      </c>
      <c r="D14" s="36" t="str">
        <f t="shared" si="0"/>
        <v>24 to 1 Dallas</v>
      </c>
      <c r="E14" s="11"/>
      <c r="G14" s="26" t="s">
        <v>58</v>
      </c>
      <c r="H14" s="26">
        <v>15</v>
      </c>
      <c r="I14" s="26" t="s">
        <v>58</v>
      </c>
      <c r="J14" s="26">
        <v>13</v>
      </c>
      <c r="K14" s="26" t="s">
        <v>58</v>
      </c>
      <c r="L14" s="26">
        <v>8</v>
      </c>
      <c r="M14" s="26" t="s">
        <v>58</v>
      </c>
      <c r="N14" s="26">
        <v>10</v>
      </c>
      <c r="O14" s="26" t="s">
        <v>58</v>
      </c>
      <c r="P14" s="26">
        <v>8</v>
      </c>
      <c r="Q14" s="41" t="s">
        <v>58</v>
      </c>
      <c r="R14" s="26">
        <v>16</v>
      </c>
      <c r="S14" s="41"/>
      <c r="T14" s="26"/>
      <c r="U14" s="41" t="s">
        <v>58</v>
      </c>
      <c r="V14" s="26">
        <v>9</v>
      </c>
      <c r="W14" s="41" t="s">
        <v>58</v>
      </c>
      <c r="X14" s="26">
        <v>14</v>
      </c>
      <c r="Y14" s="41" t="s">
        <v>58</v>
      </c>
      <c r="Z14" s="26">
        <v>2</v>
      </c>
      <c r="AA14" s="26" t="s">
        <v>58</v>
      </c>
      <c r="AB14" s="26">
        <v>4</v>
      </c>
      <c r="AC14" s="26" t="s">
        <v>65</v>
      </c>
      <c r="AD14" s="26">
        <v>3</v>
      </c>
      <c r="AE14" s="26" t="s">
        <v>58</v>
      </c>
      <c r="AF14" s="26">
        <v>8</v>
      </c>
      <c r="AG14" s="26" t="s">
        <v>58</v>
      </c>
      <c r="AH14" s="26">
        <v>13</v>
      </c>
      <c r="AI14" s="26" t="s">
        <v>58</v>
      </c>
      <c r="AJ14" s="26">
        <v>14</v>
      </c>
      <c r="AK14" s="26" t="s">
        <v>58</v>
      </c>
      <c r="AL14" s="26">
        <v>15</v>
      </c>
      <c r="AM14" s="26" t="s">
        <v>58</v>
      </c>
      <c r="AN14" s="26">
        <v>9</v>
      </c>
      <c r="AO14" s="26" t="s">
        <v>58</v>
      </c>
      <c r="AP14" s="26">
        <v>4</v>
      </c>
      <c r="AQ14" s="26" t="s">
        <v>58</v>
      </c>
      <c r="AR14" s="26">
        <v>10</v>
      </c>
      <c r="AS14" s="26" t="s">
        <v>58</v>
      </c>
      <c r="AT14" s="26">
        <v>13</v>
      </c>
      <c r="AU14" s="26" t="s">
        <v>58</v>
      </c>
      <c r="AV14" s="26">
        <v>13</v>
      </c>
      <c r="AW14" s="26" t="s">
        <v>58</v>
      </c>
      <c r="AX14" s="26">
        <v>14</v>
      </c>
      <c r="AY14" s="26" t="s">
        <v>58</v>
      </c>
      <c r="AZ14" s="26">
        <v>6</v>
      </c>
      <c r="BA14" s="26" t="s">
        <v>58</v>
      </c>
      <c r="BB14" s="26">
        <v>13</v>
      </c>
      <c r="BC14" s="26" t="s">
        <v>58</v>
      </c>
      <c r="BD14" s="26">
        <v>14</v>
      </c>
      <c r="BE14" s="26" t="s">
        <v>58</v>
      </c>
      <c r="BF14" s="26">
        <v>6</v>
      </c>
    </row>
    <row r="15" spans="1:58" x14ac:dyDescent="0.25">
      <c r="A15" s="34" t="s">
        <v>56</v>
      </c>
      <c r="B15" s="11" t="s">
        <v>93</v>
      </c>
      <c r="C15" s="35" t="s">
        <v>55</v>
      </c>
      <c r="D15" s="36" t="str">
        <f t="shared" si="0"/>
        <v>13 to 12 Detroit</v>
      </c>
      <c r="E15" s="11"/>
      <c r="G15" s="26" t="s">
        <v>55</v>
      </c>
      <c r="H15" s="26">
        <v>3</v>
      </c>
      <c r="I15" s="26" t="s">
        <v>56</v>
      </c>
      <c r="J15" s="26">
        <v>5</v>
      </c>
      <c r="K15" s="26" t="s">
        <v>56</v>
      </c>
      <c r="L15" s="26">
        <v>12</v>
      </c>
      <c r="M15" s="26" t="s">
        <v>55</v>
      </c>
      <c r="N15" s="26">
        <v>1</v>
      </c>
      <c r="O15" s="26" t="s">
        <v>56</v>
      </c>
      <c r="P15" s="26">
        <v>3</v>
      </c>
      <c r="Q15" s="41" t="s">
        <v>56</v>
      </c>
      <c r="R15" s="26">
        <v>5</v>
      </c>
      <c r="S15" s="41"/>
      <c r="T15" s="26"/>
      <c r="U15" s="41" t="s">
        <v>55</v>
      </c>
      <c r="V15" s="26">
        <v>6</v>
      </c>
      <c r="W15" s="41" t="s">
        <v>55</v>
      </c>
      <c r="X15" s="26">
        <v>1</v>
      </c>
      <c r="Y15" s="41" t="s">
        <v>55</v>
      </c>
      <c r="Z15" s="26">
        <v>3</v>
      </c>
      <c r="AA15" s="26" t="s">
        <v>56</v>
      </c>
      <c r="AB15" s="26">
        <v>9</v>
      </c>
      <c r="AC15" s="26" t="s">
        <v>56</v>
      </c>
      <c r="AD15" s="26">
        <v>10</v>
      </c>
      <c r="AE15" s="26" t="s">
        <v>55</v>
      </c>
      <c r="AF15" s="26">
        <v>11</v>
      </c>
      <c r="AG15" s="26" t="s">
        <v>55</v>
      </c>
      <c r="AH15" s="26">
        <v>1</v>
      </c>
      <c r="AI15" s="26" t="s">
        <v>56</v>
      </c>
      <c r="AJ15" s="26">
        <v>4</v>
      </c>
      <c r="AK15" s="26" t="s">
        <v>56</v>
      </c>
      <c r="AL15" s="26">
        <v>6</v>
      </c>
      <c r="AM15" s="26" t="s">
        <v>55</v>
      </c>
      <c r="AN15" s="26">
        <v>2</v>
      </c>
      <c r="AO15" s="26" t="s">
        <v>56</v>
      </c>
      <c r="AP15" s="26">
        <v>2</v>
      </c>
      <c r="AQ15" s="26" t="s">
        <v>56</v>
      </c>
      <c r="AR15" s="26">
        <v>3</v>
      </c>
      <c r="AS15" s="26" t="s">
        <v>55</v>
      </c>
      <c r="AT15" s="26">
        <v>2</v>
      </c>
      <c r="AU15" s="26" t="s">
        <v>55</v>
      </c>
      <c r="AV15" s="26">
        <v>2</v>
      </c>
      <c r="AW15" s="26" t="s">
        <v>56</v>
      </c>
      <c r="AX15" s="26">
        <v>7</v>
      </c>
      <c r="AY15" s="26" t="s">
        <v>55</v>
      </c>
      <c r="AZ15" s="26">
        <v>1</v>
      </c>
      <c r="BA15" s="26" t="s">
        <v>55</v>
      </c>
      <c r="BB15" s="26">
        <v>2</v>
      </c>
      <c r="BC15" s="26" t="s">
        <v>56</v>
      </c>
      <c r="BD15" s="26">
        <v>10</v>
      </c>
      <c r="BE15" s="26" t="s">
        <v>56</v>
      </c>
      <c r="BF15" s="26">
        <v>5</v>
      </c>
    </row>
    <row r="16" spans="1:58" x14ac:dyDescent="0.25">
      <c r="A16" s="34" t="s">
        <v>59</v>
      </c>
      <c r="B16" s="11" t="s">
        <v>93</v>
      </c>
      <c r="C16" s="35" t="s">
        <v>68</v>
      </c>
      <c r="D16" s="36" t="str">
        <f t="shared" si="0"/>
        <v>15 to 10 San Francisco</v>
      </c>
      <c r="E16" s="11"/>
      <c r="G16" s="26" t="s">
        <v>68</v>
      </c>
      <c r="H16" s="26">
        <v>4</v>
      </c>
      <c r="I16" s="26" t="s">
        <v>59</v>
      </c>
      <c r="J16" s="26">
        <v>4</v>
      </c>
      <c r="K16" s="26" t="s">
        <v>59</v>
      </c>
      <c r="L16" s="26">
        <v>2</v>
      </c>
      <c r="M16" s="26" t="s">
        <v>68</v>
      </c>
      <c r="N16" s="26">
        <v>8</v>
      </c>
      <c r="O16" s="26" t="s">
        <v>59</v>
      </c>
      <c r="P16" s="26">
        <v>1</v>
      </c>
      <c r="Q16" s="41" t="s">
        <v>68</v>
      </c>
      <c r="R16" s="26">
        <v>8</v>
      </c>
      <c r="S16" s="41"/>
      <c r="T16" s="26"/>
      <c r="U16" s="41" t="s">
        <v>68</v>
      </c>
      <c r="V16" s="26">
        <v>1</v>
      </c>
      <c r="W16" s="41" t="s">
        <v>59</v>
      </c>
      <c r="X16" s="26">
        <v>4</v>
      </c>
      <c r="Y16" s="41" t="s">
        <v>68</v>
      </c>
      <c r="Z16" s="26">
        <v>8</v>
      </c>
      <c r="AA16" s="26" t="s">
        <v>59</v>
      </c>
      <c r="AB16" s="26">
        <v>3</v>
      </c>
      <c r="AC16" s="26" t="s">
        <v>59</v>
      </c>
      <c r="AD16" s="26">
        <v>1</v>
      </c>
      <c r="AE16" s="26" t="s">
        <v>59</v>
      </c>
      <c r="AF16" s="26">
        <v>10</v>
      </c>
      <c r="AG16" s="26" t="s">
        <v>68</v>
      </c>
      <c r="AH16" s="26">
        <v>2</v>
      </c>
      <c r="AI16" s="26" t="s">
        <v>59</v>
      </c>
      <c r="AJ16" s="26">
        <v>3</v>
      </c>
      <c r="AK16" s="26" t="s">
        <v>59</v>
      </c>
      <c r="AL16" s="26">
        <v>11</v>
      </c>
      <c r="AM16" s="26" t="s">
        <v>68</v>
      </c>
      <c r="AN16" s="26">
        <v>3</v>
      </c>
      <c r="AO16" s="26" t="s">
        <v>59</v>
      </c>
      <c r="AP16" s="26">
        <v>3</v>
      </c>
      <c r="AQ16" s="26" t="s">
        <v>59</v>
      </c>
      <c r="AR16" s="26">
        <v>8</v>
      </c>
      <c r="AS16" s="26" t="s">
        <v>59</v>
      </c>
      <c r="AT16" s="26">
        <v>3</v>
      </c>
      <c r="AU16" s="26" t="s">
        <v>68</v>
      </c>
      <c r="AV16" s="26">
        <v>4</v>
      </c>
      <c r="AW16" s="26" t="s">
        <v>59</v>
      </c>
      <c r="AX16" s="26">
        <v>3</v>
      </c>
      <c r="AY16" s="26" t="s">
        <v>68</v>
      </c>
      <c r="AZ16" s="26">
        <v>5</v>
      </c>
      <c r="BA16" s="26" t="s">
        <v>59</v>
      </c>
      <c r="BB16" s="26">
        <v>3</v>
      </c>
      <c r="BC16" s="26" t="s">
        <v>68</v>
      </c>
      <c r="BD16" s="26">
        <v>15</v>
      </c>
      <c r="BE16" s="26" t="s">
        <v>59</v>
      </c>
      <c r="BF16" s="26">
        <v>4</v>
      </c>
    </row>
    <row r="17" spans="1:58" x14ac:dyDescent="0.25">
      <c r="A17" s="34" t="s">
        <v>46</v>
      </c>
      <c r="B17" s="11" t="s">
        <v>93</v>
      </c>
      <c r="C17" s="35" t="s">
        <v>40</v>
      </c>
      <c r="D17" s="36" t="str">
        <f t="shared" si="0"/>
        <v>17 to 8 New England</v>
      </c>
      <c r="E17" s="11"/>
      <c r="G17" s="26" t="s">
        <v>40</v>
      </c>
      <c r="H17" s="26">
        <v>9</v>
      </c>
      <c r="I17" s="26" t="s">
        <v>46</v>
      </c>
      <c r="J17" s="26">
        <v>1</v>
      </c>
      <c r="K17" s="26" t="s">
        <v>40</v>
      </c>
      <c r="L17" s="26">
        <v>6</v>
      </c>
      <c r="M17" s="26" t="s">
        <v>40</v>
      </c>
      <c r="N17" s="26">
        <v>5</v>
      </c>
      <c r="O17" s="26" t="s">
        <v>40</v>
      </c>
      <c r="P17" s="26">
        <v>9</v>
      </c>
      <c r="Q17" s="41" t="s">
        <v>40</v>
      </c>
      <c r="R17" s="26">
        <v>7</v>
      </c>
      <c r="S17" s="41"/>
      <c r="T17" s="26"/>
      <c r="U17" s="41" t="s">
        <v>46</v>
      </c>
      <c r="V17" s="26">
        <v>2</v>
      </c>
      <c r="W17" s="41" t="s">
        <v>46</v>
      </c>
      <c r="X17" s="26">
        <v>2</v>
      </c>
      <c r="Y17" s="41" t="s">
        <v>40</v>
      </c>
      <c r="Z17" s="26">
        <v>11</v>
      </c>
      <c r="AA17" s="26" t="s">
        <v>40</v>
      </c>
      <c r="AB17" s="26">
        <v>5</v>
      </c>
      <c r="AC17" s="26" t="s">
        <v>46</v>
      </c>
      <c r="AD17" s="26">
        <v>2</v>
      </c>
      <c r="AE17" s="26" t="s">
        <v>40</v>
      </c>
      <c r="AF17" s="26">
        <v>7</v>
      </c>
      <c r="AG17" s="26" t="s">
        <v>40</v>
      </c>
      <c r="AH17" s="26">
        <v>11</v>
      </c>
      <c r="AI17" s="26" t="s">
        <v>40</v>
      </c>
      <c r="AJ17" s="26">
        <v>13</v>
      </c>
      <c r="AK17" s="26" t="s">
        <v>40</v>
      </c>
      <c r="AL17" s="26">
        <v>5</v>
      </c>
      <c r="AM17" s="26" t="s">
        <v>40</v>
      </c>
      <c r="AN17" s="26">
        <v>5</v>
      </c>
      <c r="AO17" s="26" t="s">
        <v>40</v>
      </c>
      <c r="AP17" s="26">
        <v>11</v>
      </c>
      <c r="AQ17" s="26" t="s">
        <v>46</v>
      </c>
      <c r="AR17" s="26">
        <v>4</v>
      </c>
      <c r="AS17" s="26" t="s">
        <v>40</v>
      </c>
      <c r="AT17" s="26">
        <v>10</v>
      </c>
      <c r="AU17" s="26" t="s">
        <v>40</v>
      </c>
      <c r="AV17" s="26">
        <v>9</v>
      </c>
      <c r="AW17" s="26" t="s">
        <v>46</v>
      </c>
      <c r="AX17" s="26">
        <v>12</v>
      </c>
      <c r="AY17" s="26" t="s">
        <v>40</v>
      </c>
      <c r="AZ17" s="26">
        <v>8</v>
      </c>
      <c r="BA17" s="26" t="s">
        <v>40</v>
      </c>
      <c r="BB17" s="26">
        <v>8</v>
      </c>
      <c r="BC17" s="26" t="s">
        <v>46</v>
      </c>
      <c r="BD17" s="26">
        <v>4</v>
      </c>
      <c r="BE17" s="26" t="s">
        <v>46</v>
      </c>
      <c r="BF17" s="26">
        <v>3</v>
      </c>
    </row>
    <row r="18" spans="1:58" x14ac:dyDescent="0.25">
      <c r="A18" s="34" t="s">
        <v>50</v>
      </c>
      <c r="B18" s="11" t="s">
        <v>93</v>
      </c>
      <c r="C18" s="35" t="s">
        <v>39</v>
      </c>
      <c r="D18" s="36" t="str">
        <f t="shared" si="0"/>
        <v>22 to 3 New Orleans</v>
      </c>
      <c r="E18" s="11"/>
      <c r="G18" s="26" t="s">
        <v>39</v>
      </c>
      <c r="H18" s="26">
        <v>10</v>
      </c>
      <c r="I18" s="26" t="s">
        <v>39</v>
      </c>
      <c r="J18" s="26">
        <v>12</v>
      </c>
      <c r="K18" s="26" t="s">
        <v>50</v>
      </c>
      <c r="L18" s="26">
        <v>3</v>
      </c>
      <c r="M18" s="26" t="s">
        <v>39</v>
      </c>
      <c r="N18" s="26">
        <v>4</v>
      </c>
      <c r="O18" s="26" t="s">
        <v>39</v>
      </c>
      <c r="P18" s="26">
        <v>15</v>
      </c>
      <c r="Q18" s="41" t="s">
        <v>39</v>
      </c>
      <c r="R18" s="26">
        <v>6</v>
      </c>
      <c r="S18" s="41"/>
      <c r="T18" s="26"/>
      <c r="U18" s="41" t="s">
        <v>39</v>
      </c>
      <c r="V18" s="26">
        <v>13</v>
      </c>
      <c r="W18" s="41" t="s">
        <v>39</v>
      </c>
      <c r="X18" s="26">
        <v>3</v>
      </c>
      <c r="Y18" s="41" t="s">
        <v>39</v>
      </c>
      <c r="Z18" s="26">
        <v>14</v>
      </c>
      <c r="AA18" s="26" t="s">
        <v>39</v>
      </c>
      <c r="AB18" s="26">
        <v>7</v>
      </c>
      <c r="AC18" s="26" t="s">
        <v>50</v>
      </c>
      <c r="AD18" s="26">
        <v>14</v>
      </c>
      <c r="AE18" s="26" t="s">
        <v>39</v>
      </c>
      <c r="AF18" s="26">
        <v>6</v>
      </c>
      <c r="AG18" s="26" t="s">
        <v>39</v>
      </c>
      <c r="AH18" s="26">
        <v>12</v>
      </c>
      <c r="AI18" s="26" t="s">
        <v>39</v>
      </c>
      <c r="AJ18" s="26">
        <v>8</v>
      </c>
      <c r="AK18" s="26" t="s">
        <v>39</v>
      </c>
      <c r="AL18" s="26">
        <v>12</v>
      </c>
      <c r="AM18" s="26" t="s">
        <v>39</v>
      </c>
      <c r="AN18" s="26">
        <v>4</v>
      </c>
      <c r="AO18" s="26" t="s">
        <v>39</v>
      </c>
      <c r="AP18" s="26">
        <v>13</v>
      </c>
      <c r="AQ18" s="26" t="s">
        <v>50</v>
      </c>
      <c r="AR18" s="26">
        <v>6</v>
      </c>
      <c r="AS18" s="26" t="s">
        <v>39</v>
      </c>
      <c r="AT18" s="26">
        <v>9</v>
      </c>
      <c r="AU18" s="26" t="s">
        <v>39</v>
      </c>
      <c r="AV18" s="26">
        <v>12</v>
      </c>
      <c r="AW18" s="26" t="s">
        <v>39</v>
      </c>
      <c r="AX18" s="26">
        <v>13</v>
      </c>
      <c r="AY18" s="26" t="s">
        <v>39</v>
      </c>
      <c r="AZ18" s="26">
        <v>11</v>
      </c>
      <c r="BA18" s="26" t="s">
        <v>39</v>
      </c>
      <c r="BB18" s="26">
        <v>12</v>
      </c>
      <c r="BC18" s="26" t="s">
        <v>39</v>
      </c>
      <c r="BD18" s="26">
        <v>3</v>
      </c>
      <c r="BE18" s="26" t="s">
        <v>39</v>
      </c>
      <c r="BF18" s="26">
        <v>2</v>
      </c>
    </row>
    <row r="19" spans="1:58" x14ac:dyDescent="0.25">
      <c r="A19" s="34" t="s">
        <v>57</v>
      </c>
      <c r="B19" s="11" t="s">
        <v>93</v>
      </c>
      <c r="C19" s="35" t="s">
        <v>67</v>
      </c>
      <c r="D19" s="36" t="str">
        <f t="shared" si="0"/>
        <v>17 to 8 Oakland</v>
      </c>
      <c r="E19" s="11"/>
      <c r="G19" s="29" t="s">
        <v>57</v>
      </c>
      <c r="H19" s="29">
        <v>11</v>
      </c>
      <c r="I19" s="29" t="s">
        <v>57</v>
      </c>
      <c r="J19" s="29">
        <v>3</v>
      </c>
      <c r="K19" s="29" t="s">
        <v>57</v>
      </c>
      <c r="L19" s="29">
        <v>4</v>
      </c>
      <c r="M19" s="29" t="s">
        <v>57</v>
      </c>
      <c r="N19" s="29">
        <v>6</v>
      </c>
      <c r="O19" s="29" t="s">
        <v>67</v>
      </c>
      <c r="P19" s="29">
        <v>4</v>
      </c>
      <c r="Q19" s="29" t="s">
        <v>67</v>
      </c>
      <c r="R19" s="29">
        <v>2</v>
      </c>
      <c r="S19" s="29"/>
      <c r="T19" s="29"/>
      <c r="U19" s="29" t="s">
        <v>67</v>
      </c>
      <c r="V19" s="29">
        <v>3</v>
      </c>
      <c r="W19" s="29" t="s">
        <v>67</v>
      </c>
      <c r="X19" s="29">
        <v>13</v>
      </c>
      <c r="Y19" s="29" t="s">
        <v>57</v>
      </c>
      <c r="Z19" s="29">
        <v>1</v>
      </c>
      <c r="AA19" s="29" t="s">
        <v>67</v>
      </c>
      <c r="AB19" s="29">
        <v>6</v>
      </c>
      <c r="AC19" s="29" t="s">
        <v>67</v>
      </c>
      <c r="AD19" s="29">
        <v>13</v>
      </c>
      <c r="AE19" s="29" t="s">
        <v>57</v>
      </c>
      <c r="AF19" s="29">
        <v>3</v>
      </c>
      <c r="AG19" s="29" t="s">
        <v>67</v>
      </c>
      <c r="AH19" s="29">
        <v>3</v>
      </c>
      <c r="AI19" s="29" t="s">
        <v>67</v>
      </c>
      <c r="AJ19" s="29">
        <v>5</v>
      </c>
      <c r="AK19" s="29" t="s">
        <v>67</v>
      </c>
      <c r="AL19" s="29">
        <v>1</v>
      </c>
      <c r="AM19" s="29" t="s">
        <v>67</v>
      </c>
      <c r="AN19" s="29">
        <v>10</v>
      </c>
      <c r="AO19" s="29" t="s">
        <v>67</v>
      </c>
      <c r="AP19" s="29">
        <v>1</v>
      </c>
      <c r="AQ19" s="29" t="s">
        <v>57</v>
      </c>
      <c r="AR19" s="29">
        <v>7</v>
      </c>
      <c r="AS19" s="29" t="s">
        <v>67</v>
      </c>
      <c r="AT19" s="29">
        <v>4</v>
      </c>
      <c r="AU19" s="29" t="s">
        <v>67</v>
      </c>
      <c r="AV19" s="29">
        <v>1</v>
      </c>
      <c r="AW19" s="29" t="s">
        <v>57</v>
      </c>
      <c r="AX19" s="29">
        <v>1</v>
      </c>
      <c r="AY19" s="29" t="s">
        <v>67</v>
      </c>
      <c r="AZ19" s="29">
        <v>2</v>
      </c>
      <c r="BA19" s="29" t="s">
        <v>67</v>
      </c>
      <c r="BB19" s="29">
        <v>1</v>
      </c>
      <c r="BC19" s="29" t="s">
        <v>67</v>
      </c>
      <c r="BD19" s="29">
        <v>1</v>
      </c>
      <c r="BE19" s="29" t="s">
        <v>67</v>
      </c>
      <c r="BF19" s="29">
        <v>1</v>
      </c>
    </row>
    <row r="20" spans="1:58" x14ac:dyDescent="0.25">
      <c r="E20" s="10"/>
      <c r="F20" s="10"/>
      <c r="G20" s="2" t="s">
        <v>96</v>
      </c>
      <c r="H20" s="2">
        <f>IF($E$4=G4,H4,0)+IF($E$5=G5,H5,0)+IF($E$6=G6,H6,0)+IF($E$7=G7,H7,0)+IF($E$8=G8,H8,0)+IF($E$9=G9,H9,0)+IF($E$10=G10,H10,0)+IF($E$11=G11,H11,0)+IF($E$12=G12,H12,0)+IF($E$13=G13,H13,0)+IF($E$14=G14,H14,0)+IF($E$15=G15,H15,0)+IF($E$16=G16,H16,0)+IF($E$17=G17,H17,0)+IF($E$18=G18,H18,0)+IF($E$19=G19,H19,0)</f>
        <v>0</v>
      </c>
      <c r="I20" s="2" t="s">
        <v>96</v>
      </c>
      <c r="J20" s="2">
        <f>IF($E$4=I4,J4,0)+IF($E$5=I5,J5,0)+IF($E$6=I6,J6,0)+IF($E$7=I7,J7,0)+IF($E$8=I8,J8,0)+IF($E$9=I9,J9,0)+IF($E$10=I10,J10,0)+IF($E$11=I11,J11,0)+IF($E$12=I12,J12,0)+IF($E$13=I13,J13,0)+IF($E$14=I14,J14,0)+IF($E$15=I15,J15,0)+IF($E$16=I16,J16,0)+IF($E$17=I17,J17,0)+IF($E$18=I18,J18,0)+IF($E$19=I19,J19,0)</f>
        <v>0</v>
      </c>
      <c r="K20" s="2" t="s">
        <v>96</v>
      </c>
      <c r="L20" s="2">
        <f>IF($E$4=K4,L4,0)+IF($E$5=K5,L5,0)+IF($E$6=K6,L6,0)+IF($E$7=K7,L7,0)+IF($E$8=K8,L8,0)+IF($E$9=K9,L9,0)+IF($E$10=K10,L10,0)+IF($E$11=K11,L11,0)+IF($E$12=K12,L12,0)+IF($E$13=K13,L13,0)+IF($E$14=K14,L14,0)+IF($E$15=K15,L15,0)+IF($E$16=K16,L16,0)+IF($E$17=K17,L17,0)+IF($E$18=K18,L18,0)+IF($E$19=K19,L19,0)</f>
        <v>0</v>
      </c>
      <c r="M20" s="2" t="s">
        <v>96</v>
      </c>
      <c r="N20" s="2">
        <f>IF($E$4=M4,N4,0)+IF($E$5=M5,N5,0)+IF($E$6=M6,N6,0)+IF($E$7=M7,N7,0)+IF($E$8=M8,N8,0)+IF($E$9=M9,N9,0)+IF($E$10=M10,N10,0)+IF($E$11=M11,N11,0)+IF($E$12=M12,N12,0)+IF($E$13=M13,N13,0)+IF($E$14=M14,N14,0)+IF($E$15=M15,N15,0)+IF($E$16=M16,N16,0)+IF($E$17=M17,N17,0)+IF($E$18=M18,N18,0)+IF($E$19=M19,N19,0)</f>
        <v>0</v>
      </c>
      <c r="O20" s="2" t="s">
        <v>96</v>
      </c>
      <c r="P20" s="2">
        <f>IF($E$4=O4,P4,0)+IF($E$5=O5,P5,0)+IF($E$6=O6,P6,0)+IF($E$7=O7,P7,0)+IF($E$8=O8,P8,0)+IF($E$9=O9,P9,0)+IF($E$10=O10,P10,0)+IF($E$11=O11,P11,0)+IF($E$12=O12,P12,0)+IF($E$13=O13,P13,0)+IF($E$14=O14,P14,0)+IF($E$15=O15,P15,0)+IF($E$16=O16,P16,0)+IF($E$17=O17,P17,0)+IF($E$18=O18,P18,0)+IF($E$19=O19,P19,0)</f>
        <v>0</v>
      </c>
      <c r="Q20" s="2" t="s">
        <v>96</v>
      </c>
      <c r="R20" s="2">
        <f>IF($E$4=Q4,R4,0)+IF($E$5=Q5,R5,0)+IF($E$6=Q6,R6,0)+IF($E$7=Q7,R7,0)+IF($E$8=Q8,R8,0)+IF($E$9=Q9,R9,0)+IF($E$10=Q10,R10,0)+IF($E$11=Q11,R11,0)+IF($E$12=Q12,R12,0)+IF($E$13=Q13,R13,0)+IF($E$14=Q14,R14,0)+IF($E$15=Q15,R15,0)+IF($E$16=Q16,R16,0)+IF($E$17=Q17,R17,0)+IF($E$18=Q18,R18,0)+IF($E$19=Q19,R19,0)</f>
        <v>0</v>
      </c>
      <c r="S20" s="2" t="s">
        <v>96</v>
      </c>
      <c r="T20" s="2">
        <f>IF($E$4=S4,T4,0)+IF($E$5=S5,T5,0)+IF($E$6=S6,T6,0)+IF($E$7=S7,T7,0)+IF($E$8=S8,T8,0)+IF($E$9=S9,T9,0)+IF($E$10=S10,T10,0)+IF($E$11=S11,T11,0)+IF($E$12=S12,T12,0)+IF($E$13=S13,T13,0)+IF($E$14=S14,T14,0)+IF($E$15=S15,T15,0)+IF($E$16=S16,T16,0)+IF($E$17=S17,T17,0)+IF($E$18=S18,T18,0)+IF($E$19=S19,T19,0)</f>
        <v>0</v>
      </c>
      <c r="U20" s="2" t="s">
        <v>96</v>
      </c>
      <c r="V20" s="2">
        <f>IF($E$4=U4,V4,0)+IF($E$5=U5,V5,0)+IF($E$6=U6,V6,0)+IF($E$7=U7,V7,0)+IF($E$8=U8,V8,0)+IF($E$9=U9,V9,0)+IF($E$10=U10,V10,0)+IF($E$11=U11,V11,0)+IF($E$12=U12,V12,0)+IF($E$13=U13,V13,0)+IF($E$14=U14,V14,0)+IF($E$15=U15,V15,0)+IF($E$16=U16,V16,0)+IF($E$17=U17,V17,0)+IF($E$18=U18,V18,0)+IF($E$19=U19,V19,0)</f>
        <v>0</v>
      </c>
      <c r="W20" s="2" t="s">
        <v>96</v>
      </c>
      <c r="X20" s="2">
        <f>IF($E$4=W4,X4,0)+IF($E$5=W5,X5,0)+IF($E$6=W6,X6,0)+IF($E$7=W7,X7,0)+IF($E$8=W8,X8,0)+IF($E$9=W9,X9,0)+IF($E$10=W10,X10,0)+IF($E$11=W11,X11,0)+IF($E$12=W12,X12,0)+IF($E$13=W13,X13,0)+IF($E$14=W14,X14,0)+IF($E$15=W15,X15,0)+IF($E$16=W16,X16,0)+IF($E$17=W17,X17,0)+IF($E$18=W18,X18,0)+IF($E$19=W19,X19,0)</f>
        <v>0</v>
      </c>
      <c r="Y20" s="2" t="s">
        <v>96</v>
      </c>
      <c r="Z20" s="2">
        <f>IF($E$4=Y4,Z4,0)+IF($E$5=Y5,Z5,0)+IF($E$6=Y6,Z6,0)+IF($E$7=Y7,Z7,0)+IF($E$8=Y8,Z8,0)+IF($E$9=Y9,Z9,0)+IF($E$10=Y10,Z10,0)+IF($E$11=Y11,Z11,0)+IF($E$12=Y12,Z12,0)+IF($E$13=Y13,Z13,0)+IF($E$14=Y14,Z14,0)+IF($E$15=Y15,Z15,0)+IF($E$16=Y16,Z16,0)+IF($E$17=Y17,Z17,0)+IF($E$18=Y18,Z18,0)+IF($E$19=Y19,Z19,0)</f>
        <v>0</v>
      </c>
      <c r="AA20" s="2" t="s">
        <v>96</v>
      </c>
      <c r="AB20" s="2">
        <f>IF($E$4=AA4,AB4,0)+IF($E$5=AA5,AB5,0)+IF($E$6=AA6,AB6,0)+IF($E$7=AA7,AB7,0)+IF($E$8=AA8,AB8,0)+IF($E$9=AA9,AB9,0)+IF($E$10=AA10,AB10,0)+IF($E$11=AA11,AB11,0)+IF($E$12=AA12,AB12,0)+IF($E$13=AA13,AB13,0)+IF($E$14=AA14,AB14,0)+IF($E$15=AA15,AB15,0)+IF($E$16=AA16,AB16,0)+IF($E$17=AA17,AB17,0)+IF($E$18=AA18,AB18,0)+IF($E$19=AA19,AB19,0)</f>
        <v>0</v>
      </c>
      <c r="AC20" s="2" t="s">
        <v>96</v>
      </c>
      <c r="AD20" s="2">
        <f>IF($E$4=AC4,AD4,0)+IF($E$5=AC5,AD5,0)+IF($E$6=AC6,AD6,0)+IF($E$7=AC7,AD7,0)+IF($E$8=AC8,AD8,0)+IF($E$9=AC9,AD9,0)+IF($E$10=AC10,AD10,0)+IF($E$11=AC11,AD11,0)+IF($E$12=AC12,AD12,0)+IF($E$13=AC13,AD13,0)+IF($E$14=AC14,AD14,0)+IF($E$15=AC15,AD15,0)+IF($E$16=AC16,AD16,0)+IF($E$17=AC17,AD17,0)+IF($E$18=AC18,AD18,0)+IF($E$19=AC19,AD19,0)</f>
        <v>0</v>
      </c>
      <c r="AE20" s="2" t="s">
        <v>96</v>
      </c>
      <c r="AF20" s="2">
        <f>IF($E$4=AE4,AF4,0)+IF($E$5=AE5,AF5,0)+IF($E$6=AE6,AF6,0)+IF($E$7=AE7,AF7,0)+IF($E$8=AE8,AF8,0)+IF($E$9=AE9,AF9,0)+IF($E$10=AE10,AF10,0)+IF($E$11=AE11,AF11,0)+IF($E$12=AE12,AF12,0)+IF($E$13=AE13,AF13,0)+IF($E$14=AE14,AF14,0)+IF($E$15=AE15,AF15,0)+IF($E$16=AE16,AF16,0)+IF($E$17=AE17,AF17,0)+IF($E$18=AE18,AF18,0)+IF($E$19=AE19,AF19,0)</f>
        <v>0</v>
      </c>
      <c r="AG20" s="2" t="s">
        <v>96</v>
      </c>
      <c r="AH20" s="2">
        <f>IF($E$4=AG4,AH4,0)+IF($E$5=AG5,AH5,0)+IF($E$6=AG6,AH6,0)+IF($E$7=AG7,AH7,0)+IF($E$8=AG8,AH8,0)+IF($E$9=AG9,AH9,0)+IF($E$10=AG10,AH10,0)+IF($E$11=AG11,AH11,0)+IF($E$12=AG12,AH12,0)+IF($E$13=AG13,AH13,0)+IF($E$14=AG14,AH14,0)+IF($E$15=AG15,AH15,0)+IF($E$16=AG16,AH16,0)+IF($E$17=AG17,AH17,0)+IF($E$18=AG18,AH18,0)+IF($E$19=AG19,AH19,0)</f>
        <v>0</v>
      </c>
      <c r="AI20" s="2" t="s">
        <v>96</v>
      </c>
      <c r="AJ20" s="2">
        <f>IF($E$4=AI4,AJ4,0)+IF($E$5=AI5,AJ5,0)+IF($E$6=AI6,AJ6,0)+IF($E$7=AI7,AJ7,0)+IF($E$8=AI8,AJ8,0)+IF($E$9=AI9,AJ9,0)+IF($E$10=AI10,AJ10,0)+IF($E$11=AI11,AJ11,0)+IF($E$12=AI12,AJ12,0)+IF($E$13=AI13,AJ13,0)+IF($E$14=AI14,AJ14,0)+IF($E$15=AI15,AJ15,0)+IF($E$16=AI16,AJ16,0)+IF($E$17=AI17,AJ17,0)+IF($E$18=AI18,AJ18,0)+IF($E$19=AI19,AJ19,0)</f>
        <v>0</v>
      </c>
      <c r="AK20" s="2" t="s">
        <v>96</v>
      </c>
      <c r="AL20" s="2">
        <f>IF($E$4=AK4,AL4,0)+IF($E$5=AK5,AL5,0)+IF($E$6=AK6,AL6,0)+IF($E$7=AK7,AL7,0)+IF($E$8=AK8,AL8,0)+IF($E$9=AK9,AL9,0)+IF($E$10=AK10,AL10,0)+IF($E$11=AK11,AL11,0)+IF($E$12=AK12,AL12,0)+IF($E$13=AK13,AL13,0)+IF($E$14=AK14,AL14,0)+IF($E$15=AK15,AL15,0)+IF($E$16=AK16,AL16,0)+IF($E$17=AK17,AL17,0)+IF($E$18=AK18,AL18,0)+IF($E$19=AK19,AL19,0)</f>
        <v>0</v>
      </c>
      <c r="AM20" s="2" t="s">
        <v>96</v>
      </c>
      <c r="AN20" s="2">
        <f>IF($E$4=AM4,AN4,0)+IF($E$5=AM5,AN5,0)+IF($E$6=AM6,AN6,0)+IF($E$7=AM7,AN7,0)+IF($E$8=AM8,AN8,0)+IF($E$9=AM9,AN9,0)+IF($E$10=AM10,AN10,0)+IF($E$11=AM11,AN11,0)+IF($E$12=AM12,AN12,0)+IF($E$13=AM13,AN13,0)+IF($E$14=AM14,AN14,0)+IF($E$15=AM15,AN15,0)+IF($E$16=AM16,AN16,0)+IF($E$17=AM17,AN17,0)+IF($E$18=AM18,AN18,0)+IF($E$19=AM19,AN19,0)</f>
        <v>0</v>
      </c>
      <c r="AO20" s="2" t="s">
        <v>96</v>
      </c>
      <c r="AP20" s="2">
        <f>IF($E$4=AO4,AP4,0)+IF($E$5=AO5,AP5,0)+IF($E$6=AO6,AP6,0)+IF($E$7=AO7,AP7,0)+IF($E$8=AO8,AP8,0)+IF($E$9=AO9,AP9,0)+IF($E$10=AO10,AP10,0)+IF($E$11=AO11,AP11,0)+IF($E$12=AO12,AP12,0)+IF($E$13=AO13,AP13,0)+IF($E$14=AO14,AP14,0)+IF($E$15=AO15,AP15,0)+IF($E$16=AO16,AP16,0)+IF($E$17=AO17,AP17,0)+IF($E$18=AO18,AP18,0)+IF($E$19=AO19,AP19,0)</f>
        <v>0</v>
      </c>
      <c r="AQ20" s="2" t="s">
        <v>96</v>
      </c>
      <c r="AR20" s="2">
        <f>IF($E$4=AQ4,AR4,0)+IF($E$5=AQ5,AR5,0)+IF($E$6=AQ6,AR6,0)+IF($E$7=AQ7,AR7,0)+IF($E$8=AQ8,AR8,0)+IF($E$9=AQ9,AR9,0)+IF($E$10=AQ10,AR10,0)+IF($E$11=AQ11,AR11,0)+IF($E$12=AQ12,AR12,0)+IF($E$13=AQ13,AR13,0)+IF($E$14=AQ14,AR14,0)+IF($E$15=AQ15,AR15,0)+IF($E$16=AQ16,AR16,0)+IF($E$17=AQ17,AR17,0)+IF($E$18=AQ18,AR18,0)+IF($E$19=AQ19,AR19,0)</f>
        <v>0</v>
      </c>
      <c r="AS20" s="2" t="s">
        <v>96</v>
      </c>
      <c r="AT20" s="2">
        <f>IF($E$4=AS4,AT4,0)+IF($E$5=AS5,AT5,0)+IF($E$6=AS6,AT6,0)+IF($E$7=AS7,AT7,0)+IF($E$8=AS8,AT8,0)+IF($E$9=AS9,AT9,0)+IF($E$10=AS10,AT10,0)+IF($E$11=AS11,AT11,0)+IF($E$12=AS12,AT12,0)+IF($E$13=AS13,AT13,0)+IF($E$14=AS14,AT14,0)+IF($E$15=AS15,AT15,0)+IF($E$16=AS16,AT16,0)+IF($E$17=AS17,AT17,0)+IF($E$18=AS18,AT18,0)+IF($E$19=AS19,AT19,0)</f>
        <v>0</v>
      </c>
      <c r="AU20" s="2" t="s">
        <v>96</v>
      </c>
      <c r="AV20" s="2">
        <f>IF($E$4=AU4,AV4,0)+IF($E$5=AU5,AV5,0)+IF($E$6=AU6,AV6,0)+IF($E$7=AU7,AV7,0)+IF($E$8=AU8,AV8,0)+IF($E$9=AU9,AV9,0)+IF($E$10=AU10,AV10,0)+IF($E$11=AU11,AV11,0)+IF($E$12=AU12,AV12,0)+IF($E$13=AU13,AV13,0)+IF($E$14=AU14,AV14,0)+IF($E$15=AU15,AV15,0)+IF($E$16=AU16,AV16,0)+IF($E$17=AU17,AV17,0)+IF($E$18=AU18,AV18,0)+IF($E$19=AU19,AV19,0)</f>
        <v>0</v>
      </c>
      <c r="AW20" s="2" t="s">
        <v>96</v>
      </c>
      <c r="AX20" s="2">
        <f>IF($E$4=AW4,AX4,0)+IF($E$5=AW5,AX5,0)+IF($E$6=AW6,AX6,0)+IF($E$7=AW7,AX7,0)+IF($E$8=AW8,AX8,0)+IF($E$9=AW9,AX9,0)+IF($E$10=AW10,AX10,0)+IF($E$11=AW11,AX11,0)+IF($E$12=AW12,AX12,0)+IF($E$13=AW13,AX13,0)+IF($E$14=AW14,AX14,0)+IF($E$15=AW15,AX15,0)+IF($E$16=AW16,AX16,0)+IF($E$17=AW17,AX17,0)+IF($E$18=AW18,AX18,0)+IF($E$19=AW19,AX19,0)</f>
        <v>0</v>
      </c>
      <c r="AY20" s="2" t="s">
        <v>96</v>
      </c>
      <c r="AZ20" s="2">
        <f>IF($E$4=AY4,AZ4,0)+IF($E$5=AY5,AZ5,0)+IF($E$6=AY6,AZ6,0)+IF($E$7=AY7,AZ7,0)+IF($E$8=AY8,AZ8,0)+IF($E$9=AY9,AZ9,0)+IF($E$10=AY10,AZ10,0)+IF($E$11=AY11,AZ11,0)+IF($E$12=AY12,AZ12,0)+IF($E$13=AY13,AZ13,0)+IF($E$14=AY14,AZ14,0)+IF($E$15=AY15,AZ15,0)+IF($E$16=AY16,AZ16,0)+IF($E$17=AY17,AZ17,0)+IF($E$18=AY18,AZ18,0)+IF($E$19=AY19,AZ19,0)</f>
        <v>0</v>
      </c>
      <c r="BA20" s="2" t="s">
        <v>96</v>
      </c>
      <c r="BB20" s="2">
        <f>IF($E$4=BA4,BB4,0)+IF($E$5=BA5,BB5,0)+IF($E$6=BA6,BB6,0)+IF($E$7=BA7,BB7,0)+IF($E$8=BA8,BB8,0)+IF($E$9=BA9,BB9,0)+IF($E$10=BA10,BB10,0)+IF($E$11=BA11,BB11,0)+IF($E$12=BA12,BB12,0)+IF($E$13=BA13,BB13,0)+IF($E$14=BA14,BB14,0)+IF($E$15=BA15,BB15,0)+IF($E$16=BA16,BB16,0)+IF($E$17=BA17,BB17,0)+IF($E$18=BA18,BB18,0)+IF($E$19=BA19,BB19,0)</f>
        <v>0</v>
      </c>
      <c r="BC20" s="2" t="s">
        <v>96</v>
      </c>
      <c r="BD20" s="2">
        <f>IF($E$4=BC4,BD4,0)+IF($E$5=BC5,BD5,0)+IF($E$6=BC6,BD6,0)+IF($E$7=BC7,BD7,0)+IF($E$8=BC8,BD8,0)+IF($E$9=BC9,BD9,0)+IF($E$10=BC10,BD10,0)+IF($E$11=BC11,BD11,0)+IF($E$12=BC12,BD12,0)+IF($E$13=BC13,BD13,0)+IF($E$14=BC14,BD14,0)+IF($E$15=BC15,BD15,0)+IF($E$16=BC16,BD16,0)+IF($E$17=BC17,BD17,0)+IF($E$18=BC18,BD18,0)+IF($E$19=BC19,BD19,0)</f>
        <v>0</v>
      </c>
      <c r="BE20" s="2" t="s">
        <v>96</v>
      </c>
      <c r="BF20" s="2">
        <f>IF($E$4=BE4,BF4,0)+IF($E$5=BE5,BF5,0)+IF($E$6=BE6,BF6,0)+IF($E$7=BE7,BF7,0)+IF($E$8=BE8,BF8,0)+IF($E$9=BE9,BF9,0)+IF($E$10=BE10,BF10,0)+IF($E$11=BE11,BF11,0)+IF($E$12=BE12,BF12,0)+IF($E$13=BE13,BF13,0)+IF($E$14=BE14,BF14,0)+IF($E$15=BE15,BF15,0)+IF($E$16=BE16,BF16,0)+IF($E$17=BE17,BF17,0)+IF($E$18=BE18,BF18,0)+IF($E$19=BE19,BF19,0)</f>
        <v>0</v>
      </c>
    </row>
    <row r="21" spans="1:58" x14ac:dyDescent="0.25">
      <c r="H21" s="10">
        <f>IF(H20=$H$24,1,"")</f>
        <v>1</v>
      </c>
      <c r="J21" s="10">
        <f>IF(J20=$H$24,1,"")</f>
        <v>1</v>
      </c>
      <c r="L21" s="10">
        <f>IF(L20=$H$24,1,"")</f>
        <v>1</v>
      </c>
      <c r="N21" s="10">
        <f>IF(N20=$H$24,1,"")</f>
        <v>1</v>
      </c>
      <c r="P21" s="10">
        <f>IF(P20=$H$24,1,"")</f>
        <v>1</v>
      </c>
      <c r="R21" s="10">
        <f>IF(R20=$H$24,1,"")</f>
        <v>1</v>
      </c>
      <c r="T21" s="10">
        <f>IF(T20=$H$24,1,"")</f>
        <v>1</v>
      </c>
      <c r="V21" s="10">
        <f>IF(V20=$H$24,1,"")</f>
        <v>1</v>
      </c>
      <c r="X21" s="10">
        <f>IF(X20=$H$24,1,"")</f>
        <v>1</v>
      </c>
      <c r="Z21" s="10">
        <f>IF(Z20=$H$24,1,"")</f>
        <v>1</v>
      </c>
      <c r="AB21" s="10">
        <f>IF(AB20=$H$24,1,"")</f>
        <v>1</v>
      </c>
      <c r="AD21" s="10">
        <f>IF(AD20=$H$24,1,"")</f>
        <v>1</v>
      </c>
      <c r="AF21" s="10">
        <f>IF(AF20=$H$24,1,"")</f>
        <v>1</v>
      </c>
      <c r="AH21" s="10">
        <f>IF(AH20=$H$24,1,"")</f>
        <v>1</v>
      </c>
      <c r="AJ21" s="10">
        <f>IF(AJ20=$H$24,1,"")</f>
        <v>1</v>
      </c>
      <c r="AL21" s="10">
        <f>IF(AL20=$H$24,1,"")</f>
        <v>1</v>
      </c>
      <c r="AN21" s="10">
        <f>IF(AN20=$H$24,1,"")</f>
        <v>1</v>
      </c>
      <c r="AP21" s="10">
        <f>IF(AP20=$H$24,1,"")</f>
        <v>1</v>
      </c>
      <c r="AR21" s="10">
        <f>IF(AR20=$H$24,1,"")</f>
        <v>1</v>
      </c>
      <c r="AT21" s="10">
        <f>IF(AT20=$H$24,1,"")</f>
        <v>1</v>
      </c>
      <c r="AV21" s="10">
        <f>IF(AV20=$H$24,1,"")</f>
        <v>1</v>
      </c>
      <c r="AX21" s="10">
        <f>IF(AX20=$H$24,1,"")</f>
        <v>1</v>
      </c>
      <c r="AZ21" s="10">
        <f>IF(AZ20=$H$24,1,"")</f>
        <v>1</v>
      </c>
      <c r="BB21" s="10">
        <f>IF(BB20=$H$24,1,"")</f>
        <v>1</v>
      </c>
      <c r="BD21" s="10">
        <f>IF(BD20=$H$24,1,"")</f>
        <v>1</v>
      </c>
      <c r="BF21" s="10">
        <f>IF(BF20=$H$24,1,"")</f>
        <v>1</v>
      </c>
    </row>
    <row r="22" spans="1:58" x14ac:dyDescent="0.25">
      <c r="C22" s="10"/>
      <c r="D22" s="10"/>
      <c r="E22" s="10"/>
      <c r="F22" s="10"/>
      <c r="H22" t="str">
        <f>IF(AND(SUM(G$21:$G21)&gt;0,H21=1),", "&amp;G2,IF(AND(SUM(G$21:$G21)=0,H21=1),G2,""))</f>
        <v>Cheree</v>
      </c>
      <c r="J22" t="str">
        <f>IF(AND(SUM($G$21:I21)&gt;0,J21=1),", "&amp;I2,IF(AND(SUM($G$21:I21)=0,J21=1),I2,""))</f>
        <v>, Chris Hol</v>
      </c>
      <c r="L22" t="str">
        <f>IF(AND(SUM($G$21:K21)&gt;0,L21=1),", "&amp;K2,IF(AND(SUM($G$21:K21)=0,L21=1),K2,""))</f>
        <v>, Chris V</v>
      </c>
      <c r="N22" t="str">
        <f>IF(AND(SUM($G$21:M21)&gt;0,N21=1),", "&amp;M2,IF(AND(SUM($G$21:M21)=0,N21=1),M2,""))</f>
        <v>, Corey</v>
      </c>
      <c r="P22" t="str">
        <f>IF(AND(SUM($G$21:O21)&gt;0,P21=1),", "&amp;O2,IF(AND(SUM($G$21:O21)=0,P21=1),O2,""))</f>
        <v>, Dan M</v>
      </c>
      <c r="R22" t="str">
        <f>IF(AND(SUM($G$21:Q21)&gt;0,R21=1),", "&amp;Q2,IF(AND(SUM($G$21:Q21)=0,R21=1),Q2,""))</f>
        <v>, Danny</v>
      </c>
      <c r="T22" t="str">
        <f>IF(AND(SUM($G$21:S21)&gt;0,T21=1),", "&amp;S2,IF(AND(SUM($G$21:S21)=0,T21=1),S2,""))</f>
        <v>, Doug</v>
      </c>
      <c r="V22" t="str">
        <f>IF(AND(SUM($G$21:U21)&gt;0,V21=1),", "&amp;U2,IF(AND(SUM($G$21:U21)=0,V21=1),U2,""))</f>
        <v>, Jackson</v>
      </c>
      <c r="X22" t="str">
        <f>IF(AND(SUM($G$21:W21)&gt;0,X21=1),", "&amp;W2,IF(AND(SUM($G$21:W21)=0,X21=1),W2,""))</f>
        <v>, James</v>
      </c>
      <c r="Z22" t="str">
        <f>IF(AND(SUM($G$21:Y21)&gt;0,Z21=1),", "&amp;Y2,IF(AND(SUM($G$21:Y21)=0,Z21=1),Y2,""))</f>
        <v>, Jeremy</v>
      </c>
      <c r="AB22" t="str">
        <f>IF(AND(SUM($G$21:AA21)&gt;0,AB21=1),", "&amp;AA2,IF(AND(SUM($G$21:AA21)=0,AB21=1),AA2,""))</f>
        <v>, John</v>
      </c>
      <c r="AD22" t="str">
        <f>IF(AND(SUM($G$21:AC21)&gt;0,AD21=1),", "&amp;AC2,IF(AND(SUM($G$21:AC21)=0,AD21=1),AC2,""))</f>
        <v>, Jordan</v>
      </c>
      <c r="AF22" t="str">
        <f>IF(AND(SUM($G$21:AE21)&gt;0,AF21=1),", "&amp;AE2,IF(AND(SUM($G$21:AE21)=0,AF21=1),AE2,""))</f>
        <v>, Joseph</v>
      </c>
      <c r="AH22" t="str">
        <f>IF(AND(SUM($G$21:AG21)&gt;0,AH21=1),", "&amp;AG2,IF(AND(SUM($G$21:AG21)=0,AH21=1),AG2,""))</f>
        <v>, Jumaan</v>
      </c>
      <c r="AJ22" t="str">
        <f>IF(AND(SUM($G$21:AI21)&gt;0,AJ21=1),", "&amp;AI2,IF(AND(SUM($G$21:AI21)=0,AJ21=1),AI2,""))</f>
        <v>, Lonnie</v>
      </c>
      <c r="AL22" t="str">
        <f>IF(AND(SUM($G$21:AK21)&gt;0,AL21=1),", "&amp;AK2,IF(AND(SUM($G$21:AK21)=0,AL21=1),AK2,""))</f>
        <v>, Mark</v>
      </c>
      <c r="AN22" t="str">
        <f>IF(AND(SUM($G$21:AM21)&gt;0,AN21=1),", "&amp;AM2,IF(AND(SUM($G$21:AM21)=0,AN21=1),AM2,""))</f>
        <v>, Matt C</v>
      </c>
      <c r="AP22" t="str">
        <f>IF(AND(SUM($G$21:AO21)&gt;0,AP21=1),", "&amp;AO2,IF(AND(SUM($G$21:AO21)=0,AP21=1),AO2,""))</f>
        <v>, Matt S</v>
      </c>
      <c r="AR22" t="str">
        <f>IF(AND(SUM($G$21:AQ21)&gt;0,AR21=1),", "&amp;AQ2,IF(AND(SUM($G$21:AQ21)=0,AR21=1),AQ2,""))</f>
        <v>, Micah</v>
      </c>
      <c r="AT22" t="str">
        <f>IF(AND(SUM($G$21:AS21)&gt;0,AT21=1),", "&amp;AS2,IF(AND(SUM($G$21:AS21)=0,AT21=1),AS2,""))</f>
        <v>, Scott E</v>
      </c>
      <c r="AV22" t="str">
        <f>IF(AND(SUM($G$21:AU21)&gt;0,AV21=1),", "&amp;AU2,IF(AND(SUM($G$21:AU21)=0,AV21=1),AU2,""))</f>
        <v>, Teresa</v>
      </c>
      <c r="AX22" t="str">
        <f>IF(AND(SUM($G$21:AW21)&gt;0,AX21=1),", "&amp;AW2,IF(AND(SUM($G$21:AW21)=0,AX21=1),AW2,""))</f>
        <v>, Tom</v>
      </c>
      <c r="AZ22" t="str">
        <f>IF(AND(SUM($G$21:AY21)&gt;0,AZ21=1),", "&amp;AY2,IF(AND(SUM($G$21:AY21)=0,AZ21=1),AY2,""))</f>
        <v>, Trevor</v>
      </c>
      <c r="BB22" t="str">
        <f>IF(AND(SUM($G$21:BA21)&gt;0,BB21=1),", "&amp;BA2,IF(AND(SUM($G$21:BA21)=0,BB21=1),BA2,""))</f>
        <v>, Tyler J</v>
      </c>
      <c r="BD22" t="str">
        <f>IF(AND(SUM($G$21:BC21)&gt;0,BD21=1),", "&amp;BC2,IF(AND(SUM($G$21:BC21)=0,BD21=1),BC2,""))</f>
        <v>, Tyler S</v>
      </c>
      <c r="BF22" t="str">
        <f>IF(AND(SUM($G$21:BE21)&gt;0,BF21=1),", "&amp;BE2,IF(AND(SUM($G$21:BE21)=0,BF21=1),BE2,""))</f>
        <v>, Vicki</v>
      </c>
    </row>
    <row r="23" spans="1:58" x14ac:dyDescent="0.25">
      <c r="C23" s="10"/>
      <c r="D23" s="11"/>
      <c r="E23" s="11"/>
      <c r="F23" s="10"/>
    </row>
    <row r="24" spans="1:58" x14ac:dyDescent="0.25">
      <c r="D24" s="11"/>
      <c r="E24" s="11"/>
      <c r="F24" s="10" t="s">
        <v>94</v>
      </c>
      <c r="G24" s="10" t="str">
        <f>H22&amp;J22&amp;L22&amp;N22&amp;P22&amp;R22&amp;T22&amp;V22&amp;X22&amp;Z22&amp;AB22&amp;AD22&amp;AF22&amp;AH22&amp;AJ22&amp;AL22&amp;AN22&amp;AP22&amp;AR22&amp;AT22&amp;AV22&amp;AX22&amp;AZ22&amp;BB22&amp;BD22&amp;BF22&amp;BH22&amp;BJ22&amp;BL22&amp;BN22&amp;BP22</f>
        <v>Cheree, Chris Hol, Chris V, Corey, Dan M, Danny, Doug, Jackson, James, Jeremy, John, Jordan, Joseph, Jumaan, Lonnie, Mark, Matt C, Matt S, Micah, Scott E, Teresa, Tom, Trevor, Tyler J, Tyler S, Vicki</v>
      </c>
      <c r="H24" s="10">
        <f>MAX(H20,J20,L20,N20,P20,R20,T20,V20,X20,Z20,AB20,AD20,AF20,AH20,AJ20,AL20,AN20,AP20,AR20,AT20,AV20,AX20,AZ20,BB20,BD20,BF20,BH20,BJ20,BL20,BN20,BP20)</f>
        <v>0</v>
      </c>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row>
    <row r="25" spans="1:58" x14ac:dyDescent="0.25">
      <c r="D25" s="11"/>
      <c r="E25" s="11"/>
      <c r="F25" s="10"/>
    </row>
    <row r="26" spans="1:58" x14ac:dyDescent="0.25">
      <c r="C26" s="10"/>
      <c r="D26" s="11"/>
      <c r="E26" s="11"/>
      <c r="F26" s="10"/>
    </row>
    <row r="27" spans="1:58" x14ac:dyDescent="0.25">
      <c r="D27" s="11"/>
      <c r="E27" s="11"/>
      <c r="F27" s="10"/>
    </row>
    <row r="28" spans="1:58" x14ac:dyDescent="0.25">
      <c r="C28" s="10"/>
      <c r="D28" s="11"/>
      <c r="E28" s="11"/>
      <c r="F28" s="10"/>
    </row>
    <row r="29" spans="1:58" x14ac:dyDescent="0.25">
      <c r="C29" s="10"/>
      <c r="D29" s="11"/>
      <c r="E29" s="16"/>
    </row>
    <row r="30" spans="1:58" x14ac:dyDescent="0.25">
      <c r="C30" s="10"/>
      <c r="D30" s="11"/>
      <c r="E30" s="11"/>
    </row>
    <row r="31" spans="1:58" x14ac:dyDescent="0.25">
      <c r="C31" s="10"/>
      <c r="D31" s="11"/>
      <c r="E31" s="11"/>
      <c r="F31" s="37"/>
    </row>
    <row r="32" spans="1:58"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G4:G19">
    <cfRule type="expression" dxfId="1066" priority="1035">
      <formula>G4=$E4</formula>
    </cfRule>
  </conditionalFormatting>
  <conditionalFormatting sqref="S4:S19">
    <cfRule type="expression" dxfId="1065" priority="1034">
      <formula>S4=$E4</formula>
    </cfRule>
  </conditionalFormatting>
  <conditionalFormatting sqref="I4:I19">
    <cfRule type="expression" dxfId="1064" priority="1033">
      <formula>I4=$E4</formula>
    </cfRule>
  </conditionalFormatting>
  <conditionalFormatting sqref="K4:K19">
    <cfRule type="expression" dxfId="1063" priority="1032">
      <formula>K4=$E4</formula>
    </cfRule>
  </conditionalFormatting>
  <conditionalFormatting sqref="M4:M19">
    <cfRule type="expression" dxfId="1062" priority="1031">
      <formula>M4=$E4</formula>
    </cfRule>
  </conditionalFormatting>
  <conditionalFormatting sqref="U4:U19">
    <cfRule type="expression" dxfId="1061" priority="1030">
      <formula>U4=$E4</formula>
    </cfRule>
  </conditionalFormatting>
  <conditionalFormatting sqref="Q4:Q19">
    <cfRule type="expression" dxfId="1060" priority="1029">
      <formula>Q4=$E4</formula>
    </cfRule>
  </conditionalFormatting>
  <conditionalFormatting sqref="O4:O19">
    <cfRule type="expression" dxfId="1059" priority="1028">
      <formula>O4=$E4</formula>
    </cfRule>
  </conditionalFormatting>
  <conditionalFormatting sqref="W4:W19">
    <cfRule type="expression" dxfId="1058" priority="1027">
      <formula>W4=$E4</formula>
    </cfRule>
  </conditionalFormatting>
  <conditionalFormatting sqref="Y4:Y19">
    <cfRule type="expression" dxfId="1057" priority="1026">
      <formula>Y4=$E4</formula>
    </cfRule>
  </conditionalFormatting>
  <conditionalFormatting sqref="Y4:Y19">
    <cfRule type="expression" dxfId="1056" priority="1025">
      <formula>Y4=$E4</formula>
    </cfRule>
  </conditionalFormatting>
  <conditionalFormatting sqref="AA4:AA19">
    <cfRule type="expression" dxfId="1055" priority="1024">
      <formula>AA4=$E4</formula>
    </cfRule>
  </conditionalFormatting>
  <conditionalFormatting sqref="AC4:AC19">
    <cfRule type="expression" dxfId="1054" priority="1023">
      <formula>AC4=$E4</formula>
    </cfRule>
  </conditionalFormatting>
  <conditionalFormatting sqref="AE4:AE19">
    <cfRule type="expression" dxfId="1053" priority="1022">
      <formula>AE4=$E4</formula>
    </cfRule>
  </conditionalFormatting>
  <conditionalFormatting sqref="AG4:AG19">
    <cfRule type="expression" dxfId="1052" priority="1021">
      <formula>AG4=$E4</formula>
    </cfRule>
  </conditionalFormatting>
  <conditionalFormatting sqref="AI4:AI19">
    <cfRule type="expression" dxfId="1051" priority="1020">
      <formula>AI4=$E4</formula>
    </cfRule>
  </conditionalFormatting>
  <conditionalFormatting sqref="AK4:AK19">
    <cfRule type="expression" dxfId="1050" priority="1019">
      <formula>AK4=$E4</formula>
    </cfRule>
  </conditionalFormatting>
  <conditionalFormatting sqref="U4:U19">
    <cfRule type="expression" dxfId="1049" priority="1018">
      <formula>U4=$E4</formula>
    </cfRule>
  </conditionalFormatting>
  <conditionalFormatting sqref="W4:W19">
    <cfRule type="expression" dxfId="1048" priority="1017">
      <formula>W4=$E4</formula>
    </cfRule>
  </conditionalFormatting>
  <conditionalFormatting sqref="S4:S19">
    <cfRule type="expression" dxfId="1047" priority="1016">
      <formula>S4=$E4</formula>
    </cfRule>
  </conditionalFormatting>
  <conditionalFormatting sqref="Y4:Y19">
    <cfRule type="expression" dxfId="1046" priority="1015">
      <formula>Y4=$E4</formula>
    </cfRule>
  </conditionalFormatting>
  <conditionalFormatting sqref="AA4:AA19">
    <cfRule type="expression" dxfId="1045" priority="1014">
      <formula>AA4=$E4</formula>
    </cfRule>
  </conditionalFormatting>
  <conditionalFormatting sqref="AA4:AA19">
    <cfRule type="expression" dxfId="1044" priority="1013">
      <formula>AA4=$E4</formula>
    </cfRule>
  </conditionalFormatting>
  <conditionalFormatting sqref="AC4:AC19">
    <cfRule type="expression" dxfId="1043" priority="1012">
      <formula>AC4=$E4</formula>
    </cfRule>
  </conditionalFormatting>
  <conditionalFormatting sqref="AE4:AE19">
    <cfRule type="expression" dxfId="1042" priority="1011">
      <formula>AE4=$E4</formula>
    </cfRule>
  </conditionalFormatting>
  <conditionalFormatting sqref="AG4:AG19">
    <cfRule type="expression" dxfId="1041" priority="1010">
      <formula>AG4=$E4</formula>
    </cfRule>
  </conditionalFormatting>
  <conditionalFormatting sqref="AI4:AI19">
    <cfRule type="expression" dxfId="1040" priority="1009">
      <formula>AI4=$E4</formula>
    </cfRule>
  </conditionalFormatting>
  <conditionalFormatting sqref="AK4:AK19">
    <cfRule type="expression" dxfId="1039" priority="1008">
      <formula>AK4=$E4</formula>
    </cfRule>
  </conditionalFormatting>
  <conditionalFormatting sqref="AM4:AM19">
    <cfRule type="expression" dxfId="1038" priority="1007">
      <formula>AM4=$E4</formula>
    </cfRule>
  </conditionalFormatting>
  <conditionalFormatting sqref="AO4:AO19">
    <cfRule type="expression" dxfId="1037" priority="1006">
      <formula>AO4=$E4</formula>
    </cfRule>
  </conditionalFormatting>
  <conditionalFormatting sqref="AC4:AC19">
    <cfRule type="expression" dxfId="1036" priority="1005">
      <formula>AC4=$E4</formula>
    </cfRule>
  </conditionalFormatting>
  <conditionalFormatting sqref="AE4:AE19">
    <cfRule type="expression" dxfId="1035" priority="1004">
      <formula>AE4=$E4</formula>
    </cfRule>
  </conditionalFormatting>
  <conditionalFormatting sqref="AG4:AG19">
    <cfRule type="expression" dxfId="1034" priority="1003">
      <formula>AG4=$E4</formula>
    </cfRule>
  </conditionalFormatting>
  <conditionalFormatting sqref="AI4:AI19">
    <cfRule type="expression" dxfId="1033" priority="1002">
      <formula>AI4=$E4</formula>
    </cfRule>
  </conditionalFormatting>
  <conditionalFormatting sqref="AK4:AK19">
    <cfRule type="expression" dxfId="1032" priority="1001">
      <formula>AK4=$E4</formula>
    </cfRule>
  </conditionalFormatting>
  <conditionalFormatting sqref="AM4:AM19">
    <cfRule type="expression" dxfId="1031" priority="1000">
      <formula>AM4=$E4</formula>
    </cfRule>
  </conditionalFormatting>
  <conditionalFormatting sqref="AC4:AC19">
    <cfRule type="expression" dxfId="1030" priority="999">
      <formula>AC4=$E4</formula>
    </cfRule>
  </conditionalFormatting>
  <conditionalFormatting sqref="AC4:AC19">
    <cfRule type="expression" dxfId="1029" priority="998">
      <formula>AC4=$E4</formula>
    </cfRule>
  </conditionalFormatting>
  <conditionalFormatting sqref="AE4:AE19">
    <cfRule type="expression" dxfId="1028" priority="997">
      <formula>AE4=$E4</formula>
    </cfRule>
  </conditionalFormatting>
  <conditionalFormatting sqref="AG4:AG19">
    <cfRule type="expression" dxfId="1027" priority="996">
      <formula>AG4=$E4</formula>
    </cfRule>
  </conditionalFormatting>
  <conditionalFormatting sqref="AI4:AI19">
    <cfRule type="expression" dxfId="1026" priority="995">
      <formula>AI4=$E4</formula>
    </cfRule>
  </conditionalFormatting>
  <conditionalFormatting sqref="AK4:AK19">
    <cfRule type="expression" dxfId="1025" priority="994">
      <formula>AK4=$E4</formula>
    </cfRule>
  </conditionalFormatting>
  <conditionalFormatting sqref="AM4:AM19">
    <cfRule type="expression" dxfId="1024" priority="993">
      <formula>AM4=$E4</formula>
    </cfRule>
  </conditionalFormatting>
  <conditionalFormatting sqref="AO4:AO19">
    <cfRule type="expression" dxfId="1023" priority="992">
      <formula>AO4=$E4</formula>
    </cfRule>
  </conditionalFormatting>
  <conditionalFormatting sqref="AQ4:AQ19">
    <cfRule type="expression" dxfId="1022" priority="991">
      <formula>AQ4=$E4</formula>
    </cfRule>
  </conditionalFormatting>
  <conditionalFormatting sqref="AA4:AA19">
    <cfRule type="expression" dxfId="1021" priority="990">
      <formula>AA4=$E4</formula>
    </cfRule>
  </conditionalFormatting>
  <conditionalFormatting sqref="AA4:AA19">
    <cfRule type="expression" dxfId="1020" priority="989">
      <formula>AA4=$E4</formula>
    </cfRule>
  </conditionalFormatting>
  <conditionalFormatting sqref="AC4:AC19">
    <cfRule type="expression" dxfId="1019" priority="988">
      <formula>AC4=$E4</formula>
    </cfRule>
  </conditionalFormatting>
  <conditionalFormatting sqref="AE4:AE19">
    <cfRule type="expression" dxfId="1018" priority="987">
      <formula>AE4=$E4</formula>
    </cfRule>
  </conditionalFormatting>
  <conditionalFormatting sqref="AG4:AG19">
    <cfRule type="expression" dxfId="1017" priority="986">
      <formula>AG4=$E4</formula>
    </cfRule>
  </conditionalFormatting>
  <conditionalFormatting sqref="AI4:AI19">
    <cfRule type="expression" dxfId="1016" priority="985">
      <formula>AI4=$E4</formula>
    </cfRule>
  </conditionalFormatting>
  <conditionalFormatting sqref="AK4:AK19">
    <cfRule type="expression" dxfId="1015" priority="984">
      <formula>AK4=$E4</formula>
    </cfRule>
  </conditionalFormatting>
  <conditionalFormatting sqref="AM4:AM19">
    <cfRule type="expression" dxfId="1014" priority="983">
      <formula>AM4=$E4</formula>
    </cfRule>
  </conditionalFormatting>
  <conditionalFormatting sqref="AA4:AA19">
    <cfRule type="expression" dxfId="1013" priority="982">
      <formula>AA4=$E4</formula>
    </cfRule>
  </conditionalFormatting>
  <conditionalFormatting sqref="AC4:AC19">
    <cfRule type="expression" dxfId="1012" priority="981">
      <formula>AC4=$E4</formula>
    </cfRule>
  </conditionalFormatting>
  <conditionalFormatting sqref="AC4:AC19">
    <cfRule type="expression" dxfId="1011" priority="980">
      <formula>AC4=$E4</formula>
    </cfRule>
  </conditionalFormatting>
  <conditionalFormatting sqref="AE4:AE19">
    <cfRule type="expression" dxfId="1010" priority="979">
      <formula>AE4=$E4</formula>
    </cfRule>
  </conditionalFormatting>
  <conditionalFormatting sqref="AG4:AG19">
    <cfRule type="expression" dxfId="1009" priority="978">
      <formula>AG4=$E4</formula>
    </cfRule>
  </conditionalFormatting>
  <conditionalFormatting sqref="AI4:AI19">
    <cfRule type="expression" dxfId="1008" priority="977">
      <formula>AI4=$E4</formula>
    </cfRule>
  </conditionalFormatting>
  <conditionalFormatting sqref="AK4:AK19">
    <cfRule type="expression" dxfId="1007" priority="976">
      <formula>AK4=$E4</formula>
    </cfRule>
  </conditionalFormatting>
  <conditionalFormatting sqref="AM4:AM19">
    <cfRule type="expression" dxfId="1006" priority="975">
      <formula>AM4=$E4</formula>
    </cfRule>
  </conditionalFormatting>
  <conditionalFormatting sqref="AO4:AO19">
    <cfRule type="expression" dxfId="1005" priority="974">
      <formula>AO4=$E4</formula>
    </cfRule>
  </conditionalFormatting>
  <conditionalFormatting sqref="AQ4:AQ19">
    <cfRule type="expression" dxfId="1004" priority="973">
      <formula>AQ4=$E4</formula>
    </cfRule>
  </conditionalFormatting>
  <conditionalFormatting sqref="AE4:AE19">
    <cfRule type="expression" dxfId="1003" priority="972">
      <formula>AE4=$E4</formula>
    </cfRule>
  </conditionalFormatting>
  <conditionalFormatting sqref="AG4:AG19">
    <cfRule type="expression" dxfId="1002" priority="971">
      <formula>AG4=$E4</formula>
    </cfRule>
  </conditionalFormatting>
  <conditionalFormatting sqref="AI4:AI19">
    <cfRule type="expression" dxfId="1001" priority="970">
      <formula>AI4=$E4</formula>
    </cfRule>
  </conditionalFormatting>
  <conditionalFormatting sqref="AK4:AK19">
    <cfRule type="expression" dxfId="1000" priority="969">
      <formula>AK4=$E4</formula>
    </cfRule>
  </conditionalFormatting>
  <conditionalFormatting sqref="AM4:AM19">
    <cfRule type="expression" dxfId="999" priority="968">
      <formula>AM4=$E4</formula>
    </cfRule>
  </conditionalFormatting>
  <conditionalFormatting sqref="AO4:AO19">
    <cfRule type="expression" dxfId="998" priority="967">
      <formula>AO4=$E4</formula>
    </cfRule>
  </conditionalFormatting>
  <conditionalFormatting sqref="AE4:AE19">
    <cfRule type="expression" dxfId="997" priority="966">
      <formula>AE4=$E4</formula>
    </cfRule>
  </conditionalFormatting>
  <conditionalFormatting sqref="AE4:AE19">
    <cfRule type="expression" dxfId="996" priority="965">
      <formula>AE4=$E4</formula>
    </cfRule>
  </conditionalFormatting>
  <conditionalFormatting sqref="AG4:AG19">
    <cfRule type="expression" dxfId="995" priority="964">
      <formula>AG4=$E4</formula>
    </cfRule>
  </conditionalFormatting>
  <conditionalFormatting sqref="AI4:AI19">
    <cfRule type="expression" dxfId="994" priority="963">
      <formula>AI4=$E4</formula>
    </cfRule>
  </conditionalFormatting>
  <conditionalFormatting sqref="AK4:AK19">
    <cfRule type="expression" dxfId="993" priority="962">
      <formula>AK4=$E4</formula>
    </cfRule>
  </conditionalFormatting>
  <conditionalFormatting sqref="AM4:AM19">
    <cfRule type="expression" dxfId="992" priority="961">
      <formula>AM4=$E4</formula>
    </cfRule>
  </conditionalFormatting>
  <conditionalFormatting sqref="AO4:AO19">
    <cfRule type="expression" dxfId="991" priority="960">
      <formula>AO4=$E4</formula>
    </cfRule>
  </conditionalFormatting>
  <conditionalFormatting sqref="AQ4:AQ19">
    <cfRule type="expression" dxfId="990" priority="959">
      <formula>AQ4=$E4</formula>
    </cfRule>
  </conditionalFormatting>
  <conditionalFormatting sqref="AS4:AS19">
    <cfRule type="expression" dxfId="989" priority="958">
      <formula>AS4=$E4</formula>
    </cfRule>
  </conditionalFormatting>
  <conditionalFormatting sqref="AU4:AU19">
    <cfRule type="expression" dxfId="988" priority="957">
      <formula>AU4=$E4</formula>
    </cfRule>
  </conditionalFormatting>
  <conditionalFormatting sqref="AK4:AK19">
    <cfRule type="expression" dxfId="987" priority="956">
      <formula>AK4=$E4</formula>
    </cfRule>
  </conditionalFormatting>
  <conditionalFormatting sqref="AM4:AM19">
    <cfRule type="expression" dxfId="986" priority="955">
      <formula>AM4=$E4</formula>
    </cfRule>
  </conditionalFormatting>
  <conditionalFormatting sqref="AK4:AK19">
    <cfRule type="expression" dxfId="985" priority="954">
      <formula>AK4=$E4</formula>
    </cfRule>
  </conditionalFormatting>
  <conditionalFormatting sqref="AM4:AM19">
    <cfRule type="expression" dxfId="984" priority="953">
      <formula>AM4=$E4</formula>
    </cfRule>
  </conditionalFormatting>
  <conditionalFormatting sqref="AO4:AO19">
    <cfRule type="expression" dxfId="983" priority="952">
      <formula>AO4=$E4</formula>
    </cfRule>
  </conditionalFormatting>
  <conditionalFormatting sqref="AQ4:AQ19">
    <cfRule type="expression" dxfId="982" priority="951">
      <formula>AQ4=$E4</formula>
    </cfRule>
  </conditionalFormatting>
  <conditionalFormatting sqref="AK4:AK19">
    <cfRule type="expression" dxfId="981" priority="950">
      <formula>AK4=$E4</formula>
    </cfRule>
  </conditionalFormatting>
  <conditionalFormatting sqref="AM4:AM19">
    <cfRule type="expression" dxfId="980" priority="949">
      <formula>AM4=$E4</formula>
    </cfRule>
  </conditionalFormatting>
  <conditionalFormatting sqref="AO4:AO19">
    <cfRule type="expression" dxfId="979" priority="948">
      <formula>AO4=$E4</formula>
    </cfRule>
  </conditionalFormatting>
  <conditionalFormatting sqref="AK4:AK19">
    <cfRule type="expression" dxfId="978" priority="947">
      <formula>AK4=$E4</formula>
    </cfRule>
  </conditionalFormatting>
  <conditionalFormatting sqref="AM4:AM19">
    <cfRule type="expression" dxfId="977" priority="946">
      <formula>AM4=$E4</formula>
    </cfRule>
  </conditionalFormatting>
  <conditionalFormatting sqref="AO4:AO19">
    <cfRule type="expression" dxfId="976" priority="945">
      <formula>AO4=$E4</formula>
    </cfRule>
  </conditionalFormatting>
  <conditionalFormatting sqref="AQ4:AQ19">
    <cfRule type="expression" dxfId="975" priority="944">
      <formula>AQ4=$E4</formula>
    </cfRule>
  </conditionalFormatting>
  <conditionalFormatting sqref="AS4:AS19">
    <cfRule type="expression" dxfId="974" priority="943">
      <formula>AS4=$E4</formula>
    </cfRule>
  </conditionalFormatting>
  <conditionalFormatting sqref="AK4:AK19">
    <cfRule type="expression" dxfId="973" priority="942">
      <formula>AK4=$E4</formula>
    </cfRule>
  </conditionalFormatting>
  <conditionalFormatting sqref="AM4:AM19">
    <cfRule type="expression" dxfId="972" priority="941">
      <formula>AM4=$E4</formula>
    </cfRule>
  </conditionalFormatting>
  <conditionalFormatting sqref="AO4:AO19">
    <cfRule type="expression" dxfId="971" priority="940">
      <formula>AO4=$E4</formula>
    </cfRule>
  </conditionalFormatting>
  <conditionalFormatting sqref="AK4:AK19">
    <cfRule type="expression" dxfId="970" priority="939">
      <formula>AK4=$E4</formula>
    </cfRule>
  </conditionalFormatting>
  <conditionalFormatting sqref="AM4:AM19">
    <cfRule type="expression" dxfId="969" priority="938">
      <formula>AM4=$E4</formula>
    </cfRule>
  </conditionalFormatting>
  <conditionalFormatting sqref="AO4:AO19">
    <cfRule type="expression" dxfId="968" priority="937">
      <formula>AO4=$E4</formula>
    </cfRule>
  </conditionalFormatting>
  <conditionalFormatting sqref="AQ4:AQ19">
    <cfRule type="expression" dxfId="967" priority="936">
      <formula>AQ4=$E4</formula>
    </cfRule>
  </conditionalFormatting>
  <conditionalFormatting sqref="AS4:AS19">
    <cfRule type="expression" dxfId="966" priority="935">
      <formula>AS4=$E4</formula>
    </cfRule>
  </conditionalFormatting>
  <conditionalFormatting sqref="AK4:AK19">
    <cfRule type="expression" dxfId="965" priority="934">
      <formula>AK4=$E4</formula>
    </cfRule>
  </conditionalFormatting>
  <conditionalFormatting sqref="AM4:AM19">
    <cfRule type="expression" dxfId="964" priority="933">
      <formula>AM4=$E4</formula>
    </cfRule>
  </conditionalFormatting>
  <conditionalFormatting sqref="AO4:AO19">
    <cfRule type="expression" dxfId="963" priority="932">
      <formula>AO4=$E4</formula>
    </cfRule>
  </conditionalFormatting>
  <conditionalFormatting sqref="AQ4:AQ19">
    <cfRule type="expression" dxfId="962" priority="931">
      <formula>AQ4=$E4</formula>
    </cfRule>
  </conditionalFormatting>
  <conditionalFormatting sqref="AK4:AK19">
    <cfRule type="expression" dxfId="961" priority="930">
      <formula>AK4=$E4</formula>
    </cfRule>
  </conditionalFormatting>
  <conditionalFormatting sqref="AM4:AM19">
    <cfRule type="expression" dxfId="960" priority="929">
      <formula>AM4=$E4</formula>
    </cfRule>
  </conditionalFormatting>
  <conditionalFormatting sqref="AO4:AO19">
    <cfRule type="expression" dxfId="959" priority="928">
      <formula>AO4=$E4</formula>
    </cfRule>
  </conditionalFormatting>
  <conditionalFormatting sqref="AQ4:AQ19">
    <cfRule type="expression" dxfId="958" priority="927">
      <formula>AQ4=$E4</formula>
    </cfRule>
  </conditionalFormatting>
  <conditionalFormatting sqref="AS4:AS19">
    <cfRule type="expression" dxfId="957" priority="926">
      <formula>AS4=$E4</formula>
    </cfRule>
  </conditionalFormatting>
  <conditionalFormatting sqref="AU4:AU19">
    <cfRule type="expression" dxfId="956" priority="925">
      <formula>AU4=$E4</formula>
    </cfRule>
  </conditionalFormatting>
  <conditionalFormatting sqref="AW4:AW19">
    <cfRule type="expression" dxfId="955" priority="924">
      <formula>AW4=$E4</formula>
    </cfRule>
  </conditionalFormatting>
  <conditionalFormatting sqref="I4:I19">
    <cfRule type="expression" dxfId="954" priority="923">
      <formula>I4=$E4</formula>
    </cfRule>
  </conditionalFormatting>
  <conditionalFormatting sqref="U4:U19">
    <cfRule type="expression" dxfId="953" priority="922">
      <formula>U4=$E4</formula>
    </cfRule>
  </conditionalFormatting>
  <conditionalFormatting sqref="K4:K19">
    <cfRule type="expression" dxfId="952" priority="921">
      <formula>K4=$E4</formula>
    </cfRule>
  </conditionalFormatting>
  <conditionalFormatting sqref="M4:M19">
    <cfRule type="expression" dxfId="951" priority="920">
      <formula>M4=$E4</formula>
    </cfRule>
  </conditionalFormatting>
  <conditionalFormatting sqref="O4:O19">
    <cfRule type="expression" dxfId="950" priority="919">
      <formula>O4=$E4</formula>
    </cfRule>
  </conditionalFormatting>
  <conditionalFormatting sqref="W4:W19">
    <cfRule type="expression" dxfId="949" priority="918">
      <formula>W4=$E4</formula>
    </cfRule>
  </conditionalFormatting>
  <conditionalFormatting sqref="S4:S19">
    <cfRule type="expression" dxfId="948" priority="917">
      <formula>S4=$E4</formula>
    </cfRule>
  </conditionalFormatting>
  <conditionalFormatting sqref="Q4:Q19">
    <cfRule type="expression" dxfId="947" priority="916">
      <formula>Q4=$E4</formula>
    </cfRule>
  </conditionalFormatting>
  <conditionalFormatting sqref="Y4:Y19">
    <cfRule type="expression" dxfId="946" priority="915">
      <formula>Y4=$E4</formula>
    </cfRule>
  </conditionalFormatting>
  <conditionalFormatting sqref="AA4:AA19">
    <cfRule type="expression" dxfId="945" priority="914">
      <formula>AA4=$E4</formula>
    </cfRule>
  </conditionalFormatting>
  <conditionalFormatting sqref="AA4:AA19">
    <cfRule type="expression" dxfId="944" priority="913">
      <formula>AA4=$E4</formula>
    </cfRule>
  </conditionalFormatting>
  <conditionalFormatting sqref="AC4:AC19">
    <cfRule type="expression" dxfId="943" priority="912">
      <formula>AC4=$E4</formula>
    </cfRule>
  </conditionalFormatting>
  <conditionalFormatting sqref="AE4:AE19">
    <cfRule type="expression" dxfId="942" priority="911">
      <formula>AE4=$E4</formula>
    </cfRule>
  </conditionalFormatting>
  <conditionalFormatting sqref="AG4:AG19">
    <cfRule type="expression" dxfId="941" priority="910">
      <formula>AG4=$E4</formula>
    </cfRule>
  </conditionalFormatting>
  <conditionalFormatting sqref="AI4:AI19">
    <cfRule type="expression" dxfId="940" priority="909">
      <formula>AI4=$E4</formula>
    </cfRule>
  </conditionalFormatting>
  <conditionalFormatting sqref="AK4:AK19">
    <cfRule type="expression" dxfId="939" priority="908">
      <formula>AK4=$E4</formula>
    </cfRule>
  </conditionalFormatting>
  <conditionalFormatting sqref="AM4:AM19">
    <cfRule type="expression" dxfId="938" priority="907">
      <formula>AM4=$E4</formula>
    </cfRule>
  </conditionalFormatting>
  <conditionalFormatting sqref="W4:W19">
    <cfRule type="expression" dxfId="937" priority="906">
      <formula>W4=$E4</formula>
    </cfRule>
  </conditionalFormatting>
  <conditionalFormatting sqref="Y4:Y19">
    <cfRule type="expression" dxfId="936" priority="905">
      <formula>Y4=$E4</formula>
    </cfRule>
  </conditionalFormatting>
  <conditionalFormatting sqref="U4:U19">
    <cfRule type="expression" dxfId="935" priority="904">
      <formula>U4=$E4</formula>
    </cfRule>
  </conditionalFormatting>
  <conditionalFormatting sqref="AA4:AA19">
    <cfRule type="expression" dxfId="934" priority="903">
      <formula>AA4=$E4</formula>
    </cfRule>
  </conditionalFormatting>
  <conditionalFormatting sqref="AC4:AC19">
    <cfRule type="expression" dxfId="933" priority="902">
      <formula>AC4=$E4</formula>
    </cfRule>
  </conditionalFormatting>
  <conditionalFormatting sqref="AC4:AC19">
    <cfRule type="expression" dxfId="932" priority="901">
      <formula>AC4=$E4</formula>
    </cfRule>
  </conditionalFormatting>
  <conditionalFormatting sqref="AE4:AE19">
    <cfRule type="expression" dxfId="931" priority="900">
      <formula>AE4=$E4</formula>
    </cfRule>
  </conditionalFormatting>
  <conditionalFormatting sqref="AG4:AG19">
    <cfRule type="expression" dxfId="930" priority="899">
      <formula>AG4=$E4</formula>
    </cfRule>
  </conditionalFormatting>
  <conditionalFormatting sqref="AI4:AI19">
    <cfRule type="expression" dxfId="929" priority="898">
      <formula>AI4=$E4</formula>
    </cfRule>
  </conditionalFormatting>
  <conditionalFormatting sqref="AK4:AK19">
    <cfRule type="expression" dxfId="928" priority="897">
      <formula>AK4=$E4</formula>
    </cfRule>
  </conditionalFormatting>
  <conditionalFormatting sqref="AM4:AM19">
    <cfRule type="expression" dxfId="927" priority="896">
      <formula>AM4=$E4</formula>
    </cfRule>
  </conditionalFormatting>
  <conditionalFormatting sqref="AO4:AO19">
    <cfRule type="expression" dxfId="926" priority="895">
      <formula>AO4=$E4</formula>
    </cfRule>
  </conditionalFormatting>
  <conditionalFormatting sqref="AQ4:AQ19">
    <cfRule type="expression" dxfId="925" priority="894">
      <formula>AQ4=$E4</formula>
    </cfRule>
  </conditionalFormatting>
  <conditionalFormatting sqref="AE4:AE19">
    <cfRule type="expression" dxfId="924" priority="893">
      <formula>AE4=$E4</formula>
    </cfRule>
  </conditionalFormatting>
  <conditionalFormatting sqref="AG4:AG19">
    <cfRule type="expression" dxfId="923" priority="892">
      <formula>AG4=$E4</formula>
    </cfRule>
  </conditionalFormatting>
  <conditionalFormatting sqref="AI4:AI19">
    <cfRule type="expression" dxfId="922" priority="891">
      <formula>AI4=$E4</formula>
    </cfRule>
  </conditionalFormatting>
  <conditionalFormatting sqref="AK4:AK19">
    <cfRule type="expression" dxfId="921" priority="890">
      <formula>AK4=$E4</formula>
    </cfRule>
  </conditionalFormatting>
  <conditionalFormatting sqref="AM4:AM19">
    <cfRule type="expression" dxfId="920" priority="889">
      <formula>AM4=$E4</formula>
    </cfRule>
  </conditionalFormatting>
  <conditionalFormatting sqref="AO4:AO19">
    <cfRule type="expression" dxfId="919" priority="888">
      <formula>AO4=$E4</formula>
    </cfRule>
  </conditionalFormatting>
  <conditionalFormatting sqref="AE4:AE19">
    <cfRule type="expression" dxfId="918" priority="887">
      <formula>AE4=$E4</formula>
    </cfRule>
  </conditionalFormatting>
  <conditionalFormatting sqref="AE4:AE19">
    <cfRule type="expression" dxfId="917" priority="886">
      <formula>AE4=$E4</formula>
    </cfRule>
  </conditionalFormatting>
  <conditionalFormatting sqref="AG4:AG19">
    <cfRule type="expression" dxfId="916" priority="885">
      <formula>AG4=$E4</formula>
    </cfRule>
  </conditionalFormatting>
  <conditionalFormatting sqref="AI4:AI19">
    <cfRule type="expression" dxfId="915" priority="884">
      <formula>AI4=$E4</formula>
    </cfRule>
  </conditionalFormatting>
  <conditionalFormatting sqref="AK4:AK19">
    <cfRule type="expression" dxfId="914" priority="883">
      <formula>AK4=$E4</formula>
    </cfRule>
  </conditionalFormatting>
  <conditionalFormatting sqref="AM4:AM19">
    <cfRule type="expression" dxfId="913" priority="882">
      <formula>AM4=$E4</formula>
    </cfRule>
  </conditionalFormatting>
  <conditionalFormatting sqref="AO4:AO19">
    <cfRule type="expression" dxfId="912" priority="881">
      <formula>AO4=$E4</formula>
    </cfRule>
  </conditionalFormatting>
  <conditionalFormatting sqref="AQ4:AQ19">
    <cfRule type="expression" dxfId="911" priority="880">
      <formula>AQ4=$E4</formula>
    </cfRule>
  </conditionalFormatting>
  <conditionalFormatting sqref="AS4:AS19">
    <cfRule type="expression" dxfId="910" priority="879">
      <formula>AS4=$E4</formula>
    </cfRule>
  </conditionalFormatting>
  <conditionalFormatting sqref="AC4:AC19">
    <cfRule type="expression" dxfId="909" priority="878">
      <formula>AC4=$E4</formula>
    </cfRule>
  </conditionalFormatting>
  <conditionalFormatting sqref="AC4:AC19">
    <cfRule type="expression" dxfId="908" priority="877">
      <formula>AC4=$E4</formula>
    </cfRule>
  </conditionalFormatting>
  <conditionalFormatting sqref="AE4:AE19">
    <cfRule type="expression" dxfId="907" priority="876">
      <formula>AE4=$E4</formula>
    </cfRule>
  </conditionalFormatting>
  <conditionalFormatting sqref="AG4:AG19">
    <cfRule type="expression" dxfId="906" priority="875">
      <formula>AG4=$E4</formula>
    </cfRule>
  </conditionalFormatting>
  <conditionalFormatting sqref="AI4:AI19">
    <cfRule type="expression" dxfId="905" priority="874">
      <formula>AI4=$E4</formula>
    </cfRule>
  </conditionalFormatting>
  <conditionalFormatting sqref="AK4:AK19">
    <cfRule type="expression" dxfId="904" priority="873">
      <formula>AK4=$E4</formula>
    </cfRule>
  </conditionalFormatting>
  <conditionalFormatting sqref="AM4:AM19">
    <cfRule type="expression" dxfId="903" priority="872">
      <formula>AM4=$E4</formula>
    </cfRule>
  </conditionalFormatting>
  <conditionalFormatting sqref="AO4:AO19">
    <cfRule type="expression" dxfId="902" priority="871">
      <formula>AO4=$E4</formula>
    </cfRule>
  </conditionalFormatting>
  <conditionalFormatting sqref="AC4:AC19">
    <cfRule type="expression" dxfId="901" priority="870">
      <formula>AC4=$E4</formula>
    </cfRule>
  </conditionalFormatting>
  <conditionalFormatting sqref="AE4:AE19">
    <cfRule type="expression" dxfId="900" priority="869">
      <formula>AE4=$E4</formula>
    </cfRule>
  </conditionalFormatting>
  <conditionalFormatting sqref="AE4:AE19">
    <cfRule type="expression" dxfId="899" priority="868">
      <formula>AE4=$E4</formula>
    </cfRule>
  </conditionalFormatting>
  <conditionalFormatting sqref="AG4:AG19">
    <cfRule type="expression" dxfId="898" priority="867">
      <formula>AG4=$E4</formula>
    </cfRule>
  </conditionalFormatting>
  <conditionalFormatting sqref="AI4:AI19">
    <cfRule type="expression" dxfId="897" priority="866">
      <formula>AI4=$E4</formula>
    </cfRule>
  </conditionalFormatting>
  <conditionalFormatting sqref="AK4:AK19">
    <cfRule type="expression" dxfId="896" priority="865">
      <formula>AK4=$E4</formula>
    </cfRule>
  </conditionalFormatting>
  <conditionalFormatting sqref="AM4:AM19">
    <cfRule type="expression" dxfId="895" priority="864">
      <formula>AM4=$E4</formula>
    </cfRule>
  </conditionalFormatting>
  <conditionalFormatting sqref="AO4:AO19">
    <cfRule type="expression" dxfId="894" priority="863">
      <formula>AO4=$E4</formula>
    </cfRule>
  </conditionalFormatting>
  <conditionalFormatting sqref="AQ4:AQ19">
    <cfRule type="expression" dxfId="893" priority="862">
      <formula>AQ4=$E4</formula>
    </cfRule>
  </conditionalFormatting>
  <conditionalFormatting sqref="AS4:AS19">
    <cfRule type="expression" dxfId="892" priority="861">
      <formula>AS4=$E4</formula>
    </cfRule>
  </conditionalFormatting>
  <conditionalFormatting sqref="AG4:AG19">
    <cfRule type="expression" dxfId="891" priority="860">
      <formula>AG4=$E4</formula>
    </cfRule>
  </conditionalFormatting>
  <conditionalFormatting sqref="AI4:AI19">
    <cfRule type="expression" dxfId="890" priority="859">
      <formula>AI4=$E4</formula>
    </cfRule>
  </conditionalFormatting>
  <conditionalFormatting sqref="AK4:AK19">
    <cfRule type="expression" dxfId="889" priority="858">
      <formula>AK4=$E4</formula>
    </cfRule>
  </conditionalFormatting>
  <conditionalFormatting sqref="AM4:AM19">
    <cfRule type="expression" dxfId="888" priority="857">
      <formula>AM4=$E4</formula>
    </cfRule>
  </conditionalFormatting>
  <conditionalFormatting sqref="AO4:AO19">
    <cfRule type="expression" dxfId="887" priority="856">
      <formula>AO4=$E4</formula>
    </cfRule>
  </conditionalFormatting>
  <conditionalFormatting sqref="AQ4:AQ19">
    <cfRule type="expression" dxfId="886" priority="855">
      <formula>AQ4=$E4</formula>
    </cfRule>
  </conditionalFormatting>
  <conditionalFormatting sqref="AG4:AG19">
    <cfRule type="expression" dxfId="885" priority="854">
      <formula>AG4=$E4</formula>
    </cfRule>
  </conditionalFormatting>
  <conditionalFormatting sqref="AG4:AG19">
    <cfRule type="expression" dxfId="884" priority="853">
      <formula>AG4=$E4</formula>
    </cfRule>
  </conditionalFormatting>
  <conditionalFormatting sqref="AI4:AI19">
    <cfRule type="expression" dxfId="883" priority="852">
      <formula>AI4=$E4</formula>
    </cfRule>
  </conditionalFormatting>
  <conditionalFormatting sqref="AK4:AK19">
    <cfRule type="expression" dxfId="882" priority="851">
      <formula>AK4=$E4</formula>
    </cfRule>
  </conditionalFormatting>
  <conditionalFormatting sqref="AM4:AM19">
    <cfRule type="expression" dxfId="881" priority="850">
      <formula>AM4=$E4</formula>
    </cfRule>
  </conditionalFormatting>
  <conditionalFormatting sqref="AO4:AO19">
    <cfRule type="expression" dxfId="880" priority="849">
      <formula>AO4=$E4</formula>
    </cfRule>
  </conditionalFormatting>
  <conditionalFormatting sqref="AQ4:AQ19">
    <cfRule type="expression" dxfId="879" priority="848">
      <formula>AQ4=$E4</formula>
    </cfRule>
  </conditionalFormatting>
  <conditionalFormatting sqref="AS4:AS19">
    <cfRule type="expression" dxfId="878" priority="847">
      <formula>AS4=$E4</formula>
    </cfRule>
  </conditionalFormatting>
  <conditionalFormatting sqref="AU4:AU19">
    <cfRule type="expression" dxfId="877" priority="846">
      <formula>AU4=$E4</formula>
    </cfRule>
  </conditionalFormatting>
  <conditionalFormatting sqref="AW4:AW19">
    <cfRule type="expression" dxfId="876" priority="845">
      <formula>AW4=$E4</formula>
    </cfRule>
  </conditionalFormatting>
  <conditionalFormatting sqref="AM4:AM19">
    <cfRule type="expression" dxfId="875" priority="844">
      <formula>AM4=$E4</formula>
    </cfRule>
  </conditionalFormatting>
  <conditionalFormatting sqref="AO4:AO19">
    <cfRule type="expression" dxfId="874" priority="843">
      <formula>AO4=$E4</formula>
    </cfRule>
  </conditionalFormatting>
  <conditionalFormatting sqref="AM4:AM19">
    <cfRule type="expression" dxfId="873" priority="842">
      <formula>AM4=$E4</formula>
    </cfRule>
  </conditionalFormatting>
  <conditionalFormatting sqref="AO4:AO19">
    <cfRule type="expression" dxfId="872" priority="841">
      <formula>AO4=$E4</formula>
    </cfRule>
  </conditionalFormatting>
  <conditionalFormatting sqref="AQ4:AQ19">
    <cfRule type="expression" dxfId="871" priority="840">
      <formula>AQ4=$E4</formula>
    </cfRule>
  </conditionalFormatting>
  <conditionalFormatting sqref="AS4:AS19">
    <cfRule type="expression" dxfId="870" priority="839">
      <formula>AS4=$E4</formula>
    </cfRule>
  </conditionalFormatting>
  <conditionalFormatting sqref="AM4:AM19">
    <cfRule type="expression" dxfId="869" priority="838">
      <formula>AM4=$E4</formula>
    </cfRule>
  </conditionalFormatting>
  <conditionalFormatting sqref="AO4:AO19">
    <cfRule type="expression" dxfId="868" priority="837">
      <formula>AO4=$E4</formula>
    </cfRule>
  </conditionalFormatting>
  <conditionalFormatting sqref="AQ4:AQ19">
    <cfRule type="expression" dxfId="867" priority="836">
      <formula>AQ4=$E4</formula>
    </cfRule>
  </conditionalFormatting>
  <conditionalFormatting sqref="AM4:AM19">
    <cfRule type="expression" dxfId="866" priority="835">
      <formula>AM4=$E4</formula>
    </cfRule>
  </conditionalFormatting>
  <conditionalFormatting sqref="AO4:AO19">
    <cfRule type="expression" dxfId="865" priority="834">
      <formula>AO4=$E4</formula>
    </cfRule>
  </conditionalFormatting>
  <conditionalFormatting sqref="AQ4:AQ19">
    <cfRule type="expression" dxfId="864" priority="833">
      <formula>AQ4=$E4</formula>
    </cfRule>
  </conditionalFormatting>
  <conditionalFormatting sqref="AS4:AS19">
    <cfRule type="expression" dxfId="863" priority="832">
      <formula>AS4=$E4</formula>
    </cfRule>
  </conditionalFormatting>
  <conditionalFormatting sqref="AU4:AU19">
    <cfRule type="expression" dxfId="862" priority="831">
      <formula>AU4=$E4</formula>
    </cfRule>
  </conditionalFormatting>
  <conditionalFormatting sqref="AM4:AM19">
    <cfRule type="expression" dxfId="861" priority="830">
      <formula>AM4=$E4</formula>
    </cfRule>
  </conditionalFormatting>
  <conditionalFormatting sqref="AO4:AO19">
    <cfRule type="expression" dxfId="860" priority="829">
      <formula>AO4=$E4</formula>
    </cfRule>
  </conditionalFormatting>
  <conditionalFormatting sqref="AQ4:AQ19">
    <cfRule type="expression" dxfId="859" priority="828">
      <formula>AQ4=$E4</formula>
    </cfRule>
  </conditionalFormatting>
  <conditionalFormatting sqref="AM4:AM19">
    <cfRule type="expression" dxfId="858" priority="827">
      <formula>AM4=$E4</formula>
    </cfRule>
  </conditionalFormatting>
  <conditionalFormatting sqref="AO4:AO19">
    <cfRule type="expression" dxfId="857" priority="826">
      <formula>AO4=$E4</formula>
    </cfRule>
  </conditionalFormatting>
  <conditionalFormatting sqref="AQ4:AQ19">
    <cfRule type="expression" dxfId="856" priority="825">
      <formula>AQ4=$E4</formula>
    </cfRule>
  </conditionalFormatting>
  <conditionalFormatting sqref="AS4:AS19">
    <cfRule type="expression" dxfId="855" priority="824">
      <formula>AS4=$E4</formula>
    </cfRule>
  </conditionalFormatting>
  <conditionalFormatting sqref="AU4:AU19">
    <cfRule type="expression" dxfId="854" priority="823">
      <formula>AU4=$E4</formula>
    </cfRule>
  </conditionalFormatting>
  <conditionalFormatting sqref="AM4:AM19">
    <cfRule type="expression" dxfId="853" priority="822">
      <formula>AM4=$E4</formula>
    </cfRule>
  </conditionalFormatting>
  <conditionalFormatting sqref="AO4:AO19">
    <cfRule type="expression" dxfId="852" priority="821">
      <formula>AO4=$E4</formula>
    </cfRule>
  </conditionalFormatting>
  <conditionalFormatting sqref="AQ4:AQ19">
    <cfRule type="expression" dxfId="851" priority="820">
      <formula>AQ4=$E4</formula>
    </cfRule>
  </conditionalFormatting>
  <conditionalFormatting sqref="AS4:AS19">
    <cfRule type="expression" dxfId="850" priority="819">
      <formula>AS4=$E4</formula>
    </cfRule>
  </conditionalFormatting>
  <conditionalFormatting sqref="AM4:AM19">
    <cfRule type="expression" dxfId="849" priority="818">
      <formula>AM4=$E4</formula>
    </cfRule>
  </conditionalFormatting>
  <conditionalFormatting sqref="AO4:AO19">
    <cfRule type="expression" dxfId="848" priority="817">
      <formula>AO4=$E4</formula>
    </cfRule>
  </conditionalFormatting>
  <conditionalFormatting sqref="AQ4:AQ19">
    <cfRule type="expression" dxfId="847" priority="816">
      <formula>AQ4=$E4</formula>
    </cfRule>
  </conditionalFormatting>
  <conditionalFormatting sqref="AS4:AS19">
    <cfRule type="expression" dxfId="846" priority="815">
      <formula>AS4=$E4</formula>
    </cfRule>
  </conditionalFormatting>
  <conditionalFormatting sqref="AU4:AU19">
    <cfRule type="expression" dxfId="845" priority="814">
      <formula>AU4=$E4</formula>
    </cfRule>
  </conditionalFormatting>
  <conditionalFormatting sqref="AW4:AW19">
    <cfRule type="expression" dxfId="844" priority="813">
      <formula>AW4=$E4</formula>
    </cfRule>
  </conditionalFormatting>
  <conditionalFormatting sqref="AY4:AY19">
    <cfRule type="expression" dxfId="843" priority="812">
      <formula>AY4=$E4</formula>
    </cfRule>
  </conditionalFormatting>
  <conditionalFormatting sqref="AS4:AS19">
    <cfRule type="expression" dxfId="842" priority="811">
      <formula>AS4=$E4</formula>
    </cfRule>
  </conditionalFormatting>
  <conditionalFormatting sqref="AS4:AS19">
    <cfRule type="expression" dxfId="841" priority="810">
      <formula>AS4=$E4</formula>
    </cfRule>
  </conditionalFormatting>
  <conditionalFormatting sqref="AS4:AS19">
    <cfRule type="expression" dxfId="840" priority="809">
      <formula>AS4=$E4</formula>
    </cfRule>
  </conditionalFormatting>
  <conditionalFormatting sqref="AU4:AU19">
    <cfRule type="expression" dxfId="839" priority="808">
      <formula>AU4=$E4</formula>
    </cfRule>
  </conditionalFormatting>
  <conditionalFormatting sqref="AW4:AW19">
    <cfRule type="expression" dxfId="838" priority="807">
      <formula>AW4=$E4</formula>
    </cfRule>
  </conditionalFormatting>
  <conditionalFormatting sqref="AS4:AS19">
    <cfRule type="expression" dxfId="837" priority="806">
      <formula>AS4=$E4</formula>
    </cfRule>
  </conditionalFormatting>
  <conditionalFormatting sqref="AS4:AS19">
    <cfRule type="expression" dxfId="836" priority="805">
      <formula>AS4=$E4</formula>
    </cfRule>
  </conditionalFormatting>
  <conditionalFormatting sqref="AU4:AU19">
    <cfRule type="expression" dxfId="835" priority="804">
      <formula>AU4=$E4</formula>
    </cfRule>
  </conditionalFormatting>
  <conditionalFormatting sqref="AS4:AS19">
    <cfRule type="expression" dxfId="834" priority="803">
      <formula>AS4=$E4</formula>
    </cfRule>
  </conditionalFormatting>
  <conditionalFormatting sqref="AU4:AU19">
    <cfRule type="expression" dxfId="833" priority="802">
      <formula>AU4=$E4</formula>
    </cfRule>
  </conditionalFormatting>
  <conditionalFormatting sqref="AS4:AS19">
    <cfRule type="expression" dxfId="832" priority="801">
      <formula>AS4=$E4</formula>
    </cfRule>
  </conditionalFormatting>
  <conditionalFormatting sqref="AS4:AS19">
    <cfRule type="expression" dxfId="831" priority="800">
      <formula>AS4=$E4</formula>
    </cfRule>
  </conditionalFormatting>
  <conditionalFormatting sqref="AU4:AU19">
    <cfRule type="expression" dxfId="830" priority="799">
      <formula>AU4=$E4</formula>
    </cfRule>
  </conditionalFormatting>
  <conditionalFormatting sqref="AW4:AW19">
    <cfRule type="expression" dxfId="829" priority="798">
      <formula>AW4=$E4</formula>
    </cfRule>
  </conditionalFormatting>
  <conditionalFormatting sqref="AY4:AY19">
    <cfRule type="expression" dxfId="828" priority="797">
      <formula>AY4=$E4</formula>
    </cfRule>
  </conditionalFormatting>
  <conditionalFormatting sqref="AS4:AS19">
    <cfRule type="expression" dxfId="827" priority="796">
      <formula>AS4=$E4</formula>
    </cfRule>
  </conditionalFormatting>
  <conditionalFormatting sqref="AS4:AS19">
    <cfRule type="expression" dxfId="826" priority="795">
      <formula>AS4=$E4</formula>
    </cfRule>
  </conditionalFormatting>
  <conditionalFormatting sqref="AU4:AU19">
    <cfRule type="expression" dxfId="825" priority="794">
      <formula>AU4=$E4</formula>
    </cfRule>
  </conditionalFormatting>
  <conditionalFormatting sqref="AS4:AS19">
    <cfRule type="expression" dxfId="824" priority="793">
      <formula>AS4=$E4</formula>
    </cfRule>
  </conditionalFormatting>
  <conditionalFormatting sqref="AU4:AU19">
    <cfRule type="expression" dxfId="823" priority="792">
      <formula>AU4=$E4</formula>
    </cfRule>
  </conditionalFormatting>
  <conditionalFormatting sqref="AS4:AS19">
    <cfRule type="expression" dxfId="822" priority="791">
      <formula>AS4=$E4</formula>
    </cfRule>
  </conditionalFormatting>
  <conditionalFormatting sqref="AS4:AS19">
    <cfRule type="expression" dxfId="821" priority="790">
      <formula>AS4=$E4</formula>
    </cfRule>
  </conditionalFormatting>
  <conditionalFormatting sqref="AU4:AU19">
    <cfRule type="expression" dxfId="820" priority="789">
      <formula>AU4=$E4</formula>
    </cfRule>
  </conditionalFormatting>
  <conditionalFormatting sqref="AW4:AW19">
    <cfRule type="expression" dxfId="819" priority="788">
      <formula>AW4=$E4</formula>
    </cfRule>
  </conditionalFormatting>
  <conditionalFormatting sqref="AY4:AY19">
    <cfRule type="expression" dxfId="818" priority="787">
      <formula>AY4=$E4</formula>
    </cfRule>
  </conditionalFormatting>
  <conditionalFormatting sqref="AS4:AS19">
    <cfRule type="expression" dxfId="817" priority="786">
      <formula>AS4=$E4</formula>
    </cfRule>
  </conditionalFormatting>
  <conditionalFormatting sqref="AU4:AU19">
    <cfRule type="expression" dxfId="816" priority="785">
      <formula>AU4=$E4</formula>
    </cfRule>
  </conditionalFormatting>
  <conditionalFormatting sqref="AS4:AS19">
    <cfRule type="expression" dxfId="815" priority="784">
      <formula>AS4=$E4</formula>
    </cfRule>
  </conditionalFormatting>
  <conditionalFormatting sqref="AS4:AS19">
    <cfRule type="expression" dxfId="814" priority="783">
      <formula>AS4=$E4</formula>
    </cfRule>
  </conditionalFormatting>
  <conditionalFormatting sqref="AU4:AU19">
    <cfRule type="expression" dxfId="813" priority="782">
      <formula>AU4=$E4</formula>
    </cfRule>
  </conditionalFormatting>
  <conditionalFormatting sqref="AW4:AW19">
    <cfRule type="expression" dxfId="812" priority="781">
      <formula>AW4=$E4</formula>
    </cfRule>
  </conditionalFormatting>
  <conditionalFormatting sqref="AS4:AS19">
    <cfRule type="expression" dxfId="811" priority="780">
      <formula>AS4=$E4</formula>
    </cfRule>
  </conditionalFormatting>
  <conditionalFormatting sqref="AS4:AS19">
    <cfRule type="expression" dxfId="810" priority="779">
      <formula>AS4=$E4</formula>
    </cfRule>
  </conditionalFormatting>
  <conditionalFormatting sqref="AU4:AU19">
    <cfRule type="expression" dxfId="809" priority="778">
      <formula>AU4=$E4</formula>
    </cfRule>
  </conditionalFormatting>
  <conditionalFormatting sqref="AW4:AW19">
    <cfRule type="expression" dxfId="808" priority="777">
      <formula>AW4=$E4</formula>
    </cfRule>
  </conditionalFormatting>
  <conditionalFormatting sqref="AS4:AS19">
    <cfRule type="expression" dxfId="807" priority="776">
      <formula>AS4=$E4</formula>
    </cfRule>
  </conditionalFormatting>
  <conditionalFormatting sqref="AU4:AU19">
    <cfRule type="expression" dxfId="806" priority="775">
      <formula>AU4=$E4</formula>
    </cfRule>
  </conditionalFormatting>
  <conditionalFormatting sqref="AS4:AS19">
    <cfRule type="expression" dxfId="805" priority="774">
      <formula>AS4=$E4</formula>
    </cfRule>
  </conditionalFormatting>
  <conditionalFormatting sqref="AU4:AU19">
    <cfRule type="expression" dxfId="804" priority="773">
      <formula>AU4=$E4</formula>
    </cfRule>
  </conditionalFormatting>
  <conditionalFormatting sqref="AW4:AW19">
    <cfRule type="expression" dxfId="803" priority="772">
      <formula>AW4=$E4</formula>
    </cfRule>
  </conditionalFormatting>
  <conditionalFormatting sqref="AY4:AY19">
    <cfRule type="expression" dxfId="802" priority="771">
      <formula>AY4=$E4</formula>
    </cfRule>
  </conditionalFormatting>
  <conditionalFormatting sqref="BA4:BA19">
    <cfRule type="expression" dxfId="801" priority="770">
      <formula>BA4=$E4</formula>
    </cfRule>
  </conditionalFormatting>
  <conditionalFormatting sqref="U4:U19">
    <cfRule type="expression" dxfId="800" priority="769">
      <formula>U4=$E4</formula>
    </cfRule>
  </conditionalFormatting>
  <conditionalFormatting sqref="W4:W19">
    <cfRule type="expression" dxfId="799" priority="768">
      <formula>W4=$E4</formula>
    </cfRule>
  </conditionalFormatting>
  <conditionalFormatting sqref="S4:S19">
    <cfRule type="expression" dxfId="798" priority="767">
      <formula>S4=$E4</formula>
    </cfRule>
  </conditionalFormatting>
  <conditionalFormatting sqref="Y4:Y19">
    <cfRule type="expression" dxfId="797" priority="766">
      <formula>Y4=$E4</formula>
    </cfRule>
  </conditionalFormatting>
  <conditionalFormatting sqref="AA4:AA19">
    <cfRule type="expression" dxfId="796" priority="765">
      <formula>AA4=$E4</formula>
    </cfRule>
  </conditionalFormatting>
  <conditionalFormatting sqref="AA4:AA19">
    <cfRule type="expression" dxfId="795" priority="764">
      <formula>AA4=$E4</formula>
    </cfRule>
  </conditionalFormatting>
  <conditionalFormatting sqref="AC4:AC19">
    <cfRule type="expression" dxfId="794" priority="763">
      <formula>AC4=$E4</formula>
    </cfRule>
  </conditionalFormatting>
  <conditionalFormatting sqref="AE4:AE19">
    <cfRule type="expression" dxfId="793" priority="762">
      <formula>AE4=$E4</formula>
    </cfRule>
  </conditionalFormatting>
  <conditionalFormatting sqref="AG4:AG19">
    <cfRule type="expression" dxfId="792" priority="761">
      <formula>AG4=$E4</formula>
    </cfRule>
  </conditionalFormatting>
  <conditionalFormatting sqref="AI4:AI19">
    <cfRule type="expression" dxfId="791" priority="760">
      <formula>AI4=$E4</formula>
    </cfRule>
  </conditionalFormatting>
  <conditionalFormatting sqref="AK4:AK19">
    <cfRule type="expression" dxfId="790" priority="759">
      <formula>AK4=$E4</formula>
    </cfRule>
  </conditionalFormatting>
  <conditionalFormatting sqref="AM4:AM19">
    <cfRule type="expression" dxfId="789" priority="758">
      <formula>AM4=$E4</formula>
    </cfRule>
  </conditionalFormatting>
  <conditionalFormatting sqref="W4:W19">
    <cfRule type="expression" dxfId="788" priority="757">
      <formula>W4=$E4</formula>
    </cfRule>
  </conditionalFormatting>
  <conditionalFormatting sqref="Y4:Y19">
    <cfRule type="expression" dxfId="787" priority="756">
      <formula>Y4=$E4</formula>
    </cfRule>
  </conditionalFormatting>
  <conditionalFormatting sqref="U4:U19">
    <cfRule type="expression" dxfId="786" priority="755">
      <formula>U4=$E4</formula>
    </cfRule>
  </conditionalFormatting>
  <conditionalFormatting sqref="AA4:AA19">
    <cfRule type="expression" dxfId="785" priority="754">
      <formula>AA4=$E4</formula>
    </cfRule>
  </conditionalFormatting>
  <conditionalFormatting sqref="AC4:AC19">
    <cfRule type="expression" dxfId="784" priority="753">
      <formula>AC4=$E4</formula>
    </cfRule>
  </conditionalFormatting>
  <conditionalFormatting sqref="AC4:AC19">
    <cfRule type="expression" dxfId="783" priority="752">
      <formula>AC4=$E4</formula>
    </cfRule>
  </conditionalFormatting>
  <conditionalFormatting sqref="AE4:AE19">
    <cfRule type="expression" dxfId="782" priority="751">
      <formula>AE4=$E4</formula>
    </cfRule>
  </conditionalFormatting>
  <conditionalFormatting sqref="AG4:AG19">
    <cfRule type="expression" dxfId="781" priority="750">
      <formula>AG4=$E4</formula>
    </cfRule>
  </conditionalFormatting>
  <conditionalFormatting sqref="AI4:AI19">
    <cfRule type="expression" dxfId="780" priority="749">
      <formula>AI4=$E4</formula>
    </cfRule>
  </conditionalFormatting>
  <conditionalFormatting sqref="AK4:AK19">
    <cfRule type="expression" dxfId="779" priority="748">
      <formula>AK4=$E4</formula>
    </cfRule>
  </conditionalFormatting>
  <conditionalFormatting sqref="AM4:AM19">
    <cfRule type="expression" dxfId="778" priority="747">
      <formula>AM4=$E4</formula>
    </cfRule>
  </conditionalFormatting>
  <conditionalFormatting sqref="AO4:AO19">
    <cfRule type="expression" dxfId="777" priority="746">
      <formula>AO4=$E4</formula>
    </cfRule>
  </conditionalFormatting>
  <conditionalFormatting sqref="AQ4:AQ19">
    <cfRule type="expression" dxfId="776" priority="745">
      <formula>AQ4=$E4</formula>
    </cfRule>
  </conditionalFormatting>
  <conditionalFormatting sqref="AE4:AE19">
    <cfRule type="expression" dxfId="775" priority="744">
      <formula>AE4=$E4</formula>
    </cfRule>
  </conditionalFormatting>
  <conditionalFormatting sqref="AG4:AG19">
    <cfRule type="expression" dxfId="774" priority="743">
      <formula>AG4=$E4</formula>
    </cfRule>
  </conditionalFormatting>
  <conditionalFormatting sqref="AI4:AI19">
    <cfRule type="expression" dxfId="773" priority="742">
      <formula>AI4=$E4</formula>
    </cfRule>
  </conditionalFormatting>
  <conditionalFormatting sqref="AK4:AK19">
    <cfRule type="expression" dxfId="772" priority="741">
      <formula>AK4=$E4</formula>
    </cfRule>
  </conditionalFormatting>
  <conditionalFormatting sqref="AM4:AM19">
    <cfRule type="expression" dxfId="771" priority="740">
      <formula>AM4=$E4</formula>
    </cfRule>
  </conditionalFormatting>
  <conditionalFormatting sqref="AO4:AO19">
    <cfRule type="expression" dxfId="770" priority="739">
      <formula>AO4=$E4</formula>
    </cfRule>
  </conditionalFormatting>
  <conditionalFormatting sqref="AE4:AE19">
    <cfRule type="expression" dxfId="769" priority="738">
      <formula>AE4=$E4</formula>
    </cfRule>
  </conditionalFormatting>
  <conditionalFormatting sqref="AE4:AE19">
    <cfRule type="expression" dxfId="768" priority="737">
      <formula>AE4=$E4</formula>
    </cfRule>
  </conditionalFormatting>
  <conditionalFormatting sqref="AG4:AG19">
    <cfRule type="expression" dxfId="767" priority="736">
      <formula>AG4=$E4</formula>
    </cfRule>
  </conditionalFormatting>
  <conditionalFormatting sqref="AI4:AI19">
    <cfRule type="expression" dxfId="766" priority="735">
      <formula>AI4=$E4</formula>
    </cfRule>
  </conditionalFormatting>
  <conditionalFormatting sqref="AK4:AK19">
    <cfRule type="expression" dxfId="765" priority="734">
      <formula>AK4=$E4</formula>
    </cfRule>
  </conditionalFormatting>
  <conditionalFormatting sqref="AM4:AM19">
    <cfRule type="expression" dxfId="764" priority="733">
      <formula>AM4=$E4</formula>
    </cfRule>
  </conditionalFormatting>
  <conditionalFormatting sqref="AO4:AO19">
    <cfRule type="expression" dxfId="763" priority="732">
      <formula>AO4=$E4</formula>
    </cfRule>
  </conditionalFormatting>
  <conditionalFormatting sqref="AQ4:AQ19">
    <cfRule type="expression" dxfId="762" priority="731">
      <formula>AQ4=$E4</formula>
    </cfRule>
  </conditionalFormatting>
  <conditionalFormatting sqref="AS4:AS19">
    <cfRule type="expression" dxfId="761" priority="730">
      <formula>AS4=$E4</formula>
    </cfRule>
  </conditionalFormatting>
  <conditionalFormatting sqref="AC4:AC19">
    <cfRule type="expression" dxfId="760" priority="729">
      <formula>AC4=$E4</formula>
    </cfRule>
  </conditionalFormatting>
  <conditionalFormatting sqref="AC4:AC19">
    <cfRule type="expression" dxfId="759" priority="728">
      <formula>AC4=$E4</formula>
    </cfRule>
  </conditionalFormatting>
  <conditionalFormatting sqref="AE4:AE19">
    <cfRule type="expression" dxfId="758" priority="727">
      <formula>AE4=$E4</formula>
    </cfRule>
  </conditionalFormatting>
  <conditionalFormatting sqref="AG4:AG19">
    <cfRule type="expression" dxfId="757" priority="726">
      <formula>AG4=$E4</formula>
    </cfRule>
  </conditionalFormatting>
  <conditionalFormatting sqref="AI4:AI19">
    <cfRule type="expression" dxfId="756" priority="725">
      <formula>AI4=$E4</formula>
    </cfRule>
  </conditionalFormatting>
  <conditionalFormatting sqref="AK4:AK19">
    <cfRule type="expression" dxfId="755" priority="724">
      <formula>AK4=$E4</formula>
    </cfRule>
  </conditionalFormatting>
  <conditionalFormatting sqref="AM4:AM19">
    <cfRule type="expression" dxfId="754" priority="723">
      <formula>AM4=$E4</formula>
    </cfRule>
  </conditionalFormatting>
  <conditionalFormatting sqref="AO4:AO19">
    <cfRule type="expression" dxfId="753" priority="722">
      <formula>AO4=$E4</formula>
    </cfRule>
  </conditionalFormatting>
  <conditionalFormatting sqref="AC4:AC19">
    <cfRule type="expression" dxfId="752" priority="721">
      <formula>AC4=$E4</formula>
    </cfRule>
  </conditionalFormatting>
  <conditionalFormatting sqref="AE4:AE19">
    <cfRule type="expression" dxfId="751" priority="720">
      <formula>AE4=$E4</formula>
    </cfRule>
  </conditionalFormatting>
  <conditionalFormatting sqref="AE4:AE19">
    <cfRule type="expression" dxfId="750" priority="719">
      <formula>AE4=$E4</formula>
    </cfRule>
  </conditionalFormatting>
  <conditionalFormatting sqref="AG4:AG19">
    <cfRule type="expression" dxfId="749" priority="718">
      <formula>AG4=$E4</formula>
    </cfRule>
  </conditionalFormatting>
  <conditionalFormatting sqref="AI4:AI19">
    <cfRule type="expression" dxfId="748" priority="717">
      <formula>AI4=$E4</formula>
    </cfRule>
  </conditionalFormatting>
  <conditionalFormatting sqref="AK4:AK19">
    <cfRule type="expression" dxfId="747" priority="716">
      <formula>AK4=$E4</formula>
    </cfRule>
  </conditionalFormatting>
  <conditionalFormatting sqref="AM4:AM19">
    <cfRule type="expression" dxfId="746" priority="715">
      <formula>AM4=$E4</formula>
    </cfRule>
  </conditionalFormatting>
  <conditionalFormatting sqref="AO4:AO19">
    <cfRule type="expression" dxfId="745" priority="714">
      <formula>AO4=$E4</formula>
    </cfRule>
  </conditionalFormatting>
  <conditionalFormatting sqref="AQ4:AQ19">
    <cfRule type="expression" dxfId="744" priority="713">
      <formula>AQ4=$E4</formula>
    </cfRule>
  </conditionalFormatting>
  <conditionalFormatting sqref="AS4:AS19">
    <cfRule type="expression" dxfId="743" priority="712">
      <formula>AS4=$E4</formula>
    </cfRule>
  </conditionalFormatting>
  <conditionalFormatting sqref="AG4:AG19">
    <cfRule type="expression" dxfId="742" priority="711">
      <formula>AG4=$E4</formula>
    </cfRule>
  </conditionalFormatting>
  <conditionalFormatting sqref="AI4:AI19">
    <cfRule type="expression" dxfId="741" priority="710">
      <formula>AI4=$E4</formula>
    </cfRule>
  </conditionalFormatting>
  <conditionalFormatting sqref="AK4:AK19">
    <cfRule type="expression" dxfId="740" priority="709">
      <formula>AK4=$E4</formula>
    </cfRule>
  </conditionalFormatting>
  <conditionalFormatting sqref="AM4:AM19">
    <cfRule type="expression" dxfId="739" priority="708">
      <formula>AM4=$E4</formula>
    </cfRule>
  </conditionalFormatting>
  <conditionalFormatting sqref="AO4:AO19">
    <cfRule type="expression" dxfId="738" priority="707">
      <formula>AO4=$E4</formula>
    </cfRule>
  </conditionalFormatting>
  <conditionalFormatting sqref="AQ4:AQ19">
    <cfRule type="expression" dxfId="737" priority="706">
      <formula>AQ4=$E4</formula>
    </cfRule>
  </conditionalFormatting>
  <conditionalFormatting sqref="AG4:AG19">
    <cfRule type="expression" dxfId="736" priority="705">
      <formula>AG4=$E4</formula>
    </cfRule>
  </conditionalFormatting>
  <conditionalFormatting sqref="AG4:AG19">
    <cfRule type="expression" dxfId="735" priority="704">
      <formula>AG4=$E4</formula>
    </cfRule>
  </conditionalFormatting>
  <conditionalFormatting sqref="AI4:AI19">
    <cfRule type="expression" dxfId="734" priority="703">
      <formula>AI4=$E4</formula>
    </cfRule>
  </conditionalFormatting>
  <conditionalFormatting sqref="AK4:AK19">
    <cfRule type="expression" dxfId="733" priority="702">
      <formula>AK4=$E4</formula>
    </cfRule>
  </conditionalFormatting>
  <conditionalFormatting sqref="AM4:AM19">
    <cfRule type="expression" dxfId="732" priority="701">
      <formula>AM4=$E4</formula>
    </cfRule>
  </conditionalFormatting>
  <conditionalFormatting sqref="AO4:AO19">
    <cfRule type="expression" dxfId="731" priority="700">
      <formula>AO4=$E4</formula>
    </cfRule>
  </conditionalFormatting>
  <conditionalFormatting sqref="AQ4:AQ19">
    <cfRule type="expression" dxfId="730" priority="699">
      <formula>AQ4=$E4</formula>
    </cfRule>
  </conditionalFormatting>
  <conditionalFormatting sqref="AS4:AS19">
    <cfRule type="expression" dxfId="729" priority="698">
      <formula>AS4=$E4</formula>
    </cfRule>
  </conditionalFormatting>
  <conditionalFormatting sqref="AU4:AU19">
    <cfRule type="expression" dxfId="728" priority="697">
      <formula>AU4=$E4</formula>
    </cfRule>
  </conditionalFormatting>
  <conditionalFormatting sqref="AW4:AW19">
    <cfRule type="expression" dxfId="727" priority="696">
      <formula>AW4=$E4</formula>
    </cfRule>
  </conditionalFormatting>
  <conditionalFormatting sqref="AM4:AM19">
    <cfRule type="expression" dxfId="726" priority="695">
      <formula>AM4=$E4</formula>
    </cfRule>
  </conditionalFormatting>
  <conditionalFormatting sqref="AO4:AO19">
    <cfRule type="expression" dxfId="725" priority="694">
      <formula>AO4=$E4</formula>
    </cfRule>
  </conditionalFormatting>
  <conditionalFormatting sqref="AM4:AM19">
    <cfRule type="expression" dxfId="724" priority="693">
      <formula>AM4=$E4</formula>
    </cfRule>
  </conditionalFormatting>
  <conditionalFormatting sqref="AO4:AO19">
    <cfRule type="expression" dxfId="723" priority="692">
      <formula>AO4=$E4</formula>
    </cfRule>
  </conditionalFormatting>
  <conditionalFormatting sqref="AQ4:AQ19">
    <cfRule type="expression" dxfId="722" priority="691">
      <formula>AQ4=$E4</formula>
    </cfRule>
  </conditionalFormatting>
  <conditionalFormatting sqref="AS4:AS19">
    <cfRule type="expression" dxfId="721" priority="690">
      <formula>AS4=$E4</formula>
    </cfRule>
  </conditionalFormatting>
  <conditionalFormatting sqref="AM4:AM19">
    <cfRule type="expression" dxfId="720" priority="689">
      <formula>AM4=$E4</formula>
    </cfRule>
  </conditionalFormatting>
  <conditionalFormatting sqref="AO4:AO19">
    <cfRule type="expression" dxfId="719" priority="688">
      <formula>AO4=$E4</formula>
    </cfRule>
  </conditionalFormatting>
  <conditionalFormatting sqref="AQ4:AQ19">
    <cfRule type="expression" dxfId="718" priority="687">
      <formula>AQ4=$E4</formula>
    </cfRule>
  </conditionalFormatting>
  <conditionalFormatting sqref="AM4:AM19">
    <cfRule type="expression" dxfId="717" priority="686">
      <formula>AM4=$E4</formula>
    </cfRule>
  </conditionalFormatting>
  <conditionalFormatting sqref="AO4:AO19">
    <cfRule type="expression" dxfId="716" priority="685">
      <formula>AO4=$E4</formula>
    </cfRule>
  </conditionalFormatting>
  <conditionalFormatting sqref="AQ4:AQ19">
    <cfRule type="expression" dxfId="715" priority="684">
      <formula>AQ4=$E4</formula>
    </cfRule>
  </conditionalFormatting>
  <conditionalFormatting sqref="AS4:AS19">
    <cfRule type="expression" dxfId="714" priority="683">
      <formula>AS4=$E4</formula>
    </cfRule>
  </conditionalFormatting>
  <conditionalFormatting sqref="AU4:AU19">
    <cfRule type="expression" dxfId="713" priority="682">
      <formula>AU4=$E4</formula>
    </cfRule>
  </conditionalFormatting>
  <conditionalFormatting sqref="AM4:AM19">
    <cfRule type="expression" dxfId="712" priority="681">
      <formula>AM4=$E4</formula>
    </cfRule>
  </conditionalFormatting>
  <conditionalFormatting sqref="AO4:AO19">
    <cfRule type="expression" dxfId="711" priority="680">
      <formula>AO4=$E4</formula>
    </cfRule>
  </conditionalFormatting>
  <conditionalFormatting sqref="AQ4:AQ19">
    <cfRule type="expression" dxfId="710" priority="679">
      <formula>AQ4=$E4</formula>
    </cfRule>
  </conditionalFormatting>
  <conditionalFormatting sqref="AM4:AM19">
    <cfRule type="expression" dxfId="709" priority="678">
      <formula>AM4=$E4</formula>
    </cfRule>
  </conditionalFormatting>
  <conditionalFormatting sqref="AO4:AO19">
    <cfRule type="expression" dxfId="708" priority="677">
      <formula>AO4=$E4</formula>
    </cfRule>
  </conditionalFormatting>
  <conditionalFormatting sqref="AQ4:AQ19">
    <cfRule type="expression" dxfId="707" priority="676">
      <formula>AQ4=$E4</formula>
    </cfRule>
  </conditionalFormatting>
  <conditionalFormatting sqref="AS4:AS19">
    <cfRule type="expression" dxfId="706" priority="675">
      <formula>AS4=$E4</formula>
    </cfRule>
  </conditionalFormatting>
  <conditionalFormatting sqref="AU4:AU19">
    <cfRule type="expression" dxfId="705" priority="674">
      <formula>AU4=$E4</formula>
    </cfRule>
  </conditionalFormatting>
  <conditionalFormatting sqref="AM4:AM19">
    <cfRule type="expression" dxfId="704" priority="673">
      <formula>AM4=$E4</formula>
    </cfRule>
  </conditionalFormatting>
  <conditionalFormatting sqref="AO4:AO19">
    <cfRule type="expression" dxfId="703" priority="672">
      <formula>AO4=$E4</formula>
    </cfRule>
  </conditionalFormatting>
  <conditionalFormatting sqref="AQ4:AQ19">
    <cfRule type="expression" dxfId="702" priority="671">
      <formula>AQ4=$E4</formula>
    </cfRule>
  </conditionalFormatting>
  <conditionalFormatting sqref="AS4:AS19">
    <cfRule type="expression" dxfId="701" priority="670">
      <formula>AS4=$E4</formula>
    </cfRule>
  </conditionalFormatting>
  <conditionalFormatting sqref="AM4:AM19">
    <cfRule type="expression" dxfId="700" priority="669">
      <formula>AM4=$E4</formula>
    </cfRule>
  </conditionalFormatting>
  <conditionalFormatting sqref="AO4:AO19">
    <cfRule type="expression" dxfId="699" priority="668">
      <formula>AO4=$E4</formula>
    </cfRule>
  </conditionalFormatting>
  <conditionalFormatting sqref="AQ4:AQ19">
    <cfRule type="expression" dxfId="698" priority="667">
      <formula>AQ4=$E4</formula>
    </cfRule>
  </conditionalFormatting>
  <conditionalFormatting sqref="AS4:AS19">
    <cfRule type="expression" dxfId="697" priority="666">
      <formula>AS4=$E4</formula>
    </cfRule>
  </conditionalFormatting>
  <conditionalFormatting sqref="AU4:AU19">
    <cfRule type="expression" dxfId="696" priority="665">
      <formula>AU4=$E4</formula>
    </cfRule>
  </conditionalFormatting>
  <conditionalFormatting sqref="AW4:AW19">
    <cfRule type="expression" dxfId="695" priority="664">
      <formula>AW4=$E4</formula>
    </cfRule>
  </conditionalFormatting>
  <conditionalFormatting sqref="AY4:AY19">
    <cfRule type="expression" dxfId="694" priority="663">
      <formula>AY4=$E4</formula>
    </cfRule>
  </conditionalFormatting>
  <conditionalFormatting sqref="W4:W19">
    <cfRule type="expression" dxfId="693" priority="662">
      <formula>W4=$E4</formula>
    </cfRule>
  </conditionalFormatting>
  <conditionalFormatting sqref="Y4:Y19">
    <cfRule type="expression" dxfId="692" priority="661">
      <formula>Y4=$E4</formula>
    </cfRule>
  </conditionalFormatting>
  <conditionalFormatting sqref="U4:U19">
    <cfRule type="expression" dxfId="691" priority="660">
      <formula>U4=$E4</formula>
    </cfRule>
  </conditionalFormatting>
  <conditionalFormatting sqref="S4:S19">
    <cfRule type="expression" dxfId="690" priority="659">
      <formula>S4=$E4</formula>
    </cfRule>
  </conditionalFormatting>
  <conditionalFormatting sqref="AA4:AA19">
    <cfRule type="expression" dxfId="689" priority="658">
      <formula>AA4=$E4</formula>
    </cfRule>
  </conditionalFormatting>
  <conditionalFormatting sqref="AC4:AC19">
    <cfRule type="expression" dxfId="688" priority="657">
      <formula>AC4=$E4</formula>
    </cfRule>
  </conditionalFormatting>
  <conditionalFormatting sqref="AC4:AC19">
    <cfRule type="expression" dxfId="687" priority="656">
      <formula>AC4=$E4</formula>
    </cfRule>
  </conditionalFormatting>
  <conditionalFormatting sqref="AE4:AE19">
    <cfRule type="expression" dxfId="686" priority="655">
      <formula>AE4=$E4</formula>
    </cfRule>
  </conditionalFormatting>
  <conditionalFormatting sqref="AG4:AG19">
    <cfRule type="expression" dxfId="685" priority="654">
      <formula>AG4=$E4</formula>
    </cfRule>
  </conditionalFormatting>
  <conditionalFormatting sqref="AI4:AI19">
    <cfRule type="expression" dxfId="684" priority="653">
      <formula>AI4=$E4</formula>
    </cfRule>
  </conditionalFormatting>
  <conditionalFormatting sqref="AK4:AK19">
    <cfRule type="expression" dxfId="683" priority="652">
      <formula>AK4=$E4</formula>
    </cfRule>
  </conditionalFormatting>
  <conditionalFormatting sqref="AM4:AM19">
    <cfRule type="expression" dxfId="682" priority="651">
      <formula>AM4=$E4</formula>
    </cfRule>
  </conditionalFormatting>
  <conditionalFormatting sqref="AO4:AO19">
    <cfRule type="expression" dxfId="681" priority="650">
      <formula>AO4=$E4</formula>
    </cfRule>
  </conditionalFormatting>
  <conditionalFormatting sqref="Y4:Y19">
    <cfRule type="expression" dxfId="680" priority="649">
      <formula>Y4=$E4</formula>
    </cfRule>
  </conditionalFormatting>
  <conditionalFormatting sqref="AA4:AA19">
    <cfRule type="expression" dxfId="679" priority="648">
      <formula>AA4=$E4</formula>
    </cfRule>
  </conditionalFormatting>
  <conditionalFormatting sqref="W4:W19">
    <cfRule type="expression" dxfId="678" priority="647">
      <formula>W4=$E4</formula>
    </cfRule>
  </conditionalFormatting>
  <conditionalFormatting sqref="AC4:AC19">
    <cfRule type="expression" dxfId="677" priority="646">
      <formula>AC4=$E4</formula>
    </cfRule>
  </conditionalFormatting>
  <conditionalFormatting sqref="AE4:AE19">
    <cfRule type="expression" dxfId="676" priority="645">
      <formula>AE4=$E4</formula>
    </cfRule>
  </conditionalFormatting>
  <conditionalFormatting sqref="AE4:AE19">
    <cfRule type="expression" dxfId="675" priority="644">
      <formula>AE4=$E4</formula>
    </cfRule>
  </conditionalFormatting>
  <conditionalFormatting sqref="AG4:AG19">
    <cfRule type="expression" dxfId="674" priority="643">
      <formula>AG4=$E4</formula>
    </cfRule>
  </conditionalFormatting>
  <conditionalFormatting sqref="AI4:AI19">
    <cfRule type="expression" dxfId="673" priority="642">
      <formula>AI4=$E4</formula>
    </cfRule>
  </conditionalFormatting>
  <conditionalFormatting sqref="AK4:AK19">
    <cfRule type="expression" dxfId="672" priority="641">
      <formula>AK4=$E4</formula>
    </cfRule>
  </conditionalFormatting>
  <conditionalFormatting sqref="AM4:AM19">
    <cfRule type="expression" dxfId="671" priority="640">
      <formula>AM4=$E4</formula>
    </cfRule>
  </conditionalFormatting>
  <conditionalFormatting sqref="AO4:AO19">
    <cfRule type="expression" dxfId="670" priority="639">
      <formula>AO4=$E4</formula>
    </cfRule>
  </conditionalFormatting>
  <conditionalFormatting sqref="AQ4:AQ19">
    <cfRule type="expression" dxfId="669" priority="638">
      <formula>AQ4=$E4</formula>
    </cfRule>
  </conditionalFormatting>
  <conditionalFormatting sqref="AS4:AS19">
    <cfRule type="expression" dxfId="668" priority="637">
      <formula>AS4=$E4</formula>
    </cfRule>
  </conditionalFormatting>
  <conditionalFormatting sqref="AG4:AG19">
    <cfRule type="expression" dxfId="667" priority="636">
      <formula>AG4=$E4</formula>
    </cfRule>
  </conditionalFormatting>
  <conditionalFormatting sqref="AI4:AI19">
    <cfRule type="expression" dxfId="666" priority="635">
      <formula>AI4=$E4</formula>
    </cfRule>
  </conditionalFormatting>
  <conditionalFormatting sqref="AK4:AK19">
    <cfRule type="expression" dxfId="665" priority="634">
      <formula>AK4=$E4</formula>
    </cfRule>
  </conditionalFormatting>
  <conditionalFormatting sqref="AM4:AM19">
    <cfRule type="expression" dxfId="664" priority="633">
      <formula>AM4=$E4</formula>
    </cfRule>
  </conditionalFormatting>
  <conditionalFormatting sqref="AO4:AO19">
    <cfRule type="expression" dxfId="663" priority="632">
      <formula>AO4=$E4</formula>
    </cfRule>
  </conditionalFormatting>
  <conditionalFormatting sqref="AQ4:AQ19">
    <cfRule type="expression" dxfId="662" priority="631">
      <formula>AQ4=$E4</formula>
    </cfRule>
  </conditionalFormatting>
  <conditionalFormatting sqref="AG4:AG19">
    <cfRule type="expression" dxfId="661" priority="630">
      <formula>AG4=$E4</formula>
    </cfRule>
  </conditionalFormatting>
  <conditionalFormatting sqref="AG4:AG19">
    <cfRule type="expression" dxfId="660" priority="629">
      <formula>AG4=$E4</formula>
    </cfRule>
  </conditionalFormatting>
  <conditionalFormatting sqref="AI4:AI19">
    <cfRule type="expression" dxfId="659" priority="628">
      <formula>AI4=$E4</formula>
    </cfRule>
  </conditionalFormatting>
  <conditionalFormatting sqref="AK4:AK19">
    <cfRule type="expression" dxfId="658" priority="627">
      <formula>AK4=$E4</formula>
    </cfRule>
  </conditionalFormatting>
  <conditionalFormatting sqref="AM4:AM19">
    <cfRule type="expression" dxfId="657" priority="626">
      <formula>AM4=$E4</formula>
    </cfRule>
  </conditionalFormatting>
  <conditionalFormatting sqref="AO4:AO19">
    <cfRule type="expression" dxfId="656" priority="625">
      <formula>AO4=$E4</formula>
    </cfRule>
  </conditionalFormatting>
  <conditionalFormatting sqref="AQ4:AQ19">
    <cfRule type="expression" dxfId="655" priority="624">
      <formula>AQ4=$E4</formula>
    </cfRule>
  </conditionalFormatting>
  <conditionalFormatting sqref="AS4:AS19">
    <cfRule type="expression" dxfId="654" priority="623">
      <formula>AS4=$E4</formula>
    </cfRule>
  </conditionalFormatting>
  <conditionalFormatting sqref="AU4:AU19">
    <cfRule type="expression" dxfId="653" priority="622">
      <formula>AU4=$E4</formula>
    </cfRule>
  </conditionalFormatting>
  <conditionalFormatting sqref="AE4:AE19">
    <cfRule type="expression" dxfId="652" priority="621">
      <formula>AE4=$E4</formula>
    </cfRule>
  </conditionalFormatting>
  <conditionalFormatting sqref="AE4:AE19">
    <cfRule type="expression" dxfId="651" priority="620">
      <formula>AE4=$E4</formula>
    </cfRule>
  </conditionalFormatting>
  <conditionalFormatting sqref="AG4:AG19">
    <cfRule type="expression" dxfId="650" priority="619">
      <formula>AG4=$E4</formula>
    </cfRule>
  </conditionalFormatting>
  <conditionalFormatting sqref="AI4:AI19">
    <cfRule type="expression" dxfId="649" priority="618">
      <formula>AI4=$E4</formula>
    </cfRule>
  </conditionalFormatting>
  <conditionalFormatting sqref="AK4:AK19">
    <cfRule type="expression" dxfId="648" priority="617">
      <formula>AK4=$E4</formula>
    </cfRule>
  </conditionalFormatting>
  <conditionalFormatting sqref="AM4:AM19">
    <cfRule type="expression" dxfId="647" priority="616">
      <formula>AM4=$E4</formula>
    </cfRule>
  </conditionalFormatting>
  <conditionalFormatting sqref="AO4:AO19">
    <cfRule type="expression" dxfId="646" priority="615">
      <formula>AO4=$E4</formula>
    </cfRule>
  </conditionalFormatting>
  <conditionalFormatting sqref="AQ4:AQ19">
    <cfRule type="expression" dxfId="645" priority="614">
      <formula>AQ4=$E4</formula>
    </cfRule>
  </conditionalFormatting>
  <conditionalFormatting sqref="AE4:AE19">
    <cfRule type="expression" dxfId="644" priority="613">
      <formula>AE4=$E4</formula>
    </cfRule>
  </conditionalFormatting>
  <conditionalFormatting sqref="AG4:AG19">
    <cfRule type="expression" dxfId="643" priority="612">
      <formula>AG4=$E4</formula>
    </cfRule>
  </conditionalFormatting>
  <conditionalFormatting sqref="AG4:AG19">
    <cfRule type="expression" dxfId="642" priority="611">
      <formula>AG4=$E4</formula>
    </cfRule>
  </conditionalFormatting>
  <conditionalFormatting sqref="AI4:AI19">
    <cfRule type="expression" dxfId="641" priority="610">
      <formula>AI4=$E4</formula>
    </cfRule>
  </conditionalFormatting>
  <conditionalFormatting sqref="AK4:AK19">
    <cfRule type="expression" dxfId="640" priority="609">
      <formula>AK4=$E4</formula>
    </cfRule>
  </conditionalFormatting>
  <conditionalFormatting sqref="AM4:AM19">
    <cfRule type="expression" dxfId="639" priority="608">
      <formula>AM4=$E4</formula>
    </cfRule>
  </conditionalFormatting>
  <conditionalFormatting sqref="AO4:AO19">
    <cfRule type="expression" dxfId="638" priority="607">
      <formula>AO4=$E4</formula>
    </cfRule>
  </conditionalFormatting>
  <conditionalFormatting sqref="AQ4:AQ19">
    <cfRule type="expression" dxfId="637" priority="606">
      <formula>AQ4=$E4</formula>
    </cfRule>
  </conditionalFormatting>
  <conditionalFormatting sqref="AS4:AS19">
    <cfRule type="expression" dxfId="636" priority="605">
      <formula>AS4=$E4</formula>
    </cfRule>
  </conditionalFormatting>
  <conditionalFormatting sqref="AU4:AU19">
    <cfRule type="expression" dxfId="635" priority="604">
      <formula>AU4=$E4</formula>
    </cfRule>
  </conditionalFormatting>
  <conditionalFormatting sqref="AI4:AI19">
    <cfRule type="expression" dxfId="634" priority="603">
      <formula>AI4=$E4</formula>
    </cfRule>
  </conditionalFormatting>
  <conditionalFormatting sqref="AK4:AK19">
    <cfRule type="expression" dxfId="633" priority="602">
      <formula>AK4=$E4</formula>
    </cfRule>
  </conditionalFormatting>
  <conditionalFormatting sqref="AM4:AM19">
    <cfRule type="expression" dxfId="632" priority="601">
      <formula>AM4=$E4</formula>
    </cfRule>
  </conditionalFormatting>
  <conditionalFormatting sqref="AO4:AO19">
    <cfRule type="expression" dxfId="631" priority="600">
      <formula>AO4=$E4</formula>
    </cfRule>
  </conditionalFormatting>
  <conditionalFormatting sqref="AQ4:AQ19">
    <cfRule type="expression" dxfId="630" priority="599">
      <formula>AQ4=$E4</formula>
    </cfRule>
  </conditionalFormatting>
  <conditionalFormatting sqref="AS4:AS19">
    <cfRule type="expression" dxfId="629" priority="598">
      <formula>AS4=$E4</formula>
    </cfRule>
  </conditionalFormatting>
  <conditionalFormatting sqref="AI4:AI19">
    <cfRule type="expression" dxfId="628" priority="597">
      <formula>AI4=$E4</formula>
    </cfRule>
  </conditionalFormatting>
  <conditionalFormatting sqref="AI4:AI19">
    <cfRule type="expression" dxfId="627" priority="596">
      <formula>AI4=$E4</formula>
    </cfRule>
  </conditionalFormatting>
  <conditionalFormatting sqref="AK4:AK19">
    <cfRule type="expression" dxfId="626" priority="595">
      <formula>AK4=$E4</formula>
    </cfRule>
  </conditionalFormatting>
  <conditionalFormatting sqref="AM4:AM19">
    <cfRule type="expression" dxfId="625" priority="594">
      <formula>AM4=$E4</formula>
    </cfRule>
  </conditionalFormatting>
  <conditionalFormatting sqref="AO4:AO19">
    <cfRule type="expression" dxfId="624" priority="593">
      <formula>AO4=$E4</formula>
    </cfRule>
  </conditionalFormatting>
  <conditionalFormatting sqref="AQ4:AQ19">
    <cfRule type="expression" dxfId="623" priority="592">
      <formula>AQ4=$E4</formula>
    </cfRule>
  </conditionalFormatting>
  <conditionalFormatting sqref="AS4:AS19">
    <cfRule type="expression" dxfId="622" priority="591">
      <formula>AS4=$E4</formula>
    </cfRule>
  </conditionalFormatting>
  <conditionalFormatting sqref="AU4:AU19">
    <cfRule type="expression" dxfId="621" priority="590">
      <formula>AU4=$E4</formula>
    </cfRule>
  </conditionalFormatting>
  <conditionalFormatting sqref="AW4:AW19">
    <cfRule type="expression" dxfId="620" priority="589">
      <formula>AW4=$E4</formula>
    </cfRule>
  </conditionalFormatting>
  <conditionalFormatting sqref="AY4:AY19">
    <cfRule type="expression" dxfId="619" priority="588">
      <formula>AY4=$E4</formula>
    </cfRule>
  </conditionalFormatting>
  <conditionalFormatting sqref="AO4:AO19">
    <cfRule type="expression" dxfId="618" priority="587">
      <formula>AO4=$E4</formula>
    </cfRule>
  </conditionalFormatting>
  <conditionalFormatting sqref="AQ4:AQ19">
    <cfRule type="expression" dxfId="617" priority="586">
      <formula>AQ4=$E4</formula>
    </cfRule>
  </conditionalFormatting>
  <conditionalFormatting sqref="AO4:AO19">
    <cfRule type="expression" dxfId="616" priority="585">
      <formula>AO4=$E4</formula>
    </cfRule>
  </conditionalFormatting>
  <conditionalFormatting sqref="AQ4:AQ19">
    <cfRule type="expression" dxfId="615" priority="584">
      <formula>AQ4=$E4</formula>
    </cfRule>
  </conditionalFormatting>
  <conditionalFormatting sqref="AS4:AS19">
    <cfRule type="expression" dxfId="614" priority="583">
      <formula>AS4=$E4</formula>
    </cfRule>
  </conditionalFormatting>
  <conditionalFormatting sqref="AU4:AU19">
    <cfRule type="expression" dxfId="613" priority="582">
      <formula>AU4=$E4</formula>
    </cfRule>
  </conditionalFormatting>
  <conditionalFormatting sqref="AO4:AO19">
    <cfRule type="expression" dxfId="612" priority="581">
      <formula>AO4=$E4</formula>
    </cfRule>
  </conditionalFormatting>
  <conditionalFormatting sqref="AQ4:AQ19">
    <cfRule type="expression" dxfId="611" priority="580">
      <formula>AQ4=$E4</formula>
    </cfRule>
  </conditionalFormatting>
  <conditionalFormatting sqref="AS4:AS19">
    <cfRule type="expression" dxfId="610" priority="579">
      <formula>AS4=$E4</formula>
    </cfRule>
  </conditionalFormatting>
  <conditionalFormatting sqref="AO4:AO19">
    <cfRule type="expression" dxfId="609" priority="578">
      <formula>AO4=$E4</formula>
    </cfRule>
  </conditionalFormatting>
  <conditionalFormatting sqref="AQ4:AQ19">
    <cfRule type="expression" dxfId="608" priority="577">
      <formula>AQ4=$E4</formula>
    </cfRule>
  </conditionalFormatting>
  <conditionalFormatting sqref="AS4:AS19">
    <cfRule type="expression" dxfId="607" priority="576">
      <formula>AS4=$E4</formula>
    </cfRule>
  </conditionalFormatting>
  <conditionalFormatting sqref="AU4:AU19">
    <cfRule type="expression" dxfId="606" priority="575">
      <formula>AU4=$E4</formula>
    </cfRule>
  </conditionalFormatting>
  <conditionalFormatting sqref="AW4:AW19">
    <cfRule type="expression" dxfId="605" priority="574">
      <formula>AW4=$E4</formula>
    </cfRule>
  </conditionalFormatting>
  <conditionalFormatting sqref="AO4:AO19">
    <cfRule type="expression" dxfId="604" priority="573">
      <formula>AO4=$E4</formula>
    </cfRule>
  </conditionalFormatting>
  <conditionalFormatting sqref="AQ4:AQ19">
    <cfRule type="expression" dxfId="603" priority="572">
      <formula>AQ4=$E4</formula>
    </cfRule>
  </conditionalFormatting>
  <conditionalFormatting sqref="AS4:AS19">
    <cfRule type="expression" dxfId="602" priority="571">
      <formula>AS4=$E4</formula>
    </cfRule>
  </conditionalFormatting>
  <conditionalFormatting sqref="AO4:AO19">
    <cfRule type="expression" dxfId="601" priority="570">
      <formula>AO4=$E4</formula>
    </cfRule>
  </conditionalFormatting>
  <conditionalFormatting sqref="AQ4:AQ19">
    <cfRule type="expression" dxfId="600" priority="569">
      <formula>AQ4=$E4</formula>
    </cfRule>
  </conditionalFormatting>
  <conditionalFormatting sqref="AS4:AS19">
    <cfRule type="expression" dxfId="599" priority="568">
      <formula>AS4=$E4</formula>
    </cfRule>
  </conditionalFormatting>
  <conditionalFormatting sqref="AU4:AU19">
    <cfRule type="expression" dxfId="598" priority="567">
      <formula>AU4=$E4</formula>
    </cfRule>
  </conditionalFormatting>
  <conditionalFormatting sqref="AW4:AW19">
    <cfRule type="expression" dxfId="597" priority="566">
      <formula>AW4=$E4</formula>
    </cfRule>
  </conditionalFormatting>
  <conditionalFormatting sqref="AO4:AO19">
    <cfRule type="expression" dxfId="596" priority="565">
      <formula>AO4=$E4</formula>
    </cfRule>
  </conditionalFormatting>
  <conditionalFormatting sqref="AQ4:AQ19">
    <cfRule type="expression" dxfId="595" priority="564">
      <formula>AQ4=$E4</formula>
    </cfRule>
  </conditionalFormatting>
  <conditionalFormatting sqref="AS4:AS19">
    <cfRule type="expression" dxfId="594" priority="563">
      <formula>AS4=$E4</formula>
    </cfRule>
  </conditionalFormatting>
  <conditionalFormatting sqref="AU4:AU19">
    <cfRule type="expression" dxfId="593" priority="562">
      <formula>AU4=$E4</formula>
    </cfRule>
  </conditionalFormatting>
  <conditionalFormatting sqref="AO4:AO19">
    <cfRule type="expression" dxfId="592" priority="561">
      <formula>AO4=$E4</formula>
    </cfRule>
  </conditionalFormatting>
  <conditionalFormatting sqref="AQ4:AQ19">
    <cfRule type="expression" dxfId="591" priority="560">
      <formula>AQ4=$E4</formula>
    </cfRule>
  </conditionalFormatting>
  <conditionalFormatting sqref="AS4:AS19">
    <cfRule type="expression" dxfId="590" priority="559">
      <formula>AS4=$E4</formula>
    </cfRule>
  </conditionalFormatting>
  <conditionalFormatting sqref="AU4:AU19">
    <cfRule type="expression" dxfId="589" priority="558">
      <formula>AU4=$E4</formula>
    </cfRule>
  </conditionalFormatting>
  <conditionalFormatting sqref="AW4:AW19">
    <cfRule type="expression" dxfId="588" priority="557">
      <formula>AW4=$E4</formula>
    </cfRule>
  </conditionalFormatting>
  <conditionalFormatting sqref="AY4:AY19">
    <cfRule type="expression" dxfId="587" priority="556">
      <formula>AY4=$E4</formula>
    </cfRule>
  </conditionalFormatting>
  <conditionalFormatting sqref="BA4:BA19">
    <cfRule type="expression" dxfId="586" priority="555">
      <formula>BA4=$E4</formula>
    </cfRule>
  </conditionalFormatting>
  <conditionalFormatting sqref="AU4:AU19">
    <cfRule type="expression" dxfId="585" priority="554">
      <formula>AU4=$E4</formula>
    </cfRule>
  </conditionalFormatting>
  <conditionalFormatting sqref="AU4:AU19">
    <cfRule type="expression" dxfId="584" priority="553">
      <formula>AU4=$E4</formula>
    </cfRule>
  </conditionalFormatting>
  <conditionalFormatting sqref="AU4:AU19">
    <cfRule type="expression" dxfId="583" priority="552">
      <formula>AU4=$E4</formula>
    </cfRule>
  </conditionalFormatting>
  <conditionalFormatting sqref="AW4:AW19">
    <cfRule type="expression" dxfId="582" priority="551">
      <formula>AW4=$E4</formula>
    </cfRule>
  </conditionalFormatting>
  <conditionalFormatting sqref="AY4:AY19">
    <cfRule type="expression" dxfId="581" priority="550">
      <formula>AY4=$E4</formula>
    </cfRule>
  </conditionalFormatting>
  <conditionalFormatting sqref="AU4:AU19">
    <cfRule type="expression" dxfId="580" priority="549">
      <formula>AU4=$E4</formula>
    </cfRule>
  </conditionalFormatting>
  <conditionalFormatting sqref="AU4:AU19">
    <cfRule type="expression" dxfId="579" priority="548">
      <formula>AU4=$E4</formula>
    </cfRule>
  </conditionalFormatting>
  <conditionalFormatting sqref="AW4:AW19">
    <cfRule type="expression" dxfId="578" priority="547">
      <formula>AW4=$E4</formula>
    </cfRule>
  </conditionalFormatting>
  <conditionalFormatting sqref="AU4:AU19">
    <cfRule type="expression" dxfId="577" priority="546">
      <formula>AU4=$E4</formula>
    </cfRule>
  </conditionalFormatting>
  <conditionalFormatting sqref="AW4:AW19">
    <cfRule type="expression" dxfId="576" priority="545">
      <formula>AW4=$E4</formula>
    </cfRule>
  </conditionalFormatting>
  <conditionalFormatting sqref="AU4:AU19">
    <cfRule type="expression" dxfId="575" priority="544">
      <formula>AU4=$E4</formula>
    </cfRule>
  </conditionalFormatting>
  <conditionalFormatting sqref="AU4:AU19">
    <cfRule type="expression" dxfId="574" priority="543">
      <formula>AU4=$E4</formula>
    </cfRule>
  </conditionalFormatting>
  <conditionalFormatting sqref="AW4:AW19">
    <cfRule type="expression" dxfId="573" priority="542">
      <formula>AW4=$E4</formula>
    </cfRule>
  </conditionalFormatting>
  <conditionalFormatting sqref="AY4:AY19">
    <cfRule type="expression" dxfId="572" priority="541">
      <formula>AY4=$E4</formula>
    </cfRule>
  </conditionalFormatting>
  <conditionalFormatting sqref="BA4:BA19">
    <cfRule type="expression" dxfId="571" priority="540">
      <formula>BA4=$E4</formula>
    </cfRule>
  </conditionalFormatting>
  <conditionalFormatting sqref="AU4:AU19">
    <cfRule type="expression" dxfId="570" priority="539">
      <formula>AU4=$E4</formula>
    </cfRule>
  </conditionalFormatting>
  <conditionalFormatting sqref="AU4:AU19">
    <cfRule type="expression" dxfId="569" priority="538">
      <formula>AU4=$E4</formula>
    </cfRule>
  </conditionalFormatting>
  <conditionalFormatting sqref="AW4:AW19">
    <cfRule type="expression" dxfId="568" priority="537">
      <formula>AW4=$E4</formula>
    </cfRule>
  </conditionalFormatting>
  <conditionalFormatting sqref="AU4:AU19">
    <cfRule type="expression" dxfId="567" priority="536">
      <formula>AU4=$E4</formula>
    </cfRule>
  </conditionalFormatting>
  <conditionalFormatting sqref="AW4:AW19">
    <cfRule type="expression" dxfId="566" priority="535">
      <formula>AW4=$E4</formula>
    </cfRule>
  </conditionalFormatting>
  <conditionalFormatting sqref="AU4:AU19">
    <cfRule type="expression" dxfId="565" priority="534">
      <formula>AU4=$E4</formula>
    </cfRule>
  </conditionalFormatting>
  <conditionalFormatting sqref="AU4:AU19">
    <cfRule type="expression" dxfId="564" priority="533">
      <formula>AU4=$E4</formula>
    </cfRule>
  </conditionalFormatting>
  <conditionalFormatting sqref="AW4:AW19">
    <cfRule type="expression" dxfId="563" priority="532">
      <formula>AW4=$E4</formula>
    </cfRule>
  </conditionalFormatting>
  <conditionalFormatting sqref="AY4:AY19">
    <cfRule type="expression" dxfId="562" priority="531">
      <formula>AY4=$E4</formula>
    </cfRule>
  </conditionalFormatting>
  <conditionalFormatting sqref="BA4:BA19">
    <cfRule type="expression" dxfId="561" priority="530">
      <formula>BA4=$E4</formula>
    </cfRule>
  </conditionalFormatting>
  <conditionalFormatting sqref="AU4:AU19">
    <cfRule type="expression" dxfId="560" priority="529">
      <formula>AU4=$E4</formula>
    </cfRule>
  </conditionalFormatting>
  <conditionalFormatting sqref="AW4:AW19">
    <cfRule type="expression" dxfId="559" priority="528">
      <formula>AW4=$E4</formula>
    </cfRule>
  </conditionalFormatting>
  <conditionalFormatting sqref="AU4:AU19">
    <cfRule type="expression" dxfId="558" priority="527">
      <formula>AU4=$E4</formula>
    </cfRule>
  </conditionalFormatting>
  <conditionalFormatting sqref="AU4:AU19">
    <cfRule type="expression" dxfId="557" priority="526">
      <formula>AU4=$E4</formula>
    </cfRule>
  </conditionalFormatting>
  <conditionalFormatting sqref="AW4:AW19">
    <cfRule type="expression" dxfId="556" priority="525">
      <formula>AW4=$E4</formula>
    </cfRule>
  </conditionalFormatting>
  <conditionalFormatting sqref="AY4:AY19">
    <cfRule type="expression" dxfId="555" priority="524">
      <formula>AY4=$E4</formula>
    </cfRule>
  </conditionalFormatting>
  <conditionalFormatting sqref="AU4:AU19">
    <cfRule type="expression" dxfId="554" priority="523">
      <formula>AU4=$E4</formula>
    </cfRule>
  </conditionalFormatting>
  <conditionalFormatting sqref="AU4:AU19">
    <cfRule type="expression" dxfId="553" priority="522">
      <formula>AU4=$E4</formula>
    </cfRule>
  </conditionalFormatting>
  <conditionalFormatting sqref="AW4:AW19">
    <cfRule type="expression" dxfId="552" priority="521">
      <formula>AW4=$E4</formula>
    </cfRule>
  </conditionalFormatting>
  <conditionalFormatting sqref="AY4:AY19">
    <cfRule type="expression" dxfId="551" priority="520">
      <formula>AY4=$E4</formula>
    </cfRule>
  </conditionalFormatting>
  <conditionalFormatting sqref="AU4:AU19">
    <cfRule type="expression" dxfId="550" priority="519">
      <formula>AU4=$E4</formula>
    </cfRule>
  </conditionalFormatting>
  <conditionalFormatting sqref="AW4:AW19">
    <cfRule type="expression" dxfId="549" priority="518">
      <formula>AW4=$E4</formula>
    </cfRule>
  </conditionalFormatting>
  <conditionalFormatting sqref="AU4:AU19">
    <cfRule type="expression" dxfId="548" priority="517">
      <formula>AU4=$E4</formula>
    </cfRule>
  </conditionalFormatting>
  <conditionalFormatting sqref="AW4:AW19">
    <cfRule type="expression" dxfId="547" priority="516">
      <formula>AW4=$E4</formula>
    </cfRule>
  </conditionalFormatting>
  <conditionalFormatting sqref="AY4:AY19">
    <cfRule type="expression" dxfId="546" priority="515">
      <formula>AY4=$E4</formula>
    </cfRule>
  </conditionalFormatting>
  <conditionalFormatting sqref="BA4:BA19">
    <cfRule type="expression" dxfId="545" priority="514">
      <formula>BA4=$E4</formula>
    </cfRule>
  </conditionalFormatting>
  <conditionalFormatting sqref="BC4:BC19">
    <cfRule type="expression" dxfId="544" priority="513">
      <formula>BC4=$E4</formula>
    </cfRule>
  </conditionalFormatting>
  <conditionalFormatting sqref="U4:U19">
    <cfRule type="expression" dxfId="543" priority="512">
      <formula>U4=$E4</formula>
    </cfRule>
  </conditionalFormatting>
  <conditionalFormatting sqref="W4:W19">
    <cfRule type="expression" dxfId="542" priority="511">
      <formula>W4=$E4</formula>
    </cfRule>
  </conditionalFormatting>
  <conditionalFormatting sqref="Y4:Y19">
    <cfRule type="expression" dxfId="541" priority="510">
      <formula>Y4=$E4</formula>
    </cfRule>
  </conditionalFormatting>
  <conditionalFormatting sqref="AA4:AA19">
    <cfRule type="expression" dxfId="540" priority="509">
      <formula>AA4=$E4</formula>
    </cfRule>
  </conditionalFormatting>
  <conditionalFormatting sqref="AA4:AA19">
    <cfRule type="expression" dxfId="539" priority="508">
      <formula>AA4=$E4</formula>
    </cfRule>
  </conditionalFormatting>
  <conditionalFormatting sqref="AC4:AC19">
    <cfRule type="expression" dxfId="538" priority="507">
      <formula>AC4=$E4</formula>
    </cfRule>
  </conditionalFormatting>
  <conditionalFormatting sqref="AE4:AE19">
    <cfRule type="expression" dxfId="537" priority="506">
      <formula>AE4=$E4</formula>
    </cfRule>
  </conditionalFormatting>
  <conditionalFormatting sqref="AG4:AG19">
    <cfRule type="expression" dxfId="536" priority="505">
      <formula>AG4=$E4</formula>
    </cfRule>
  </conditionalFormatting>
  <conditionalFormatting sqref="AI4:AI19">
    <cfRule type="expression" dxfId="535" priority="504">
      <formula>AI4=$E4</formula>
    </cfRule>
  </conditionalFormatting>
  <conditionalFormatting sqref="AK4:AK19">
    <cfRule type="expression" dxfId="534" priority="503">
      <formula>AK4=$E4</formula>
    </cfRule>
  </conditionalFormatting>
  <conditionalFormatting sqref="AM4:AM19">
    <cfRule type="expression" dxfId="533" priority="502">
      <formula>AM4=$E4</formula>
    </cfRule>
  </conditionalFormatting>
  <conditionalFormatting sqref="W4:W19">
    <cfRule type="expression" dxfId="532" priority="501">
      <formula>W4=$E4</formula>
    </cfRule>
  </conditionalFormatting>
  <conditionalFormatting sqref="Y4:Y19">
    <cfRule type="expression" dxfId="531" priority="500">
      <formula>Y4=$E4</formula>
    </cfRule>
  </conditionalFormatting>
  <conditionalFormatting sqref="U4:U19">
    <cfRule type="expression" dxfId="530" priority="499">
      <formula>U4=$E4</formula>
    </cfRule>
  </conditionalFormatting>
  <conditionalFormatting sqref="AA4:AA19">
    <cfRule type="expression" dxfId="529" priority="498">
      <formula>AA4=$E4</formula>
    </cfRule>
  </conditionalFormatting>
  <conditionalFormatting sqref="AC4:AC19">
    <cfRule type="expression" dxfId="528" priority="497">
      <formula>AC4=$E4</formula>
    </cfRule>
  </conditionalFormatting>
  <conditionalFormatting sqref="AC4:AC19">
    <cfRule type="expression" dxfId="527" priority="496">
      <formula>AC4=$E4</formula>
    </cfRule>
  </conditionalFormatting>
  <conditionalFormatting sqref="AE4:AE19">
    <cfRule type="expression" dxfId="526" priority="495">
      <formula>AE4=$E4</formula>
    </cfRule>
  </conditionalFormatting>
  <conditionalFormatting sqref="AG4:AG19">
    <cfRule type="expression" dxfId="525" priority="494">
      <formula>AG4=$E4</formula>
    </cfRule>
  </conditionalFormatting>
  <conditionalFormatting sqref="AI4:AI19">
    <cfRule type="expression" dxfId="524" priority="493">
      <formula>AI4=$E4</formula>
    </cfRule>
  </conditionalFormatting>
  <conditionalFormatting sqref="AK4:AK19">
    <cfRule type="expression" dxfId="523" priority="492">
      <formula>AK4=$E4</formula>
    </cfRule>
  </conditionalFormatting>
  <conditionalFormatting sqref="AM4:AM19">
    <cfRule type="expression" dxfId="522" priority="491">
      <formula>AM4=$E4</formula>
    </cfRule>
  </conditionalFormatting>
  <conditionalFormatting sqref="AO4:AO19">
    <cfRule type="expression" dxfId="521" priority="490">
      <formula>AO4=$E4</formula>
    </cfRule>
  </conditionalFormatting>
  <conditionalFormatting sqref="AQ4:AQ19">
    <cfRule type="expression" dxfId="520" priority="489">
      <formula>AQ4=$E4</formula>
    </cfRule>
  </conditionalFormatting>
  <conditionalFormatting sqref="AE4:AE19">
    <cfRule type="expression" dxfId="519" priority="488">
      <formula>AE4=$E4</formula>
    </cfRule>
  </conditionalFormatting>
  <conditionalFormatting sqref="AG4:AG19">
    <cfRule type="expression" dxfId="518" priority="487">
      <formula>AG4=$E4</formula>
    </cfRule>
  </conditionalFormatting>
  <conditionalFormatting sqref="AI4:AI19">
    <cfRule type="expression" dxfId="517" priority="486">
      <formula>AI4=$E4</formula>
    </cfRule>
  </conditionalFormatting>
  <conditionalFormatting sqref="AK4:AK19">
    <cfRule type="expression" dxfId="516" priority="485">
      <formula>AK4=$E4</formula>
    </cfRule>
  </conditionalFormatting>
  <conditionalFormatting sqref="AM4:AM19">
    <cfRule type="expression" dxfId="515" priority="484">
      <formula>AM4=$E4</formula>
    </cfRule>
  </conditionalFormatting>
  <conditionalFormatting sqref="AO4:AO19">
    <cfRule type="expression" dxfId="514" priority="483">
      <formula>AO4=$E4</formula>
    </cfRule>
  </conditionalFormatting>
  <conditionalFormatting sqref="AE4:AE19">
    <cfRule type="expression" dxfId="513" priority="482">
      <formula>AE4=$E4</formula>
    </cfRule>
  </conditionalFormatting>
  <conditionalFormatting sqref="AE4:AE19">
    <cfRule type="expression" dxfId="512" priority="481">
      <formula>AE4=$E4</formula>
    </cfRule>
  </conditionalFormatting>
  <conditionalFormatting sqref="AG4:AG19">
    <cfRule type="expression" dxfId="511" priority="480">
      <formula>AG4=$E4</formula>
    </cfRule>
  </conditionalFormatting>
  <conditionalFormatting sqref="AI4:AI19">
    <cfRule type="expression" dxfId="510" priority="479">
      <formula>AI4=$E4</formula>
    </cfRule>
  </conditionalFormatting>
  <conditionalFormatting sqref="AK4:AK19">
    <cfRule type="expression" dxfId="509" priority="478">
      <formula>AK4=$E4</formula>
    </cfRule>
  </conditionalFormatting>
  <conditionalFormatting sqref="AM4:AM19">
    <cfRule type="expression" dxfId="508" priority="477">
      <formula>AM4=$E4</formula>
    </cfRule>
  </conditionalFormatting>
  <conditionalFormatting sqref="AO4:AO19">
    <cfRule type="expression" dxfId="507" priority="476">
      <formula>AO4=$E4</formula>
    </cfRule>
  </conditionalFormatting>
  <conditionalFormatting sqref="AQ4:AQ19">
    <cfRule type="expression" dxfId="506" priority="475">
      <formula>AQ4=$E4</formula>
    </cfRule>
  </conditionalFormatting>
  <conditionalFormatting sqref="AS4:AS19">
    <cfRule type="expression" dxfId="505" priority="474">
      <formula>AS4=$E4</formula>
    </cfRule>
  </conditionalFormatting>
  <conditionalFormatting sqref="AC4:AC19">
    <cfRule type="expression" dxfId="504" priority="473">
      <formula>AC4=$E4</formula>
    </cfRule>
  </conditionalFormatting>
  <conditionalFormatting sqref="AC4:AC19">
    <cfRule type="expression" dxfId="503" priority="472">
      <formula>AC4=$E4</formula>
    </cfRule>
  </conditionalFormatting>
  <conditionalFormatting sqref="AE4:AE19">
    <cfRule type="expression" dxfId="502" priority="471">
      <formula>AE4=$E4</formula>
    </cfRule>
  </conditionalFormatting>
  <conditionalFormatting sqref="AG4:AG19">
    <cfRule type="expression" dxfId="501" priority="470">
      <formula>AG4=$E4</formula>
    </cfRule>
  </conditionalFormatting>
  <conditionalFormatting sqref="AI4:AI19">
    <cfRule type="expression" dxfId="500" priority="469">
      <formula>AI4=$E4</formula>
    </cfRule>
  </conditionalFormatting>
  <conditionalFormatting sqref="AK4:AK19">
    <cfRule type="expression" dxfId="499" priority="468">
      <formula>AK4=$E4</formula>
    </cfRule>
  </conditionalFormatting>
  <conditionalFormatting sqref="AM4:AM19">
    <cfRule type="expression" dxfId="498" priority="467">
      <formula>AM4=$E4</formula>
    </cfRule>
  </conditionalFormatting>
  <conditionalFormatting sqref="AO4:AO19">
    <cfRule type="expression" dxfId="497" priority="466">
      <formula>AO4=$E4</formula>
    </cfRule>
  </conditionalFormatting>
  <conditionalFormatting sqref="AC4:AC19">
    <cfRule type="expression" dxfId="496" priority="465">
      <formula>AC4=$E4</formula>
    </cfRule>
  </conditionalFormatting>
  <conditionalFormatting sqref="AE4:AE19">
    <cfRule type="expression" dxfId="495" priority="464">
      <formula>AE4=$E4</formula>
    </cfRule>
  </conditionalFormatting>
  <conditionalFormatting sqref="AE4:AE19">
    <cfRule type="expression" dxfId="494" priority="463">
      <formula>AE4=$E4</formula>
    </cfRule>
  </conditionalFormatting>
  <conditionalFormatting sqref="AG4:AG19">
    <cfRule type="expression" dxfId="493" priority="462">
      <formula>AG4=$E4</formula>
    </cfRule>
  </conditionalFormatting>
  <conditionalFormatting sqref="AI4:AI19">
    <cfRule type="expression" dxfId="492" priority="461">
      <formula>AI4=$E4</formula>
    </cfRule>
  </conditionalFormatting>
  <conditionalFormatting sqref="AK4:AK19">
    <cfRule type="expression" dxfId="491" priority="460">
      <formula>AK4=$E4</formula>
    </cfRule>
  </conditionalFormatting>
  <conditionalFormatting sqref="AM4:AM19">
    <cfRule type="expression" dxfId="490" priority="459">
      <formula>AM4=$E4</formula>
    </cfRule>
  </conditionalFormatting>
  <conditionalFormatting sqref="AO4:AO19">
    <cfRule type="expression" dxfId="489" priority="458">
      <formula>AO4=$E4</formula>
    </cfRule>
  </conditionalFormatting>
  <conditionalFormatting sqref="AQ4:AQ19">
    <cfRule type="expression" dxfId="488" priority="457">
      <formula>AQ4=$E4</formula>
    </cfRule>
  </conditionalFormatting>
  <conditionalFormatting sqref="AS4:AS19">
    <cfRule type="expression" dxfId="487" priority="456">
      <formula>AS4=$E4</formula>
    </cfRule>
  </conditionalFormatting>
  <conditionalFormatting sqref="AG4:AG19">
    <cfRule type="expression" dxfId="486" priority="455">
      <formula>AG4=$E4</formula>
    </cfRule>
  </conditionalFormatting>
  <conditionalFormatting sqref="AI4:AI19">
    <cfRule type="expression" dxfId="485" priority="454">
      <formula>AI4=$E4</formula>
    </cfRule>
  </conditionalFormatting>
  <conditionalFormatting sqref="AK4:AK19">
    <cfRule type="expression" dxfId="484" priority="453">
      <formula>AK4=$E4</formula>
    </cfRule>
  </conditionalFormatting>
  <conditionalFormatting sqref="AM4:AM19">
    <cfRule type="expression" dxfId="483" priority="452">
      <formula>AM4=$E4</formula>
    </cfRule>
  </conditionalFormatting>
  <conditionalFormatting sqref="AO4:AO19">
    <cfRule type="expression" dxfId="482" priority="451">
      <formula>AO4=$E4</formula>
    </cfRule>
  </conditionalFormatting>
  <conditionalFormatting sqref="AQ4:AQ19">
    <cfRule type="expression" dxfId="481" priority="450">
      <formula>AQ4=$E4</formula>
    </cfRule>
  </conditionalFormatting>
  <conditionalFormatting sqref="AG4:AG19">
    <cfRule type="expression" dxfId="480" priority="449">
      <formula>AG4=$E4</formula>
    </cfRule>
  </conditionalFormatting>
  <conditionalFormatting sqref="AG4:AG19">
    <cfRule type="expression" dxfId="479" priority="448">
      <formula>AG4=$E4</formula>
    </cfRule>
  </conditionalFormatting>
  <conditionalFormatting sqref="AI4:AI19">
    <cfRule type="expression" dxfId="478" priority="447">
      <formula>AI4=$E4</formula>
    </cfRule>
  </conditionalFormatting>
  <conditionalFormatting sqref="AK4:AK19">
    <cfRule type="expression" dxfId="477" priority="446">
      <formula>AK4=$E4</formula>
    </cfRule>
  </conditionalFormatting>
  <conditionalFormatting sqref="AM4:AM19">
    <cfRule type="expression" dxfId="476" priority="445">
      <formula>AM4=$E4</formula>
    </cfRule>
  </conditionalFormatting>
  <conditionalFormatting sqref="AO4:AO19">
    <cfRule type="expression" dxfId="475" priority="444">
      <formula>AO4=$E4</formula>
    </cfRule>
  </conditionalFormatting>
  <conditionalFormatting sqref="AQ4:AQ19">
    <cfRule type="expression" dxfId="474" priority="443">
      <formula>AQ4=$E4</formula>
    </cfRule>
  </conditionalFormatting>
  <conditionalFormatting sqref="AS4:AS19">
    <cfRule type="expression" dxfId="473" priority="442">
      <formula>AS4=$E4</formula>
    </cfRule>
  </conditionalFormatting>
  <conditionalFormatting sqref="AU4:AU19">
    <cfRule type="expression" dxfId="472" priority="441">
      <formula>AU4=$E4</formula>
    </cfRule>
  </conditionalFormatting>
  <conditionalFormatting sqref="AW4:AW19">
    <cfRule type="expression" dxfId="471" priority="440">
      <formula>AW4=$E4</formula>
    </cfRule>
  </conditionalFormatting>
  <conditionalFormatting sqref="AM4:AM19">
    <cfRule type="expression" dxfId="470" priority="439">
      <formula>AM4=$E4</formula>
    </cfRule>
  </conditionalFormatting>
  <conditionalFormatting sqref="AO4:AO19">
    <cfRule type="expression" dxfId="469" priority="438">
      <formula>AO4=$E4</formula>
    </cfRule>
  </conditionalFormatting>
  <conditionalFormatting sqref="AM4:AM19">
    <cfRule type="expression" dxfId="468" priority="437">
      <formula>AM4=$E4</formula>
    </cfRule>
  </conditionalFormatting>
  <conditionalFormatting sqref="AO4:AO19">
    <cfRule type="expression" dxfId="467" priority="436">
      <formula>AO4=$E4</formula>
    </cfRule>
  </conditionalFormatting>
  <conditionalFormatting sqref="AQ4:AQ19">
    <cfRule type="expression" dxfId="466" priority="435">
      <formula>AQ4=$E4</formula>
    </cfRule>
  </conditionalFormatting>
  <conditionalFormatting sqref="AS4:AS19">
    <cfRule type="expression" dxfId="465" priority="434">
      <formula>AS4=$E4</formula>
    </cfRule>
  </conditionalFormatting>
  <conditionalFormatting sqref="AM4:AM19">
    <cfRule type="expression" dxfId="464" priority="433">
      <formula>AM4=$E4</formula>
    </cfRule>
  </conditionalFormatting>
  <conditionalFormatting sqref="AO4:AO19">
    <cfRule type="expression" dxfId="463" priority="432">
      <formula>AO4=$E4</formula>
    </cfRule>
  </conditionalFormatting>
  <conditionalFormatting sqref="AQ4:AQ19">
    <cfRule type="expression" dxfId="462" priority="431">
      <formula>AQ4=$E4</formula>
    </cfRule>
  </conditionalFormatting>
  <conditionalFormatting sqref="AM4:AM19">
    <cfRule type="expression" dxfId="461" priority="430">
      <formula>AM4=$E4</formula>
    </cfRule>
  </conditionalFormatting>
  <conditionalFormatting sqref="AO4:AO19">
    <cfRule type="expression" dxfId="460" priority="429">
      <formula>AO4=$E4</formula>
    </cfRule>
  </conditionalFormatting>
  <conditionalFormatting sqref="AQ4:AQ19">
    <cfRule type="expression" dxfId="459" priority="428">
      <formula>AQ4=$E4</formula>
    </cfRule>
  </conditionalFormatting>
  <conditionalFormatting sqref="AS4:AS19">
    <cfRule type="expression" dxfId="458" priority="427">
      <formula>AS4=$E4</formula>
    </cfRule>
  </conditionalFormatting>
  <conditionalFormatting sqref="AU4:AU19">
    <cfRule type="expression" dxfId="457" priority="426">
      <formula>AU4=$E4</formula>
    </cfRule>
  </conditionalFormatting>
  <conditionalFormatting sqref="AM4:AM19">
    <cfRule type="expression" dxfId="456" priority="425">
      <formula>AM4=$E4</formula>
    </cfRule>
  </conditionalFormatting>
  <conditionalFormatting sqref="AO4:AO19">
    <cfRule type="expression" dxfId="455" priority="424">
      <formula>AO4=$E4</formula>
    </cfRule>
  </conditionalFormatting>
  <conditionalFormatting sqref="AQ4:AQ19">
    <cfRule type="expression" dxfId="454" priority="423">
      <formula>AQ4=$E4</formula>
    </cfRule>
  </conditionalFormatting>
  <conditionalFormatting sqref="AM4:AM19">
    <cfRule type="expression" dxfId="453" priority="422">
      <formula>AM4=$E4</formula>
    </cfRule>
  </conditionalFormatting>
  <conditionalFormatting sqref="AO4:AO19">
    <cfRule type="expression" dxfId="452" priority="421">
      <formula>AO4=$E4</formula>
    </cfRule>
  </conditionalFormatting>
  <conditionalFormatting sqref="AQ4:AQ19">
    <cfRule type="expression" dxfId="451" priority="420">
      <formula>AQ4=$E4</formula>
    </cfRule>
  </conditionalFormatting>
  <conditionalFormatting sqref="AS4:AS19">
    <cfRule type="expression" dxfId="450" priority="419">
      <formula>AS4=$E4</formula>
    </cfRule>
  </conditionalFormatting>
  <conditionalFormatting sqref="AU4:AU19">
    <cfRule type="expression" dxfId="449" priority="418">
      <formula>AU4=$E4</formula>
    </cfRule>
  </conditionalFormatting>
  <conditionalFormatting sqref="AM4:AM19">
    <cfRule type="expression" dxfId="448" priority="417">
      <formula>AM4=$E4</formula>
    </cfRule>
  </conditionalFormatting>
  <conditionalFormatting sqref="AO4:AO19">
    <cfRule type="expression" dxfId="447" priority="416">
      <formula>AO4=$E4</formula>
    </cfRule>
  </conditionalFormatting>
  <conditionalFormatting sqref="AQ4:AQ19">
    <cfRule type="expression" dxfId="446" priority="415">
      <formula>AQ4=$E4</formula>
    </cfRule>
  </conditionalFormatting>
  <conditionalFormatting sqref="AS4:AS19">
    <cfRule type="expression" dxfId="445" priority="414">
      <formula>AS4=$E4</formula>
    </cfRule>
  </conditionalFormatting>
  <conditionalFormatting sqref="AM4:AM19">
    <cfRule type="expression" dxfId="444" priority="413">
      <formula>AM4=$E4</formula>
    </cfRule>
  </conditionalFormatting>
  <conditionalFormatting sqref="AO4:AO19">
    <cfRule type="expression" dxfId="443" priority="412">
      <formula>AO4=$E4</formula>
    </cfRule>
  </conditionalFormatting>
  <conditionalFormatting sqref="AQ4:AQ19">
    <cfRule type="expression" dxfId="442" priority="411">
      <formula>AQ4=$E4</formula>
    </cfRule>
  </conditionalFormatting>
  <conditionalFormatting sqref="AS4:AS19">
    <cfRule type="expression" dxfId="441" priority="410">
      <formula>AS4=$E4</formula>
    </cfRule>
  </conditionalFormatting>
  <conditionalFormatting sqref="AU4:AU19">
    <cfRule type="expression" dxfId="440" priority="409">
      <formula>AU4=$E4</formula>
    </cfRule>
  </conditionalFormatting>
  <conditionalFormatting sqref="AW4:AW19">
    <cfRule type="expression" dxfId="439" priority="408">
      <formula>AW4=$E4</formula>
    </cfRule>
  </conditionalFormatting>
  <conditionalFormatting sqref="AY4:AY19">
    <cfRule type="expression" dxfId="438" priority="407">
      <formula>AY4=$E4</formula>
    </cfRule>
  </conditionalFormatting>
  <conditionalFormatting sqref="W4:W19">
    <cfRule type="expression" dxfId="437" priority="406">
      <formula>W4=$E4</formula>
    </cfRule>
  </conditionalFormatting>
  <conditionalFormatting sqref="Y4:Y19">
    <cfRule type="expression" dxfId="436" priority="405">
      <formula>Y4=$E4</formula>
    </cfRule>
  </conditionalFormatting>
  <conditionalFormatting sqref="U4:U19">
    <cfRule type="expression" dxfId="435" priority="404">
      <formula>U4=$E4</formula>
    </cfRule>
  </conditionalFormatting>
  <conditionalFormatting sqref="AA4:AA19">
    <cfRule type="expression" dxfId="434" priority="403">
      <formula>AA4=$E4</formula>
    </cfRule>
  </conditionalFormatting>
  <conditionalFormatting sqref="AC4:AC19">
    <cfRule type="expression" dxfId="433" priority="402">
      <formula>AC4=$E4</formula>
    </cfRule>
  </conditionalFormatting>
  <conditionalFormatting sqref="AC4:AC19">
    <cfRule type="expression" dxfId="432" priority="401">
      <formula>AC4=$E4</formula>
    </cfRule>
  </conditionalFormatting>
  <conditionalFormatting sqref="AE4:AE19">
    <cfRule type="expression" dxfId="431" priority="400">
      <formula>AE4=$E4</formula>
    </cfRule>
  </conditionalFormatting>
  <conditionalFormatting sqref="AG4:AG19">
    <cfRule type="expression" dxfId="430" priority="399">
      <formula>AG4=$E4</formula>
    </cfRule>
  </conditionalFormatting>
  <conditionalFormatting sqref="AI4:AI19">
    <cfRule type="expression" dxfId="429" priority="398">
      <formula>AI4=$E4</formula>
    </cfRule>
  </conditionalFormatting>
  <conditionalFormatting sqref="AK4:AK19">
    <cfRule type="expression" dxfId="428" priority="397">
      <formula>AK4=$E4</formula>
    </cfRule>
  </conditionalFormatting>
  <conditionalFormatting sqref="AM4:AM19">
    <cfRule type="expression" dxfId="427" priority="396">
      <formula>AM4=$E4</formula>
    </cfRule>
  </conditionalFormatting>
  <conditionalFormatting sqref="AO4:AO19">
    <cfRule type="expression" dxfId="426" priority="395">
      <formula>AO4=$E4</formula>
    </cfRule>
  </conditionalFormatting>
  <conditionalFormatting sqref="Y4:Y19">
    <cfRule type="expression" dxfId="425" priority="394">
      <formula>Y4=$E4</formula>
    </cfRule>
  </conditionalFormatting>
  <conditionalFormatting sqref="AA4:AA19">
    <cfRule type="expression" dxfId="424" priority="393">
      <formula>AA4=$E4</formula>
    </cfRule>
  </conditionalFormatting>
  <conditionalFormatting sqref="W4:W19">
    <cfRule type="expression" dxfId="423" priority="392">
      <formula>W4=$E4</formula>
    </cfRule>
  </conditionalFormatting>
  <conditionalFormatting sqref="AC4:AC19">
    <cfRule type="expression" dxfId="422" priority="391">
      <formula>AC4=$E4</formula>
    </cfRule>
  </conditionalFormatting>
  <conditionalFormatting sqref="AE4:AE19">
    <cfRule type="expression" dxfId="421" priority="390">
      <formula>AE4=$E4</formula>
    </cfRule>
  </conditionalFormatting>
  <conditionalFormatting sqref="AE4:AE19">
    <cfRule type="expression" dxfId="420" priority="389">
      <formula>AE4=$E4</formula>
    </cfRule>
  </conditionalFormatting>
  <conditionalFormatting sqref="AG4:AG19">
    <cfRule type="expression" dxfId="419" priority="388">
      <formula>AG4=$E4</formula>
    </cfRule>
  </conditionalFormatting>
  <conditionalFormatting sqref="AI4:AI19">
    <cfRule type="expression" dxfId="418" priority="387">
      <formula>AI4=$E4</formula>
    </cfRule>
  </conditionalFormatting>
  <conditionalFormatting sqref="AK4:AK19">
    <cfRule type="expression" dxfId="417" priority="386">
      <formula>AK4=$E4</formula>
    </cfRule>
  </conditionalFormatting>
  <conditionalFormatting sqref="AM4:AM19">
    <cfRule type="expression" dxfId="416" priority="385">
      <formula>AM4=$E4</formula>
    </cfRule>
  </conditionalFormatting>
  <conditionalFormatting sqref="AO4:AO19">
    <cfRule type="expression" dxfId="415" priority="384">
      <formula>AO4=$E4</formula>
    </cfRule>
  </conditionalFormatting>
  <conditionalFormatting sqref="AQ4:AQ19">
    <cfRule type="expression" dxfId="414" priority="383">
      <formula>AQ4=$E4</formula>
    </cfRule>
  </conditionalFormatting>
  <conditionalFormatting sqref="AS4:AS19">
    <cfRule type="expression" dxfId="413" priority="382">
      <formula>AS4=$E4</formula>
    </cfRule>
  </conditionalFormatting>
  <conditionalFormatting sqref="AG4:AG19">
    <cfRule type="expression" dxfId="412" priority="381">
      <formula>AG4=$E4</formula>
    </cfRule>
  </conditionalFormatting>
  <conditionalFormatting sqref="AI4:AI19">
    <cfRule type="expression" dxfId="411" priority="380">
      <formula>AI4=$E4</formula>
    </cfRule>
  </conditionalFormatting>
  <conditionalFormatting sqref="AK4:AK19">
    <cfRule type="expression" dxfId="410" priority="379">
      <formula>AK4=$E4</formula>
    </cfRule>
  </conditionalFormatting>
  <conditionalFormatting sqref="AM4:AM19">
    <cfRule type="expression" dxfId="409" priority="378">
      <formula>AM4=$E4</formula>
    </cfRule>
  </conditionalFormatting>
  <conditionalFormatting sqref="AO4:AO19">
    <cfRule type="expression" dxfId="408" priority="377">
      <formula>AO4=$E4</formula>
    </cfRule>
  </conditionalFormatting>
  <conditionalFormatting sqref="AQ4:AQ19">
    <cfRule type="expression" dxfId="407" priority="376">
      <formula>AQ4=$E4</formula>
    </cfRule>
  </conditionalFormatting>
  <conditionalFormatting sqref="AG4:AG19">
    <cfRule type="expression" dxfId="406" priority="375">
      <formula>AG4=$E4</formula>
    </cfRule>
  </conditionalFormatting>
  <conditionalFormatting sqref="AG4:AG19">
    <cfRule type="expression" dxfId="405" priority="374">
      <formula>AG4=$E4</formula>
    </cfRule>
  </conditionalFormatting>
  <conditionalFormatting sqref="AI4:AI19">
    <cfRule type="expression" dxfId="404" priority="373">
      <formula>AI4=$E4</formula>
    </cfRule>
  </conditionalFormatting>
  <conditionalFormatting sqref="AK4:AK19">
    <cfRule type="expression" dxfId="403" priority="372">
      <formula>AK4=$E4</formula>
    </cfRule>
  </conditionalFormatting>
  <conditionalFormatting sqref="AM4:AM19">
    <cfRule type="expression" dxfId="402" priority="371">
      <formula>AM4=$E4</formula>
    </cfRule>
  </conditionalFormatting>
  <conditionalFormatting sqref="AO4:AO19">
    <cfRule type="expression" dxfId="401" priority="370">
      <formula>AO4=$E4</formula>
    </cfRule>
  </conditionalFormatting>
  <conditionalFormatting sqref="AQ4:AQ19">
    <cfRule type="expression" dxfId="400" priority="369">
      <formula>AQ4=$E4</formula>
    </cfRule>
  </conditionalFormatting>
  <conditionalFormatting sqref="AS4:AS19">
    <cfRule type="expression" dxfId="399" priority="368">
      <formula>AS4=$E4</formula>
    </cfRule>
  </conditionalFormatting>
  <conditionalFormatting sqref="AU4:AU19">
    <cfRule type="expression" dxfId="398" priority="367">
      <formula>AU4=$E4</formula>
    </cfRule>
  </conditionalFormatting>
  <conditionalFormatting sqref="AE4:AE19">
    <cfRule type="expression" dxfId="397" priority="366">
      <formula>AE4=$E4</formula>
    </cfRule>
  </conditionalFormatting>
  <conditionalFormatting sqref="AE4:AE19">
    <cfRule type="expression" dxfId="396" priority="365">
      <formula>AE4=$E4</formula>
    </cfRule>
  </conditionalFormatting>
  <conditionalFormatting sqref="AG4:AG19">
    <cfRule type="expression" dxfId="395" priority="364">
      <formula>AG4=$E4</formula>
    </cfRule>
  </conditionalFormatting>
  <conditionalFormatting sqref="AI4:AI19">
    <cfRule type="expression" dxfId="394" priority="363">
      <formula>AI4=$E4</formula>
    </cfRule>
  </conditionalFormatting>
  <conditionalFormatting sqref="AK4:AK19">
    <cfRule type="expression" dxfId="393" priority="362">
      <formula>AK4=$E4</formula>
    </cfRule>
  </conditionalFormatting>
  <conditionalFormatting sqref="AM4:AM19">
    <cfRule type="expression" dxfId="392" priority="361">
      <formula>AM4=$E4</formula>
    </cfRule>
  </conditionalFormatting>
  <conditionalFormatting sqref="AO4:AO19">
    <cfRule type="expression" dxfId="391" priority="360">
      <formula>AO4=$E4</formula>
    </cfRule>
  </conditionalFormatting>
  <conditionalFormatting sqref="AQ4:AQ19">
    <cfRule type="expression" dxfId="390" priority="359">
      <formula>AQ4=$E4</formula>
    </cfRule>
  </conditionalFormatting>
  <conditionalFormatting sqref="AE4:AE19">
    <cfRule type="expression" dxfId="389" priority="358">
      <formula>AE4=$E4</formula>
    </cfRule>
  </conditionalFormatting>
  <conditionalFormatting sqref="AG4:AG19">
    <cfRule type="expression" dxfId="388" priority="357">
      <formula>AG4=$E4</formula>
    </cfRule>
  </conditionalFormatting>
  <conditionalFormatting sqref="AG4:AG19">
    <cfRule type="expression" dxfId="387" priority="356">
      <formula>AG4=$E4</formula>
    </cfRule>
  </conditionalFormatting>
  <conditionalFormatting sqref="AI4:AI19">
    <cfRule type="expression" dxfId="386" priority="355">
      <formula>AI4=$E4</formula>
    </cfRule>
  </conditionalFormatting>
  <conditionalFormatting sqref="AK4:AK19">
    <cfRule type="expression" dxfId="385" priority="354">
      <formula>AK4=$E4</formula>
    </cfRule>
  </conditionalFormatting>
  <conditionalFormatting sqref="AM4:AM19">
    <cfRule type="expression" dxfId="384" priority="353">
      <formula>AM4=$E4</formula>
    </cfRule>
  </conditionalFormatting>
  <conditionalFormatting sqref="AO4:AO19">
    <cfRule type="expression" dxfId="383" priority="352">
      <formula>AO4=$E4</formula>
    </cfRule>
  </conditionalFormatting>
  <conditionalFormatting sqref="AQ4:AQ19">
    <cfRule type="expression" dxfId="382" priority="351">
      <formula>AQ4=$E4</formula>
    </cfRule>
  </conditionalFormatting>
  <conditionalFormatting sqref="AS4:AS19">
    <cfRule type="expression" dxfId="381" priority="350">
      <formula>AS4=$E4</formula>
    </cfRule>
  </conditionalFormatting>
  <conditionalFormatting sqref="AU4:AU19">
    <cfRule type="expression" dxfId="380" priority="349">
      <formula>AU4=$E4</formula>
    </cfRule>
  </conditionalFormatting>
  <conditionalFormatting sqref="AI4:AI19">
    <cfRule type="expression" dxfId="379" priority="348">
      <formula>AI4=$E4</formula>
    </cfRule>
  </conditionalFormatting>
  <conditionalFormatting sqref="AK4:AK19">
    <cfRule type="expression" dxfId="378" priority="347">
      <formula>AK4=$E4</formula>
    </cfRule>
  </conditionalFormatting>
  <conditionalFormatting sqref="AM4:AM19">
    <cfRule type="expression" dxfId="377" priority="346">
      <formula>AM4=$E4</formula>
    </cfRule>
  </conditionalFormatting>
  <conditionalFormatting sqref="AO4:AO19">
    <cfRule type="expression" dxfId="376" priority="345">
      <formula>AO4=$E4</formula>
    </cfRule>
  </conditionalFormatting>
  <conditionalFormatting sqref="AQ4:AQ19">
    <cfRule type="expression" dxfId="375" priority="344">
      <formula>AQ4=$E4</formula>
    </cfRule>
  </conditionalFormatting>
  <conditionalFormatting sqref="AS4:AS19">
    <cfRule type="expression" dxfId="374" priority="343">
      <formula>AS4=$E4</formula>
    </cfRule>
  </conditionalFormatting>
  <conditionalFormatting sqref="AI4:AI19">
    <cfRule type="expression" dxfId="373" priority="342">
      <formula>AI4=$E4</formula>
    </cfRule>
  </conditionalFormatting>
  <conditionalFormatting sqref="AI4:AI19">
    <cfRule type="expression" dxfId="372" priority="341">
      <formula>AI4=$E4</formula>
    </cfRule>
  </conditionalFormatting>
  <conditionalFormatting sqref="AK4:AK19">
    <cfRule type="expression" dxfId="371" priority="340">
      <formula>AK4=$E4</formula>
    </cfRule>
  </conditionalFormatting>
  <conditionalFormatting sqref="AM4:AM19">
    <cfRule type="expression" dxfId="370" priority="339">
      <formula>AM4=$E4</formula>
    </cfRule>
  </conditionalFormatting>
  <conditionalFormatting sqref="AO4:AO19">
    <cfRule type="expression" dxfId="369" priority="338">
      <formula>AO4=$E4</formula>
    </cfRule>
  </conditionalFormatting>
  <conditionalFormatting sqref="AQ4:AQ19">
    <cfRule type="expression" dxfId="368" priority="337">
      <formula>AQ4=$E4</formula>
    </cfRule>
  </conditionalFormatting>
  <conditionalFormatting sqref="AS4:AS19">
    <cfRule type="expression" dxfId="367" priority="336">
      <formula>AS4=$E4</formula>
    </cfRule>
  </conditionalFormatting>
  <conditionalFormatting sqref="AU4:AU19">
    <cfRule type="expression" dxfId="366" priority="335">
      <formula>AU4=$E4</formula>
    </cfRule>
  </conditionalFormatting>
  <conditionalFormatting sqref="AW4:AW19">
    <cfRule type="expression" dxfId="365" priority="334">
      <formula>AW4=$E4</formula>
    </cfRule>
  </conditionalFormatting>
  <conditionalFormatting sqref="AY4:AY19">
    <cfRule type="expression" dxfId="364" priority="333">
      <formula>AY4=$E4</formula>
    </cfRule>
  </conditionalFormatting>
  <conditionalFormatting sqref="AO4:AO19">
    <cfRule type="expression" dxfId="363" priority="332">
      <formula>AO4=$E4</formula>
    </cfRule>
  </conditionalFormatting>
  <conditionalFormatting sqref="AQ4:AQ19">
    <cfRule type="expression" dxfId="362" priority="331">
      <formula>AQ4=$E4</formula>
    </cfRule>
  </conditionalFormatting>
  <conditionalFormatting sqref="AO4:AO19">
    <cfRule type="expression" dxfId="361" priority="330">
      <formula>AO4=$E4</formula>
    </cfRule>
  </conditionalFormatting>
  <conditionalFormatting sqref="AQ4:AQ19">
    <cfRule type="expression" dxfId="360" priority="329">
      <formula>AQ4=$E4</formula>
    </cfRule>
  </conditionalFormatting>
  <conditionalFormatting sqref="AS4:AS19">
    <cfRule type="expression" dxfId="359" priority="328">
      <formula>AS4=$E4</formula>
    </cfRule>
  </conditionalFormatting>
  <conditionalFormatting sqref="AU4:AU19">
    <cfRule type="expression" dxfId="358" priority="327">
      <formula>AU4=$E4</formula>
    </cfRule>
  </conditionalFormatting>
  <conditionalFormatting sqref="AO4:AO19">
    <cfRule type="expression" dxfId="357" priority="326">
      <formula>AO4=$E4</formula>
    </cfRule>
  </conditionalFormatting>
  <conditionalFormatting sqref="AQ4:AQ19">
    <cfRule type="expression" dxfId="356" priority="325">
      <formula>AQ4=$E4</formula>
    </cfRule>
  </conditionalFormatting>
  <conditionalFormatting sqref="AS4:AS19">
    <cfRule type="expression" dxfId="355" priority="324">
      <formula>AS4=$E4</formula>
    </cfRule>
  </conditionalFormatting>
  <conditionalFormatting sqref="AO4:AO19">
    <cfRule type="expression" dxfId="354" priority="323">
      <formula>AO4=$E4</formula>
    </cfRule>
  </conditionalFormatting>
  <conditionalFormatting sqref="AQ4:AQ19">
    <cfRule type="expression" dxfId="353" priority="322">
      <formula>AQ4=$E4</formula>
    </cfRule>
  </conditionalFormatting>
  <conditionalFormatting sqref="AS4:AS19">
    <cfRule type="expression" dxfId="352" priority="321">
      <formula>AS4=$E4</formula>
    </cfRule>
  </conditionalFormatting>
  <conditionalFormatting sqref="AU4:AU19">
    <cfRule type="expression" dxfId="351" priority="320">
      <formula>AU4=$E4</formula>
    </cfRule>
  </conditionalFormatting>
  <conditionalFormatting sqref="AW4:AW19">
    <cfRule type="expression" dxfId="350" priority="319">
      <formula>AW4=$E4</formula>
    </cfRule>
  </conditionalFormatting>
  <conditionalFormatting sqref="AO4:AO19">
    <cfRule type="expression" dxfId="349" priority="318">
      <formula>AO4=$E4</formula>
    </cfRule>
  </conditionalFormatting>
  <conditionalFormatting sqref="AQ4:AQ19">
    <cfRule type="expression" dxfId="348" priority="317">
      <formula>AQ4=$E4</formula>
    </cfRule>
  </conditionalFormatting>
  <conditionalFormatting sqref="AS4:AS19">
    <cfRule type="expression" dxfId="347" priority="316">
      <formula>AS4=$E4</formula>
    </cfRule>
  </conditionalFormatting>
  <conditionalFormatting sqref="AO4:AO19">
    <cfRule type="expression" dxfId="346" priority="315">
      <formula>AO4=$E4</formula>
    </cfRule>
  </conditionalFormatting>
  <conditionalFormatting sqref="AQ4:AQ19">
    <cfRule type="expression" dxfId="345" priority="314">
      <formula>AQ4=$E4</formula>
    </cfRule>
  </conditionalFormatting>
  <conditionalFormatting sqref="AS4:AS19">
    <cfRule type="expression" dxfId="344" priority="313">
      <formula>AS4=$E4</formula>
    </cfRule>
  </conditionalFormatting>
  <conditionalFormatting sqref="AU4:AU19">
    <cfRule type="expression" dxfId="343" priority="312">
      <formula>AU4=$E4</formula>
    </cfRule>
  </conditionalFormatting>
  <conditionalFormatting sqref="AW4:AW19">
    <cfRule type="expression" dxfId="342" priority="311">
      <formula>AW4=$E4</formula>
    </cfRule>
  </conditionalFormatting>
  <conditionalFormatting sqref="AO4:AO19">
    <cfRule type="expression" dxfId="341" priority="310">
      <formula>AO4=$E4</formula>
    </cfRule>
  </conditionalFormatting>
  <conditionalFormatting sqref="AQ4:AQ19">
    <cfRule type="expression" dxfId="340" priority="309">
      <formula>AQ4=$E4</formula>
    </cfRule>
  </conditionalFormatting>
  <conditionalFormatting sqref="AS4:AS19">
    <cfRule type="expression" dxfId="339" priority="308">
      <formula>AS4=$E4</formula>
    </cfRule>
  </conditionalFormatting>
  <conditionalFormatting sqref="AU4:AU19">
    <cfRule type="expression" dxfId="338" priority="307">
      <formula>AU4=$E4</formula>
    </cfRule>
  </conditionalFormatting>
  <conditionalFormatting sqref="AO4:AO19">
    <cfRule type="expression" dxfId="337" priority="306">
      <formula>AO4=$E4</formula>
    </cfRule>
  </conditionalFormatting>
  <conditionalFormatting sqref="AQ4:AQ19">
    <cfRule type="expression" dxfId="336" priority="305">
      <formula>AQ4=$E4</formula>
    </cfRule>
  </conditionalFormatting>
  <conditionalFormatting sqref="AS4:AS19">
    <cfRule type="expression" dxfId="335" priority="304">
      <formula>AS4=$E4</formula>
    </cfRule>
  </conditionalFormatting>
  <conditionalFormatting sqref="AU4:AU19">
    <cfRule type="expression" dxfId="334" priority="303">
      <formula>AU4=$E4</formula>
    </cfRule>
  </conditionalFormatting>
  <conditionalFormatting sqref="AW4:AW19">
    <cfRule type="expression" dxfId="333" priority="302">
      <formula>AW4=$E4</formula>
    </cfRule>
  </conditionalFormatting>
  <conditionalFormatting sqref="AY4:AY19">
    <cfRule type="expression" dxfId="332" priority="301">
      <formula>AY4=$E4</formula>
    </cfRule>
  </conditionalFormatting>
  <conditionalFormatting sqref="BA4:BA19">
    <cfRule type="expression" dxfId="331" priority="300">
      <formula>BA4=$E4</formula>
    </cfRule>
  </conditionalFormatting>
  <conditionalFormatting sqref="AU4:AU19">
    <cfRule type="expression" dxfId="330" priority="299">
      <formula>AU4=$E4</formula>
    </cfRule>
  </conditionalFormatting>
  <conditionalFormatting sqref="AU4:AU19">
    <cfRule type="expression" dxfId="329" priority="298">
      <formula>AU4=$E4</formula>
    </cfRule>
  </conditionalFormatting>
  <conditionalFormatting sqref="AU4:AU19">
    <cfRule type="expression" dxfId="328" priority="297">
      <formula>AU4=$E4</formula>
    </cfRule>
  </conditionalFormatting>
  <conditionalFormatting sqref="AW4:AW19">
    <cfRule type="expression" dxfId="327" priority="296">
      <formula>AW4=$E4</formula>
    </cfRule>
  </conditionalFormatting>
  <conditionalFormatting sqref="AY4:AY19">
    <cfRule type="expression" dxfId="326" priority="295">
      <formula>AY4=$E4</formula>
    </cfRule>
  </conditionalFormatting>
  <conditionalFormatting sqref="AU4:AU19">
    <cfRule type="expression" dxfId="325" priority="294">
      <formula>AU4=$E4</formula>
    </cfRule>
  </conditionalFormatting>
  <conditionalFormatting sqref="AU4:AU19">
    <cfRule type="expression" dxfId="324" priority="293">
      <formula>AU4=$E4</formula>
    </cfRule>
  </conditionalFormatting>
  <conditionalFormatting sqref="AW4:AW19">
    <cfRule type="expression" dxfId="323" priority="292">
      <formula>AW4=$E4</formula>
    </cfRule>
  </conditionalFormatting>
  <conditionalFormatting sqref="AU4:AU19">
    <cfRule type="expression" dxfId="322" priority="291">
      <formula>AU4=$E4</formula>
    </cfRule>
  </conditionalFormatting>
  <conditionalFormatting sqref="AW4:AW19">
    <cfRule type="expression" dxfId="321" priority="290">
      <formula>AW4=$E4</formula>
    </cfRule>
  </conditionalFormatting>
  <conditionalFormatting sqref="AU4:AU19">
    <cfRule type="expression" dxfId="320" priority="289">
      <formula>AU4=$E4</formula>
    </cfRule>
  </conditionalFormatting>
  <conditionalFormatting sqref="AU4:AU19">
    <cfRule type="expression" dxfId="319" priority="288">
      <formula>AU4=$E4</formula>
    </cfRule>
  </conditionalFormatting>
  <conditionalFormatting sqref="AW4:AW19">
    <cfRule type="expression" dxfId="318" priority="287">
      <formula>AW4=$E4</formula>
    </cfRule>
  </conditionalFormatting>
  <conditionalFormatting sqref="AY4:AY19">
    <cfRule type="expression" dxfId="317" priority="286">
      <formula>AY4=$E4</formula>
    </cfRule>
  </conditionalFormatting>
  <conditionalFormatting sqref="BA4:BA19">
    <cfRule type="expression" dxfId="316" priority="285">
      <formula>BA4=$E4</formula>
    </cfRule>
  </conditionalFormatting>
  <conditionalFormatting sqref="AU4:AU19">
    <cfRule type="expression" dxfId="315" priority="284">
      <formula>AU4=$E4</formula>
    </cfRule>
  </conditionalFormatting>
  <conditionalFormatting sqref="AU4:AU19">
    <cfRule type="expression" dxfId="314" priority="283">
      <formula>AU4=$E4</formula>
    </cfRule>
  </conditionalFormatting>
  <conditionalFormatting sqref="AW4:AW19">
    <cfRule type="expression" dxfId="313" priority="282">
      <formula>AW4=$E4</formula>
    </cfRule>
  </conditionalFormatting>
  <conditionalFormatting sqref="AU4:AU19">
    <cfRule type="expression" dxfId="312" priority="281">
      <formula>AU4=$E4</formula>
    </cfRule>
  </conditionalFormatting>
  <conditionalFormatting sqref="AW4:AW19">
    <cfRule type="expression" dxfId="311" priority="280">
      <formula>AW4=$E4</formula>
    </cfRule>
  </conditionalFormatting>
  <conditionalFormatting sqref="AU4:AU19">
    <cfRule type="expression" dxfId="310" priority="279">
      <formula>AU4=$E4</formula>
    </cfRule>
  </conditionalFormatting>
  <conditionalFormatting sqref="AU4:AU19">
    <cfRule type="expression" dxfId="309" priority="278">
      <formula>AU4=$E4</formula>
    </cfRule>
  </conditionalFormatting>
  <conditionalFormatting sqref="AW4:AW19">
    <cfRule type="expression" dxfId="308" priority="277">
      <formula>AW4=$E4</formula>
    </cfRule>
  </conditionalFormatting>
  <conditionalFormatting sqref="AY4:AY19">
    <cfRule type="expression" dxfId="307" priority="276">
      <formula>AY4=$E4</formula>
    </cfRule>
  </conditionalFormatting>
  <conditionalFormatting sqref="BA4:BA19">
    <cfRule type="expression" dxfId="306" priority="275">
      <formula>BA4=$E4</formula>
    </cfRule>
  </conditionalFormatting>
  <conditionalFormatting sqref="AU4:AU19">
    <cfRule type="expression" dxfId="305" priority="274">
      <formula>AU4=$E4</formula>
    </cfRule>
  </conditionalFormatting>
  <conditionalFormatting sqref="AW4:AW19">
    <cfRule type="expression" dxfId="304" priority="273">
      <formula>AW4=$E4</formula>
    </cfRule>
  </conditionalFormatting>
  <conditionalFormatting sqref="AU4:AU19">
    <cfRule type="expression" dxfId="303" priority="272">
      <formula>AU4=$E4</formula>
    </cfRule>
  </conditionalFormatting>
  <conditionalFormatting sqref="AU4:AU19">
    <cfRule type="expression" dxfId="302" priority="271">
      <formula>AU4=$E4</formula>
    </cfRule>
  </conditionalFormatting>
  <conditionalFormatting sqref="AW4:AW19">
    <cfRule type="expression" dxfId="301" priority="270">
      <formula>AW4=$E4</formula>
    </cfRule>
  </conditionalFormatting>
  <conditionalFormatting sqref="AY4:AY19">
    <cfRule type="expression" dxfId="300" priority="269">
      <formula>AY4=$E4</formula>
    </cfRule>
  </conditionalFormatting>
  <conditionalFormatting sqref="AU4:AU19">
    <cfRule type="expression" dxfId="299" priority="268">
      <formula>AU4=$E4</formula>
    </cfRule>
  </conditionalFormatting>
  <conditionalFormatting sqref="AU4:AU19">
    <cfRule type="expression" dxfId="298" priority="267">
      <formula>AU4=$E4</formula>
    </cfRule>
  </conditionalFormatting>
  <conditionalFormatting sqref="AW4:AW19">
    <cfRule type="expression" dxfId="297" priority="266">
      <formula>AW4=$E4</formula>
    </cfRule>
  </conditionalFormatting>
  <conditionalFormatting sqref="AY4:AY19">
    <cfRule type="expression" dxfId="296" priority="265">
      <formula>AY4=$E4</formula>
    </cfRule>
  </conditionalFormatting>
  <conditionalFormatting sqref="AU4:AU19">
    <cfRule type="expression" dxfId="295" priority="264">
      <formula>AU4=$E4</formula>
    </cfRule>
  </conditionalFormatting>
  <conditionalFormatting sqref="AW4:AW19">
    <cfRule type="expression" dxfId="294" priority="263">
      <formula>AW4=$E4</formula>
    </cfRule>
  </conditionalFormatting>
  <conditionalFormatting sqref="AU4:AU19">
    <cfRule type="expression" dxfId="293" priority="262">
      <formula>AU4=$E4</formula>
    </cfRule>
  </conditionalFormatting>
  <conditionalFormatting sqref="AW4:AW19">
    <cfRule type="expression" dxfId="292" priority="261">
      <formula>AW4=$E4</formula>
    </cfRule>
  </conditionalFormatting>
  <conditionalFormatting sqref="AY4:AY19">
    <cfRule type="expression" dxfId="291" priority="260">
      <formula>AY4=$E4</formula>
    </cfRule>
  </conditionalFormatting>
  <conditionalFormatting sqref="BA4:BA19">
    <cfRule type="expression" dxfId="290" priority="259">
      <formula>BA4=$E4</formula>
    </cfRule>
  </conditionalFormatting>
  <conditionalFormatting sqref="BC4:BC19">
    <cfRule type="expression" dxfId="289" priority="258">
      <formula>BC4=$E4</formula>
    </cfRule>
  </conditionalFormatting>
  <conditionalFormatting sqref="W4:W19">
    <cfRule type="expression" dxfId="288" priority="257">
      <formula>W4=$E4</formula>
    </cfRule>
  </conditionalFormatting>
  <conditionalFormatting sqref="Y4:Y19">
    <cfRule type="expression" dxfId="287" priority="256">
      <formula>Y4=$E4</formula>
    </cfRule>
  </conditionalFormatting>
  <conditionalFormatting sqref="U4:U19">
    <cfRule type="expression" dxfId="286" priority="255">
      <formula>U4=$E4</formula>
    </cfRule>
  </conditionalFormatting>
  <conditionalFormatting sqref="AA4:AA19">
    <cfRule type="expression" dxfId="285" priority="254">
      <formula>AA4=$E4</formula>
    </cfRule>
  </conditionalFormatting>
  <conditionalFormatting sqref="AC4:AC19">
    <cfRule type="expression" dxfId="284" priority="253">
      <formula>AC4=$E4</formula>
    </cfRule>
  </conditionalFormatting>
  <conditionalFormatting sqref="AC4:AC19">
    <cfRule type="expression" dxfId="283" priority="252">
      <formula>AC4=$E4</formula>
    </cfRule>
  </conditionalFormatting>
  <conditionalFormatting sqref="AE4:AE19">
    <cfRule type="expression" dxfId="282" priority="251">
      <formula>AE4=$E4</formula>
    </cfRule>
  </conditionalFormatting>
  <conditionalFormatting sqref="AG4:AG19">
    <cfRule type="expression" dxfId="281" priority="250">
      <formula>AG4=$E4</formula>
    </cfRule>
  </conditionalFormatting>
  <conditionalFormatting sqref="AI4:AI19">
    <cfRule type="expression" dxfId="280" priority="249">
      <formula>AI4=$E4</formula>
    </cfRule>
  </conditionalFormatting>
  <conditionalFormatting sqref="AK4:AK19">
    <cfRule type="expression" dxfId="279" priority="248">
      <formula>AK4=$E4</formula>
    </cfRule>
  </conditionalFormatting>
  <conditionalFormatting sqref="AM4:AM19">
    <cfRule type="expression" dxfId="278" priority="247">
      <formula>AM4=$E4</formula>
    </cfRule>
  </conditionalFormatting>
  <conditionalFormatting sqref="AO4:AO19">
    <cfRule type="expression" dxfId="277" priority="246">
      <formula>AO4=$E4</formula>
    </cfRule>
  </conditionalFormatting>
  <conditionalFormatting sqref="Y4:Y19">
    <cfRule type="expression" dxfId="276" priority="245">
      <formula>Y4=$E4</formula>
    </cfRule>
  </conditionalFormatting>
  <conditionalFormatting sqref="AA4:AA19">
    <cfRule type="expression" dxfId="275" priority="244">
      <formula>AA4=$E4</formula>
    </cfRule>
  </conditionalFormatting>
  <conditionalFormatting sqref="W4:W19">
    <cfRule type="expression" dxfId="274" priority="243">
      <formula>W4=$E4</formula>
    </cfRule>
  </conditionalFormatting>
  <conditionalFormatting sqref="AC4:AC19">
    <cfRule type="expression" dxfId="273" priority="242">
      <formula>AC4=$E4</formula>
    </cfRule>
  </conditionalFormatting>
  <conditionalFormatting sqref="AE4:AE19">
    <cfRule type="expression" dxfId="272" priority="241">
      <formula>AE4=$E4</formula>
    </cfRule>
  </conditionalFormatting>
  <conditionalFormatting sqref="AE4:AE19">
    <cfRule type="expression" dxfId="271" priority="240">
      <formula>AE4=$E4</formula>
    </cfRule>
  </conditionalFormatting>
  <conditionalFormatting sqref="AG4:AG19">
    <cfRule type="expression" dxfId="270" priority="239">
      <formula>AG4=$E4</formula>
    </cfRule>
  </conditionalFormatting>
  <conditionalFormatting sqref="AI4:AI19">
    <cfRule type="expression" dxfId="269" priority="238">
      <formula>AI4=$E4</formula>
    </cfRule>
  </conditionalFormatting>
  <conditionalFormatting sqref="AK4:AK19">
    <cfRule type="expression" dxfId="268" priority="237">
      <formula>AK4=$E4</formula>
    </cfRule>
  </conditionalFormatting>
  <conditionalFormatting sqref="AM4:AM19">
    <cfRule type="expression" dxfId="267" priority="236">
      <formula>AM4=$E4</formula>
    </cfRule>
  </conditionalFormatting>
  <conditionalFormatting sqref="AO4:AO19">
    <cfRule type="expression" dxfId="266" priority="235">
      <formula>AO4=$E4</formula>
    </cfRule>
  </conditionalFormatting>
  <conditionalFormatting sqref="AQ4:AQ19">
    <cfRule type="expression" dxfId="265" priority="234">
      <formula>AQ4=$E4</formula>
    </cfRule>
  </conditionalFormatting>
  <conditionalFormatting sqref="AS4:AS19">
    <cfRule type="expression" dxfId="264" priority="233">
      <formula>AS4=$E4</formula>
    </cfRule>
  </conditionalFormatting>
  <conditionalFormatting sqref="AG4:AG19">
    <cfRule type="expression" dxfId="263" priority="232">
      <formula>AG4=$E4</formula>
    </cfRule>
  </conditionalFormatting>
  <conditionalFormatting sqref="AI4:AI19">
    <cfRule type="expression" dxfId="262" priority="231">
      <formula>AI4=$E4</formula>
    </cfRule>
  </conditionalFormatting>
  <conditionalFormatting sqref="AK4:AK19">
    <cfRule type="expression" dxfId="261" priority="230">
      <formula>AK4=$E4</formula>
    </cfRule>
  </conditionalFormatting>
  <conditionalFormatting sqref="AM4:AM19">
    <cfRule type="expression" dxfId="260" priority="229">
      <formula>AM4=$E4</formula>
    </cfRule>
  </conditionalFormatting>
  <conditionalFormatting sqref="AO4:AO19">
    <cfRule type="expression" dxfId="259" priority="228">
      <formula>AO4=$E4</formula>
    </cfRule>
  </conditionalFormatting>
  <conditionalFormatting sqref="AQ4:AQ19">
    <cfRule type="expression" dxfId="258" priority="227">
      <formula>AQ4=$E4</formula>
    </cfRule>
  </conditionalFormatting>
  <conditionalFormatting sqref="AG4:AG19">
    <cfRule type="expression" dxfId="257" priority="226">
      <formula>AG4=$E4</formula>
    </cfRule>
  </conditionalFormatting>
  <conditionalFormatting sqref="AG4:AG19">
    <cfRule type="expression" dxfId="256" priority="225">
      <formula>AG4=$E4</formula>
    </cfRule>
  </conditionalFormatting>
  <conditionalFormatting sqref="AI4:AI19">
    <cfRule type="expression" dxfId="255" priority="224">
      <formula>AI4=$E4</formula>
    </cfRule>
  </conditionalFormatting>
  <conditionalFormatting sqref="AK4:AK19">
    <cfRule type="expression" dxfId="254" priority="223">
      <formula>AK4=$E4</formula>
    </cfRule>
  </conditionalFormatting>
  <conditionalFormatting sqref="AM4:AM19">
    <cfRule type="expression" dxfId="253" priority="222">
      <formula>AM4=$E4</formula>
    </cfRule>
  </conditionalFormatting>
  <conditionalFormatting sqref="AO4:AO19">
    <cfRule type="expression" dxfId="252" priority="221">
      <formula>AO4=$E4</formula>
    </cfRule>
  </conditionalFormatting>
  <conditionalFormatting sqref="AQ4:AQ19">
    <cfRule type="expression" dxfId="251" priority="220">
      <formula>AQ4=$E4</formula>
    </cfRule>
  </conditionalFormatting>
  <conditionalFormatting sqref="AS4:AS19">
    <cfRule type="expression" dxfId="250" priority="219">
      <formula>AS4=$E4</formula>
    </cfRule>
  </conditionalFormatting>
  <conditionalFormatting sqref="AU4:AU19">
    <cfRule type="expression" dxfId="249" priority="218">
      <formula>AU4=$E4</formula>
    </cfRule>
  </conditionalFormatting>
  <conditionalFormatting sqref="AE4:AE19">
    <cfRule type="expression" dxfId="248" priority="217">
      <formula>AE4=$E4</formula>
    </cfRule>
  </conditionalFormatting>
  <conditionalFormatting sqref="AE4:AE19">
    <cfRule type="expression" dxfId="247" priority="216">
      <formula>AE4=$E4</formula>
    </cfRule>
  </conditionalFormatting>
  <conditionalFormatting sqref="AG4:AG19">
    <cfRule type="expression" dxfId="246" priority="215">
      <formula>AG4=$E4</formula>
    </cfRule>
  </conditionalFormatting>
  <conditionalFormatting sqref="AI4:AI19">
    <cfRule type="expression" dxfId="245" priority="214">
      <formula>AI4=$E4</formula>
    </cfRule>
  </conditionalFormatting>
  <conditionalFormatting sqref="AK4:AK19">
    <cfRule type="expression" dxfId="244" priority="213">
      <formula>AK4=$E4</formula>
    </cfRule>
  </conditionalFormatting>
  <conditionalFormatting sqref="AM4:AM19">
    <cfRule type="expression" dxfId="243" priority="212">
      <formula>AM4=$E4</formula>
    </cfRule>
  </conditionalFormatting>
  <conditionalFormatting sqref="AO4:AO19">
    <cfRule type="expression" dxfId="242" priority="211">
      <formula>AO4=$E4</formula>
    </cfRule>
  </conditionalFormatting>
  <conditionalFormatting sqref="AQ4:AQ19">
    <cfRule type="expression" dxfId="241" priority="210">
      <formula>AQ4=$E4</formula>
    </cfRule>
  </conditionalFormatting>
  <conditionalFormatting sqref="AE4:AE19">
    <cfRule type="expression" dxfId="240" priority="209">
      <formula>AE4=$E4</formula>
    </cfRule>
  </conditionalFormatting>
  <conditionalFormatting sqref="AG4:AG19">
    <cfRule type="expression" dxfId="239" priority="208">
      <formula>AG4=$E4</formula>
    </cfRule>
  </conditionalFormatting>
  <conditionalFormatting sqref="AG4:AG19">
    <cfRule type="expression" dxfId="238" priority="207">
      <formula>AG4=$E4</formula>
    </cfRule>
  </conditionalFormatting>
  <conditionalFormatting sqref="AI4:AI19">
    <cfRule type="expression" dxfId="237" priority="206">
      <formula>AI4=$E4</formula>
    </cfRule>
  </conditionalFormatting>
  <conditionalFormatting sqref="AK4:AK19">
    <cfRule type="expression" dxfId="236" priority="205">
      <formula>AK4=$E4</formula>
    </cfRule>
  </conditionalFormatting>
  <conditionalFormatting sqref="AM4:AM19">
    <cfRule type="expression" dxfId="235" priority="204">
      <formula>AM4=$E4</formula>
    </cfRule>
  </conditionalFormatting>
  <conditionalFormatting sqref="AO4:AO19">
    <cfRule type="expression" dxfId="234" priority="203">
      <formula>AO4=$E4</formula>
    </cfRule>
  </conditionalFormatting>
  <conditionalFormatting sqref="AQ4:AQ19">
    <cfRule type="expression" dxfId="233" priority="202">
      <formula>AQ4=$E4</formula>
    </cfRule>
  </conditionalFormatting>
  <conditionalFormatting sqref="AS4:AS19">
    <cfRule type="expression" dxfId="232" priority="201">
      <formula>AS4=$E4</formula>
    </cfRule>
  </conditionalFormatting>
  <conditionalFormatting sqref="AU4:AU19">
    <cfRule type="expression" dxfId="231" priority="200">
      <formula>AU4=$E4</formula>
    </cfRule>
  </conditionalFormatting>
  <conditionalFormatting sqref="AI4:AI19">
    <cfRule type="expression" dxfId="230" priority="199">
      <formula>AI4=$E4</formula>
    </cfRule>
  </conditionalFormatting>
  <conditionalFormatting sqref="AK4:AK19">
    <cfRule type="expression" dxfId="229" priority="198">
      <formula>AK4=$E4</formula>
    </cfRule>
  </conditionalFormatting>
  <conditionalFormatting sqref="AM4:AM19">
    <cfRule type="expression" dxfId="228" priority="197">
      <formula>AM4=$E4</formula>
    </cfRule>
  </conditionalFormatting>
  <conditionalFormatting sqref="AO4:AO19">
    <cfRule type="expression" dxfId="227" priority="196">
      <formula>AO4=$E4</formula>
    </cfRule>
  </conditionalFormatting>
  <conditionalFormatting sqref="AQ4:AQ19">
    <cfRule type="expression" dxfId="226" priority="195">
      <formula>AQ4=$E4</formula>
    </cfRule>
  </conditionalFormatting>
  <conditionalFormatting sqref="AS4:AS19">
    <cfRule type="expression" dxfId="225" priority="194">
      <formula>AS4=$E4</formula>
    </cfRule>
  </conditionalFormatting>
  <conditionalFormatting sqref="AI4:AI19">
    <cfRule type="expression" dxfId="224" priority="193">
      <formula>AI4=$E4</formula>
    </cfRule>
  </conditionalFormatting>
  <conditionalFormatting sqref="AI4:AI19">
    <cfRule type="expression" dxfId="223" priority="192">
      <formula>AI4=$E4</formula>
    </cfRule>
  </conditionalFormatting>
  <conditionalFormatting sqref="AK4:AK19">
    <cfRule type="expression" dxfId="222" priority="191">
      <formula>AK4=$E4</formula>
    </cfRule>
  </conditionalFormatting>
  <conditionalFormatting sqref="AM4:AM19">
    <cfRule type="expression" dxfId="221" priority="190">
      <formula>AM4=$E4</formula>
    </cfRule>
  </conditionalFormatting>
  <conditionalFormatting sqref="AO4:AO19">
    <cfRule type="expression" dxfId="220" priority="189">
      <formula>AO4=$E4</formula>
    </cfRule>
  </conditionalFormatting>
  <conditionalFormatting sqref="AQ4:AQ19">
    <cfRule type="expression" dxfId="219" priority="188">
      <formula>AQ4=$E4</formula>
    </cfRule>
  </conditionalFormatting>
  <conditionalFormatting sqref="AS4:AS19">
    <cfRule type="expression" dxfId="218" priority="187">
      <formula>AS4=$E4</formula>
    </cfRule>
  </conditionalFormatting>
  <conditionalFormatting sqref="AU4:AU19">
    <cfRule type="expression" dxfId="217" priority="186">
      <formula>AU4=$E4</formula>
    </cfRule>
  </conditionalFormatting>
  <conditionalFormatting sqref="AW4:AW19">
    <cfRule type="expression" dxfId="216" priority="185">
      <formula>AW4=$E4</formula>
    </cfRule>
  </conditionalFormatting>
  <conditionalFormatting sqref="AY4:AY19">
    <cfRule type="expression" dxfId="215" priority="184">
      <formula>AY4=$E4</formula>
    </cfRule>
  </conditionalFormatting>
  <conditionalFormatting sqref="AO4:AO19">
    <cfRule type="expression" dxfId="214" priority="183">
      <formula>AO4=$E4</formula>
    </cfRule>
  </conditionalFormatting>
  <conditionalFormatting sqref="AQ4:AQ19">
    <cfRule type="expression" dxfId="213" priority="182">
      <formula>AQ4=$E4</formula>
    </cfRule>
  </conditionalFormatting>
  <conditionalFormatting sqref="AO4:AO19">
    <cfRule type="expression" dxfId="212" priority="181">
      <formula>AO4=$E4</formula>
    </cfRule>
  </conditionalFormatting>
  <conditionalFormatting sqref="AQ4:AQ19">
    <cfRule type="expression" dxfId="211" priority="180">
      <formula>AQ4=$E4</formula>
    </cfRule>
  </conditionalFormatting>
  <conditionalFormatting sqref="AS4:AS19">
    <cfRule type="expression" dxfId="210" priority="179">
      <formula>AS4=$E4</formula>
    </cfRule>
  </conditionalFormatting>
  <conditionalFormatting sqref="AU4:AU19">
    <cfRule type="expression" dxfId="209" priority="178">
      <formula>AU4=$E4</formula>
    </cfRule>
  </conditionalFormatting>
  <conditionalFormatting sqref="AO4:AO19">
    <cfRule type="expression" dxfId="208" priority="177">
      <formula>AO4=$E4</formula>
    </cfRule>
  </conditionalFormatting>
  <conditionalFormatting sqref="AQ4:AQ19">
    <cfRule type="expression" dxfId="207" priority="176">
      <formula>AQ4=$E4</formula>
    </cfRule>
  </conditionalFormatting>
  <conditionalFormatting sqref="AS4:AS19">
    <cfRule type="expression" dxfId="206" priority="175">
      <formula>AS4=$E4</formula>
    </cfRule>
  </conditionalFormatting>
  <conditionalFormatting sqref="AO4:AO19">
    <cfRule type="expression" dxfId="205" priority="174">
      <formula>AO4=$E4</formula>
    </cfRule>
  </conditionalFormatting>
  <conditionalFormatting sqref="AQ4:AQ19">
    <cfRule type="expression" dxfId="204" priority="173">
      <formula>AQ4=$E4</formula>
    </cfRule>
  </conditionalFormatting>
  <conditionalFormatting sqref="AS4:AS19">
    <cfRule type="expression" dxfId="203" priority="172">
      <formula>AS4=$E4</formula>
    </cfRule>
  </conditionalFormatting>
  <conditionalFormatting sqref="AU4:AU19">
    <cfRule type="expression" dxfId="202" priority="171">
      <formula>AU4=$E4</formula>
    </cfRule>
  </conditionalFormatting>
  <conditionalFormatting sqref="AW4:AW19">
    <cfRule type="expression" dxfId="201" priority="170">
      <formula>AW4=$E4</formula>
    </cfRule>
  </conditionalFormatting>
  <conditionalFormatting sqref="AO4:AO19">
    <cfRule type="expression" dxfId="200" priority="169">
      <formula>AO4=$E4</formula>
    </cfRule>
  </conditionalFormatting>
  <conditionalFormatting sqref="AQ4:AQ19">
    <cfRule type="expression" dxfId="199" priority="168">
      <formula>AQ4=$E4</formula>
    </cfRule>
  </conditionalFormatting>
  <conditionalFormatting sqref="AS4:AS19">
    <cfRule type="expression" dxfId="198" priority="167">
      <formula>AS4=$E4</formula>
    </cfRule>
  </conditionalFormatting>
  <conditionalFormatting sqref="AO4:AO19">
    <cfRule type="expression" dxfId="197" priority="166">
      <formula>AO4=$E4</formula>
    </cfRule>
  </conditionalFormatting>
  <conditionalFormatting sqref="AQ4:AQ19">
    <cfRule type="expression" dxfId="196" priority="165">
      <formula>AQ4=$E4</formula>
    </cfRule>
  </conditionalFormatting>
  <conditionalFormatting sqref="AS4:AS19">
    <cfRule type="expression" dxfId="195" priority="164">
      <formula>AS4=$E4</formula>
    </cfRule>
  </conditionalFormatting>
  <conditionalFormatting sqref="AU4:AU19">
    <cfRule type="expression" dxfId="194" priority="163">
      <formula>AU4=$E4</formula>
    </cfRule>
  </conditionalFormatting>
  <conditionalFormatting sqref="AW4:AW19">
    <cfRule type="expression" dxfId="193" priority="162">
      <formula>AW4=$E4</formula>
    </cfRule>
  </conditionalFormatting>
  <conditionalFormatting sqref="AO4:AO19">
    <cfRule type="expression" dxfId="192" priority="161">
      <formula>AO4=$E4</formula>
    </cfRule>
  </conditionalFormatting>
  <conditionalFormatting sqref="AQ4:AQ19">
    <cfRule type="expression" dxfId="191" priority="160">
      <formula>AQ4=$E4</formula>
    </cfRule>
  </conditionalFormatting>
  <conditionalFormatting sqref="AS4:AS19">
    <cfRule type="expression" dxfId="190" priority="159">
      <formula>AS4=$E4</formula>
    </cfRule>
  </conditionalFormatting>
  <conditionalFormatting sqref="AU4:AU19">
    <cfRule type="expression" dxfId="189" priority="158">
      <formula>AU4=$E4</formula>
    </cfRule>
  </conditionalFormatting>
  <conditionalFormatting sqref="AO4:AO19">
    <cfRule type="expression" dxfId="188" priority="157">
      <formula>AO4=$E4</formula>
    </cfRule>
  </conditionalFormatting>
  <conditionalFormatting sqref="AQ4:AQ19">
    <cfRule type="expression" dxfId="187" priority="156">
      <formula>AQ4=$E4</formula>
    </cfRule>
  </conditionalFormatting>
  <conditionalFormatting sqref="AS4:AS19">
    <cfRule type="expression" dxfId="186" priority="155">
      <formula>AS4=$E4</formula>
    </cfRule>
  </conditionalFormatting>
  <conditionalFormatting sqref="AU4:AU19">
    <cfRule type="expression" dxfId="185" priority="154">
      <formula>AU4=$E4</formula>
    </cfRule>
  </conditionalFormatting>
  <conditionalFormatting sqref="AW4:AW19">
    <cfRule type="expression" dxfId="184" priority="153">
      <formula>AW4=$E4</formula>
    </cfRule>
  </conditionalFormatting>
  <conditionalFormatting sqref="AY4:AY19">
    <cfRule type="expression" dxfId="183" priority="152">
      <formula>AY4=$E4</formula>
    </cfRule>
  </conditionalFormatting>
  <conditionalFormatting sqref="BA4:BA19">
    <cfRule type="expression" dxfId="182" priority="151">
      <formula>BA4=$E4</formula>
    </cfRule>
  </conditionalFormatting>
  <conditionalFormatting sqref="Y4:Y19">
    <cfRule type="expression" dxfId="181" priority="150">
      <formula>Y4=$E4</formula>
    </cfRule>
  </conditionalFormatting>
  <conditionalFormatting sqref="AA4:AA19">
    <cfRule type="expression" dxfId="180" priority="149">
      <formula>AA4=$E4</formula>
    </cfRule>
  </conditionalFormatting>
  <conditionalFormatting sqref="W4:W19">
    <cfRule type="expression" dxfId="179" priority="148">
      <formula>W4=$E4</formula>
    </cfRule>
  </conditionalFormatting>
  <conditionalFormatting sqref="U4:U19">
    <cfRule type="expression" dxfId="178" priority="147">
      <formula>U4=$E4</formula>
    </cfRule>
  </conditionalFormatting>
  <conditionalFormatting sqref="AC4:AC19">
    <cfRule type="expression" dxfId="177" priority="146">
      <formula>AC4=$E4</formula>
    </cfRule>
  </conditionalFormatting>
  <conditionalFormatting sqref="AE4:AE19">
    <cfRule type="expression" dxfId="176" priority="145">
      <formula>AE4=$E4</formula>
    </cfRule>
  </conditionalFormatting>
  <conditionalFormatting sqref="AE4:AE19">
    <cfRule type="expression" dxfId="175" priority="144">
      <formula>AE4=$E4</formula>
    </cfRule>
  </conditionalFormatting>
  <conditionalFormatting sqref="AG4:AG19">
    <cfRule type="expression" dxfId="174" priority="143">
      <formula>AG4=$E4</formula>
    </cfRule>
  </conditionalFormatting>
  <conditionalFormatting sqref="AI4:AI19">
    <cfRule type="expression" dxfId="173" priority="142">
      <formula>AI4=$E4</formula>
    </cfRule>
  </conditionalFormatting>
  <conditionalFormatting sqref="AK4:AK19">
    <cfRule type="expression" dxfId="172" priority="141">
      <formula>AK4=$E4</formula>
    </cfRule>
  </conditionalFormatting>
  <conditionalFormatting sqref="AM4:AM19">
    <cfRule type="expression" dxfId="171" priority="140">
      <formula>AM4=$E4</formula>
    </cfRule>
  </conditionalFormatting>
  <conditionalFormatting sqref="AO4:AO19">
    <cfRule type="expression" dxfId="170" priority="139">
      <formula>AO4=$E4</formula>
    </cfRule>
  </conditionalFormatting>
  <conditionalFormatting sqref="AQ4:AQ19">
    <cfRule type="expression" dxfId="169" priority="138">
      <formula>AQ4=$E4</formula>
    </cfRule>
  </conditionalFormatting>
  <conditionalFormatting sqref="AA4:AA19">
    <cfRule type="expression" dxfId="168" priority="137">
      <formula>AA4=$E4</formula>
    </cfRule>
  </conditionalFormatting>
  <conditionalFormatting sqref="AC4:AC19">
    <cfRule type="expression" dxfId="167" priority="136">
      <formula>AC4=$E4</formula>
    </cfRule>
  </conditionalFormatting>
  <conditionalFormatting sqref="Y4:Y19">
    <cfRule type="expression" dxfId="166" priority="135">
      <formula>Y4=$E4</formula>
    </cfRule>
  </conditionalFormatting>
  <conditionalFormatting sqref="AE4:AE19">
    <cfRule type="expression" dxfId="165" priority="134">
      <formula>AE4=$E4</formula>
    </cfRule>
  </conditionalFormatting>
  <conditionalFormatting sqref="AG4:AG19">
    <cfRule type="expression" dxfId="164" priority="133">
      <formula>AG4=$E4</formula>
    </cfRule>
  </conditionalFormatting>
  <conditionalFormatting sqref="AG4:AG19">
    <cfRule type="expression" dxfId="163" priority="132">
      <formula>AG4=$E4</formula>
    </cfRule>
  </conditionalFormatting>
  <conditionalFormatting sqref="AI4:AI19">
    <cfRule type="expression" dxfId="162" priority="131">
      <formula>AI4=$E4</formula>
    </cfRule>
  </conditionalFormatting>
  <conditionalFormatting sqref="AK4:AK19">
    <cfRule type="expression" dxfId="161" priority="130">
      <formula>AK4=$E4</formula>
    </cfRule>
  </conditionalFormatting>
  <conditionalFormatting sqref="AM4:AM19">
    <cfRule type="expression" dxfId="160" priority="129">
      <formula>AM4=$E4</formula>
    </cfRule>
  </conditionalFormatting>
  <conditionalFormatting sqref="AO4:AO19">
    <cfRule type="expression" dxfId="159" priority="128">
      <formula>AO4=$E4</formula>
    </cfRule>
  </conditionalFormatting>
  <conditionalFormatting sqref="AQ4:AQ19">
    <cfRule type="expression" dxfId="158" priority="127">
      <formula>AQ4=$E4</formula>
    </cfRule>
  </conditionalFormatting>
  <conditionalFormatting sqref="AS4:AS19">
    <cfRule type="expression" dxfId="157" priority="126">
      <formula>AS4=$E4</formula>
    </cfRule>
  </conditionalFormatting>
  <conditionalFormatting sqref="AU4:AU19">
    <cfRule type="expression" dxfId="156" priority="125">
      <formula>AU4=$E4</formula>
    </cfRule>
  </conditionalFormatting>
  <conditionalFormatting sqref="AI4:AI19">
    <cfRule type="expression" dxfId="155" priority="124">
      <formula>AI4=$E4</formula>
    </cfRule>
  </conditionalFormatting>
  <conditionalFormatting sqref="AK4:AK19">
    <cfRule type="expression" dxfId="154" priority="123">
      <formula>AK4=$E4</formula>
    </cfRule>
  </conditionalFormatting>
  <conditionalFormatting sqref="AM4:AM19">
    <cfRule type="expression" dxfId="153" priority="122">
      <formula>AM4=$E4</formula>
    </cfRule>
  </conditionalFormatting>
  <conditionalFormatting sqref="AO4:AO19">
    <cfRule type="expression" dxfId="152" priority="121">
      <formula>AO4=$E4</formula>
    </cfRule>
  </conditionalFormatting>
  <conditionalFormatting sqref="AQ4:AQ19">
    <cfRule type="expression" dxfId="151" priority="120">
      <formula>AQ4=$E4</formula>
    </cfRule>
  </conditionalFormatting>
  <conditionalFormatting sqref="AS4:AS19">
    <cfRule type="expression" dxfId="150" priority="119">
      <formula>AS4=$E4</formula>
    </cfRule>
  </conditionalFormatting>
  <conditionalFormatting sqref="AI4:AI19">
    <cfRule type="expression" dxfId="149" priority="118">
      <formula>AI4=$E4</formula>
    </cfRule>
  </conditionalFormatting>
  <conditionalFormatting sqref="AI4:AI19">
    <cfRule type="expression" dxfId="148" priority="117">
      <formula>AI4=$E4</formula>
    </cfRule>
  </conditionalFormatting>
  <conditionalFormatting sqref="AK4:AK19">
    <cfRule type="expression" dxfId="147" priority="116">
      <formula>AK4=$E4</formula>
    </cfRule>
  </conditionalFormatting>
  <conditionalFormatting sqref="AM4:AM19">
    <cfRule type="expression" dxfId="146" priority="115">
      <formula>AM4=$E4</formula>
    </cfRule>
  </conditionalFormatting>
  <conditionalFormatting sqref="AO4:AO19">
    <cfRule type="expression" dxfId="145" priority="114">
      <formula>AO4=$E4</formula>
    </cfRule>
  </conditionalFormatting>
  <conditionalFormatting sqref="AQ4:AQ19">
    <cfRule type="expression" dxfId="144" priority="113">
      <formula>AQ4=$E4</formula>
    </cfRule>
  </conditionalFormatting>
  <conditionalFormatting sqref="AS4:AS19">
    <cfRule type="expression" dxfId="143" priority="112">
      <formula>AS4=$E4</formula>
    </cfRule>
  </conditionalFormatting>
  <conditionalFormatting sqref="AU4:AU19">
    <cfRule type="expression" dxfId="142" priority="111">
      <formula>AU4=$E4</formula>
    </cfRule>
  </conditionalFormatting>
  <conditionalFormatting sqref="AW4:AW19">
    <cfRule type="expression" dxfId="141" priority="110">
      <formula>AW4=$E4</formula>
    </cfRule>
  </conditionalFormatting>
  <conditionalFormatting sqref="AG4:AG19">
    <cfRule type="expression" dxfId="140" priority="109">
      <formula>AG4=$E4</formula>
    </cfRule>
  </conditionalFormatting>
  <conditionalFormatting sqref="AG4:AG19">
    <cfRule type="expression" dxfId="139" priority="108">
      <formula>AG4=$E4</formula>
    </cfRule>
  </conditionalFormatting>
  <conditionalFormatting sqref="AI4:AI19">
    <cfRule type="expression" dxfId="138" priority="107">
      <formula>AI4=$E4</formula>
    </cfRule>
  </conditionalFormatting>
  <conditionalFormatting sqref="AK4:AK19">
    <cfRule type="expression" dxfId="137" priority="106">
      <formula>AK4=$E4</formula>
    </cfRule>
  </conditionalFormatting>
  <conditionalFormatting sqref="AM4:AM19">
    <cfRule type="expression" dxfId="136" priority="105">
      <formula>AM4=$E4</formula>
    </cfRule>
  </conditionalFormatting>
  <conditionalFormatting sqref="AO4:AO19">
    <cfRule type="expression" dxfId="135" priority="104">
      <formula>AO4=$E4</formula>
    </cfRule>
  </conditionalFormatting>
  <conditionalFormatting sqref="AQ4:AQ19">
    <cfRule type="expression" dxfId="134" priority="103">
      <formula>AQ4=$E4</formula>
    </cfRule>
  </conditionalFormatting>
  <conditionalFormatting sqref="AS4:AS19">
    <cfRule type="expression" dxfId="133" priority="102">
      <formula>AS4=$E4</formula>
    </cfRule>
  </conditionalFormatting>
  <conditionalFormatting sqref="AG4:AG19">
    <cfRule type="expression" dxfId="132" priority="101">
      <formula>AG4=$E4</formula>
    </cfRule>
  </conditionalFormatting>
  <conditionalFormatting sqref="AI4:AI19">
    <cfRule type="expression" dxfId="131" priority="100">
      <formula>AI4=$E4</formula>
    </cfRule>
  </conditionalFormatting>
  <conditionalFormatting sqref="AI4:AI19">
    <cfRule type="expression" dxfId="130" priority="99">
      <formula>AI4=$E4</formula>
    </cfRule>
  </conditionalFormatting>
  <conditionalFormatting sqref="AK4:AK19">
    <cfRule type="expression" dxfId="129" priority="98">
      <formula>AK4=$E4</formula>
    </cfRule>
  </conditionalFormatting>
  <conditionalFormatting sqref="AM4:AM19">
    <cfRule type="expression" dxfId="128" priority="97">
      <formula>AM4=$E4</formula>
    </cfRule>
  </conditionalFormatting>
  <conditionalFormatting sqref="AO4:AO19">
    <cfRule type="expression" dxfId="127" priority="96">
      <formula>AO4=$E4</formula>
    </cfRule>
  </conditionalFormatting>
  <conditionalFormatting sqref="AQ4:AQ19">
    <cfRule type="expression" dxfId="126" priority="95">
      <formula>AQ4=$E4</formula>
    </cfRule>
  </conditionalFormatting>
  <conditionalFormatting sqref="AS4:AS19">
    <cfRule type="expression" dxfId="125" priority="94">
      <formula>AS4=$E4</formula>
    </cfRule>
  </conditionalFormatting>
  <conditionalFormatting sqref="AU4:AU19">
    <cfRule type="expression" dxfId="124" priority="93">
      <formula>AU4=$E4</formula>
    </cfRule>
  </conditionalFormatting>
  <conditionalFormatting sqref="AW4:AW19">
    <cfRule type="expression" dxfId="123" priority="92">
      <formula>AW4=$E4</formula>
    </cfRule>
  </conditionalFormatting>
  <conditionalFormatting sqref="AK4:AK19">
    <cfRule type="expression" dxfId="122" priority="91">
      <formula>AK4=$E4</formula>
    </cfRule>
  </conditionalFormatting>
  <conditionalFormatting sqref="AM4:AM19">
    <cfRule type="expression" dxfId="121" priority="90">
      <formula>AM4=$E4</formula>
    </cfRule>
  </conditionalFormatting>
  <conditionalFormatting sqref="AO4:AO19">
    <cfRule type="expression" dxfId="120" priority="89">
      <formula>AO4=$E4</formula>
    </cfRule>
  </conditionalFormatting>
  <conditionalFormatting sqref="AQ4:AQ19">
    <cfRule type="expression" dxfId="119" priority="88">
      <formula>AQ4=$E4</formula>
    </cfRule>
  </conditionalFormatting>
  <conditionalFormatting sqref="AS4:AS19">
    <cfRule type="expression" dxfId="118" priority="87">
      <formula>AS4=$E4</formula>
    </cfRule>
  </conditionalFormatting>
  <conditionalFormatting sqref="AU4:AU19">
    <cfRule type="expression" dxfId="117" priority="86">
      <formula>AU4=$E4</formula>
    </cfRule>
  </conditionalFormatting>
  <conditionalFormatting sqref="AK4:AK19">
    <cfRule type="expression" dxfId="116" priority="85">
      <formula>AK4=$E4</formula>
    </cfRule>
  </conditionalFormatting>
  <conditionalFormatting sqref="AK4:AK19">
    <cfRule type="expression" dxfId="115" priority="84">
      <formula>AK4=$E4</formula>
    </cfRule>
  </conditionalFormatting>
  <conditionalFormatting sqref="AM4:AM19">
    <cfRule type="expression" dxfId="114" priority="83">
      <formula>AM4=$E4</formula>
    </cfRule>
  </conditionalFormatting>
  <conditionalFormatting sqref="AO4:AO19">
    <cfRule type="expression" dxfId="113" priority="82">
      <formula>AO4=$E4</formula>
    </cfRule>
  </conditionalFormatting>
  <conditionalFormatting sqref="AQ4:AQ19">
    <cfRule type="expression" dxfId="112" priority="81">
      <formula>AQ4=$E4</formula>
    </cfRule>
  </conditionalFormatting>
  <conditionalFormatting sqref="AS4:AS19">
    <cfRule type="expression" dxfId="111" priority="80">
      <formula>AS4=$E4</formula>
    </cfRule>
  </conditionalFormatting>
  <conditionalFormatting sqref="AU4:AU19">
    <cfRule type="expression" dxfId="110" priority="79">
      <formula>AU4=$E4</formula>
    </cfRule>
  </conditionalFormatting>
  <conditionalFormatting sqref="AW4:AW19">
    <cfRule type="expression" dxfId="109" priority="78">
      <formula>AW4=$E4</formula>
    </cfRule>
  </conditionalFormatting>
  <conditionalFormatting sqref="AY4:AY19">
    <cfRule type="expression" dxfId="108" priority="77">
      <formula>AY4=$E4</formula>
    </cfRule>
  </conditionalFormatting>
  <conditionalFormatting sqref="BA4:BA19">
    <cfRule type="expression" dxfId="107" priority="76">
      <formula>BA4=$E4</formula>
    </cfRule>
  </conditionalFormatting>
  <conditionalFormatting sqref="AQ4:AQ19">
    <cfRule type="expression" dxfId="106" priority="75">
      <formula>AQ4=$E4</formula>
    </cfRule>
  </conditionalFormatting>
  <conditionalFormatting sqref="AS4:AS19">
    <cfRule type="expression" dxfId="105" priority="74">
      <formula>AS4=$E4</formula>
    </cfRule>
  </conditionalFormatting>
  <conditionalFormatting sqref="AQ4:AQ19">
    <cfRule type="expression" dxfId="104" priority="73">
      <formula>AQ4=$E4</formula>
    </cfRule>
  </conditionalFormatting>
  <conditionalFormatting sqref="AS4:AS19">
    <cfRule type="expression" dxfId="103" priority="72">
      <formula>AS4=$E4</formula>
    </cfRule>
  </conditionalFormatting>
  <conditionalFormatting sqref="AU4:AU19">
    <cfRule type="expression" dxfId="102" priority="71">
      <formula>AU4=$E4</formula>
    </cfRule>
  </conditionalFormatting>
  <conditionalFormatting sqref="AW4:AW19">
    <cfRule type="expression" dxfId="101" priority="70">
      <formula>AW4=$E4</formula>
    </cfRule>
  </conditionalFormatting>
  <conditionalFormatting sqref="AQ4:AQ19">
    <cfRule type="expression" dxfId="100" priority="69">
      <formula>AQ4=$E4</formula>
    </cfRule>
  </conditionalFormatting>
  <conditionalFormatting sqref="AS4:AS19">
    <cfRule type="expression" dxfId="99" priority="68">
      <formula>AS4=$E4</formula>
    </cfRule>
  </conditionalFormatting>
  <conditionalFormatting sqref="AU4:AU19">
    <cfRule type="expression" dxfId="98" priority="67">
      <formula>AU4=$E4</formula>
    </cfRule>
  </conditionalFormatting>
  <conditionalFormatting sqref="AQ4:AQ19">
    <cfRule type="expression" dxfId="97" priority="66">
      <formula>AQ4=$E4</formula>
    </cfRule>
  </conditionalFormatting>
  <conditionalFormatting sqref="AS4:AS19">
    <cfRule type="expression" dxfId="96" priority="65">
      <formula>AS4=$E4</formula>
    </cfRule>
  </conditionalFormatting>
  <conditionalFormatting sqref="AU4:AU19">
    <cfRule type="expression" dxfId="95" priority="64">
      <formula>AU4=$E4</formula>
    </cfRule>
  </conditionalFormatting>
  <conditionalFormatting sqref="AW4:AW19">
    <cfRule type="expression" dxfId="94" priority="63">
      <formula>AW4=$E4</formula>
    </cfRule>
  </conditionalFormatting>
  <conditionalFormatting sqref="AY4:AY19">
    <cfRule type="expression" dxfId="93" priority="62">
      <formula>AY4=$E4</formula>
    </cfRule>
  </conditionalFormatting>
  <conditionalFormatting sqref="AQ4:AQ19">
    <cfRule type="expression" dxfId="92" priority="61">
      <formula>AQ4=$E4</formula>
    </cfRule>
  </conditionalFormatting>
  <conditionalFormatting sqref="AS4:AS19">
    <cfRule type="expression" dxfId="91" priority="60">
      <formula>AS4=$E4</formula>
    </cfRule>
  </conditionalFormatting>
  <conditionalFormatting sqref="AU4:AU19">
    <cfRule type="expression" dxfId="90" priority="59">
      <formula>AU4=$E4</formula>
    </cfRule>
  </conditionalFormatting>
  <conditionalFormatting sqref="AQ4:AQ19">
    <cfRule type="expression" dxfId="89" priority="58">
      <formula>AQ4=$E4</formula>
    </cfRule>
  </conditionalFormatting>
  <conditionalFormatting sqref="AS4:AS19">
    <cfRule type="expression" dxfId="88" priority="57">
      <formula>AS4=$E4</formula>
    </cfRule>
  </conditionalFormatting>
  <conditionalFormatting sqref="AU4:AU19">
    <cfRule type="expression" dxfId="87" priority="56">
      <formula>AU4=$E4</formula>
    </cfRule>
  </conditionalFormatting>
  <conditionalFormatting sqref="AW4:AW19">
    <cfRule type="expression" dxfId="86" priority="55">
      <formula>AW4=$E4</formula>
    </cfRule>
  </conditionalFormatting>
  <conditionalFormatting sqref="AY4:AY19">
    <cfRule type="expression" dxfId="85" priority="54">
      <formula>AY4=$E4</formula>
    </cfRule>
  </conditionalFormatting>
  <conditionalFormatting sqref="AQ4:AQ19">
    <cfRule type="expression" dxfId="84" priority="53">
      <formula>AQ4=$E4</formula>
    </cfRule>
  </conditionalFormatting>
  <conditionalFormatting sqref="AS4:AS19">
    <cfRule type="expression" dxfId="83" priority="52">
      <formula>AS4=$E4</formula>
    </cfRule>
  </conditionalFormatting>
  <conditionalFormatting sqref="AU4:AU19">
    <cfRule type="expression" dxfId="82" priority="51">
      <formula>AU4=$E4</formula>
    </cfRule>
  </conditionalFormatting>
  <conditionalFormatting sqref="AW4:AW19">
    <cfRule type="expression" dxfId="81" priority="50">
      <formula>AW4=$E4</formula>
    </cfRule>
  </conditionalFormatting>
  <conditionalFormatting sqref="AQ4:AQ19">
    <cfRule type="expression" dxfId="80" priority="49">
      <formula>AQ4=$E4</formula>
    </cfRule>
  </conditionalFormatting>
  <conditionalFormatting sqref="AS4:AS19">
    <cfRule type="expression" dxfId="79" priority="48">
      <formula>AS4=$E4</formula>
    </cfRule>
  </conditionalFormatting>
  <conditionalFormatting sqref="AU4:AU19">
    <cfRule type="expression" dxfId="78" priority="47">
      <formula>AU4=$E4</formula>
    </cfRule>
  </conditionalFormatting>
  <conditionalFormatting sqref="AW4:AW19">
    <cfRule type="expression" dxfId="77" priority="46">
      <formula>AW4=$E4</formula>
    </cfRule>
  </conditionalFormatting>
  <conditionalFormatting sqref="AY4:AY19">
    <cfRule type="expression" dxfId="76" priority="45">
      <formula>AY4=$E4</formula>
    </cfRule>
  </conditionalFormatting>
  <conditionalFormatting sqref="BA4:BA19">
    <cfRule type="expression" dxfId="75" priority="44">
      <formula>BA4=$E4</formula>
    </cfRule>
  </conditionalFormatting>
  <conditionalFormatting sqref="BC4:BC19">
    <cfRule type="expression" dxfId="74" priority="43">
      <formula>BC4=$E4</formula>
    </cfRule>
  </conditionalFormatting>
  <conditionalFormatting sqref="AW4:AW19">
    <cfRule type="expression" dxfId="73" priority="42">
      <formula>AW4=$E4</formula>
    </cfRule>
  </conditionalFormatting>
  <conditionalFormatting sqref="AW4:AW19">
    <cfRule type="expression" dxfId="72" priority="41">
      <formula>AW4=$E4</formula>
    </cfRule>
  </conditionalFormatting>
  <conditionalFormatting sqref="AW4:AW19">
    <cfRule type="expression" dxfId="71" priority="40">
      <formula>AW4=$E4</formula>
    </cfRule>
  </conditionalFormatting>
  <conditionalFormatting sqref="AY4:AY19">
    <cfRule type="expression" dxfId="70" priority="39">
      <formula>AY4=$E4</formula>
    </cfRule>
  </conditionalFormatting>
  <conditionalFormatting sqref="BA4:BA19">
    <cfRule type="expression" dxfId="69" priority="38">
      <formula>BA4=$E4</formula>
    </cfRule>
  </conditionalFormatting>
  <conditionalFormatting sqref="AW4:AW19">
    <cfRule type="expression" dxfId="68" priority="37">
      <formula>AW4=$E4</formula>
    </cfRule>
  </conditionalFormatting>
  <conditionalFormatting sqref="AW4:AW19">
    <cfRule type="expression" dxfId="67" priority="36">
      <formula>AW4=$E4</formula>
    </cfRule>
  </conditionalFormatting>
  <conditionalFormatting sqref="AY4:AY19">
    <cfRule type="expression" dxfId="66" priority="35">
      <formula>AY4=$E4</formula>
    </cfRule>
  </conditionalFormatting>
  <conditionalFormatting sqref="AW4:AW19">
    <cfRule type="expression" dxfId="65" priority="34">
      <formula>AW4=$E4</formula>
    </cfRule>
  </conditionalFormatting>
  <conditionalFormatting sqref="AY4:AY19">
    <cfRule type="expression" dxfId="64" priority="33">
      <formula>AY4=$E4</formula>
    </cfRule>
  </conditionalFormatting>
  <conditionalFormatting sqref="AW4:AW19">
    <cfRule type="expression" dxfId="63" priority="32">
      <formula>AW4=$E4</formula>
    </cfRule>
  </conditionalFormatting>
  <conditionalFormatting sqref="AW4:AW19">
    <cfRule type="expression" dxfId="62" priority="31">
      <formula>AW4=$E4</formula>
    </cfRule>
  </conditionalFormatting>
  <conditionalFormatting sqref="AY4:AY19">
    <cfRule type="expression" dxfId="61" priority="30">
      <formula>AY4=$E4</formula>
    </cfRule>
  </conditionalFormatting>
  <conditionalFormatting sqref="BA4:BA19">
    <cfRule type="expression" dxfId="60" priority="29">
      <formula>BA4=$E4</formula>
    </cfRule>
  </conditionalFormatting>
  <conditionalFormatting sqref="BC4:BC19">
    <cfRule type="expression" dxfId="59" priority="28">
      <formula>BC4=$E4</formula>
    </cfRule>
  </conditionalFormatting>
  <conditionalFormatting sqref="AW4:AW19">
    <cfRule type="expression" dxfId="58" priority="27">
      <formula>AW4=$E4</formula>
    </cfRule>
  </conditionalFormatting>
  <conditionalFormatting sqref="AW4:AW19">
    <cfRule type="expression" dxfId="57" priority="26">
      <formula>AW4=$E4</formula>
    </cfRule>
  </conditionalFormatting>
  <conditionalFormatting sqref="AY4:AY19">
    <cfRule type="expression" dxfId="56" priority="25">
      <formula>AY4=$E4</formula>
    </cfRule>
  </conditionalFormatting>
  <conditionalFormatting sqref="AW4:AW19">
    <cfRule type="expression" dxfId="55" priority="24">
      <formula>AW4=$E4</formula>
    </cfRule>
  </conditionalFormatting>
  <conditionalFormatting sqref="AY4:AY19">
    <cfRule type="expression" dxfId="54" priority="23">
      <formula>AY4=$E4</formula>
    </cfRule>
  </conditionalFormatting>
  <conditionalFormatting sqref="AW4:AW19">
    <cfRule type="expression" dxfId="53" priority="22">
      <formula>AW4=$E4</formula>
    </cfRule>
  </conditionalFormatting>
  <conditionalFormatting sqref="AW4:AW19">
    <cfRule type="expression" dxfId="52" priority="21">
      <formula>AW4=$E4</formula>
    </cfRule>
  </conditionalFormatting>
  <conditionalFormatting sqref="AY4:AY19">
    <cfRule type="expression" dxfId="51" priority="20">
      <formula>AY4=$E4</formula>
    </cfRule>
  </conditionalFormatting>
  <conditionalFormatting sqref="BA4:BA19">
    <cfRule type="expression" dxfId="50" priority="19">
      <formula>BA4=$E4</formula>
    </cfRule>
  </conditionalFormatting>
  <conditionalFormatting sqref="BC4:BC19">
    <cfRule type="expression" dxfId="49" priority="18">
      <formula>BC4=$E4</formula>
    </cfRule>
  </conditionalFormatting>
  <conditionalFormatting sqref="AW4:AW19">
    <cfRule type="expression" dxfId="48" priority="17">
      <formula>AW4=$E4</formula>
    </cfRule>
  </conditionalFormatting>
  <conditionalFormatting sqref="AY4:AY19">
    <cfRule type="expression" dxfId="47" priority="16">
      <formula>AY4=$E4</formula>
    </cfRule>
  </conditionalFormatting>
  <conditionalFormatting sqref="AW4:AW19">
    <cfRule type="expression" dxfId="46" priority="15">
      <formula>AW4=$E4</formula>
    </cfRule>
  </conditionalFormatting>
  <conditionalFormatting sqref="AW4:AW19">
    <cfRule type="expression" dxfId="45" priority="14">
      <formula>AW4=$E4</formula>
    </cfRule>
  </conditionalFormatting>
  <conditionalFormatting sqref="AY4:AY19">
    <cfRule type="expression" dxfId="44" priority="13">
      <formula>AY4=$E4</formula>
    </cfRule>
  </conditionalFormatting>
  <conditionalFormatting sqref="BA4:BA19">
    <cfRule type="expression" dxfId="43" priority="12">
      <formula>BA4=$E4</formula>
    </cfRule>
  </conditionalFormatting>
  <conditionalFormatting sqref="AW4:AW19">
    <cfRule type="expression" dxfId="42" priority="11">
      <formula>AW4=$E4</formula>
    </cfRule>
  </conditionalFormatting>
  <conditionalFormatting sqref="AW4:AW19">
    <cfRule type="expression" dxfId="41" priority="10">
      <formula>AW4=$E4</formula>
    </cfRule>
  </conditionalFormatting>
  <conditionalFormatting sqref="AY4:AY19">
    <cfRule type="expression" dxfId="40" priority="9">
      <formula>AY4=$E4</formula>
    </cfRule>
  </conditionalFormatting>
  <conditionalFormatting sqref="BA4:BA19">
    <cfRule type="expression" dxfId="39" priority="8">
      <formula>BA4=$E4</formula>
    </cfRule>
  </conditionalFormatting>
  <conditionalFormatting sqref="AW4:AW19">
    <cfRule type="expression" dxfId="38" priority="7">
      <formula>AW4=$E4</formula>
    </cfRule>
  </conditionalFormatting>
  <conditionalFormatting sqref="AY4:AY19">
    <cfRule type="expression" dxfId="37" priority="6">
      <formula>AY4=$E4</formula>
    </cfRule>
  </conditionalFormatting>
  <conditionalFormatting sqref="AW4:AW19">
    <cfRule type="expression" dxfId="36" priority="5">
      <formula>AW4=$E4</formula>
    </cfRule>
  </conditionalFormatting>
  <conditionalFormatting sqref="AY4:AY19">
    <cfRule type="expression" dxfId="35" priority="4">
      <formula>AY4=$E4</formula>
    </cfRule>
  </conditionalFormatting>
  <conditionalFormatting sqref="BA4:BA19">
    <cfRule type="expression" dxfId="34" priority="3">
      <formula>BA4=$E4</formula>
    </cfRule>
  </conditionalFormatting>
  <conditionalFormatting sqref="BC4:BC19">
    <cfRule type="expression" dxfId="33" priority="2">
      <formula>BC4=$E4</formula>
    </cfRule>
  </conditionalFormatting>
  <conditionalFormatting sqref="BE4:BE19">
    <cfRule type="expression" dxfId="32" priority="1">
      <formula>BE4=$E4</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70"/>
  <sheetViews>
    <sheetView zoomScale="80" zoomScaleNormal="80" workbookViewId="0">
      <pane xSplit="5" ySplit="3" topLeftCell="F4" activePane="bottomRight" state="frozen"/>
      <selection pane="topRight" activeCell="F1" sqref="F1"/>
      <selection pane="bottomLeft" activeCell="A4" sqref="A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s>
  <sheetData>
    <row r="2" spans="1:10" x14ac:dyDescent="0.25">
      <c r="B2" s="32">
        <f>COUNTIF(B4:B19,"at")</f>
        <v>16</v>
      </c>
      <c r="G2" s="38"/>
      <c r="H2" s="39"/>
      <c r="I2" s="38"/>
      <c r="J2" s="39"/>
    </row>
    <row r="3" spans="1:10" x14ac:dyDescent="0.25">
      <c r="A3" s="33" t="s">
        <v>97</v>
      </c>
      <c r="B3" s="33"/>
      <c r="C3" s="33"/>
      <c r="D3" t="s">
        <v>91</v>
      </c>
      <c r="E3" s="33" t="s">
        <v>92</v>
      </c>
      <c r="G3" s="2" t="s">
        <v>95</v>
      </c>
      <c r="H3" s="2" t="s">
        <v>96</v>
      </c>
      <c r="I3" s="2" t="s">
        <v>95</v>
      </c>
      <c r="J3" s="2" t="s">
        <v>96</v>
      </c>
    </row>
    <row r="4" spans="1:10" x14ac:dyDescent="0.25">
      <c r="A4" s="34" t="s">
        <v>68</v>
      </c>
      <c r="B4" s="11" t="s">
        <v>93</v>
      </c>
      <c r="C4" s="35" t="s">
        <v>49</v>
      </c>
      <c r="D4" s="36" t="str">
        <f t="shared" ref="D4:D19" si="0">MAX(COUNTIF(G4:BF4,A4),COUNTIF(G4:BF4,C4))&amp;" to "&amp;MIN(COUNTIF(G4:BF4,A4),COUNTIF(G4:BF4,C4))&amp;" "&amp;IF(COUNTIF(G4:BF4,A4)&gt;COUNTIF(G4:BF4,C4),A4,IF(COUNTIF(G4:BF4,A4)&lt;COUNTIF(G4:BF4,C4),C4,"Split"))</f>
        <v>0 to 0 Split</v>
      </c>
      <c r="E4" s="11"/>
      <c r="G4" s="24"/>
      <c r="H4" s="24"/>
      <c r="I4" s="24"/>
      <c r="J4" s="24"/>
    </row>
    <row r="5" spans="1:10" x14ac:dyDescent="0.25">
      <c r="A5" s="34" t="s">
        <v>59</v>
      </c>
      <c r="B5" s="11" t="s">
        <v>93</v>
      </c>
      <c r="C5" s="35" t="s">
        <v>62</v>
      </c>
      <c r="D5" s="36" t="str">
        <f t="shared" si="0"/>
        <v>0 to 0 Split</v>
      </c>
      <c r="E5" s="11"/>
      <c r="G5" s="26"/>
      <c r="H5" s="26"/>
      <c r="I5" s="26"/>
      <c r="J5" s="26"/>
    </row>
    <row r="6" spans="1:10" x14ac:dyDescent="0.25">
      <c r="A6" s="34" t="s">
        <v>36</v>
      </c>
      <c r="B6" s="11" t="s">
        <v>93</v>
      </c>
      <c r="C6" s="35" t="s">
        <v>56</v>
      </c>
      <c r="D6" s="36" t="str">
        <f t="shared" si="0"/>
        <v>0 to 0 Split</v>
      </c>
      <c r="E6" s="11"/>
      <c r="G6" s="26"/>
      <c r="H6" s="26"/>
      <c r="I6" s="26"/>
      <c r="J6" s="26"/>
    </row>
    <row r="7" spans="1:10" x14ac:dyDescent="0.25">
      <c r="A7" s="34" t="s">
        <v>51</v>
      </c>
      <c r="B7" s="11" t="s">
        <v>93</v>
      </c>
      <c r="C7" s="35" t="s">
        <v>45</v>
      </c>
      <c r="D7" s="36" t="str">
        <f t="shared" si="0"/>
        <v>0 to 0 Split</v>
      </c>
      <c r="E7" s="11"/>
      <c r="G7" s="26"/>
      <c r="H7" s="26"/>
      <c r="I7" s="26"/>
      <c r="J7" s="26"/>
    </row>
    <row r="8" spans="1:10" x14ac:dyDescent="0.25">
      <c r="A8" s="34" t="s">
        <v>52</v>
      </c>
      <c r="B8" s="11" t="s">
        <v>93</v>
      </c>
      <c r="C8" s="35" t="s">
        <v>60</v>
      </c>
      <c r="D8" s="36" t="str">
        <f t="shared" si="0"/>
        <v>0 to 0 Split</v>
      </c>
      <c r="E8" s="11"/>
      <c r="G8" s="26"/>
      <c r="H8" s="26"/>
      <c r="I8" s="26"/>
      <c r="J8" s="26"/>
    </row>
    <row r="9" spans="1:10" x14ac:dyDescent="0.25">
      <c r="A9" s="34" t="s">
        <v>40</v>
      </c>
      <c r="B9" s="11" t="s">
        <v>93</v>
      </c>
      <c r="C9" s="35" t="s">
        <v>64</v>
      </c>
      <c r="D9" s="36" t="str">
        <f t="shared" si="0"/>
        <v>0 to 0 Split</v>
      </c>
      <c r="E9" s="11"/>
      <c r="G9" s="26"/>
      <c r="H9" s="26"/>
      <c r="I9" s="26"/>
      <c r="J9" s="26"/>
    </row>
    <row r="10" spans="1:10" x14ac:dyDescent="0.25">
      <c r="A10" s="34" t="s">
        <v>61</v>
      </c>
      <c r="B10" s="11" t="s">
        <v>93</v>
      </c>
      <c r="C10" s="35" t="s">
        <v>65</v>
      </c>
      <c r="D10" s="36" t="str">
        <f t="shared" si="0"/>
        <v>0 to 0 Split</v>
      </c>
      <c r="E10" s="11"/>
      <c r="G10" s="26"/>
      <c r="H10" s="26"/>
      <c r="I10" s="26"/>
      <c r="J10" s="26"/>
    </row>
    <row r="11" spans="1:10" x14ac:dyDescent="0.25">
      <c r="A11" s="34" t="s">
        <v>54</v>
      </c>
      <c r="B11" s="11" t="s">
        <v>93</v>
      </c>
      <c r="C11" s="35" t="s">
        <v>46</v>
      </c>
      <c r="D11" s="36" t="str">
        <f t="shared" si="0"/>
        <v>0 to 0 Split</v>
      </c>
      <c r="E11" s="11"/>
      <c r="G11" s="26"/>
      <c r="H11" s="26"/>
      <c r="I11" s="26"/>
      <c r="J11" s="26"/>
    </row>
    <row r="12" spans="1:10" x14ac:dyDescent="0.25">
      <c r="A12" s="34" t="s">
        <v>58</v>
      </c>
      <c r="B12" s="11" t="s">
        <v>93</v>
      </c>
      <c r="C12" s="35" t="s">
        <v>69</v>
      </c>
      <c r="D12" s="36" t="str">
        <f t="shared" si="0"/>
        <v>0 to 0 Split</v>
      </c>
      <c r="E12" s="11"/>
      <c r="G12" s="26"/>
      <c r="H12" s="26"/>
      <c r="I12" s="26"/>
      <c r="J12" s="26"/>
    </row>
    <row r="13" spans="1:10" x14ac:dyDescent="0.25">
      <c r="A13" s="34" t="s">
        <v>55</v>
      </c>
      <c r="B13" s="11" t="s">
        <v>93</v>
      </c>
      <c r="C13" s="35" t="s">
        <v>42</v>
      </c>
      <c r="D13" s="36" t="str">
        <f t="shared" si="0"/>
        <v>0 to 0 Split</v>
      </c>
      <c r="E13" s="11"/>
      <c r="G13" s="26"/>
      <c r="H13" s="26"/>
      <c r="I13" s="26"/>
      <c r="J13" s="26"/>
    </row>
    <row r="14" spans="1:10" x14ac:dyDescent="0.25">
      <c r="A14" s="34" t="s">
        <v>47</v>
      </c>
      <c r="B14" s="11" t="s">
        <v>93</v>
      </c>
      <c r="C14" s="35" t="s">
        <v>50</v>
      </c>
      <c r="D14" s="36" t="str">
        <f t="shared" si="0"/>
        <v>0 to 0 Split</v>
      </c>
      <c r="E14" s="11"/>
      <c r="G14" s="26"/>
      <c r="H14" s="26"/>
      <c r="I14" s="26"/>
      <c r="J14" s="26"/>
    </row>
    <row r="15" spans="1:10" x14ac:dyDescent="0.25">
      <c r="A15" s="34" t="s">
        <v>41</v>
      </c>
      <c r="B15" s="11" t="s">
        <v>93</v>
      </c>
      <c r="C15" s="35" t="s">
        <v>67</v>
      </c>
      <c r="D15" s="36" t="str">
        <f t="shared" si="0"/>
        <v>0 to 0 Split</v>
      </c>
      <c r="E15" s="11"/>
      <c r="G15" s="26"/>
      <c r="H15" s="26"/>
      <c r="I15" s="26"/>
      <c r="J15" s="26"/>
    </row>
    <row r="16" spans="1:10" x14ac:dyDescent="0.25">
      <c r="A16" s="34" t="s">
        <v>44</v>
      </c>
      <c r="B16" s="11" t="s">
        <v>93</v>
      </c>
      <c r="C16" s="35" t="s">
        <v>57</v>
      </c>
      <c r="D16" s="36" t="str">
        <f t="shared" si="0"/>
        <v>0 to 0 Split</v>
      </c>
      <c r="E16" s="11"/>
      <c r="G16" s="26"/>
      <c r="H16" s="26"/>
      <c r="I16" s="26"/>
      <c r="J16" s="26"/>
    </row>
    <row r="17" spans="1:10" x14ac:dyDescent="0.25">
      <c r="A17" s="34" t="s">
        <v>39</v>
      </c>
      <c r="B17" s="11" t="s">
        <v>93</v>
      </c>
      <c r="C17" s="35" t="s">
        <v>43</v>
      </c>
      <c r="D17" s="36" t="str">
        <f t="shared" si="0"/>
        <v>0 to 0 Split</v>
      </c>
      <c r="E17" s="11"/>
      <c r="G17" s="26"/>
      <c r="H17" s="26"/>
      <c r="I17" s="26"/>
      <c r="J17" s="26"/>
    </row>
    <row r="18" spans="1:10" x14ac:dyDescent="0.25">
      <c r="A18" s="34" t="s">
        <v>53</v>
      </c>
      <c r="B18" s="11" t="s">
        <v>93</v>
      </c>
      <c r="C18" s="35" t="s">
        <v>48</v>
      </c>
      <c r="D18" s="36" t="str">
        <f t="shared" si="0"/>
        <v>0 to 0 Split</v>
      </c>
      <c r="E18" s="11"/>
      <c r="G18" s="26"/>
      <c r="H18" s="26"/>
      <c r="I18" s="26"/>
      <c r="J18" s="26"/>
    </row>
    <row r="19" spans="1:10" x14ac:dyDescent="0.25">
      <c r="A19" s="34" t="s">
        <v>63</v>
      </c>
      <c r="B19" s="11" t="s">
        <v>93</v>
      </c>
      <c r="C19" s="35" t="s">
        <v>66</v>
      </c>
      <c r="D19" s="36" t="str">
        <f t="shared" si="0"/>
        <v>0 to 0 Split</v>
      </c>
      <c r="E19" s="11"/>
      <c r="G19" s="29"/>
      <c r="H19" s="29"/>
      <c r="I19" s="29"/>
      <c r="J19" s="29"/>
    </row>
    <row r="20" spans="1:10" x14ac:dyDescent="0.25">
      <c r="E20" s="10"/>
      <c r="F20" s="10"/>
      <c r="G20" s="2" t="s">
        <v>96</v>
      </c>
      <c r="H20" s="2">
        <f>IF($E$4=G4,H4,0)+IF($E$5=G5,H5,0)+IF($E$6=G6,H6,0)+IF($E$7=G7,H7,0)+IF($E$8=G8,H8,0)+IF($E$9=G9,H9,0)+IF($E$10=G10,H10,0)+IF($E$11=G11,H11,0)+IF($E$12=G12,H12,0)+IF($E$13=G13,H13,0)+IF($E$14=G14,H14,0)+IF($E$15=G15,H15,0)+IF($E$16=G16,H16,0)+IF($E$17=G17,H17,0)+IF($E$18=G18,H18,0)+IF($E$19=G19,H19,0)</f>
        <v>0</v>
      </c>
      <c r="I20" s="2" t="s">
        <v>96</v>
      </c>
      <c r="J20" s="2">
        <f>IF($E$4=I4,J4,0)+IF($E$5=I5,J5,0)+IF($E$6=I6,J6,0)+IF($E$7=I7,J7,0)+IF($E$8=I8,J8,0)+IF($E$9=I9,J9,0)+IF($E$10=I10,J10,0)+IF($E$11=I11,J11,0)+IF($E$12=I12,J12,0)+IF($E$13=I13,J13,0)+IF($E$14=I14,J14,0)+IF($E$15=I15,J15,0)+IF($E$16=I16,J16,0)+IF($E$17=I17,J17,0)+IF($E$18=I18,J18,0)+IF($E$19=I19,J19,0)</f>
        <v>0</v>
      </c>
    </row>
    <row r="21" spans="1:10" x14ac:dyDescent="0.25">
      <c r="H21" s="10">
        <f>IF(H20=$H$24,1,"")</f>
        <v>1</v>
      </c>
      <c r="J21" s="10">
        <f>IF(J20=$H$24,1,"")</f>
        <v>1</v>
      </c>
    </row>
    <row r="22" spans="1:10" x14ac:dyDescent="0.25">
      <c r="C22" s="10"/>
      <c r="D22" s="10"/>
      <c r="E22" s="10"/>
      <c r="F22" s="10"/>
      <c r="H22">
        <f>IF(AND(SUM(G$21:$G21)&gt;0,H21=1),", "&amp;G2,IF(AND(SUM(G$21:$G21)=0,H21=1),G2,""))</f>
        <v>0</v>
      </c>
      <c r="J22" t="str">
        <f>IF(AND(SUM($G$21:I21)&gt;0,J21=1),", "&amp;I2,IF(AND(SUM($G$21:I21)=0,J21=1),I2,""))</f>
        <v xml:space="preserve">, </v>
      </c>
    </row>
    <row r="23" spans="1:10" x14ac:dyDescent="0.25">
      <c r="C23" s="10"/>
      <c r="D23" s="11"/>
      <c r="E23" s="11"/>
      <c r="F23" s="10"/>
    </row>
    <row r="24" spans="1:10" x14ac:dyDescent="0.25">
      <c r="D24" s="11"/>
      <c r="E24" s="11"/>
      <c r="F24" s="10" t="s">
        <v>94</v>
      </c>
      <c r="G24" s="10" t="str">
        <f>H22&amp;J22&amp;L22&amp;N22&amp;P22&amp;R22&amp;T22&amp;V22&amp;X22&amp;Z22&amp;AB22&amp;AD22&amp;AF22&amp;AH22&amp;AJ22&amp;AL22&amp;AN22&amp;AP22&amp;AR22&amp;AT22&amp;AV22&amp;AX22&amp;AZ22&amp;BB22&amp;BD22&amp;BF22</f>
        <v xml:space="preserve">0, </v>
      </c>
      <c r="H24" s="10">
        <f>MAX(H20,J20,L20,N20,P20,R20,T20,V20,X20,Z20,AB20,AD20,AF20,AH20,AJ20,AL20,AN20,AP20,AR20,AT20,AV20,AX20,AZ20,BB20,BD20,BF20)</f>
        <v>0</v>
      </c>
      <c r="I24" s="10"/>
      <c r="J24" s="10"/>
    </row>
    <row r="25" spans="1:10" x14ac:dyDescent="0.25">
      <c r="D25" s="11"/>
      <c r="E25" s="11"/>
      <c r="F25" s="10"/>
    </row>
    <row r="26" spans="1:10" x14ac:dyDescent="0.25">
      <c r="C26" s="10"/>
      <c r="D26" s="11"/>
      <c r="E26" s="11"/>
      <c r="F26" s="10"/>
    </row>
    <row r="27" spans="1:10" x14ac:dyDescent="0.25">
      <c r="D27" s="11"/>
      <c r="E27" s="11"/>
      <c r="F27" s="10"/>
    </row>
    <row r="28" spans="1:10" x14ac:dyDescent="0.25">
      <c r="C28" s="10"/>
      <c r="D28" s="11"/>
      <c r="E28" s="11"/>
      <c r="F28" s="10"/>
    </row>
    <row r="29" spans="1:10" x14ac:dyDescent="0.25">
      <c r="C29" s="10"/>
      <c r="D29" s="11"/>
      <c r="E29" s="16"/>
    </row>
    <row r="30" spans="1:10" x14ac:dyDescent="0.25">
      <c r="C30" s="10"/>
      <c r="D30" s="11"/>
      <c r="E30" s="11"/>
    </row>
    <row r="31" spans="1:10" x14ac:dyDescent="0.25">
      <c r="C31" s="10"/>
      <c r="D31" s="11"/>
      <c r="E31" s="11"/>
      <c r="F31" s="37"/>
    </row>
    <row r="32" spans="1:10"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G4:G19">
    <cfRule type="expression" dxfId="31" priority="2">
      <formula>G4=$E4</formula>
    </cfRule>
  </conditionalFormatting>
  <conditionalFormatting sqref="I4:I19">
    <cfRule type="expression" dxfId="30" priority="1">
      <formula>I4=$E4</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70"/>
  <sheetViews>
    <sheetView zoomScale="80" zoomScaleNormal="80" workbookViewId="0">
      <pane xSplit="5" ySplit="3" topLeftCell="F4" activePane="bottomRight" state="frozen"/>
      <selection pane="topRight" activeCell="F1" sqref="F1"/>
      <selection pane="bottomLeft" activeCell="A4" sqref="A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s>
  <sheetData>
    <row r="2" spans="1:10" x14ac:dyDescent="0.25">
      <c r="B2" s="32">
        <f>COUNTIF(B4:B19,"at")</f>
        <v>16</v>
      </c>
      <c r="G2" s="38"/>
      <c r="H2" s="39"/>
      <c r="I2" s="38"/>
      <c r="J2" s="39"/>
    </row>
    <row r="3" spans="1:10" x14ac:dyDescent="0.25">
      <c r="A3" s="33" t="s">
        <v>98</v>
      </c>
      <c r="B3" s="33"/>
      <c r="C3" s="33"/>
      <c r="D3" t="s">
        <v>91</v>
      </c>
      <c r="E3" s="33" t="s">
        <v>92</v>
      </c>
      <c r="G3" s="2" t="s">
        <v>95</v>
      </c>
      <c r="H3" s="2" t="s">
        <v>96</v>
      </c>
      <c r="I3" s="2" t="s">
        <v>95</v>
      </c>
      <c r="J3" s="2" t="s">
        <v>96</v>
      </c>
    </row>
    <row r="4" spans="1:10" x14ac:dyDescent="0.25">
      <c r="A4" s="34" t="s">
        <v>60</v>
      </c>
      <c r="B4" s="11" t="s">
        <v>93</v>
      </c>
      <c r="C4" s="35" t="s">
        <v>47</v>
      </c>
      <c r="D4" s="36" t="str">
        <f t="shared" ref="D4:D19" si="0">MAX(COUNTIF(G4:BF4,A4),COUNTIF(G4:BF4,C4))&amp;" to "&amp;MIN(COUNTIF(G4:BF4,A4),COUNTIF(G4:BF4,C4))&amp;" "&amp;IF(COUNTIF(G4:BF4,A4)&gt;COUNTIF(G4:BF4,C4),A4,IF(COUNTIF(G4:BF4,A4)&lt;COUNTIF(G4:BF4,C4),C4,"Split"))</f>
        <v>0 to 0 Split</v>
      </c>
      <c r="E4" s="11"/>
      <c r="G4" s="24"/>
      <c r="H4" s="24"/>
      <c r="I4" s="24"/>
      <c r="J4" s="24"/>
    </row>
    <row r="5" spans="1:10" x14ac:dyDescent="0.25">
      <c r="A5" s="34" t="s">
        <v>62</v>
      </c>
      <c r="B5" s="11" t="s">
        <v>93</v>
      </c>
      <c r="C5" s="35" t="s">
        <v>61</v>
      </c>
      <c r="D5" s="36" t="str">
        <f t="shared" si="0"/>
        <v>0 to 0 Split</v>
      </c>
      <c r="E5" s="11"/>
      <c r="G5" s="26"/>
      <c r="H5" s="26"/>
      <c r="I5" s="26"/>
      <c r="J5" s="26"/>
    </row>
    <row r="6" spans="1:10" x14ac:dyDescent="0.25">
      <c r="A6" s="34" t="s">
        <v>64</v>
      </c>
      <c r="B6" s="11" t="s">
        <v>93</v>
      </c>
      <c r="C6" s="35" t="s">
        <v>58</v>
      </c>
      <c r="D6" s="36" t="str">
        <f t="shared" si="0"/>
        <v>0 to 0 Split</v>
      </c>
      <c r="E6" s="11"/>
      <c r="G6" s="26"/>
      <c r="H6" s="26"/>
      <c r="I6" s="26"/>
      <c r="J6" s="26"/>
    </row>
    <row r="7" spans="1:10" x14ac:dyDescent="0.25">
      <c r="A7" s="34" t="s">
        <v>57</v>
      </c>
      <c r="B7" s="11" t="s">
        <v>93</v>
      </c>
      <c r="C7" s="35" t="s">
        <v>45</v>
      </c>
      <c r="D7" s="36" t="str">
        <f t="shared" si="0"/>
        <v>0 to 0 Split</v>
      </c>
      <c r="E7" s="11"/>
      <c r="G7" s="26"/>
      <c r="H7" s="26"/>
      <c r="I7" s="26"/>
      <c r="J7" s="26"/>
    </row>
    <row r="8" spans="1:10" x14ac:dyDescent="0.25">
      <c r="A8" s="34" t="s">
        <v>48</v>
      </c>
      <c r="B8" s="11" t="s">
        <v>93</v>
      </c>
      <c r="C8" s="35" t="s">
        <v>52</v>
      </c>
      <c r="D8" s="36" t="str">
        <f t="shared" si="0"/>
        <v>0 to 0 Split</v>
      </c>
      <c r="E8" s="11"/>
      <c r="G8" s="26"/>
      <c r="H8" s="26"/>
      <c r="I8" s="26"/>
      <c r="J8" s="26"/>
    </row>
    <row r="9" spans="1:10" x14ac:dyDescent="0.25">
      <c r="A9" s="34" t="s">
        <v>42</v>
      </c>
      <c r="B9" s="11" t="s">
        <v>93</v>
      </c>
      <c r="C9" s="35" t="s">
        <v>41</v>
      </c>
      <c r="D9" s="36" t="str">
        <f t="shared" si="0"/>
        <v>0 to 0 Split</v>
      </c>
      <c r="E9" s="11"/>
      <c r="G9" s="26"/>
      <c r="H9" s="26"/>
      <c r="I9" s="26"/>
      <c r="J9" s="26"/>
    </row>
    <row r="10" spans="1:10" x14ac:dyDescent="0.25">
      <c r="A10" s="34" t="s">
        <v>67</v>
      </c>
      <c r="B10" s="11" t="s">
        <v>93</v>
      </c>
      <c r="C10" s="35" t="s">
        <v>51</v>
      </c>
      <c r="D10" s="36" t="str">
        <f t="shared" si="0"/>
        <v>0 to 0 Split</v>
      </c>
      <c r="E10" s="11"/>
      <c r="G10" s="26"/>
      <c r="H10" s="26"/>
      <c r="I10" s="26"/>
      <c r="J10" s="26"/>
    </row>
    <row r="11" spans="1:10" x14ac:dyDescent="0.25">
      <c r="A11" s="34" t="s">
        <v>66</v>
      </c>
      <c r="B11" s="11" t="s">
        <v>93</v>
      </c>
      <c r="C11" s="35" t="s">
        <v>40</v>
      </c>
      <c r="D11" s="36" t="str">
        <f t="shared" si="0"/>
        <v>0 to 0 Split</v>
      </c>
      <c r="E11" s="11"/>
      <c r="G11" s="26"/>
      <c r="H11" s="26"/>
      <c r="I11" s="26"/>
      <c r="J11" s="26"/>
    </row>
    <row r="12" spans="1:10" x14ac:dyDescent="0.25">
      <c r="A12" s="34" t="s">
        <v>56</v>
      </c>
      <c r="B12" s="11" t="s">
        <v>93</v>
      </c>
      <c r="C12" s="35" t="s">
        <v>53</v>
      </c>
      <c r="D12" s="36" t="str">
        <f t="shared" si="0"/>
        <v>0 to 0 Split</v>
      </c>
      <c r="E12" s="11"/>
      <c r="G12" s="26"/>
      <c r="H12" s="26"/>
      <c r="I12" s="26"/>
      <c r="J12" s="26"/>
    </row>
    <row r="13" spans="1:10" x14ac:dyDescent="0.25">
      <c r="A13" s="34" t="s">
        <v>49</v>
      </c>
      <c r="B13" s="11" t="s">
        <v>93</v>
      </c>
      <c r="C13" s="35" t="s">
        <v>55</v>
      </c>
      <c r="D13" s="36" t="str">
        <f t="shared" si="0"/>
        <v>0 to 0 Split</v>
      </c>
      <c r="E13" s="11"/>
      <c r="G13" s="26"/>
      <c r="H13" s="26"/>
      <c r="I13" s="26"/>
      <c r="J13" s="26"/>
    </row>
    <row r="14" spans="1:10" x14ac:dyDescent="0.25">
      <c r="A14" s="34" t="s">
        <v>65</v>
      </c>
      <c r="B14" s="11" t="s">
        <v>93</v>
      </c>
      <c r="C14" s="35" t="s">
        <v>68</v>
      </c>
      <c r="D14" s="36" t="str">
        <f t="shared" si="0"/>
        <v>0 to 0 Split</v>
      </c>
      <c r="E14" s="11"/>
      <c r="G14" s="26"/>
      <c r="H14" s="26"/>
      <c r="I14" s="26"/>
      <c r="J14" s="26"/>
    </row>
    <row r="15" spans="1:10" x14ac:dyDescent="0.25">
      <c r="A15" s="34" t="s">
        <v>50</v>
      </c>
      <c r="B15" s="11" t="s">
        <v>93</v>
      </c>
      <c r="C15" s="35" t="s">
        <v>36</v>
      </c>
      <c r="D15" s="36" t="str">
        <f t="shared" si="0"/>
        <v>0 to 0 Split</v>
      </c>
      <c r="E15" s="11"/>
      <c r="G15" s="26"/>
      <c r="H15" s="26"/>
      <c r="I15" s="26"/>
      <c r="J15" s="26"/>
    </row>
    <row r="16" spans="1:10" x14ac:dyDescent="0.25">
      <c r="A16" s="34" t="s">
        <v>46</v>
      </c>
      <c r="B16" s="11" t="s">
        <v>93</v>
      </c>
      <c r="C16" s="35" t="s">
        <v>59</v>
      </c>
      <c r="D16" s="36" t="str">
        <f t="shared" si="0"/>
        <v>0 to 0 Split</v>
      </c>
      <c r="E16" s="11"/>
      <c r="G16" s="26"/>
      <c r="H16" s="26"/>
      <c r="I16" s="26"/>
      <c r="J16" s="26"/>
    </row>
    <row r="17" spans="1:10" x14ac:dyDescent="0.25">
      <c r="A17" s="34" t="s">
        <v>39</v>
      </c>
      <c r="B17" s="11" t="s">
        <v>93</v>
      </c>
      <c r="C17" s="35" t="s">
        <v>54</v>
      </c>
      <c r="D17" s="36" t="str">
        <f t="shared" si="0"/>
        <v>0 to 0 Split</v>
      </c>
      <c r="E17" s="11"/>
      <c r="G17" s="26"/>
      <c r="H17" s="26"/>
      <c r="I17" s="26"/>
      <c r="J17" s="26"/>
    </row>
    <row r="18" spans="1:10" x14ac:dyDescent="0.25">
      <c r="A18" s="34" t="s">
        <v>43</v>
      </c>
      <c r="B18" s="11" t="s">
        <v>93</v>
      </c>
      <c r="C18" s="35" t="s">
        <v>63</v>
      </c>
      <c r="D18" s="36" t="str">
        <f t="shared" si="0"/>
        <v>0 to 0 Split</v>
      </c>
      <c r="E18" s="11"/>
      <c r="G18" s="26"/>
      <c r="H18" s="26"/>
      <c r="I18" s="26"/>
      <c r="J18" s="26"/>
    </row>
    <row r="19" spans="1:10" x14ac:dyDescent="0.25">
      <c r="A19" s="34" t="s">
        <v>44</v>
      </c>
      <c r="B19" s="11" t="s">
        <v>93</v>
      </c>
      <c r="C19" s="35" t="s">
        <v>69</v>
      </c>
      <c r="D19" s="36" t="str">
        <f t="shared" si="0"/>
        <v>0 to 0 Split</v>
      </c>
      <c r="E19" s="11"/>
      <c r="G19" s="29"/>
      <c r="H19" s="29"/>
      <c r="I19" s="29"/>
      <c r="J19" s="29"/>
    </row>
    <row r="20" spans="1:10" x14ac:dyDescent="0.25">
      <c r="E20" s="10"/>
      <c r="F20" s="10"/>
      <c r="G20" s="2" t="s">
        <v>96</v>
      </c>
      <c r="H20" s="2">
        <f>IF($E$4=G4,H4,0)+IF($E$5=G5,H5,0)+IF($E$6=G6,H6,0)+IF($E$7=G7,H7,0)+IF($E$8=G8,H8,0)+IF($E$9=G9,H9,0)+IF($E$10=G10,H10,0)+IF($E$11=G11,H11,0)+IF($E$12=G12,H12,0)+IF($E$13=G13,H13,0)+IF($E$14=G14,H14,0)+IF($E$15=G15,H15,0)+IF($E$16=G16,H16,0)+IF($E$17=G17,H17,0)+IF($E$18=G18,H18,0)+IF($E$19=G19,H19,0)</f>
        <v>0</v>
      </c>
      <c r="I20" s="2" t="s">
        <v>96</v>
      </c>
      <c r="J20" s="2">
        <f>IF($E$4=I4,J4,0)+IF($E$5=I5,J5,0)+IF($E$6=I6,J6,0)+IF($E$7=I7,J7,0)+IF($E$8=I8,J8,0)+IF($E$9=I9,J9,0)+IF($E$10=I10,J10,0)+IF($E$11=I11,J11,0)+IF($E$12=I12,J12,0)+IF($E$13=I13,J13,0)+IF($E$14=I14,J14,0)+IF($E$15=I15,J15,0)+IF($E$16=I16,J16,0)+IF($E$17=I17,J17,0)+IF($E$18=I18,J18,0)+IF($E$19=I19,J19,0)</f>
        <v>0</v>
      </c>
    </row>
    <row r="21" spans="1:10" x14ac:dyDescent="0.25">
      <c r="H21" s="10">
        <f>IF(H20=$H$24,1,"")</f>
        <v>1</v>
      </c>
      <c r="J21" s="10">
        <f>IF(J20=$H$24,1,"")</f>
        <v>1</v>
      </c>
    </row>
    <row r="22" spans="1:10" x14ac:dyDescent="0.25">
      <c r="C22" s="10"/>
      <c r="D22" s="10"/>
      <c r="E22" s="10"/>
      <c r="F22" s="10"/>
      <c r="H22">
        <f>IF(AND(SUM(G$21:$G21)&gt;0,H21=1),", "&amp;G2,IF(AND(SUM(G$21:$G21)=0,H21=1),G2,""))</f>
        <v>0</v>
      </c>
      <c r="J22" t="str">
        <f>IF(AND(SUM($G$21:I21)&gt;0,J21=1),", "&amp;I2,IF(AND(SUM($G$21:I21)=0,J21=1),I2,""))</f>
        <v xml:space="preserve">, </v>
      </c>
    </row>
    <row r="23" spans="1:10" x14ac:dyDescent="0.25">
      <c r="C23" s="10"/>
      <c r="D23" s="11"/>
      <c r="E23" s="11"/>
      <c r="F23" s="10"/>
    </row>
    <row r="24" spans="1:10" x14ac:dyDescent="0.25">
      <c r="D24" s="11"/>
      <c r="E24" s="11"/>
      <c r="F24" s="10" t="s">
        <v>94</v>
      </c>
      <c r="G24" s="10" t="str">
        <f>H22&amp;J22&amp;L22&amp;N22&amp;P22&amp;R22&amp;T22&amp;V22&amp;X22&amp;Z22&amp;AB22&amp;AD22&amp;AF22&amp;AH22&amp;AJ22&amp;AL22&amp;AN22&amp;AP22&amp;AR22&amp;AT22&amp;AV22&amp;AX22&amp;AZ22&amp;BB22&amp;BD22&amp;BF22</f>
        <v xml:space="preserve">0, </v>
      </c>
      <c r="H24" s="10">
        <f>MAX(H20,J20,L20,N20,P20,R20,T20,V20,X20,Z20,AB20,AD20,AF20,AH20,AJ20,AL20,AN20,AP20,AR20,AT20,AV20,AX20,AZ20,BB20,BD20,BF20)</f>
        <v>0</v>
      </c>
      <c r="I24" s="10"/>
      <c r="J24" s="10"/>
    </row>
    <row r="25" spans="1:10" x14ac:dyDescent="0.25">
      <c r="D25" s="11"/>
      <c r="E25" s="11"/>
      <c r="F25" s="10"/>
    </row>
    <row r="26" spans="1:10" x14ac:dyDescent="0.25">
      <c r="C26" s="10"/>
      <c r="D26" s="11"/>
      <c r="E26" s="11"/>
      <c r="F26" s="10"/>
    </row>
    <row r="27" spans="1:10" x14ac:dyDescent="0.25">
      <c r="D27" s="11"/>
      <c r="E27" s="11"/>
      <c r="F27" s="10"/>
    </row>
    <row r="28" spans="1:10" x14ac:dyDescent="0.25">
      <c r="C28" s="10"/>
      <c r="D28" s="11"/>
      <c r="E28" s="11"/>
      <c r="F28" s="10"/>
    </row>
    <row r="29" spans="1:10" x14ac:dyDescent="0.25">
      <c r="C29" s="10"/>
      <c r="D29" s="11"/>
      <c r="E29" s="16"/>
    </row>
    <row r="30" spans="1:10" x14ac:dyDescent="0.25">
      <c r="C30" s="10"/>
      <c r="D30" s="11"/>
      <c r="E30" s="11"/>
    </row>
    <row r="31" spans="1:10" x14ac:dyDescent="0.25">
      <c r="C31" s="10"/>
      <c r="D31" s="11"/>
      <c r="E31" s="11"/>
      <c r="F31" s="37"/>
    </row>
    <row r="32" spans="1:10"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G4:G19">
    <cfRule type="expression" dxfId="29" priority="2">
      <formula>G4=$E4</formula>
    </cfRule>
  </conditionalFormatting>
  <conditionalFormatting sqref="I4:I19">
    <cfRule type="expression" dxfId="28" priority="1">
      <formula>I4=$E4</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70"/>
  <sheetViews>
    <sheetView zoomScale="80" zoomScaleNormal="80" workbookViewId="0">
      <pane xSplit="5" ySplit="3" topLeftCell="F4" activePane="bottomRight" state="frozen"/>
      <selection pane="topRight" activeCell="F1" sqref="F1"/>
      <selection pane="bottomLeft" activeCell="A4" sqref="A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s>
  <sheetData>
    <row r="2" spans="1:10" x14ac:dyDescent="0.25">
      <c r="B2" s="32">
        <f>COUNTIF(B4:B19,"at")</f>
        <v>16</v>
      </c>
      <c r="G2" s="38"/>
      <c r="H2" s="39"/>
      <c r="I2" s="38"/>
      <c r="J2" s="39"/>
    </row>
    <row r="3" spans="1:10" x14ac:dyDescent="0.25">
      <c r="A3" s="33" t="s">
        <v>99</v>
      </c>
      <c r="B3" s="33"/>
      <c r="C3" s="33"/>
      <c r="D3" t="s">
        <v>91</v>
      </c>
      <c r="E3" s="33" t="s">
        <v>92</v>
      </c>
      <c r="G3" s="2" t="s">
        <v>95</v>
      </c>
      <c r="H3" s="2" t="s">
        <v>96</v>
      </c>
      <c r="I3" s="2" t="s">
        <v>95</v>
      </c>
      <c r="J3" s="2" t="s">
        <v>96</v>
      </c>
    </row>
    <row r="4" spans="1:10" x14ac:dyDescent="0.25">
      <c r="A4" s="34" t="s">
        <v>53</v>
      </c>
      <c r="B4" s="11" t="s">
        <v>93</v>
      </c>
      <c r="C4" s="35" t="s">
        <v>45</v>
      </c>
      <c r="D4" s="36" t="str">
        <f t="shared" ref="D4:D19" si="0">MAX(COUNTIF(G4:BF4,A4),COUNTIF(G4:BF4,C4))&amp;" to "&amp;MIN(COUNTIF(G4:BF4,A4),COUNTIF(G4:BF4,C4))&amp;" "&amp;IF(COUNTIF(G4:BF4,A4)&gt;COUNTIF(G4:BF4,C4),A4,IF(COUNTIF(G4:BF4,A4)&lt;COUNTIF(G4:BF4,C4),C4,"Split"))</f>
        <v>0 to 0 Split</v>
      </c>
      <c r="E4" s="11"/>
      <c r="G4" s="24"/>
      <c r="H4" s="24"/>
      <c r="I4" s="24"/>
      <c r="J4" s="24"/>
    </row>
    <row r="5" spans="1:10" x14ac:dyDescent="0.25">
      <c r="A5" s="34" t="s">
        <v>60</v>
      </c>
      <c r="B5" s="11" t="s">
        <v>93</v>
      </c>
      <c r="C5" s="35" t="s">
        <v>48</v>
      </c>
      <c r="D5" s="36" t="str">
        <f t="shared" si="0"/>
        <v>0 to 0 Split</v>
      </c>
      <c r="E5" s="11"/>
      <c r="G5" s="26"/>
      <c r="H5" s="26"/>
      <c r="I5" s="26"/>
      <c r="J5" s="26"/>
    </row>
    <row r="6" spans="1:10" x14ac:dyDescent="0.25">
      <c r="A6" s="34" t="s">
        <v>40</v>
      </c>
      <c r="B6" s="11" t="s">
        <v>93</v>
      </c>
      <c r="C6" s="35" t="s">
        <v>61</v>
      </c>
      <c r="D6" s="36" t="str">
        <f t="shared" si="0"/>
        <v>0 to 0 Split</v>
      </c>
      <c r="E6" s="11"/>
      <c r="G6" s="26"/>
      <c r="H6" s="26"/>
      <c r="I6" s="26"/>
      <c r="J6" s="26"/>
    </row>
    <row r="7" spans="1:10" x14ac:dyDescent="0.25">
      <c r="A7" s="34" t="s">
        <v>41</v>
      </c>
      <c r="B7" s="11" t="s">
        <v>93</v>
      </c>
      <c r="C7" s="35" t="s">
        <v>56</v>
      </c>
      <c r="D7" s="36" t="str">
        <f t="shared" si="0"/>
        <v>0 to 0 Split</v>
      </c>
      <c r="E7" s="11"/>
      <c r="G7" s="26"/>
      <c r="H7" s="26"/>
      <c r="I7" s="26"/>
      <c r="J7" s="26"/>
    </row>
    <row r="8" spans="1:10" x14ac:dyDescent="0.25">
      <c r="A8" s="34" t="s">
        <v>67</v>
      </c>
      <c r="B8" s="11" t="s">
        <v>93</v>
      </c>
      <c r="C8" s="35" t="s">
        <v>52</v>
      </c>
      <c r="D8" s="36" t="str">
        <f t="shared" si="0"/>
        <v>0 to 0 Split</v>
      </c>
      <c r="E8" s="11"/>
      <c r="G8" s="26"/>
      <c r="H8" s="26"/>
      <c r="I8" s="26"/>
      <c r="J8" s="26"/>
    </row>
    <row r="9" spans="1:10" x14ac:dyDescent="0.25">
      <c r="A9" s="34" t="s">
        <v>36</v>
      </c>
      <c r="B9" s="11" t="s">
        <v>93</v>
      </c>
      <c r="C9" s="35" t="s">
        <v>64</v>
      </c>
      <c r="D9" s="36" t="str">
        <f t="shared" si="0"/>
        <v>0 to 0 Split</v>
      </c>
      <c r="E9" s="11"/>
      <c r="G9" s="26"/>
      <c r="H9" s="26"/>
      <c r="I9" s="26"/>
      <c r="J9" s="26"/>
    </row>
    <row r="10" spans="1:10" x14ac:dyDescent="0.25">
      <c r="A10" s="34" t="s">
        <v>69</v>
      </c>
      <c r="B10" s="11" t="s">
        <v>93</v>
      </c>
      <c r="C10" s="35" t="s">
        <v>65</v>
      </c>
      <c r="D10" s="36" t="str">
        <f t="shared" si="0"/>
        <v>0 to 0 Split</v>
      </c>
      <c r="E10" s="11"/>
      <c r="G10" s="26"/>
      <c r="H10" s="26"/>
      <c r="I10" s="26"/>
      <c r="J10" s="26"/>
    </row>
    <row r="11" spans="1:10" x14ac:dyDescent="0.25">
      <c r="A11" s="34" t="s">
        <v>63</v>
      </c>
      <c r="B11" s="11" t="s">
        <v>93</v>
      </c>
      <c r="C11" s="35" t="s">
        <v>42</v>
      </c>
      <c r="D11" s="36" t="str">
        <f t="shared" si="0"/>
        <v>0 to 0 Split</v>
      </c>
      <c r="E11" s="11"/>
      <c r="G11" s="26"/>
      <c r="H11" s="26"/>
      <c r="I11" s="26"/>
      <c r="J11" s="26"/>
    </row>
    <row r="12" spans="1:10" x14ac:dyDescent="0.25">
      <c r="A12" s="34" t="s">
        <v>49</v>
      </c>
      <c r="B12" s="11" t="s">
        <v>93</v>
      </c>
      <c r="C12" s="35" t="s">
        <v>50</v>
      </c>
      <c r="D12" s="36" t="str">
        <f t="shared" si="0"/>
        <v>0 to 0 Split</v>
      </c>
      <c r="E12" s="11"/>
      <c r="G12" s="26"/>
      <c r="H12" s="26"/>
      <c r="I12" s="26"/>
      <c r="J12" s="26"/>
    </row>
    <row r="13" spans="1:10" x14ac:dyDescent="0.25">
      <c r="A13" s="34" t="s">
        <v>68</v>
      </c>
      <c r="B13" s="11" t="s">
        <v>93</v>
      </c>
      <c r="C13" s="35" t="s">
        <v>43</v>
      </c>
      <c r="D13" s="36" t="str">
        <f t="shared" si="0"/>
        <v>0 to 0 Split</v>
      </c>
      <c r="E13" s="11"/>
      <c r="G13" s="26"/>
      <c r="H13" s="26"/>
      <c r="I13" s="26"/>
      <c r="J13" s="26"/>
    </row>
    <row r="14" spans="1:10" x14ac:dyDescent="0.25">
      <c r="A14" s="34" t="s">
        <v>54</v>
      </c>
      <c r="B14" s="11" t="s">
        <v>93</v>
      </c>
      <c r="C14" s="35" t="s">
        <v>55</v>
      </c>
      <c r="D14" s="36" t="str">
        <f t="shared" si="0"/>
        <v>0 to 0 Split</v>
      </c>
      <c r="E14" s="11"/>
      <c r="G14" s="26"/>
      <c r="H14" s="26"/>
      <c r="I14" s="26"/>
      <c r="J14" s="26"/>
    </row>
    <row r="15" spans="1:10" x14ac:dyDescent="0.25">
      <c r="A15" s="34" t="s">
        <v>51</v>
      </c>
      <c r="B15" s="11" t="s">
        <v>93</v>
      </c>
      <c r="C15" s="35" t="s">
        <v>44</v>
      </c>
      <c r="D15" s="36" t="str">
        <f t="shared" si="0"/>
        <v>0 to 0 Split</v>
      </c>
      <c r="E15" s="11"/>
      <c r="G15" s="26"/>
      <c r="H15" s="26"/>
      <c r="I15" s="26"/>
      <c r="J15" s="26"/>
    </row>
    <row r="16" spans="1:10" x14ac:dyDescent="0.25">
      <c r="A16" s="34" t="s">
        <v>47</v>
      </c>
      <c r="B16" s="11" t="s">
        <v>93</v>
      </c>
      <c r="C16" s="35" t="s">
        <v>57</v>
      </c>
      <c r="D16" s="36" t="str">
        <f t="shared" si="0"/>
        <v>0 to 0 Split</v>
      </c>
      <c r="E16" s="11"/>
      <c r="G16" s="26"/>
      <c r="H16" s="26"/>
      <c r="I16" s="26"/>
      <c r="J16" s="26"/>
    </row>
    <row r="17" spans="1:10" x14ac:dyDescent="0.25">
      <c r="A17" s="34" t="s">
        <v>58</v>
      </c>
      <c r="B17" s="11" t="s">
        <v>93</v>
      </c>
      <c r="C17" s="35" t="s">
        <v>39</v>
      </c>
      <c r="D17" s="36" t="str">
        <f t="shared" si="0"/>
        <v>0 to 0 Split</v>
      </c>
      <c r="E17" s="11"/>
      <c r="G17" s="26"/>
      <c r="H17" s="26"/>
      <c r="I17" s="26"/>
      <c r="J17" s="26"/>
    </row>
    <row r="18" spans="1:10" x14ac:dyDescent="0.25">
      <c r="A18" s="34" t="s">
        <v>62</v>
      </c>
      <c r="B18" s="11" t="s">
        <v>93</v>
      </c>
      <c r="C18" s="35" t="s">
        <v>46</v>
      </c>
      <c r="D18" s="36" t="str">
        <f t="shared" si="0"/>
        <v>0 to 0 Split</v>
      </c>
      <c r="E18" s="11"/>
      <c r="G18" s="26"/>
      <c r="H18" s="26"/>
      <c r="I18" s="26"/>
      <c r="J18" s="26"/>
    </row>
    <row r="19" spans="1:10" x14ac:dyDescent="0.25">
      <c r="A19" s="34"/>
      <c r="B19" s="11" t="s">
        <v>93</v>
      </c>
      <c r="C19" s="35"/>
      <c r="D19" s="36" t="str">
        <f t="shared" si="0"/>
        <v>0 to 0 Split</v>
      </c>
      <c r="E19" s="11"/>
      <c r="G19" s="29"/>
      <c r="H19" s="29"/>
      <c r="I19" s="29"/>
      <c r="J19" s="29"/>
    </row>
    <row r="20" spans="1:10" x14ac:dyDescent="0.25">
      <c r="E20" s="10"/>
      <c r="F20" s="10"/>
      <c r="G20" s="2" t="s">
        <v>96</v>
      </c>
      <c r="H20" s="2">
        <f>IF($E$4=G4,H4,0)+IF($E$5=G5,H5,0)+IF($E$6=G6,H6,0)+IF($E$7=G7,H7,0)+IF($E$8=G8,H8,0)+IF($E$9=G9,H9,0)+IF($E$10=G10,H10,0)+IF($E$11=G11,H11,0)+IF($E$12=G12,H12,0)+IF($E$13=G13,H13,0)+IF($E$14=G14,H14,0)+IF($E$15=G15,H15,0)+IF($E$16=G16,H16,0)+IF($E$17=G17,H17,0)+IF($E$18=G18,H18,0)+IF($E$19=G19,H19,0)</f>
        <v>0</v>
      </c>
      <c r="I20" s="2" t="s">
        <v>96</v>
      </c>
      <c r="J20" s="2">
        <f>IF($E$4=I4,J4,0)+IF($E$5=I5,J5,0)+IF($E$6=I6,J6,0)+IF($E$7=I7,J7,0)+IF($E$8=I8,J8,0)+IF($E$9=I9,J9,0)+IF($E$10=I10,J10,0)+IF($E$11=I11,J11,0)+IF($E$12=I12,J12,0)+IF($E$13=I13,J13,0)+IF($E$14=I14,J14,0)+IF($E$15=I15,J15,0)+IF($E$16=I16,J16,0)+IF($E$17=I17,J17,0)+IF($E$18=I18,J18,0)+IF($E$19=I19,J19,0)</f>
        <v>0</v>
      </c>
    </row>
    <row r="21" spans="1:10" x14ac:dyDescent="0.25">
      <c r="H21" s="10">
        <f>IF(H20=$H$24,1,"")</f>
        <v>1</v>
      </c>
      <c r="J21" s="10">
        <f>IF(J20=$H$24,1,"")</f>
        <v>1</v>
      </c>
    </row>
    <row r="22" spans="1:10" x14ac:dyDescent="0.25">
      <c r="C22" s="10"/>
      <c r="D22" s="10"/>
      <c r="E22" s="10"/>
      <c r="F22" s="10"/>
      <c r="H22">
        <f>IF(AND(SUM(G$21:$G21)&gt;0,H21=1),", "&amp;G2,IF(AND(SUM(G$21:$G21)=0,H21=1),G2,""))</f>
        <v>0</v>
      </c>
      <c r="J22" t="str">
        <f>IF(AND(SUM($G$21:I21)&gt;0,J21=1),", "&amp;I2,IF(AND(SUM($G$21:I21)=0,J21=1),I2,""))</f>
        <v xml:space="preserve">, </v>
      </c>
    </row>
    <row r="23" spans="1:10" x14ac:dyDescent="0.25">
      <c r="C23" s="10"/>
      <c r="D23" s="11"/>
      <c r="E23" s="11"/>
      <c r="F23" s="10"/>
    </row>
    <row r="24" spans="1:10" x14ac:dyDescent="0.25">
      <c r="D24" s="11"/>
      <c r="E24" s="11"/>
      <c r="F24" s="10" t="s">
        <v>94</v>
      </c>
      <c r="G24" s="10" t="str">
        <f>H22&amp;J22&amp;L22&amp;N22&amp;P22&amp;R22&amp;T22&amp;V22&amp;X22&amp;Z22&amp;AB22&amp;AD22&amp;AF22&amp;AH22&amp;AJ22&amp;AL22&amp;AN22&amp;AP22&amp;AR22&amp;AT22&amp;AV22&amp;AX22&amp;AZ22&amp;BB22&amp;BD22&amp;BF22</f>
        <v xml:space="preserve">0, </v>
      </c>
      <c r="H24" s="10">
        <f>MAX(H20,J20,L20,N20,P20,R20,T20,V20,X20,Z20,AB20,AD20,AF20,AH20,AJ20,AL20,AN20,AP20,AR20,AT20,AV20,AX20,AZ20,BB20,BD20,BF20)</f>
        <v>0</v>
      </c>
      <c r="I24" s="10"/>
      <c r="J24" s="10"/>
    </row>
    <row r="25" spans="1:10" x14ac:dyDescent="0.25">
      <c r="D25" s="11"/>
      <c r="E25" s="11"/>
      <c r="F25" s="10"/>
    </row>
    <row r="26" spans="1:10" x14ac:dyDescent="0.25">
      <c r="C26" s="10"/>
      <c r="D26" s="11"/>
      <c r="E26" s="11"/>
      <c r="F26" s="10"/>
    </row>
    <row r="27" spans="1:10" x14ac:dyDescent="0.25">
      <c r="D27" s="11"/>
      <c r="E27" s="11"/>
      <c r="F27" s="10"/>
    </row>
    <row r="28" spans="1:10" x14ac:dyDescent="0.25">
      <c r="C28" s="10"/>
      <c r="D28" s="11"/>
      <c r="E28" s="11"/>
      <c r="F28" s="10"/>
    </row>
    <row r="29" spans="1:10" x14ac:dyDescent="0.25">
      <c r="C29" s="10"/>
      <c r="D29" s="11"/>
      <c r="E29" s="16"/>
    </row>
    <row r="30" spans="1:10" x14ac:dyDescent="0.25">
      <c r="C30" s="10"/>
      <c r="D30" s="11"/>
      <c r="E30" s="11"/>
    </row>
    <row r="31" spans="1:10" x14ac:dyDescent="0.25">
      <c r="C31" s="10"/>
      <c r="D31" s="11"/>
      <c r="E31" s="11"/>
      <c r="F31" s="37"/>
    </row>
    <row r="32" spans="1:10"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G4:G19">
    <cfRule type="expression" dxfId="27" priority="2">
      <formula>G4=$E4</formula>
    </cfRule>
  </conditionalFormatting>
  <conditionalFormatting sqref="I4:I19">
    <cfRule type="expression" dxfId="26" priority="1">
      <formula>I4=$E4</formula>
    </cfRule>
  </conditionalFormatting>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70"/>
  <sheetViews>
    <sheetView zoomScale="80" zoomScaleNormal="80" workbookViewId="0">
      <pane xSplit="5" ySplit="3" topLeftCell="F4" activePane="bottomRight" state="frozen"/>
      <selection pane="topRight" activeCell="F1" sqref="F1"/>
      <selection pane="bottomLeft" activeCell="A4" sqref="A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s>
  <sheetData>
    <row r="2" spans="1:10" x14ac:dyDescent="0.25">
      <c r="B2" s="32">
        <f>COUNTIF(B4:B19,"at")</f>
        <v>16</v>
      </c>
      <c r="G2" s="38"/>
      <c r="H2" s="39"/>
      <c r="I2" s="38"/>
      <c r="J2" s="39"/>
    </row>
    <row r="3" spans="1:10" x14ac:dyDescent="0.25">
      <c r="A3" s="33" t="s">
        <v>100</v>
      </c>
      <c r="B3" s="33"/>
      <c r="C3" s="33"/>
      <c r="D3" t="s">
        <v>91</v>
      </c>
      <c r="E3" s="33" t="s">
        <v>92</v>
      </c>
      <c r="G3" s="2" t="s">
        <v>95</v>
      </c>
      <c r="H3" s="2" t="s">
        <v>96</v>
      </c>
      <c r="I3" s="2" t="s">
        <v>95</v>
      </c>
      <c r="J3" s="2" t="s">
        <v>96</v>
      </c>
    </row>
    <row r="4" spans="1:10" x14ac:dyDescent="0.25">
      <c r="A4" s="34" t="s">
        <v>43</v>
      </c>
      <c r="B4" s="11" t="s">
        <v>93</v>
      </c>
      <c r="C4" s="35" t="s">
        <v>54</v>
      </c>
      <c r="D4" s="36" t="str">
        <f t="shared" ref="D4:D19" si="0">MAX(COUNTIF(G4:BF4,A4),COUNTIF(G4:BF4,C4))&amp;" to "&amp;MIN(COUNTIF(G4:BF4,A4),COUNTIF(G4:BF4,C4))&amp;" "&amp;IF(COUNTIF(G4:BF4,A4)&gt;COUNTIF(G4:BF4,C4),A4,IF(COUNTIF(G4:BF4,A4)&lt;COUNTIF(G4:BF4,C4),C4,"Split"))</f>
        <v>0 to 0 Split</v>
      </c>
      <c r="E4" s="11"/>
      <c r="G4" s="24"/>
      <c r="H4" s="24"/>
      <c r="I4" s="24"/>
      <c r="J4" s="24"/>
    </row>
    <row r="5" spans="1:10" x14ac:dyDescent="0.25">
      <c r="A5" s="34" t="s">
        <v>55</v>
      </c>
      <c r="B5" s="11" t="s">
        <v>93</v>
      </c>
      <c r="C5" s="35" t="s">
        <v>62</v>
      </c>
      <c r="D5" s="36" t="str">
        <f t="shared" si="0"/>
        <v>0 to 0 Split</v>
      </c>
      <c r="E5" s="11"/>
      <c r="G5" s="26"/>
      <c r="H5" s="26"/>
      <c r="I5" s="26"/>
      <c r="J5" s="26"/>
    </row>
    <row r="6" spans="1:10" x14ac:dyDescent="0.25">
      <c r="A6" s="34" t="s">
        <v>61</v>
      </c>
      <c r="B6" s="11" t="s">
        <v>93</v>
      </c>
      <c r="C6" s="35" t="s">
        <v>60</v>
      </c>
      <c r="D6" s="36" t="str">
        <f t="shared" si="0"/>
        <v>0 to 0 Split</v>
      </c>
      <c r="E6" s="11"/>
      <c r="G6" s="26"/>
      <c r="H6" s="26"/>
      <c r="I6" s="26"/>
      <c r="J6" s="26"/>
    </row>
    <row r="7" spans="1:10" x14ac:dyDescent="0.25">
      <c r="A7" s="34" t="s">
        <v>44</v>
      </c>
      <c r="B7" s="11" t="s">
        <v>93</v>
      </c>
      <c r="C7" s="35" t="s">
        <v>67</v>
      </c>
      <c r="D7" s="36" t="str">
        <f t="shared" si="0"/>
        <v>0 to 0 Split</v>
      </c>
      <c r="E7" s="11"/>
      <c r="G7" s="26"/>
      <c r="H7" s="26"/>
      <c r="I7" s="26"/>
      <c r="J7" s="26"/>
    </row>
    <row r="8" spans="1:10" x14ac:dyDescent="0.25">
      <c r="A8" s="34" t="s">
        <v>68</v>
      </c>
      <c r="B8" s="11" t="s">
        <v>93</v>
      </c>
      <c r="C8" s="35" t="s">
        <v>39</v>
      </c>
      <c r="D8" s="36" t="str">
        <f t="shared" si="0"/>
        <v>0 to 0 Split</v>
      </c>
      <c r="E8" s="11"/>
      <c r="G8" s="26"/>
      <c r="H8" s="26"/>
      <c r="I8" s="26"/>
      <c r="J8" s="26"/>
    </row>
    <row r="9" spans="1:10" x14ac:dyDescent="0.25">
      <c r="A9" s="34" t="s">
        <v>51</v>
      </c>
      <c r="B9" s="11" t="s">
        <v>93</v>
      </c>
      <c r="C9" s="35" t="s">
        <v>65</v>
      </c>
      <c r="D9" s="36" t="str">
        <f t="shared" si="0"/>
        <v>0 to 0 Split</v>
      </c>
      <c r="E9" s="11"/>
      <c r="G9" s="26"/>
      <c r="H9" s="26"/>
      <c r="I9" s="26"/>
      <c r="J9" s="26"/>
    </row>
    <row r="10" spans="1:10" x14ac:dyDescent="0.25">
      <c r="A10" s="34" t="s">
        <v>66</v>
      </c>
      <c r="B10" s="11" t="s">
        <v>93</v>
      </c>
      <c r="C10" s="35" t="s">
        <v>53</v>
      </c>
      <c r="D10" s="36" t="str">
        <f t="shared" si="0"/>
        <v>0 to 0 Split</v>
      </c>
      <c r="E10" s="11"/>
      <c r="G10" s="26"/>
      <c r="H10" s="26"/>
      <c r="I10" s="26"/>
      <c r="J10" s="26"/>
    </row>
    <row r="11" spans="1:10" x14ac:dyDescent="0.25">
      <c r="A11" s="34" t="s">
        <v>42</v>
      </c>
      <c r="B11" s="11" t="s">
        <v>93</v>
      </c>
      <c r="C11" s="35" t="s">
        <v>46</v>
      </c>
      <c r="D11" s="36" t="str">
        <f t="shared" si="0"/>
        <v>0 to 0 Split</v>
      </c>
      <c r="E11" s="11"/>
      <c r="G11" s="26"/>
      <c r="H11" s="26"/>
      <c r="I11" s="26"/>
      <c r="J11" s="26"/>
    </row>
    <row r="12" spans="1:10" x14ac:dyDescent="0.25">
      <c r="A12" s="34" t="s">
        <v>40</v>
      </c>
      <c r="B12" s="11" t="s">
        <v>93</v>
      </c>
      <c r="C12" s="35" t="s">
        <v>69</v>
      </c>
      <c r="D12" s="36" t="str">
        <f t="shared" si="0"/>
        <v>0 to 0 Split</v>
      </c>
      <c r="E12" s="11"/>
      <c r="G12" s="26"/>
      <c r="H12" s="26"/>
      <c r="I12" s="26"/>
      <c r="J12" s="26"/>
    </row>
    <row r="13" spans="1:10" x14ac:dyDescent="0.25">
      <c r="A13" s="34" t="s">
        <v>47</v>
      </c>
      <c r="B13" s="11" t="s">
        <v>93</v>
      </c>
      <c r="C13" s="35" t="s">
        <v>49</v>
      </c>
      <c r="D13" s="36" t="str">
        <f t="shared" si="0"/>
        <v>0 to 0 Split</v>
      </c>
      <c r="E13" s="11"/>
      <c r="G13" s="26"/>
      <c r="H13" s="26"/>
      <c r="I13" s="26"/>
      <c r="J13" s="26"/>
    </row>
    <row r="14" spans="1:10" x14ac:dyDescent="0.25">
      <c r="A14" s="34" t="s">
        <v>48</v>
      </c>
      <c r="B14" s="11" t="s">
        <v>93</v>
      </c>
      <c r="C14" s="35" t="s">
        <v>50</v>
      </c>
      <c r="D14" s="36" t="str">
        <f t="shared" si="0"/>
        <v>0 to 0 Split</v>
      </c>
      <c r="E14" s="11"/>
      <c r="G14" s="26"/>
      <c r="H14" s="26"/>
      <c r="I14" s="26"/>
      <c r="J14" s="26"/>
    </row>
    <row r="15" spans="1:10" x14ac:dyDescent="0.25">
      <c r="A15" s="34" t="s">
        <v>57</v>
      </c>
      <c r="B15" s="11" t="s">
        <v>93</v>
      </c>
      <c r="C15" s="35" t="s">
        <v>36</v>
      </c>
      <c r="D15" s="36" t="str">
        <f t="shared" si="0"/>
        <v>0 to 0 Split</v>
      </c>
      <c r="E15" s="11"/>
      <c r="G15" s="26"/>
      <c r="H15" s="26"/>
      <c r="I15" s="26"/>
      <c r="J15" s="26"/>
    </row>
    <row r="16" spans="1:10" x14ac:dyDescent="0.25">
      <c r="A16" s="34" t="s">
        <v>45</v>
      </c>
      <c r="B16" s="11" t="s">
        <v>93</v>
      </c>
      <c r="C16" s="35" t="s">
        <v>58</v>
      </c>
      <c r="D16" s="36" t="str">
        <f t="shared" si="0"/>
        <v>0 to 0 Split</v>
      </c>
      <c r="E16" s="11"/>
      <c r="G16" s="26"/>
      <c r="H16" s="26"/>
      <c r="I16" s="26"/>
      <c r="J16" s="26"/>
    </row>
    <row r="17" spans="1:10" x14ac:dyDescent="0.25">
      <c r="A17" s="34" t="s">
        <v>52</v>
      </c>
      <c r="B17" s="11" t="s">
        <v>93</v>
      </c>
      <c r="C17" s="35" t="s">
        <v>41</v>
      </c>
      <c r="D17" s="36" t="str">
        <f t="shared" si="0"/>
        <v>0 to 0 Split</v>
      </c>
      <c r="E17" s="11"/>
      <c r="G17" s="26"/>
      <c r="H17" s="26"/>
      <c r="I17" s="26"/>
      <c r="J17" s="26"/>
    </row>
    <row r="18" spans="1:10" x14ac:dyDescent="0.25">
      <c r="A18" s="34" t="s">
        <v>63</v>
      </c>
      <c r="B18" s="11" t="s">
        <v>93</v>
      </c>
      <c r="C18" s="35" t="s">
        <v>59</v>
      </c>
      <c r="D18" s="36" t="str">
        <f t="shared" si="0"/>
        <v>0 to 0 Split</v>
      </c>
      <c r="E18" s="11"/>
      <c r="G18" s="26"/>
      <c r="H18" s="26"/>
      <c r="I18" s="26"/>
      <c r="J18" s="26"/>
    </row>
    <row r="19" spans="1:10" x14ac:dyDescent="0.25">
      <c r="A19" s="34"/>
      <c r="B19" s="11" t="s">
        <v>93</v>
      </c>
      <c r="C19" s="35"/>
      <c r="D19" s="36" t="str">
        <f t="shared" si="0"/>
        <v>0 to 0 Split</v>
      </c>
      <c r="E19" s="11"/>
      <c r="G19" s="29"/>
      <c r="H19" s="29"/>
      <c r="I19" s="29"/>
      <c r="J19" s="29"/>
    </row>
    <row r="20" spans="1:10" x14ac:dyDescent="0.25">
      <c r="E20" s="10"/>
      <c r="F20" s="10"/>
      <c r="G20" s="2" t="s">
        <v>96</v>
      </c>
      <c r="H20" s="2">
        <f>IF($E$4=G4,H4,0)+IF($E$5=G5,H5,0)+IF($E$6=G6,H6,0)+IF($E$7=G7,H7,0)+IF($E$8=G8,H8,0)+IF($E$9=G9,H9,0)+IF($E$10=G10,H10,0)+IF($E$11=G11,H11,0)+IF($E$12=G12,H12,0)+IF($E$13=G13,H13,0)+IF($E$14=G14,H14,0)+IF($E$15=G15,H15,0)+IF($E$16=G16,H16,0)+IF($E$17=G17,H17,0)+IF($E$18=G18,H18,0)+IF($E$19=G19,H19,0)</f>
        <v>0</v>
      </c>
      <c r="I20" s="2" t="s">
        <v>96</v>
      </c>
      <c r="J20" s="2">
        <f>IF($E$4=I4,J4,0)+IF($E$5=I5,J5,0)+IF($E$6=I6,J6,0)+IF($E$7=I7,J7,0)+IF($E$8=I8,J8,0)+IF($E$9=I9,J9,0)+IF($E$10=I10,J10,0)+IF($E$11=I11,J11,0)+IF($E$12=I12,J12,0)+IF($E$13=I13,J13,0)+IF($E$14=I14,J14,0)+IF($E$15=I15,J15,0)+IF($E$16=I16,J16,0)+IF($E$17=I17,J17,0)+IF($E$18=I18,J18,0)+IF($E$19=I19,J19,0)</f>
        <v>0</v>
      </c>
    </row>
    <row r="21" spans="1:10" x14ac:dyDescent="0.25">
      <c r="H21" s="10">
        <f>IF(H20=$H$24,1,"")</f>
        <v>1</v>
      </c>
      <c r="J21" s="10">
        <f>IF(J20=$H$24,1,"")</f>
        <v>1</v>
      </c>
    </row>
    <row r="22" spans="1:10" x14ac:dyDescent="0.25">
      <c r="C22" s="10"/>
      <c r="D22" s="10"/>
      <c r="E22" s="10"/>
      <c r="F22" s="10"/>
      <c r="H22">
        <f>IF(AND(SUM(G$21:$G21)&gt;0,H21=1),", "&amp;G2,IF(AND(SUM(G$21:$G21)=0,H21=1),G2,""))</f>
        <v>0</v>
      </c>
      <c r="J22" t="str">
        <f>IF(AND(SUM($G$21:I21)&gt;0,J21=1),", "&amp;I2,IF(AND(SUM($G$21:I21)=0,J21=1),I2,""))</f>
        <v xml:space="preserve">, </v>
      </c>
    </row>
    <row r="23" spans="1:10" x14ac:dyDescent="0.25">
      <c r="C23" s="10"/>
      <c r="D23" s="11"/>
      <c r="E23" s="11"/>
      <c r="F23" s="10"/>
    </row>
    <row r="24" spans="1:10" x14ac:dyDescent="0.25">
      <c r="D24" s="11"/>
      <c r="E24" s="11"/>
      <c r="F24" s="10" t="s">
        <v>94</v>
      </c>
      <c r="G24" s="10" t="str">
        <f>H22&amp;J22&amp;L22&amp;N22&amp;P22&amp;R22&amp;T22&amp;V22&amp;X22&amp;Z22&amp;AB22&amp;AD22&amp;AF22&amp;AH22&amp;AJ22&amp;AL22&amp;AN22&amp;AP22&amp;AR22&amp;AT22&amp;AV22&amp;AX22&amp;AZ22&amp;BB22&amp;BD22&amp;BF22</f>
        <v xml:space="preserve">0, </v>
      </c>
      <c r="H24" s="10">
        <f>MAX(H20,J20,L20,N20,P20,R20,T20,V20,X20,Z20,AB20,AD20,AF20,AH20,AJ20,AL20,AN20,AP20,AR20,AT20,AV20,AX20,AZ20,BB20,BD20,BF20)</f>
        <v>0</v>
      </c>
      <c r="I24" s="10"/>
      <c r="J24" s="10"/>
    </row>
    <row r="25" spans="1:10" x14ac:dyDescent="0.25">
      <c r="D25" s="11"/>
      <c r="E25" s="11"/>
      <c r="F25" s="10"/>
    </row>
    <row r="26" spans="1:10" x14ac:dyDescent="0.25">
      <c r="C26" s="10"/>
      <c r="D26" s="11"/>
      <c r="E26" s="11"/>
      <c r="F26" s="10"/>
    </row>
    <row r="27" spans="1:10" x14ac:dyDescent="0.25">
      <c r="D27" s="11"/>
      <c r="E27" s="11"/>
      <c r="F27" s="10"/>
    </row>
    <row r="28" spans="1:10" x14ac:dyDescent="0.25">
      <c r="C28" s="10"/>
      <c r="D28" s="11"/>
      <c r="E28" s="11"/>
      <c r="F28" s="10"/>
    </row>
    <row r="29" spans="1:10" x14ac:dyDescent="0.25">
      <c r="C29" s="10"/>
      <c r="D29" s="11"/>
      <c r="E29" s="16"/>
    </row>
    <row r="30" spans="1:10" x14ac:dyDescent="0.25">
      <c r="C30" s="10"/>
      <c r="D30" s="11"/>
      <c r="E30" s="11"/>
    </row>
    <row r="31" spans="1:10" x14ac:dyDescent="0.25">
      <c r="C31" s="10"/>
      <c r="D31" s="11"/>
      <c r="E31" s="11"/>
      <c r="F31" s="37"/>
    </row>
    <row r="32" spans="1:10"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G4:G19">
    <cfRule type="expression" dxfId="25" priority="2">
      <formula>G4=$E4</formula>
    </cfRule>
  </conditionalFormatting>
  <conditionalFormatting sqref="I4:I19">
    <cfRule type="expression" dxfId="24" priority="1">
      <formula>I4=$E4</formula>
    </cfRule>
  </conditionalFormatting>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70"/>
  <sheetViews>
    <sheetView zoomScale="80" zoomScaleNormal="80" workbookViewId="0">
      <pane xSplit="5" ySplit="3" topLeftCell="F4" activePane="bottomRight" state="frozen"/>
      <selection pane="topRight" activeCell="F1" sqref="F1"/>
      <selection pane="bottomLeft" activeCell="A4" sqref="A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s>
  <sheetData>
    <row r="2" spans="1:10" x14ac:dyDescent="0.25">
      <c r="B2" s="32">
        <f>COUNTIF(B4:B19,"at")</f>
        <v>16</v>
      </c>
      <c r="G2" s="38"/>
      <c r="H2" s="39"/>
      <c r="I2" s="38"/>
      <c r="J2" s="39"/>
    </row>
    <row r="3" spans="1:10" x14ac:dyDescent="0.25">
      <c r="A3" s="33" t="s">
        <v>101</v>
      </c>
      <c r="B3" s="33"/>
      <c r="C3" s="33"/>
      <c r="D3" t="s">
        <v>91</v>
      </c>
      <c r="E3" s="33" t="s">
        <v>92</v>
      </c>
      <c r="G3" s="2" t="s">
        <v>95</v>
      </c>
      <c r="H3" s="2" t="s">
        <v>96</v>
      </c>
      <c r="I3" s="2" t="s">
        <v>95</v>
      </c>
      <c r="J3" s="2" t="s">
        <v>96</v>
      </c>
    </row>
    <row r="4" spans="1:10" x14ac:dyDescent="0.25">
      <c r="A4" s="34" t="s">
        <v>65</v>
      </c>
      <c r="B4" s="11" t="s">
        <v>93</v>
      </c>
      <c r="C4" s="35" t="s">
        <v>40</v>
      </c>
      <c r="D4" s="36" t="str">
        <f t="shared" ref="D4:D19" si="0">MAX(COUNTIF(G4:BF4,A4),COUNTIF(G4:BF4,C4))&amp;" to "&amp;MIN(COUNTIF(G4:BF4,A4),COUNTIF(G4:BF4,C4))&amp;" "&amp;IF(COUNTIF(G4:BF4,A4)&gt;COUNTIF(G4:BF4,C4),A4,IF(COUNTIF(G4:BF4,A4)&lt;COUNTIF(G4:BF4,C4),C4,"Split"))</f>
        <v>0 to 0 Split</v>
      </c>
      <c r="E4" s="11"/>
      <c r="G4" s="24"/>
      <c r="H4" s="24"/>
      <c r="I4" s="24"/>
      <c r="J4" s="24"/>
    </row>
    <row r="5" spans="1:10" x14ac:dyDescent="0.25">
      <c r="A5" s="34" t="s">
        <v>49</v>
      </c>
      <c r="B5" s="11" t="s">
        <v>93</v>
      </c>
      <c r="C5" s="35" t="s">
        <v>68</v>
      </c>
      <c r="D5" s="36" t="str">
        <f t="shared" si="0"/>
        <v>0 to 0 Split</v>
      </c>
      <c r="E5" s="11"/>
      <c r="G5" s="26"/>
      <c r="H5" s="26"/>
      <c r="I5" s="26"/>
      <c r="J5" s="26"/>
    </row>
    <row r="6" spans="1:10" x14ac:dyDescent="0.25">
      <c r="A6" s="34" t="s">
        <v>54</v>
      </c>
      <c r="B6" s="11" t="s">
        <v>93</v>
      </c>
      <c r="C6" s="35" t="s">
        <v>63</v>
      </c>
      <c r="D6" s="36" t="str">
        <f t="shared" si="0"/>
        <v>0 to 0 Split</v>
      </c>
      <c r="E6" s="11"/>
      <c r="G6" s="26"/>
      <c r="H6" s="26"/>
      <c r="I6" s="26"/>
      <c r="J6" s="26"/>
    </row>
    <row r="7" spans="1:10" x14ac:dyDescent="0.25">
      <c r="A7" s="34" t="s">
        <v>50</v>
      </c>
      <c r="B7" s="11" t="s">
        <v>93</v>
      </c>
      <c r="C7" s="35" t="s">
        <v>41</v>
      </c>
      <c r="D7" s="36" t="str">
        <f t="shared" si="0"/>
        <v>0 to 0 Split</v>
      </c>
      <c r="E7" s="11"/>
      <c r="G7" s="26"/>
      <c r="H7" s="26"/>
      <c r="I7" s="26"/>
      <c r="J7" s="26"/>
    </row>
    <row r="8" spans="1:10" x14ac:dyDescent="0.25">
      <c r="A8" s="34" t="s">
        <v>69</v>
      </c>
      <c r="B8" s="11" t="s">
        <v>93</v>
      </c>
      <c r="C8" s="35" t="s">
        <v>64</v>
      </c>
      <c r="D8" s="36" t="str">
        <f t="shared" si="0"/>
        <v>0 to 0 Split</v>
      </c>
      <c r="E8" s="11"/>
      <c r="G8" s="26"/>
      <c r="H8" s="26"/>
      <c r="I8" s="26"/>
      <c r="J8" s="26"/>
    </row>
    <row r="9" spans="1:10" x14ac:dyDescent="0.25">
      <c r="A9" s="34" t="s">
        <v>53</v>
      </c>
      <c r="B9" s="11" t="s">
        <v>93</v>
      </c>
      <c r="C9" s="35" t="s">
        <v>51</v>
      </c>
      <c r="D9" s="36" t="str">
        <f t="shared" si="0"/>
        <v>0 to 0 Split</v>
      </c>
      <c r="E9" s="11"/>
      <c r="G9" s="26"/>
      <c r="H9" s="26"/>
      <c r="I9" s="26"/>
      <c r="J9" s="26"/>
    </row>
    <row r="10" spans="1:10" x14ac:dyDescent="0.25">
      <c r="A10" s="34" t="s">
        <v>39</v>
      </c>
      <c r="B10" s="11" t="s">
        <v>93</v>
      </c>
      <c r="C10" s="35" t="s">
        <v>47</v>
      </c>
      <c r="D10" s="36" t="str">
        <f t="shared" si="0"/>
        <v>0 to 0 Split</v>
      </c>
      <c r="E10" s="11"/>
      <c r="G10" s="26"/>
      <c r="H10" s="26"/>
      <c r="I10" s="26"/>
      <c r="J10" s="26"/>
    </row>
    <row r="11" spans="1:10" x14ac:dyDescent="0.25">
      <c r="A11" s="34" t="s">
        <v>62</v>
      </c>
      <c r="B11" s="11" t="s">
        <v>93</v>
      </c>
      <c r="C11" s="35" t="s">
        <v>42</v>
      </c>
      <c r="D11" s="36" t="str">
        <f t="shared" si="0"/>
        <v>0 to 0 Split</v>
      </c>
      <c r="E11" s="11"/>
      <c r="G11" s="26"/>
      <c r="H11" s="26"/>
      <c r="I11" s="26"/>
      <c r="J11" s="26"/>
    </row>
    <row r="12" spans="1:10" x14ac:dyDescent="0.25">
      <c r="A12" s="34" t="s">
        <v>59</v>
      </c>
      <c r="B12" s="11" t="s">
        <v>93</v>
      </c>
      <c r="C12" s="35" t="s">
        <v>43</v>
      </c>
      <c r="D12" s="36" t="str">
        <f t="shared" si="0"/>
        <v>0 to 0 Split</v>
      </c>
      <c r="E12" s="11"/>
      <c r="G12" s="26"/>
      <c r="H12" s="26"/>
      <c r="I12" s="26"/>
      <c r="J12" s="26"/>
    </row>
    <row r="13" spans="1:10" x14ac:dyDescent="0.25">
      <c r="A13" s="34" t="s">
        <v>48</v>
      </c>
      <c r="B13" s="11" t="s">
        <v>93</v>
      </c>
      <c r="C13" s="35" t="s">
        <v>55</v>
      </c>
      <c r="D13" s="36" t="str">
        <f t="shared" si="0"/>
        <v>0 to 0 Split</v>
      </c>
      <c r="E13" s="11"/>
      <c r="G13" s="26"/>
      <c r="H13" s="26"/>
      <c r="I13" s="26"/>
      <c r="J13" s="26"/>
    </row>
    <row r="14" spans="1:10" x14ac:dyDescent="0.25">
      <c r="A14" s="34" t="s">
        <v>60</v>
      </c>
      <c r="B14" s="11" t="s">
        <v>93</v>
      </c>
      <c r="C14" s="35" t="s">
        <v>57</v>
      </c>
      <c r="D14" s="36" t="str">
        <f t="shared" si="0"/>
        <v>0 to 0 Split</v>
      </c>
      <c r="E14" s="11"/>
      <c r="G14" s="26"/>
      <c r="H14" s="26"/>
      <c r="I14" s="26"/>
      <c r="J14" s="26"/>
    </row>
    <row r="15" spans="1:10" x14ac:dyDescent="0.25">
      <c r="A15" s="34" t="s">
        <v>58</v>
      </c>
      <c r="B15" s="11" t="s">
        <v>93</v>
      </c>
      <c r="C15" s="35" t="s">
        <v>66</v>
      </c>
      <c r="D15" s="36" t="str">
        <f t="shared" si="0"/>
        <v>0 to 0 Split</v>
      </c>
      <c r="E15" s="11"/>
      <c r="G15" s="26"/>
      <c r="H15" s="26"/>
      <c r="I15" s="26"/>
      <c r="J15" s="26"/>
    </row>
    <row r="16" spans="1:10" x14ac:dyDescent="0.25">
      <c r="A16" s="34" t="s">
        <v>46</v>
      </c>
      <c r="B16" s="11" t="s">
        <v>93</v>
      </c>
      <c r="C16" s="35" t="s">
        <v>36</v>
      </c>
      <c r="D16" s="36" t="str">
        <f t="shared" si="0"/>
        <v>0 to 0 Split</v>
      </c>
      <c r="E16" s="11"/>
      <c r="G16" s="26"/>
      <c r="H16" s="26"/>
      <c r="I16" s="26"/>
      <c r="J16" s="26"/>
    </row>
    <row r="17" spans="1:10" x14ac:dyDescent="0.25">
      <c r="A17" s="34" t="s">
        <v>56</v>
      </c>
      <c r="B17" s="11" t="s">
        <v>93</v>
      </c>
      <c r="C17" s="35" t="s">
        <v>45</v>
      </c>
      <c r="D17" s="36" t="str">
        <f t="shared" si="0"/>
        <v>0 to 0 Split</v>
      </c>
      <c r="E17" s="11"/>
      <c r="G17" s="26"/>
      <c r="H17" s="26"/>
      <c r="I17" s="26"/>
      <c r="J17" s="26"/>
    </row>
    <row r="18" spans="1:10" x14ac:dyDescent="0.25">
      <c r="A18" s="34"/>
      <c r="B18" s="11" t="s">
        <v>93</v>
      </c>
      <c r="C18" s="35"/>
      <c r="D18" s="36" t="str">
        <f t="shared" si="0"/>
        <v>0 to 0 Split</v>
      </c>
      <c r="E18" s="11"/>
      <c r="G18" s="26"/>
      <c r="H18" s="26"/>
      <c r="I18" s="26"/>
      <c r="J18" s="26"/>
    </row>
    <row r="19" spans="1:10" x14ac:dyDescent="0.25">
      <c r="A19" s="34"/>
      <c r="B19" s="11" t="s">
        <v>93</v>
      </c>
      <c r="C19" s="35"/>
      <c r="D19" s="36" t="str">
        <f t="shared" si="0"/>
        <v>0 to 0 Split</v>
      </c>
      <c r="E19" s="11"/>
      <c r="G19" s="29"/>
      <c r="H19" s="29"/>
      <c r="I19" s="29"/>
      <c r="J19" s="29"/>
    </row>
    <row r="20" spans="1:10" x14ac:dyDescent="0.25">
      <c r="E20" s="10"/>
      <c r="F20" s="10"/>
      <c r="G20" s="2" t="s">
        <v>96</v>
      </c>
      <c r="H20" s="2">
        <f>IF($E$4=G4,H4,0)+IF($E$5=G5,H5,0)+IF($E$6=G6,H6,0)+IF($E$7=G7,H7,0)+IF($E$8=G8,H8,0)+IF($E$9=G9,H9,0)+IF($E$10=G10,H10,0)+IF($E$11=G11,H11,0)+IF($E$12=G12,H12,0)+IF($E$13=G13,H13,0)+IF($E$14=G14,H14,0)+IF($E$15=G15,H15,0)+IF($E$16=G16,H16,0)+IF($E$17=G17,H17,0)+IF($E$18=G18,H18,0)+IF($E$19=G19,H19,0)</f>
        <v>0</v>
      </c>
      <c r="I20" s="2" t="s">
        <v>96</v>
      </c>
      <c r="J20" s="2">
        <f>IF($E$4=I4,J4,0)+IF($E$5=I5,J5,0)+IF($E$6=I6,J6,0)+IF($E$7=I7,J7,0)+IF($E$8=I8,J8,0)+IF($E$9=I9,J9,0)+IF($E$10=I10,J10,0)+IF($E$11=I11,J11,0)+IF($E$12=I12,J12,0)+IF($E$13=I13,J13,0)+IF($E$14=I14,J14,0)+IF($E$15=I15,J15,0)+IF($E$16=I16,J16,0)+IF($E$17=I17,J17,0)+IF($E$18=I18,J18,0)+IF($E$19=I19,J19,0)</f>
        <v>0</v>
      </c>
    </row>
    <row r="21" spans="1:10" x14ac:dyDescent="0.25">
      <c r="H21" s="10">
        <f>IF(H20=$H$24,1,"")</f>
        <v>1</v>
      </c>
      <c r="J21" s="10">
        <f>IF(J20=$H$24,1,"")</f>
        <v>1</v>
      </c>
    </row>
    <row r="22" spans="1:10" x14ac:dyDescent="0.25">
      <c r="C22" s="10"/>
      <c r="D22" s="10"/>
      <c r="E22" s="10"/>
      <c r="F22" s="10"/>
      <c r="H22">
        <f>IF(AND(SUM(G$21:$G21)&gt;0,H21=1),", "&amp;G2,IF(AND(SUM(G$21:$G21)=0,H21=1),G2,""))</f>
        <v>0</v>
      </c>
      <c r="J22" t="str">
        <f>IF(AND(SUM($G$21:I21)&gt;0,J21=1),", "&amp;I2,IF(AND(SUM($G$21:I21)=0,J21=1),I2,""))</f>
        <v xml:space="preserve">, </v>
      </c>
    </row>
    <row r="23" spans="1:10" x14ac:dyDescent="0.25">
      <c r="C23" s="10"/>
      <c r="D23" s="11"/>
      <c r="E23" s="11"/>
      <c r="F23" s="10"/>
    </row>
    <row r="24" spans="1:10" x14ac:dyDescent="0.25">
      <c r="D24" s="11"/>
      <c r="E24" s="11"/>
      <c r="F24" s="10" t="s">
        <v>94</v>
      </c>
      <c r="G24" s="10" t="str">
        <f>H22&amp;J22&amp;L22&amp;N22&amp;P22&amp;R22&amp;T22&amp;V22&amp;X22&amp;Z22&amp;AB22&amp;AD22&amp;AF22&amp;AH22&amp;AJ22&amp;AL22&amp;AN22&amp;AP22&amp;AR22&amp;AT22&amp;AV22&amp;AX22&amp;AZ22&amp;BB22&amp;BD22&amp;BF22</f>
        <v xml:space="preserve">0, </v>
      </c>
      <c r="H24" s="10">
        <f>MAX(H20,J20,L20,N20,P20,R20,T20,V20,X20,Z20,AB20,AD20,AF20,AH20,AJ20,AL20,AN20,AP20,AR20,AT20,AV20,AX20,AZ20,BB20,BD20,BF20)</f>
        <v>0</v>
      </c>
      <c r="I24" s="10"/>
      <c r="J24" s="10"/>
    </row>
    <row r="25" spans="1:10" x14ac:dyDescent="0.25">
      <c r="D25" s="11"/>
      <c r="E25" s="11"/>
      <c r="F25" s="10"/>
    </row>
    <row r="26" spans="1:10" x14ac:dyDescent="0.25">
      <c r="C26" s="10"/>
      <c r="D26" s="11"/>
      <c r="E26" s="11"/>
      <c r="F26" s="10"/>
    </row>
    <row r="27" spans="1:10" x14ac:dyDescent="0.25">
      <c r="D27" s="11"/>
      <c r="E27" s="11"/>
      <c r="F27" s="10"/>
    </row>
    <row r="28" spans="1:10" x14ac:dyDescent="0.25">
      <c r="C28" s="10"/>
      <c r="D28" s="11"/>
      <c r="E28" s="11"/>
      <c r="F28" s="10"/>
    </row>
    <row r="29" spans="1:10" x14ac:dyDescent="0.25">
      <c r="C29" s="10"/>
      <c r="D29" s="11"/>
      <c r="E29" s="16"/>
    </row>
    <row r="30" spans="1:10" x14ac:dyDescent="0.25">
      <c r="C30" s="10"/>
      <c r="D30" s="11"/>
      <c r="E30" s="11"/>
    </row>
    <row r="31" spans="1:10" x14ac:dyDescent="0.25">
      <c r="C31" s="10"/>
      <c r="D31" s="11"/>
      <c r="E31" s="11"/>
      <c r="F31" s="37"/>
    </row>
    <row r="32" spans="1:10"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G4:G19">
    <cfRule type="expression" dxfId="23" priority="2">
      <formula>G4=$E4</formula>
    </cfRule>
  </conditionalFormatting>
  <conditionalFormatting sqref="I4:I19">
    <cfRule type="expression" dxfId="22" priority="1">
      <formula>I4=$E4</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Money</vt:lpstr>
      <vt:lpstr>Elimination</vt:lpstr>
      <vt:lpstr>Pick'Em Summary</vt:lpstr>
      <vt:lpstr>Pick'Em Week 1</vt:lpstr>
      <vt:lpstr>Pick'Em Week 2</vt:lpstr>
      <vt:lpstr>Pick'Em Week 3</vt:lpstr>
      <vt:lpstr>Pick'Em Week 4</vt:lpstr>
      <vt:lpstr>Pick'Em Week 5</vt:lpstr>
      <vt:lpstr>Pick'Em Week 6</vt:lpstr>
      <vt:lpstr>Pick'Em Week 7</vt:lpstr>
      <vt:lpstr>Pick'Em Week 8</vt:lpstr>
      <vt:lpstr>Pick'Em Week 9</vt:lpstr>
      <vt:lpstr>Pick'Em Week 10</vt:lpstr>
      <vt:lpstr>Pick'Em Week 11</vt:lpstr>
      <vt:lpstr>Pick'Em Week 12</vt:lpstr>
      <vt:lpstr>Pick'Em Week 13</vt:lpstr>
      <vt:lpstr>Pick'Em Week 14</vt:lpstr>
      <vt:lpstr>Pick'Em Week 15</vt:lpstr>
      <vt:lpstr>Pick'Em Week 16</vt:lpstr>
      <vt:lpstr>Pick'Em Week 17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Sweet</dc:creator>
  <cp:lastModifiedBy>Tyler Smith</cp:lastModifiedBy>
  <dcterms:created xsi:type="dcterms:W3CDTF">2019-09-03T14:34:45Z</dcterms:created>
  <dcterms:modified xsi:type="dcterms:W3CDTF">2019-09-06T13:22:25Z</dcterms:modified>
</cp:coreProperties>
</file>