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64" yWindow="864" windowWidth="22116" windowHeight="8736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Sheet1!$A$1:$F$240</definedName>
  </definedNames>
  <calcPr calcId="144525"/>
</workbook>
</file>

<file path=xl/calcChain.xml><?xml version="1.0" encoding="utf-8"?>
<calcChain xmlns="http://schemas.openxmlformats.org/spreadsheetml/2006/main">
  <c r="AQ64" i="2" l="1"/>
  <c r="AQ63" i="2"/>
  <c r="AQ62" i="2"/>
  <c r="Y1" i="2"/>
  <c r="AQ1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H64" i="2"/>
  <c r="AH63" i="2"/>
  <c r="AH62" i="2"/>
  <c r="AH1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Y62" i="2"/>
  <c r="Y61" i="2"/>
  <c r="Y60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P50" i="2"/>
  <c r="Y59" i="2"/>
  <c r="G62" i="2"/>
  <c r="P63" i="2"/>
  <c r="P62" i="2"/>
  <c r="G61" i="2"/>
  <c r="P61" i="2"/>
  <c r="P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1" i="2"/>
  <c r="P52" i="2"/>
  <c r="P53" i="2"/>
  <c r="P54" i="2"/>
  <c r="P55" i="2"/>
  <c r="P56" i="2"/>
  <c r="P57" i="2"/>
  <c r="P58" i="2"/>
  <c r="P59" i="2"/>
  <c r="P60" i="2"/>
  <c r="G60" i="2"/>
  <c r="D60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AN63" i="2"/>
  <c r="AN62" i="2"/>
  <c r="AE63" i="2"/>
  <c r="AE62" i="2"/>
  <c r="V61" i="2"/>
  <c r="V60" i="2"/>
  <c r="M62" i="2"/>
  <c r="D61" i="2"/>
  <c r="M61" i="2"/>
</calcChain>
</file>

<file path=xl/sharedStrings.xml><?xml version="1.0" encoding="utf-8"?>
<sst xmlns="http://schemas.openxmlformats.org/spreadsheetml/2006/main" count="606" uniqueCount="14">
  <si>
    <t>PartipantID</t>
  </si>
  <si>
    <t>Index</t>
  </si>
  <si>
    <t>Vis</t>
  </si>
  <si>
    <t>Error</t>
  </si>
  <si>
    <t>TruePerc</t>
  </si>
  <si>
    <t>ReportPerc</t>
  </si>
  <si>
    <t>2014-10-15-19-13</t>
  </si>
  <si>
    <t>TreeMap</t>
  </si>
  <si>
    <t>BarChart</t>
  </si>
  <si>
    <t>BarChart(horizontal)</t>
  </si>
  <si>
    <t>StackedBarChart</t>
  </si>
  <si>
    <t>PieChart</t>
  </si>
  <si>
    <t>2014-10-15-16-39</t>
  </si>
  <si>
    <t>2014-10-15-19-3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</si>
</sst>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40"/>
  <sheetViews>
    <sheetView workbookViewId="0">
      <selection activeCell="A241" sqref="A241:F301"/>
    </sheetView>
  </sheetViews>
  <sheetFormatPr defaultRowHeight="14.4" x14ac:dyDescent="0.3"/>
  <cols>
    <col min="1" max="1" width="1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/>
    <row r="3" spans="1:6" hidden="1" x14ac:dyDescent="0.3"/>
    <row r="4" spans="1:6" hidden="1" x14ac:dyDescent="0.3"/>
    <row r="5" spans="1:6" hidden="1" x14ac:dyDescent="0.3"/>
    <row r="6" spans="1:6" hidden="1" x14ac:dyDescent="0.3"/>
    <row r="7" spans="1:6" hidden="1" x14ac:dyDescent="0.3"/>
    <row r="8" spans="1:6" hidden="1" x14ac:dyDescent="0.3"/>
    <row r="9" spans="1:6" hidden="1" x14ac:dyDescent="0.3"/>
    <row r="10" spans="1:6" hidden="1" x14ac:dyDescent="0.3"/>
    <row r="11" spans="1:6" hidden="1" x14ac:dyDescent="0.3"/>
    <row r="12" spans="1:6" hidden="1" x14ac:dyDescent="0.3"/>
    <row r="13" spans="1:6" hidden="1" x14ac:dyDescent="0.3"/>
    <row r="14" spans="1:6" hidden="1" x14ac:dyDescent="0.3"/>
    <row r="15" spans="1:6" hidden="1" x14ac:dyDescent="0.3"/>
    <row r="16" spans="1:6" hidden="1" x14ac:dyDescent="0.3"/>
    <row r="17" hidden="1" x14ac:dyDescent="0.3"/>
    <row r="18" hidden="1" x14ac:dyDescent="0.3"/>
    <row r="19" hidden="1" x14ac:dyDescent="0.3"/>
    <row r="20" hidden="1" x14ac:dyDescent="0.3"/>
    <row r="21" hidden="1" x14ac:dyDescent="0.3"/>
    <row r="22" hidden="1" x14ac:dyDescent="0.3"/>
    <row r="23" hidden="1" x14ac:dyDescent="0.3"/>
    <row r="24" hidden="1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  <row r="31" hidden="1" x14ac:dyDescent="0.3"/>
    <row r="32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</sheetData>
  <autoFilter ref="A1:F301">
    <filterColumn colId="2">
      <customFilters>
        <customFilter operator="notEqual" val=" "/>
      </customFilters>
    </filterColumn>
  </autoFilter>
  <sortState ref="A2:F301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tabSelected="1" topLeftCell="S25" zoomScale="85" zoomScaleNormal="85" workbookViewId="0">
      <selection activeCell="AH64" sqref="AH64"/>
    </sheetView>
  </sheetViews>
  <sheetFormatPr defaultRowHeight="14.4" x14ac:dyDescent="0.3"/>
  <cols>
    <col min="1" max="1" width="15.77734375" bestFit="1" customWidth="1"/>
    <col min="2" max="2" width="3" bestFit="1" customWidth="1"/>
    <col min="3" max="3" width="8.21875" bestFit="1" customWidth="1"/>
    <col min="4" max="5" width="12" bestFit="1" customWidth="1"/>
    <col min="6" max="6" width="5" bestFit="1" customWidth="1"/>
    <col min="7" max="7" width="5" customWidth="1"/>
    <col min="10" max="10" width="15.77734375" bestFit="1" customWidth="1"/>
    <col min="11" max="11" width="3" bestFit="1" customWidth="1"/>
    <col min="12" max="12" width="17.77734375" bestFit="1" customWidth="1"/>
    <col min="13" max="14" width="12" bestFit="1" customWidth="1"/>
    <col min="15" max="15" width="5" bestFit="1" customWidth="1"/>
    <col min="16" max="16" width="5" customWidth="1"/>
    <col min="19" max="19" width="15.77734375" bestFit="1" customWidth="1"/>
    <col min="20" max="20" width="3" bestFit="1" customWidth="1"/>
    <col min="21" max="21" width="7.88671875" bestFit="1" customWidth="1"/>
    <col min="22" max="22" width="11.6640625" bestFit="1" customWidth="1"/>
    <col min="23" max="23" width="12" bestFit="1" customWidth="1"/>
    <col min="24" max="24" width="5" bestFit="1" customWidth="1"/>
    <col min="25" max="27" width="9.109375" customWidth="1"/>
    <col min="28" max="28" width="15.77734375" bestFit="1" customWidth="1"/>
    <col min="29" max="29" width="3" bestFit="1" customWidth="1"/>
    <col min="30" max="30" width="14.6640625" bestFit="1" customWidth="1"/>
    <col min="31" max="32" width="12" bestFit="1" customWidth="1"/>
    <col min="33" max="33" width="5" bestFit="1" customWidth="1"/>
    <col min="37" max="37" width="15.77734375" bestFit="1" customWidth="1"/>
    <col min="38" max="38" width="3" bestFit="1" customWidth="1"/>
    <col min="39" max="39" width="8.33203125" bestFit="1" customWidth="1"/>
    <col min="40" max="40" width="11.6640625" bestFit="1" customWidth="1"/>
    <col min="41" max="41" width="12" bestFit="1" customWidth="1"/>
    <col min="42" max="42" width="6" bestFit="1" customWidth="1"/>
  </cols>
  <sheetData>
    <row r="1" spans="1:43" x14ac:dyDescent="0.3">
      <c r="A1" t="s">
        <v>6</v>
      </c>
      <c r="B1">
        <v>1</v>
      </c>
      <c r="C1" t="s">
        <v>8</v>
      </c>
      <c r="D1">
        <v>-2.7582428000000001</v>
      </c>
      <c r="E1">
        <v>8.022804E-2</v>
      </c>
      <c r="F1">
        <v>0.08</v>
      </c>
      <c r="G1">
        <f t="shared" ref="G1:G58" si="0">(D$61-D1)^2</f>
        <v>16.882104148841158</v>
      </c>
      <c r="J1" t="s">
        <v>6</v>
      </c>
      <c r="K1">
        <v>2</v>
      </c>
      <c r="L1" t="s">
        <v>9</v>
      </c>
      <c r="M1">
        <v>2.0114874999999999</v>
      </c>
      <c r="N1">
        <v>0.93906975000000004</v>
      </c>
      <c r="O1">
        <v>0.9</v>
      </c>
      <c r="P1">
        <f t="shared" ref="P1:P59" si="1">(M$62-M1)^2</f>
        <v>0.47454171558962199</v>
      </c>
      <c r="S1" t="s">
        <v>6</v>
      </c>
      <c r="T1">
        <v>6</v>
      </c>
      <c r="U1" t="s">
        <v>11</v>
      </c>
      <c r="V1">
        <v>2.3428770999999999</v>
      </c>
      <c r="W1">
        <v>0.65051866000000003</v>
      </c>
      <c r="X1">
        <v>0.7</v>
      </c>
      <c r="Y1">
        <f t="shared" ref="Y1:Y58" si="2">(V$61-V1)^2</f>
        <v>0.3552908251739072</v>
      </c>
      <c r="AB1" t="s">
        <v>6</v>
      </c>
      <c r="AC1">
        <v>3</v>
      </c>
      <c r="AD1" t="s">
        <v>10</v>
      </c>
      <c r="AE1">
        <v>4.4325957000000002</v>
      </c>
      <c r="AF1">
        <v>0.81469554</v>
      </c>
      <c r="AG1">
        <v>0.6</v>
      </c>
      <c r="AH1">
        <f t="shared" ref="AH1:AH60" si="3">(AE$63-AE1)^2</f>
        <v>4.3929342035039252</v>
      </c>
      <c r="AK1" t="s">
        <v>6</v>
      </c>
      <c r="AL1">
        <v>0</v>
      </c>
      <c r="AM1" t="s">
        <v>7</v>
      </c>
      <c r="AN1">
        <v>1.9610356</v>
      </c>
      <c r="AO1">
        <v>6.2315862999999999E-2</v>
      </c>
      <c r="AP1">
        <v>0.1</v>
      </c>
      <c r="AQ1">
        <f t="shared" ref="AQ1:AQ60" si="4">(AN$63-AN1)^2</f>
        <v>2.2226079479778362E-2</v>
      </c>
    </row>
    <row r="2" spans="1:43" x14ac:dyDescent="0.3">
      <c r="A2" t="s">
        <v>6</v>
      </c>
      <c r="B2">
        <v>14</v>
      </c>
      <c r="C2" t="s">
        <v>8</v>
      </c>
      <c r="D2">
        <v>0.72758745999999996</v>
      </c>
      <c r="E2">
        <v>0.91530864999999995</v>
      </c>
      <c r="F2">
        <v>0.9</v>
      </c>
      <c r="G2">
        <f t="shared" si="0"/>
        <v>0.38807108778475102</v>
      </c>
      <c r="J2" t="s">
        <v>6</v>
      </c>
      <c r="K2">
        <v>5</v>
      </c>
      <c r="L2" t="s">
        <v>9</v>
      </c>
      <c r="M2">
        <v>3.0202089999999999</v>
      </c>
      <c r="N2">
        <v>0.52012150000000001</v>
      </c>
      <c r="O2">
        <v>0.6</v>
      </c>
      <c r="P2">
        <f t="shared" si="1"/>
        <v>2.8818165033529208</v>
      </c>
      <c r="S2" t="s">
        <v>6</v>
      </c>
      <c r="T2">
        <v>12</v>
      </c>
      <c r="U2" t="s">
        <v>11</v>
      </c>
      <c r="V2">
        <v>3.4660609</v>
      </c>
      <c r="W2">
        <v>0.39074336999999998</v>
      </c>
      <c r="X2">
        <v>0.5</v>
      </c>
      <c r="Y2">
        <f t="shared" si="2"/>
        <v>2.9558087667083783</v>
      </c>
      <c r="AB2" t="s">
        <v>6</v>
      </c>
      <c r="AC2">
        <v>8</v>
      </c>
      <c r="AD2" t="s">
        <v>10</v>
      </c>
      <c r="AE2">
        <v>3.8270697999999999</v>
      </c>
      <c r="AF2">
        <v>0.64067626</v>
      </c>
      <c r="AG2">
        <v>0.5</v>
      </c>
      <c r="AH2">
        <f t="shared" si="3"/>
        <v>2.22131265744519</v>
      </c>
      <c r="AK2" t="s">
        <v>6</v>
      </c>
      <c r="AL2">
        <v>4</v>
      </c>
      <c r="AM2" t="s">
        <v>7</v>
      </c>
      <c r="AN2">
        <v>2.5648407999999998</v>
      </c>
      <c r="AO2">
        <v>0.45791896999999998</v>
      </c>
      <c r="AP2">
        <v>0.4</v>
      </c>
      <c r="AQ2">
        <f t="shared" si="4"/>
        <v>0.20677124643292305</v>
      </c>
    </row>
    <row r="3" spans="1:43" x14ac:dyDescent="0.3">
      <c r="A3" t="s">
        <v>6</v>
      </c>
      <c r="B3">
        <v>15</v>
      </c>
      <c r="C3" t="s">
        <v>8</v>
      </c>
      <c r="D3">
        <v>1.7579098</v>
      </c>
      <c r="E3">
        <v>0.4174292</v>
      </c>
      <c r="F3">
        <v>0.45</v>
      </c>
      <c r="G3">
        <f t="shared" si="0"/>
        <v>0.16594935570152025</v>
      </c>
      <c r="J3" t="s">
        <v>6</v>
      </c>
      <c r="K3">
        <v>7</v>
      </c>
      <c r="L3" t="s">
        <v>9</v>
      </c>
      <c r="M3">
        <v>0.90236585999999996</v>
      </c>
      <c r="N3">
        <v>3.2558713000000003E-2</v>
      </c>
      <c r="O3">
        <v>0.05</v>
      </c>
      <c r="P3">
        <f t="shared" si="1"/>
        <v>0.17661153933162896</v>
      </c>
      <c r="S3" t="s">
        <v>6</v>
      </c>
      <c r="T3">
        <v>23</v>
      </c>
      <c r="U3" t="s">
        <v>11</v>
      </c>
      <c r="V3">
        <v>-0.66294925999999998</v>
      </c>
      <c r="W3">
        <v>0.25506585999999998</v>
      </c>
      <c r="X3">
        <v>0.25</v>
      </c>
      <c r="Y3">
        <f t="shared" si="2"/>
        <v>5.8069605621402962</v>
      </c>
      <c r="AB3" t="s">
        <v>6</v>
      </c>
      <c r="AC3">
        <v>9</v>
      </c>
      <c r="AD3" t="s">
        <v>10</v>
      </c>
      <c r="AE3">
        <v>3.7321270000000002</v>
      </c>
      <c r="AF3">
        <v>0.93163689999999999</v>
      </c>
      <c r="AG3">
        <v>0.8</v>
      </c>
      <c r="AH3">
        <f t="shared" si="3"/>
        <v>1.9473199887333714</v>
      </c>
      <c r="AK3" t="s">
        <v>6</v>
      </c>
      <c r="AL3">
        <v>11</v>
      </c>
      <c r="AM3" t="s">
        <v>7</v>
      </c>
      <c r="AN3">
        <v>4.4481820000000001</v>
      </c>
      <c r="AO3">
        <v>0.53295879999999995</v>
      </c>
      <c r="AP3">
        <v>0.75</v>
      </c>
      <c r="AQ3">
        <f t="shared" si="4"/>
        <v>5.4665351523339085</v>
      </c>
    </row>
    <row r="4" spans="1:43" x14ac:dyDescent="0.3">
      <c r="A4" t="s">
        <v>6</v>
      </c>
      <c r="B4">
        <v>25</v>
      </c>
      <c r="C4" t="s">
        <v>8</v>
      </c>
      <c r="D4">
        <v>0.56900435999999999</v>
      </c>
      <c r="E4">
        <v>0.11358499499999999</v>
      </c>
      <c r="F4">
        <v>0.1</v>
      </c>
      <c r="G4">
        <f t="shared" si="0"/>
        <v>0.61079948803012507</v>
      </c>
      <c r="J4" t="s">
        <v>6</v>
      </c>
      <c r="K4">
        <v>10</v>
      </c>
      <c r="L4" t="s">
        <v>9</v>
      </c>
      <c r="M4">
        <v>0.48370594</v>
      </c>
      <c r="N4">
        <v>0.4872667</v>
      </c>
      <c r="O4">
        <v>0.5</v>
      </c>
      <c r="P4">
        <f t="shared" si="1"/>
        <v>0.70377280194677083</v>
      </c>
      <c r="S4" t="s">
        <v>6</v>
      </c>
      <c r="T4">
        <v>26</v>
      </c>
      <c r="U4" t="s">
        <v>11</v>
      </c>
      <c r="V4">
        <v>1.1824562999999999</v>
      </c>
      <c r="W4">
        <v>0.72144629999999998</v>
      </c>
      <c r="X4">
        <v>0.7</v>
      </c>
      <c r="Y4">
        <f t="shared" si="2"/>
        <v>0.31849998659940454</v>
      </c>
      <c r="AB4" t="s">
        <v>6</v>
      </c>
      <c r="AC4">
        <v>19</v>
      </c>
      <c r="AD4" t="s">
        <v>10</v>
      </c>
      <c r="AE4">
        <v>1.3626384</v>
      </c>
      <c r="AF4">
        <v>0.67553450000000004</v>
      </c>
      <c r="AG4">
        <v>0.7</v>
      </c>
      <c r="AH4">
        <f t="shared" si="3"/>
        <v>0.9487237724273031</v>
      </c>
      <c r="AK4" t="s">
        <v>6</v>
      </c>
      <c r="AL4">
        <v>16</v>
      </c>
      <c r="AM4" t="s">
        <v>7</v>
      </c>
      <c r="AN4">
        <v>0.85107326999999999</v>
      </c>
      <c r="AO4">
        <v>0.96678839999999999</v>
      </c>
      <c r="AP4">
        <v>0.95</v>
      </c>
      <c r="AQ4">
        <f t="shared" si="4"/>
        <v>1.5851980024738033</v>
      </c>
    </row>
    <row r="5" spans="1:43" x14ac:dyDescent="0.3">
      <c r="A5" t="s">
        <v>6</v>
      </c>
      <c r="B5">
        <v>27</v>
      </c>
      <c r="C5" t="s">
        <v>8</v>
      </c>
      <c r="D5">
        <v>-0.47380499999999998</v>
      </c>
      <c r="E5">
        <v>0.94404935999999995</v>
      </c>
      <c r="F5">
        <v>0.95</v>
      </c>
      <c r="G5">
        <f t="shared" si="0"/>
        <v>3.3282382538763677</v>
      </c>
      <c r="J5" t="s">
        <v>6</v>
      </c>
      <c r="K5">
        <v>13</v>
      </c>
      <c r="L5" t="s">
        <v>9</v>
      </c>
      <c r="M5">
        <v>1.9461147999999999</v>
      </c>
      <c r="N5">
        <v>0.66271645000000001</v>
      </c>
      <c r="O5">
        <v>0.7</v>
      </c>
      <c r="P5">
        <f t="shared" si="1"/>
        <v>0.38874873710501928</v>
      </c>
      <c r="S5" t="s">
        <v>6</v>
      </c>
      <c r="T5">
        <v>30</v>
      </c>
      <c r="U5" t="s">
        <v>11</v>
      </c>
      <c r="V5">
        <v>2.8961085999999998</v>
      </c>
      <c r="W5">
        <v>0.62319159999999996</v>
      </c>
      <c r="X5">
        <v>0.55000000000000004</v>
      </c>
      <c r="Y5">
        <f t="shared" si="2"/>
        <v>1.3208773178860584</v>
      </c>
      <c r="AB5" t="s">
        <v>6</v>
      </c>
      <c r="AC5">
        <v>21</v>
      </c>
      <c r="AD5" t="s">
        <v>10</v>
      </c>
      <c r="AE5">
        <v>2.0412438000000002</v>
      </c>
      <c r="AF5">
        <v>0.93991000000000002</v>
      </c>
      <c r="AG5">
        <v>0.9</v>
      </c>
      <c r="AH5">
        <f t="shared" si="3"/>
        <v>8.7272458544036438E-2</v>
      </c>
      <c r="AK5" t="s">
        <v>6</v>
      </c>
      <c r="AL5">
        <v>17</v>
      </c>
      <c r="AM5" t="s">
        <v>7</v>
      </c>
      <c r="AN5">
        <v>2.4559844000000002</v>
      </c>
      <c r="AO5">
        <v>9.6381270000000005E-2</v>
      </c>
      <c r="AP5">
        <v>0.15</v>
      </c>
      <c r="AQ5">
        <f t="shared" si="4"/>
        <v>0.11962236609866853</v>
      </c>
    </row>
    <row r="6" spans="1:43" x14ac:dyDescent="0.3">
      <c r="A6" t="s">
        <v>6</v>
      </c>
      <c r="B6">
        <v>28</v>
      </c>
      <c r="C6" t="s">
        <v>8</v>
      </c>
      <c r="D6">
        <v>2.8521565999999998</v>
      </c>
      <c r="E6">
        <v>0.52904209999999996</v>
      </c>
      <c r="F6">
        <v>0.6</v>
      </c>
      <c r="G6">
        <f t="shared" si="0"/>
        <v>2.2548494709406159</v>
      </c>
      <c r="J6" t="s">
        <v>6</v>
      </c>
      <c r="K6">
        <v>20</v>
      </c>
      <c r="L6" t="s">
        <v>9</v>
      </c>
      <c r="M6">
        <v>-2.5871379999999999</v>
      </c>
      <c r="N6">
        <v>9.9585846000000006E-2</v>
      </c>
      <c r="O6">
        <v>0.1</v>
      </c>
      <c r="P6">
        <f t="shared" si="1"/>
        <v>15.286188985314677</v>
      </c>
      <c r="S6" t="s">
        <v>6</v>
      </c>
      <c r="T6">
        <v>35</v>
      </c>
      <c r="U6" t="s">
        <v>11</v>
      </c>
      <c r="V6">
        <v>1.7356259999999999</v>
      </c>
      <c r="W6">
        <v>0.5679476</v>
      </c>
      <c r="X6">
        <v>0.6</v>
      </c>
      <c r="Y6">
        <f t="shared" si="2"/>
        <v>1.2517873956686767E-4</v>
      </c>
      <c r="AB6" t="s">
        <v>6</v>
      </c>
      <c r="AC6">
        <v>29</v>
      </c>
      <c r="AD6" t="s">
        <v>10</v>
      </c>
      <c r="AE6">
        <v>4.1618560000000002</v>
      </c>
      <c r="AF6">
        <v>0.47774607000000002</v>
      </c>
      <c r="AG6">
        <v>0.3</v>
      </c>
      <c r="AH6">
        <f t="shared" si="3"/>
        <v>3.3313297664137753</v>
      </c>
      <c r="AK6" t="s">
        <v>6</v>
      </c>
      <c r="AL6">
        <v>18</v>
      </c>
      <c r="AM6" t="s">
        <v>7</v>
      </c>
      <c r="AN6">
        <v>0.98496019999999995</v>
      </c>
      <c r="AO6">
        <v>0.91854256000000001</v>
      </c>
      <c r="AP6">
        <v>0.9</v>
      </c>
      <c r="AQ6">
        <f t="shared" si="4"/>
        <v>1.2659839804925828</v>
      </c>
    </row>
    <row r="7" spans="1:43" x14ac:dyDescent="0.3">
      <c r="A7" t="s">
        <v>6</v>
      </c>
      <c r="B7">
        <v>34</v>
      </c>
      <c r="C7" t="s">
        <v>8</v>
      </c>
      <c r="D7">
        <v>1.6173451000000001</v>
      </c>
      <c r="E7">
        <v>7.0569010000000001E-2</v>
      </c>
      <c r="F7">
        <v>0.1</v>
      </c>
      <c r="G7">
        <f t="shared" si="0"/>
        <v>7.1184438575593562E-2</v>
      </c>
      <c r="J7" t="s">
        <v>6</v>
      </c>
      <c r="K7">
        <v>24</v>
      </c>
      <c r="L7" t="s">
        <v>9</v>
      </c>
      <c r="M7">
        <v>1.5287048999999999</v>
      </c>
      <c r="N7">
        <v>0.82760270000000002</v>
      </c>
      <c r="O7">
        <v>0.8</v>
      </c>
      <c r="P7">
        <f t="shared" si="1"/>
        <v>4.2471968179974208E-2</v>
      </c>
      <c r="S7" t="s">
        <v>6</v>
      </c>
      <c r="T7">
        <v>37</v>
      </c>
      <c r="U7" t="s">
        <v>11</v>
      </c>
      <c r="V7">
        <v>2.4468230000000002</v>
      </c>
      <c r="W7">
        <v>0.30327140000000002</v>
      </c>
      <c r="X7">
        <v>0.25</v>
      </c>
      <c r="Y7">
        <f t="shared" si="2"/>
        <v>0.4900121373632958</v>
      </c>
      <c r="AB7" t="s">
        <v>6</v>
      </c>
      <c r="AC7">
        <v>44</v>
      </c>
      <c r="AD7" t="s">
        <v>10</v>
      </c>
      <c r="AE7">
        <v>3.2874819999999998</v>
      </c>
      <c r="AF7">
        <v>0.59639065999999996</v>
      </c>
      <c r="AG7">
        <v>0.5</v>
      </c>
      <c r="AH7">
        <f t="shared" si="3"/>
        <v>0.90405691618955253</v>
      </c>
      <c r="AK7" t="s">
        <v>6</v>
      </c>
      <c r="AL7">
        <v>22</v>
      </c>
      <c r="AM7" t="s">
        <v>7</v>
      </c>
      <c r="AN7">
        <v>2.8954768</v>
      </c>
      <c r="AO7">
        <v>0.72315896000000002</v>
      </c>
      <c r="AP7">
        <v>0.65</v>
      </c>
      <c r="AQ7">
        <f t="shared" si="4"/>
        <v>0.61678571864418485</v>
      </c>
    </row>
    <row r="8" spans="1:43" x14ac:dyDescent="0.3">
      <c r="A8" t="s">
        <v>6</v>
      </c>
      <c r="B8">
        <v>36</v>
      </c>
      <c r="C8" t="s">
        <v>8</v>
      </c>
      <c r="D8">
        <v>4.1703080000000003</v>
      </c>
      <c r="E8">
        <v>0.62120222999999997</v>
      </c>
      <c r="F8">
        <v>0.8</v>
      </c>
      <c r="G8">
        <f t="shared" si="0"/>
        <v>7.9510860484178787</v>
      </c>
      <c r="J8" t="s">
        <v>6</v>
      </c>
      <c r="K8">
        <v>31</v>
      </c>
      <c r="L8" t="s">
        <v>9</v>
      </c>
      <c r="M8">
        <v>-1.1380247999999999</v>
      </c>
      <c r="N8">
        <v>0.30329381999999999</v>
      </c>
      <c r="O8">
        <v>0.3</v>
      </c>
      <c r="P8">
        <f t="shared" si="1"/>
        <v>6.0547611047497085</v>
      </c>
      <c r="S8" t="s">
        <v>6</v>
      </c>
      <c r="T8">
        <v>50</v>
      </c>
      <c r="U8" t="s">
        <v>11</v>
      </c>
      <c r="V8">
        <v>2.7337391000000002</v>
      </c>
      <c r="W8">
        <v>0.56526774000000002</v>
      </c>
      <c r="X8">
        <v>0.5</v>
      </c>
      <c r="Y8">
        <f t="shared" si="2"/>
        <v>0.97402050063590073</v>
      </c>
      <c r="AB8" t="s">
        <v>6</v>
      </c>
      <c r="AC8">
        <v>47</v>
      </c>
      <c r="AD8" t="s">
        <v>10</v>
      </c>
      <c r="AE8">
        <v>2.3347416000000001</v>
      </c>
      <c r="AF8">
        <v>0.15080394</v>
      </c>
      <c r="AG8">
        <v>0.2</v>
      </c>
      <c r="AH8">
        <f t="shared" si="3"/>
        <v>3.6914840861397903E-6</v>
      </c>
      <c r="AK8" t="s">
        <v>6</v>
      </c>
      <c r="AL8">
        <v>32</v>
      </c>
      <c r="AM8" t="s">
        <v>7</v>
      </c>
      <c r="AN8">
        <v>0.21071681</v>
      </c>
      <c r="AO8">
        <v>0.13967737999999999</v>
      </c>
      <c r="AP8">
        <v>0.15</v>
      </c>
      <c r="AQ8">
        <f t="shared" si="4"/>
        <v>3.6077314736781978</v>
      </c>
    </row>
    <row r="9" spans="1:43" x14ac:dyDescent="0.3">
      <c r="A9" t="s">
        <v>6</v>
      </c>
      <c r="B9">
        <v>38</v>
      </c>
      <c r="C9" t="s">
        <v>8</v>
      </c>
      <c r="D9">
        <v>1.0756253</v>
      </c>
      <c r="E9">
        <v>0.97982632999999997</v>
      </c>
      <c r="F9">
        <v>0.96</v>
      </c>
      <c r="G9">
        <f t="shared" si="0"/>
        <v>7.5578630979393727E-2</v>
      </c>
      <c r="J9" t="s">
        <v>6</v>
      </c>
      <c r="K9">
        <v>33</v>
      </c>
      <c r="L9" t="s">
        <v>9</v>
      </c>
      <c r="M9">
        <v>1.7131145000000001</v>
      </c>
      <c r="N9">
        <v>0.16846322</v>
      </c>
      <c r="O9">
        <v>0.2</v>
      </c>
      <c r="P9">
        <f t="shared" si="1"/>
        <v>0.15248781556763302</v>
      </c>
      <c r="S9" t="s">
        <v>6</v>
      </c>
      <c r="T9">
        <v>57</v>
      </c>
      <c r="U9" t="s">
        <v>11</v>
      </c>
      <c r="V9">
        <v>2.4716840000000002</v>
      </c>
      <c r="W9">
        <v>0.25421907999999999</v>
      </c>
      <c r="X9">
        <v>0.2</v>
      </c>
      <c r="Y9">
        <f t="shared" si="2"/>
        <v>0.52543603774875347</v>
      </c>
      <c r="AB9" t="s">
        <v>6</v>
      </c>
      <c r="AC9">
        <v>55</v>
      </c>
      <c r="AD9" t="s">
        <v>10</v>
      </c>
      <c r="AE9">
        <v>2.8056836000000001</v>
      </c>
      <c r="AF9">
        <v>0.66866899999999996</v>
      </c>
      <c r="AG9">
        <v>0.6</v>
      </c>
      <c r="AH9">
        <f t="shared" si="3"/>
        <v>0.21998039496145197</v>
      </c>
      <c r="AK9" t="s">
        <v>6</v>
      </c>
      <c r="AL9">
        <v>40</v>
      </c>
      <c r="AM9" t="s">
        <v>7</v>
      </c>
      <c r="AN9">
        <v>2.5530094999999999</v>
      </c>
      <c r="AO9">
        <v>0.30743572000000002</v>
      </c>
      <c r="AP9">
        <v>0.25</v>
      </c>
      <c r="AQ9">
        <f t="shared" si="4"/>
        <v>0.19615134343352109</v>
      </c>
    </row>
    <row r="10" spans="1:43" x14ac:dyDescent="0.3">
      <c r="A10" t="s">
        <v>6</v>
      </c>
      <c r="B10">
        <v>46</v>
      </c>
      <c r="C10" t="s">
        <v>8</v>
      </c>
      <c r="D10">
        <v>3.0089347000000002</v>
      </c>
      <c r="E10">
        <v>0.22075301</v>
      </c>
      <c r="F10">
        <v>0.3</v>
      </c>
      <c r="G10">
        <f t="shared" si="0"/>
        <v>2.7502697313224744</v>
      </c>
      <c r="J10" t="s">
        <v>6</v>
      </c>
      <c r="K10">
        <v>39</v>
      </c>
      <c r="L10" t="s">
        <v>9</v>
      </c>
      <c r="M10">
        <v>0.85573982999999998</v>
      </c>
      <c r="N10">
        <v>0.26315314000000001</v>
      </c>
      <c r="O10">
        <v>0.28000000000000003</v>
      </c>
      <c r="P10">
        <f t="shared" si="1"/>
        <v>0.21797486807183028</v>
      </c>
      <c r="S10" t="s">
        <v>6</v>
      </c>
      <c r="T10">
        <v>59</v>
      </c>
      <c r="U10" t="s">
        <v>11</v>
      </c>
      <c r="V10">
        <v>2.1895739999999999</v>
      </c>
      <c r="W10">
        <v>0.85563290000000003</v>
      </c>
      <c r="X10">
        <v>0.9</v>
      </c>
      <c r="Y10">
        <f t="shared" si="2"/>
        <v>0.19603612492824465</v>
      </c>
      <c r="AB10" t="s">
        <v>6</v>
      </c>
      <c r="AC10">
        <v>61</v>
      </c>
      <c r="AD10" t="s">
        <v>10</v>
      </c>
      <c r="AE10">
        <v>3.071682</v>
      </c>
      <c r="AF10">
        <v>0.88282530000000004</v>
      </c>
      <c r="AG10">
        <v>0.8</v>
      </c>
      <c r="AH10">
        <f t="shared" si="3"/>
        <v>0.54025304278276576</v>
      </c>
      <c r="AK10" t="s">
        <v>6</v>
      </c>
      <c r="AL10">
        <v>41</v>
      </c>
      <c r="AM10" t="s">
        <v>7</v>
      </c>
      <c r="AN10">
        <v>0.98335620000000001</v>
      </c>
      <c r="AO10">
        <v>0.5185206</v>
      </c>
      <c r="AP10">
        <v>0.5</v>
      </c>
      <c r="AQ10">
        <f t="shared" si="4"/>
        <v>1.2695960650987033</v>
      </c>
    </row>
    <row r="11" spans="1:43" x14ac:dyDescent="0.3">
      <c r="A11" t="s">
        <v>6</v>
      </c>
      <c r="B11">
        <v>49</v>
      </c>
      <c r="C11" t="s">
        <v>8</v>
      </c>
      <c r="D11">
        <v>-0.620224</v>
      </c>
      <c r="E11">
        <v>0.85525569999999995</v>
      </c>
      <c r="F11">
        <v>0.85</v>
      </c>
      <c r="G11">
        <f t="shared" si="0"/>
        <v>3.88391460545912</v>
      </c>
      <c r="J11" t="s">
        <v>6</v>
      </c>
      <c r="K11">
        <v>42</v>
      </c>
      <c r="L11" t="s">
        <v>9</v>
      </c>
      <c r="M11">
        <v>3.4822540000000002</v>
      </c>
      <c r="N11">
        <v>0.63949599999999995</v>
      </c>
      <c r="O11">
        <v>0.75</v>
      </c>
      <c r="P11">
        <f t="shared" si="1"/>
        <v>4.664029306417385</v>
      </c>
      <c r="S11" t="s">
        <v>6</v>
      </c>
      <c r="T11">
        <v>69</v>
      </c>
      <c r="U11" t="s">
        <v>11</v>
      </c>
      <c r="V11">
        <v>3.2236723999999999</v>
      </c>
      <c r="W11">
        <v>0.65783380000000002</v>
      </c>
      <c r="X11">
        <v>0.75</v>
      </c>
      <c r="Y11">
        <f t="shared" si="2"/>
        <v>2.1811097574222349</v>
      </c>
      <c r="AB11" t="s">
        <v>6</v>
      </c>
      <c r="AC11">
        <v>62</v>
      </c>
      <c r="AD11" t="s">
        <v>10</v>
      </c>
      <c r="AE11">
        <v>1.0063287999999999</v>
      </c>
      <c r="AF11">
        <v>0.91883789999999999</v>
      </c>
      <c r="AG11">
        <v>0.9</v>
      </c>
      <c r="AH11">
        <f t="shared" si="3"/>
        <v>1.7697888802139374</v>
      </c>
      <c r="AK11" t="s">
        <v>6</v>
      </c>
      <c r="AL11">
        <v>45</v>
      </c>
      <c r="AM11" t="s">
        <v>7</v>
      </c>
      <c r="AN11">
        <v>1.2753087000000001</v>
      </c>
      <c r="AO11">
        <v>0.92295503999999995</v>
      </c>
      <c r="AP11">
        <v>0.9</v>
      </c>
      <c r="AQ11">
        <f t="shared" si="4"/>
        <v>0.6969094651157508</v>
      </c>
    </row>
    <row r="12" spans="1:43" x14ac:dyDescent="0.3">
      <c r="A12" t="s">
        <v>6</v>
      </c>
      <c r="B12">
        <v>56</v>
      </c>
      <c r="C12" t="s">
        <v>8</v>
      </c>
      <c r="D12">
        <v>1.5892268000000001</v>
      </c>
      <c r="E12">
        <v>0.14883879999999999</v>
      </c>
      <c r="F12">
        <v>0.12</v>
      </c>
      <c r="G12">
        <f t="shared" si="0"/>
        <v>5.6970920782347237E-2</v>
      </c>
      <c r="J12" t="s">
        <v>6</v>
      </c>
      <c r="K12">
        <v>43</v>
      </c>
      <c r="L12" t="s">
        <v>9</v>
      </c>
      <c r="M12">
        <v>3.5692529999999998</v>
      </c>
      <c r="N12">
        <v>0.78254955999999998</v>
      </c>
      <c r="O12">
        <v>0.9</v>
      </c>
      <c r="P12">
        <f t="shared" si="1"/>
        <v>5.047370543773118</v>
      </c>
      <c r="S12" t="s">
        <v>6</v>
      </c>
      <c r="T12">
        <v>78</v>
      </c>
      <c r="U12" t="s">
        <v>11</v>
      </c>
      <c r="V12">
        <v>1.7724987000000001</v>
      </c>
      <c r="W12">
        <v>0.28291452</v>
      </c>
      <c r="X12">
        <v>0.25</v>
      </c>
      <c r="Y12">
        <f t="shared" si="2"/>
        <v>6.5968683617720152E-4</v>
      </c>
      <c r="AB12" t="s">
        <v>6</v>
      </c>
      <c r="AC12">
        <v>63</v>
      </c>
      <c r="AD12" t="s">
        <v>10</v>
      </c>
      <c r="AE12">
        <v>4.2895254999999999</v>
      </c>
      <c r="AF12">
        <v>0.99430810000000003</v>
      </c>
      <c r="AG12">
        <v>0.8</v>
      </c>
      <c r="AH12">
        <f t="shared" si="3"/>
        <v>3.8136722425981788</v>
      </c>
      <c r="AK12" t="s">
        <v>6</v>
      </c>
      <c r="AL12">
        <v>53</v>
      </c>
      <c r="AM12" t="s">
        <v>7</v>
      </c>
      <c r="AN12">
        <v>1.0816013</v>
      </c>
      <c r="AO12">
        <v>5.0086163000000003E-2</v>
      </c>
      <c r="AP12">
        <v>7.0000000000000007E-2</v>
      </c>
      <c r="AQ12">
        <f t="shared" si="4"/>
        <v>1.0578501723151161</v>
      </c>
    </row>
    <row r="13" spans="1:43" x14ac:dyDescent="0.3">
      <c r="A13" t="s">
        <v>6</v>
      </c>
      <c r="B13">
        <v>60</v>
      </c>
      <c r="C13" t="s">
        <v>8</v>
      </c>
      <c r="D13">
        <v>1.7584971</v>
      </c>
      <c r="E13">
        <v>0.61741539999999995</v>
      </c>
      <c r="F13">
        <v>0.65</v>
      </c>
      <c r="G13">
        <f t="shared" si="0"/>
        <v>0.16642819603906103</v>
      </c>
      <c r="J13" t="s">
        <v>6</v>
      </c>
      <c r="K13">
        <v>48</v>
      </c>
      <c r="L13" t="s">
        <v>9</v>
      </c>
      <c r="M13">
        <v>1.8515533</v>
      </c>
      <c r="N13">
        <v>0.88483889999999998</v>
      </c>
      <c r="O13">
        <v>0.85</v>
      </c>
      <c r="P13">
        <f t="shared" si="1"/>
        <v>0.27977295666252056</v>
      </c>
      <c r="S13" t="s">
        <v>6</v>
      </c>
      <c r="T13">
        <v>83</v>
      </c>
      <c r="U13" t="s">
        <v>11</v>
      </c>
      <c r="V13">
        <v>1.1646831</v>
      </c>
      <c r="W13">
        <v>4.1168395000000003E-2</v>
      </c>
      <c r="X13">
        <v>0.02</v>
      </c>
      <c r="Y13">
        <f t="shared" si="2"/>
        <v>0.33887676953331092</v>
      </c>
      <c r="AB13" t="s">
        <v>6</v>
      </c>
      <c r="AC13">
        <v>66</v>
      </c>
      <c r="AD13" t="s">
        <v>10</v>
      </c>
      <c r="AE13">
        <v>3.0193088000000001</v>
      </c>
      <c r="AF13">
        <v>0.22017210000000001</v>
      </c>
      <c r="AG13">
        <v>0.3</v>
      </c>
      <c r="AH13">
        <f t="shared" si="3"/>
        <v>0.46600539266888191</v>
      </c>
      <c r="AK13" t="s">
        <v>6</v>
      </c>
      <c r="AL13">
        <v>54</v>
      </c>
      <c r="AM13" t="s">
        <v>7</v>
      </c>
      <c r="AN13">
        <v>-1.194391</v>
      </c>
      <c r="AO13">
        <v>3.3119709999999997E-2</v>
      </c>
      <c r="AP13">
        <v>0.03</v>
      </c>
      <c r="AQ13">
        <f t="shared" si="4"/>
        <v>10.919791201522301</v>
      </c>
    </row>
    <row r="14" spans="1:43" x14ac:dyDescent="0.3">
      <c r="A14" t="s">
        <v>6</v>
      </c>
      <c r="B14">
        <v>67</v>
      </c>
      <c r="C14" t="s">
        <v>8</v>
      </c>
      <c r="D14">
        <v>3.5135483999999999</v>
      </c>
      <c r="E14">
        <v>0.63704543999999996</v>
      </c>
      <c r="F14">
        <v>0.75</v>
      </c>
      <c r="G14">
        <f t="shared" si="0"/>
        <v>4.6786011000015693</v>
      </c>
      <c r="J14" t="s">
        <v>6</v>
      </c>
      <c r="K14">
        <v>51</v>
      </c>
      <c r="L14" t="s">
        <v>9</v>
      </c>
      <c r="M14">
        <v>-0.91529864000000005</v>
      </c>
      <c r="N14">
        <v>0.15405235</v>
      </c>
      <c r="O14">
        <v>0.15</v>
      </c>
      <c r="P14">
        <f t="shared" si="1"/>
        <v>5.0082691737178768</v>
      </c>
      <c r="S14" t="s">
        <v>6</v>
      </c>
      <c r="T14">
        <v>84</v>
      </c>
      <c r="U14" t="s">
        <v>11</v>
      </c>
      <c r="V14">
        <v>1.9202300000000001</v>
      </c>
      <c r="W14">
        <v>0.16340166</v>
      </c>
      <c r="X14">
        <v>0.2</v>
      </c>
      <c r="Y14">
        <f t="shared" si="2"/>
        <v>3.0072994425193983E-2</v>
      </c>
      <c r="AB14" t="s">
        <v>6</v>
      </c>
      <c r="AC14">
        <v>70</v>
      </c>
      <c r="AD14" t="s">
        <v>10</v>
      </c>
      <c r="AE14">
        <v>1.3879642000000001</v>
      </c>
      <c r="AF14">
        <v>0.22492091</v>
      </c>
      <c r="AG14">
        <v>0.2</v>
      </c>
      <c r="AH14">
        <f t="shared" si="3"/>
        <v>0.90002926801718486</v>
      </c>
      <c r="AK14" t="s">
        <v>6</v>
      </c>
      <c r="AL14">
        <v>58</v>
      </c>
      <c r="AM14" t="s">
        <v>7</v>
      </c>
      <c r="AN14">
        <v>1.6551613999999999</v>
      </c>
      <c r="AO14">
        <v>0.53024583999999997</v>
      </c>
      <c r="AP14">
        <v>0.5</v>
      </c>
      <c r="AQ14">
        <f t="shared" si="4"/>
        <v>0.20698708710805558</v>
      </c>
    </row>
    <row r="15" spans="1:43" x14ac:dyDescent="0.3">
      <c r="A15" t="s">
        <v>6</v>
      </c>
      <c r="B15">
        <v>72</v>
      </c>
      <c r="C15" t="s">
        <v>8</v>
      </c>
      <c r="D15">
        <v>3.3019303999999998</v>
      </c>
      <c r="E15">
        <v>0.65262659999999995</v>
      </c>
      <c r="F15">
        <v>0.75</v>
      </c>
      <c r="G15">
        <f t="shared" si="0"/>
        <v>3.8079206694140204</v>
      </c>
      <c r="J15" t="s">
        <v>6</v>
      </c>
      <c r="K15">
        <v>52</v>
      </c>
      <c r="L15" t="s">
        <v>9</v>
      </c>
      <c r="M15">
        <v>3.9680667000000001</v>
      </c>
      <c r="N15">
        <v>0.69475262999999998</v>
      </c>
      <c r="O15">
        <v>0.85</v>
      </c>
      <c r="P15">
        <f t="shared" si="1"/>
        <v>6.9984008503046322</v>
      </c>
      <c r="S15" t="s">
        <v>6</v>
      </c>
      <c r="T15">
        <v>90</v>
      </c>
      <c r="U15" t="s">
        <v>11</v>
      </c>
      <c r="V15">
        <v>2.9879956000000001</v>
      </c>
      <c r="W15">
        <v>0.97808706999999995</v>
      </c>
      <c r="X15">
        <v>0.9</v>
      </c>
      <c r="Y15">
        <f t="shared" si="2"/>
        <v>1.5405309437365946</v>
      </c>
      <c r="AB15" t="s">
        <v>6</v>
      </c>
      <c r="AC15">
        <v>71</v>
      </c>
      <c r="AD15" t="s">
        <v>10</v>
      </c>
      <c r="AE15">
        <v>3.7345538</v>
      </c>
      <c r="AF15">
        <v>0.98186063999999995</v>
      </c>
      <c r="AG15">
        <v>0.85</v>
      </c>
      <c r="AH15">
        <f t="shared" si="3"/>
        <v>1.9540989025331921</v>
      </c>
      <c r="AK15" t="s">
        <v>6</v>
      </c>
      <c r="AL15">
        <v>65</v>
      </c>
      <c r="AM15" t="s">
        <v>7</v>
      </c>
      <c r="AN15">
        <v>3.4835023999999999</v>
      </c>
      <c r="AO15">
        <v>0.78939926999999999</v>
      </c>
      <c r="AP15">
        <v>0.9</v>
      </c>
      <c r="AQ15">
        <f t="shared" si="4"/>
        <v>1.8861799429464892</v>
      </c>
    </row>
    <row r="16" spans="1:43" x14ac:dyDescent="0.3">
      <c r="A16" t="s">
        <v>6</v>
      </c>
      <c r="B16">
        <v>77</v>
      </c>
      <c r="C16" t="s">
        <v>8</v>
      </c>
      <c r="D16">
        <v>5.2657090000000002</v>
      </c>
      <c r="E16">
        <v>0.56653756</v>
      </c>
      <c r="F16">
        <v>0.95</v>
      </c>
      <c r="G16">
        <f t="shared" si="0"/>
        <v>15.32854062668877</v>
      </c>
      <c r="J16" t="s">
        <v>6</v>
      </c>
      <c r="K16">
        <v>64</v>
      </c>
      <c r="L16" t="s">
        <v>9</v>
      </c>
      <c r="M16">
        <v>1.6887945</v>
      </c>
      <c r="N16">
        <v>0.46901127999999997</v>
      </c>
      <c r="O16">
        <v>0.5</v>
      </c>
      <c r="P16">
        <f t="shared" si="1"/>
        <v>0.13408550958256624</v>
      </c>
      <c r="S16" t="s">
        <v>6</v>
      </c>
      <c r="T16">
        <v>91</v>
      </c>
      <c r="U16" t="s">
        <v>11</v>
      </c>
      <c r="V16">
        <v>0.69457650000000004</v>
      </c>
      <c r="W16">
        <v>0.26493410000000001</v>
      </c>
      <c r="X16">
        <v>0.25</v>
      </c>
      <c r="Y16">
        <f t="shared" si="2"/>
        <v>1.1072044519531816</v>
      </c>
      <c r="AB16" t="s">
        <v>6</v>
      </c>
      <c r="AC16">
        <v>73</v>
      </c>
      <c r="AD16" t="s">
        <v>10</v>
      </c>
      <c r="AE16">
        <v>3.0399577999999998</v>
      </c>
      <c r="AF16">
        <v>0.88099669999999997</v>
      </c>
      <c r="AG16">
        <v>0.8</v>
      </c>
      <c r="AH16">
        <f t="shared" si="3"/>
        <v>0.49462368327656298</v>
      </c>
      <c r="AK16" t="s">
        <v>6</v>
      </c>
      <c r="AL16">
        <v>68</v>
      </c>
      <c r="AM16" t="s">
        <v>7</v>
      </c>
      <c r="AN16">
        <v>0.98982674000000004</v>
      </c>
      <c r="AO16">
        <v>0.71860944999999998</v>
      </c>
      <c r="AP16">
        <v>0.7</v>
      </c>
      <c r="AQ16">
        <f t="shared" si="4"/>
        <v>1.2550563959316519</v>
      </c>
    </row>
    <row r="17" spans="1:43" x14ac:dyDescent="0.3">
      <c r="A17" t="s">
        <v>6</v>
      </c>
      <c r="B17">
        <v>80</v>
      </c>
      <c r="C17" t="s">
        <v>8</v>
      </c>
      <c r="D17">
        <v>0.96623769999999998</v>
      </c>
      <c r="E17">
        <v>0.38171262</v>
      </c>
      <c r="F17">
        <v>0.4</v>
      </c>
      <c r="G17">
        <f t="shared" si="0"/>
        <v>0.14768901083637689</v>
      </c>
      <c r="J17" t="s">
        <v>6</v>
      </c>
      <c r="K17">
        <v>82</v>
      </c>
      <c r="L17" t="s">
        <v>9</v>
      </c>
      <c r="M17">
        <v>3.2642107</v>
      </c>
      <c r="N17">
        <v>0.23517170000000001</v>
      </c>
      <c r="O17">
        <v>0.33</v>
      </c>
      <c r="P17">
        <f t="shared" si="1"/>
        <v>3.7697836996298464</v>
      </c>
      <c r="S17" t="s">
        <v>6</v>
      </c>
      <c r="T17">
        <v>95</v>
      </c>
      <c r="U17" t="s">
        <v>11</v>
      </c>
      <c r="V17">
        <v>0.74532679999999996</v>
      </c>
      <c r="W17">
        <v>0.48448646000000001</v>
      </c>
      <c r="X17">
        <v>0.5</v>
      </c>
      <c r="Y17">
        <f t="shared" si="2"/>
        <v>1.0029772737639631</v>
      </c>
      <c r="AB17" t="s">
        <v>6</v>
      </c>
      <c r="AC17">
        <v>74</v>
      </c>
      <c r="AD17" t="s">
        <v>10</v>
      </c>
      <c r="AE17">
        <v>3.8409683999999999</v>
      </c>
      <c r="AF17">
        <v>0.74205019999999999</v>
      </c>
      <c r="AG17">
        <v>0.6</v>
      </c>
      <c r="AH17">
        <f t="shared" si="3"/>
        <v>2.2629349665539125</v>
      </c>
      <c r="AK17" t="s">
        <v>6</v>
      </c>
      <c r="AL17">
        <v>76</v>
      </c>
      <c r="AM17" t="s">
        <v>7</v>
      </c>
      <c r="AN17">
        <v>2.1971761999999999</v>
      </c>
      <c r="AO17">
        <v>0.10539192</v>
      </c>
      <c r="AP17">
        <v>0.15</v>
      </c>
      <c r="AQ17">
        <f t="shared" si="4"/>
        <v>7.5788279983953618E-3</v>
      </c>
    </row>
    <row r="18" spans="1:43" x14ac:dyDescent="0.3">
      <c r="A18" t="s">
        <v>6</v>
      </c>
      <c r="B18">
        <v>81</v>
      </c>
      <c r="C18" t="s">
        <v>8</v>
      </c>
      <c r="D18">
        <v>1.2818202000000001</v>
      </c>
      <c r="E18">
        <v>0.82306457</v>
      </c>
      <c r="F18">
        <v>0.8</v>
      </c>
      <c r="G18">
        <f t="shared" si="0"/>
        <v>4.722545571195085E-3</v>
      </c>
      <c r="J18" t="s">
        <v>6</v>
      </c>
      <c r="K18">
        <v>87</v>
      </c>
      <c r="L18" t="s">
        <v>9</v>
      </c>
      <c r="M18">
        <v>2.7495584000000002</v>
      </c>
      <c r="N18">
        <v>0.96600109999999995</v>
      </c>
      <c r="O18">
        <v>0.9</v>
      </c>
      <c r="P18">
        <f t="shared" si="1"/>
        <v>2.0361599979508305</v>
      </c>
      <c r="S18" t="s">
        <v>6</v>
      </c>
      <c r="T18">
        <v>96</v>
      </c>
      <c r="U18" t="s">
        <v>11</v>
      </c>
      <c r="V18">
        <v>1.7588452000000001</v>
      </c>
      <c r="W18">
        <v>0.63259273999999999</v>
      </c>
      <c r="X18">
        <v>0.6</v>
      </c>
      <c r="Y18">
        <f t="shared" si="2"/>
        <v>1.4474182072211737E-4</v>
      </c>
      <c r="AB18" t="s">
        <v>6</v>
      </c>
      <c r="AC18">
        <v>75</v>
      </c>
      <c r="AD18" t="s">
        <v>10</v>
      </c>
      <c r="AE18">
        <v>3.2713757000000001</v>
      </c>
      <c r="AF18">
        <v>0.99530660000000004</v>
      </c>
      <c r="AG18">
        <v>0.9</v>
      </c>
      <c r="AH18">
        <f t="shared" si="3"/>
        <v>0.87368797450637137</v>
      </c>
      <c r="AK18" t="s">
        <v>6</v>
      </c>
      <c r="AL18">
        <v>79</v>
      </c>
      <c r="AM18" t="s">
        <v>7</v>
      </c>
      <c r="AN18">
        <v>2.9140549999999998</v>
      </c>
      <c r="AO18">
        <v>0.82587659999999996</v>
      </c>
      <c r="AP18">
        <v>0.9</v>
      </c>
      <c r="AQ18">
        <f t="shared" si="4"/>
        <v>0.64631190938807137</v>
      </c>
    </row>
    <row r="19" spans="1:43" x14ac:dyDescent="0.3">
      <c r="A19" t="s">
        <v>6</v>
      </c>
      <c r="B19">
        <v>89</v>
      </c>
      <c r="C19" t="s">
        <v>8</v>
      </c>
      <c r="D19">
        <v>-2.5158689999999999</v>
      </c>
      <c r="E19">
        <v>8.0498429999999996E-2</v>
      </c>
      <c r="F19">
        <v>0.08</v>
      </c>
      <c r="G19">
        <f t="shared" si="0"/>
        <v>14.94912613160869</v>
      </c>
      <c r="J19" t="s">
        <v>6</v>
      </c>
      <c r="K19">
        <v>92</v>
      </c>
      <c r="L19" t="s">
        <v>9</v>
      </c>
      <c r="M19">
        <v>-0.112872</v>
      </c>
      <c r="N19">
        <v>0.44200253</v>
      </c>
      <c r="O19">
        <v>0.45</v>
      </c>
      <c r="P19">
        <f t="shared" si="1"/>
        <v>2.0606304407540548</v>
      </c>
      <c r="S19" t="s">
        <v>6</v>
      </c>
      <c r="T19">
        <v>98</v>
      </c>
      <c r="U19" t="s">
        <v>11</v>
      </c>
      <c r="V19">
        <v>1.4523851999999999</v>
      </c>
      <c r="W19">
        <v>0.42611601999999998</v>
      </c>
      <c r="X19">
        <v>0.4</v>
      </c>
      <c r="Y19">
        <f t="shared" si="2"/>
        <v>8.668851289197646E-2</v>
      </c>
      <c r="AB19" t="s">
        <v>6</v>
      </c>
      <c r="AC19">
        <v>85</v>
      </c>
      <c r="AD19" t="s">
        <v>10</v>
      </c>
      <c r="AE19">
        <v>2.8658853</v>
      </c>
      <c r="AF19">
        <v>0.67164829999999998</v>
      </c>
      <c r="AG19">
        <v>0.6</v>
      </c>
      <c r="AH19">
        <f t="shared" si="3"/>
        <v>0.28007632376228137</v>
      </c>
      <c r="AK19" t="s">
        <v>6</v>
      </c>
      <c r="AL19">
        <v>88</v>
      </c>
      <c r="AM19" t="s">
        <v>7</v>
      </c>
      <c r="AN19">
        <v>1.9092304</v>
      </c>
      <c r="AO19">
        <v>0.16368914000000001</v>
      </c>
      <c r="AP19">
        <v>0.2</v>
      </c>
      <c r="AQ19">
        <f t="shared" si="4"/>
        <v>4.0356525147270943E-2</v>
      </c>
    </row>
    <row r="20" spans="1:43" x14ac:dyDescent="0.3">
      <c r="A20" t="s">
        <v>6</v>
      </c>
      <c r="B20">
        <v>93</v>
      </c>
      <c r="C20" t="s">
        <v>8</v>
      </c>
      <c r="D20">
        <v>2.0201861999999999</v>
      </c>
      <c r="E20">
        <v>0.98931360000000002</v>
      </c>
      <c r="F20">
        <v>0.95</v>
      </c>
      <c r="G20">
        <f t="shared" si="0"/>
        <v>0.44842472098664654</v>
      </c>
      <c r="J20" t="s">
        <v>6</v>
      </c>
      <c r="K20">
        <v>97</v>
      </c>
      <c r="L20" t="s">
        <v>9</v>
      </c>
      <c r="M20">
        <v>2.8088717000000001</v>
      </c>
      <c r="N20">
        <v>0.63117635000000005</v>
      </c>
      <c r="O20">
        <v>0.7</v>
      </c>
      <c r="P20">
        <f t="shared" si="1"/>
        <v>2.2089511989864623</v>
      </c>
      <c r="S20" t="s">
        <v>6</v>
      </c>
      <c r="T20">
        <v>99</v>
      </c>
      <c r="U20" t="s">
        <v>11</v>
      </c>
      <c r="V20">
        <v>2.9517000000000002</v>
      </c>
      <c r="W20">
        <v>0.42611601999999998</v>
      </c>
      <c r="X20">
        <v>0.35</v>
      </c>
      <c r="Y20">
        <f t="shared" si="2"/>
        <v>1.4517494765460417</v>
      </c>
      <c r="AB20" t="s">
        <v>6</v>
      </c>
      <c r="AC20">
        <v>86</v>
      </c>
      <c r="AD20" t="s">
        <v>10</v>
      </c>
      <c r="AE20">
        <v>3.5378942000000002</v>
      </c>
      <c r="AF20">
        <v>0.78510183</v>
      </c>
      <c r="AG20">
        <v>0.9</v>
      </c>
      <c r="AH20">
        <f t="shared" si="3"/>
        <v>1.4429565795827453</v>
      </c>
      <c r="AK20" t="s">
        <v>6</v>
      </c>
      <c r="AL20">
        <v>94</v>
      </c>
      <c r="AM20" t="s">
        <v>7</v>
      </c>
      <c r="AN20">
        <v>3.5755148000000001</v>
      </c>
      <c r="AO20">
        <v>0.23203327000000001</v>
      </c>
      <c r="AP20">
        <v>0.35</v>
      </c>
      <c r="AQ20">
        <f t="shared" si="4"/>
        <v>2.1473826948447536</v>
      </c>
    </row>
    <row r="21" spans="1:43" x14ac:dyDescent="0.3">
      <c r="A21" t="s">
        <v>12</v>
      </c>
      <c r="B21">
        <v>4</v>
      </c>
      <c r="C21" t="s">
        <v>8</v>
      </c>
      <c r="D21">
        <v>1.4400021000000001</v>
      </c>
      <c r="E21">
        <v>0.84588209999999997</v>
      </c>
      <c r="F21">
        <v>0.82</v>
      </c>
      <c r="G21">
        <f t="shared" si="0"/>
        <v>8.0032920341106054E-3</v>
      </c>
      <c r="J21" t="s">
        <v>12</v>
      </c>
      <c r="K21">
        <v>0</v>
      </c>
      <c r="L21" t="s">
        <v>9</v>
      </c>
      <c r="M21">
        <v>2.4982193000000001</v>
      </c>
      <c r="N21">
        <v>0.24475124000000001</v>
      </c>
      <c r="O21">
        <v>0.3</v>
      </c>
      <c r="P21">
        <f t="shared" si="1"/>
        <v>1.3820393168764995</v>
      </c>
      <c r="S21" t="s">
        <v>12</v>
      </c>
      <c r="T21">
        <v>2</v>
      </c>
      <c r="U21" t="s">
        <v>11</v>
      </c>
      <c r="V21">
        <v>2.6529582</v>
      </c>
      <c r="W21">
        <v>0.43164556999999998</v>
      </c>
      <c r="X21">
        <v>0.37</v>
      </c>
      <c r="Y21">
        <f t="shared" si="2"/>
        <v>0.82109671221707459</v>
      </c>
      <c r="AB21" t="s">
        <v>12</v>
      </c>
      <c r="AC21">
        <v>6</v>
      </c>
      <c r="AD21" t="s">
        <v>10</v>
      </c>
      <c r="AE21">
        <v>2.1414439999999999</v>
      </c>
      <c r="AF21">
        <v>0.77287035999999998</v>
      </c>
      <c r="AG21">
        <v>0.73</v>
      </c>
      <c r="AH21">
        <f t="shared" si="3"/>
        <v>3.811042810209947E-2</v>
      </c>
      <c r="AK21" t="s">
        <v>12</v>
      </c>
      <c r="AL21">
        <v>3</v>
      </c>
      <c r="AM21" t="s">
        <v>7</v>
      </c>
      <c r="AN21">
        <v>3.4709531999999998</v>
      </c>
      <c r="AO21">
        <v>0.36036800000000002</v>
      </c>
      <c r="AP21">
        <v>0.47</v>
      </c>
      <c r="AQ21">
        <f t="shared" si="4"/>
        <v>1.8518677179022938</v>
      </c>
    </row>
    <row r="22" spans="1:43" x14ac:dyDescent="0.3">
      <c r="A22" t="s">
        <v>12</v>
      </c>
      <c r="B22">
        <v>8</v>
      </c>
      <c r="C22" t="s">
        <v>8</v>
      </c>
      <c r="D22">
        <v>2.7465959</v>
      </c>
      <c r="E22">
        <v>0.11413682999999999</v>
      </c>
      <c r="F22">
        <v>0.18</v>
      </c>
      <c r="G22">
        <f t="shared" si="0"/>
        <v>1.948969340318742</v>
      </c>
      <c r="J22" t="s">
        <v>12</v>
      </c>
      <c r="K22">
        <v>1</v>
      </c>
      <c r="L22" t="s">
        <v>9</v>
      </c>
      <c r="M22">
        <v>-0.72175073999999995</v>
      </c>
      <c r="N22">
        <v>0.2848136</v>
      </c>
      <c r="O22">
        <v>0.28000000000000003</v>
      </c>
      <c r="P22">
        <f t="shared" si="1"/>
        <v>4.1794419794436068</v>
      </c>
      <c r="S22" t="s">
        <v>12</v>
      </c>
      <c r="T22">
        <v>15</v>
      </c>
      <c r="U22" t="s">
        <v>11</v>
      </c>
      <c r="V22">
        <v>3.6062577</v>
      </c>
      <c r="W22">
        <v>0.87053440000000004</v>
      </c>
      <c r="X22">
        <v>0.75</v>
      </c>
      <c r="Y22">
        <f t="shared" si="2"/>
        <v>3.4575296443459971</v>
      </c>
      <c r="AB22" t="s">
        <v>12</v>
      </c>
      <c r="AC22">
        <v>7</v>
      </c>
      <c r="AD22" t="s">
        <v>10</v>
      </c>
      <c r="AE22">
        <v>2.0362513</v>
      </c>
      <c r="AF22">
        <v>0.38976782999999998</v>
      </c>
      <c r="AG22">
        <v>0.35</v>
      </c>
      <c r="AH22">
        <f t="shared" si="3"/>
        <v>9.0247143548679562E-2</v>
      </c>
      <c r="AK22" t="s">
        <v>12</v>
      </c>
      <c r="AL22">
        <v>5</v>
      </c>
      <c r="AM22" t="s">
        <v>7</v>
      </c>
      <c r="AN22">
        <v>1.7022999999999999</v>
      </c>
      <c r="AO22">
        <v>0.47870805999999999</v>
      </c>
      <c r="AP22">
        <v>0.51</v>
      </c>
      <c r="AQ22">
        <f t="shared" si="4"/>
        <v>0.1663169367234601</v>
      </c>
    </row>
    <row r="23" spans="1:43" x14ac:dyDescent="0.3">
      <c r="A23" t="s">
        <v>12</v>
      </c>
      <c r="B23">
        <v>9</v>
      </c>
      <c r="C23" t="s">
        <v>8</v>
      </c>
      <c r="D23">
        <v>3.7324462</v>
      </c>
      <c r="E23">
        <v>0.33833370000000001</v>
      </c>
      <c r="F23">
        <v>0.47</v>
      </c>
      <c r="G23">
        <f t="shared" si="0"/>
        <v>5.6734724781936459</v>
      </c>
      <c r="J23" t="s">
        <v>12</v>
      </c>
      <c r="K23">
        <v>13</v>
      </c>
      <c r="L23" t="s">
        <v>9</v>
      </c>
      <c r="M23">
        <v>0.83955769999999996</v>
      </c>
      <c r="N23">
        <v>0.69335495999999996</v>
      </c>
      <c r="O23">
        <v>0.71</v>
      </c>
      <c r="P23">
        <f t="shared" si="1"/>
        <v>0.23334688349255683</v>
      </c>
      <c r="S23" t="s">
        <v>12</v>
      </c>
      <c r="T23">
        <v>24</v>
      </c>
      <c r="U23" t="s">
        <v>11</v>
      </c>
      <c r="V23">
        <v>0.55063830000000002</v>
      </c>
      <c r="W23">
        <v>9.6602660000000007E-2</v>
      </c>
      <c r="X23">
        <v>0.11</v>
      </c>
      <c r="Y23">
        <f t="shared" si="2"/>
        <v>1.4308370959630115</v>
      </c>
      <c r="AB23" t="s">
        <v>12</v>
      </c>
      <c r="AC23">
        <v>10</v>
      </c>
      <c r="AD23" t="s">
        <v>10</v>
      </c>
      <c r="AE23">
        <v>3.1128010000000002</v>
      </c>
      <c r="AF23">
        <v>0.59525603000000005</v>
      </c>
      <c r="AG23">
        <v>0.51</v>
      </c>
      <c r="AH23">
        <f t="shared" si="3"/>
        <v>0.60239031375495078</v>
      </c>
      <c r="AK23" t="s">
        <v>12</v>
      </c>
      <c r="AL23">
        <v>12</v>
      </c>
      <c r="AM23" t="s">
        <v>7</v>
      </c>
      <c r="AN23">
        <v>2.6392514999999999</v>
      </c>
      <c r="AO23">
        <v>0.82894915000000002</v>
      </c>
      <c r="AP23">
        <v>0.89</v>
      </c>
      <c r="AQ23">
        <f t="shared" si="4"/>
        <v>0.27998042412481478</v>
      </c>
    </row>
    <row r="24" spans="1:43" x14ac:dyDescent="0.3">
      <c r="A24" t="s">
        <v>12</v>
      </c>
      <c r="B24">
        <v>11</v>
      </c>
      <c r="C24" t="s">
        <v>8</v>
      </c>
      <c r="D24">
        <v>2.9397194</v>
      </c>
      <c r="E24">
        <v>0.2945238</v>
      </c>
      <c r="F24">
        <v>0.37</v>
      </c>
      <c r="G24">
        <f t="shared" si="0"/>
        <v>2.5254880513478839</v>
      </c>
      <c r="J24" t="s">
        <v>12</v>
      </c>
      <c r="K24">
        <v>16</v>
      </c>
      <c r="L24" t="s">
        <v>9</v>
      </c>
      <c r="M24">
        <v>6.4368620000000001E-2</v>
      </c>
      <c r="N24">
        <v>4.0793728000000001E-2</v>
      </c>
      <c r="O24">
        <v>0.05</v>
      </c>
      <c r="P24">
        <f t="shared" si="1"/>
        <v>1.583190538661214</v>
      </c>
      <c r="S24" t="s">
        <v>12</v>
      </c>
      <c r="T24">
        <v>26</v>
      </c>
      <c r="U24" t="s">
        <v>11</v>
      </c>
      <c r="V24">
        <v>2.1046429999999998</v>
      </c>
      <c r="W24">
        <v>0.47175914000000002</v>
      </c>
      <c r="X24">
        <v>0.43</v>
      </c>
      <c r="Y24">
        <f t="shared" si="2"/>
        <v>0.12804135671007513</v>
      </c>
      <c r="AB24" t="s">
        <v>12</v>
      </c>
      <c r="AC24">
        <v>14</v>
      </c>
      <c r="AD24" t="s">
        <v>10</v>
      </c>
      <c r="AE24">
        <v>1.1294930000000001</v>
      </c>
      <c r="AF24">
        <v>0.27937182999999999</v>
      </c>
      <c r="AG24">
        <v>0.3</v>
      </c>
      <c r="AH24">
        <f t="shared" si="3"/>
        <v>1.4572592242623625</v>
      </c>
      <c r="AK24" t="s">
        <v>12</v>
      </c>
      <c r="AL24">
        <v>18</v>
      </c>
      <c r="AM24" t="s">
        <v>7</v>
      </c>
      <c r="AN24">
        <v>3.0379534000000001</v>
      </c>
      <c r="AO24">
        <v>0.36088251999999998</v>
      </c>
      <c r="AP24">
        <v>0.28000000000000003</v>
      </c>
      <c r="AQ24">
        <f t="shared" si="4"/>
        <v>0.86087530884260544</v>
      </c>
    </row>
    <row r="25" spans="1:43" x14ac:dyDescent="0.3">
      <c r="A25" t="s">
        <v>12</v>
      </c>
      <c r="B25">
        <v>22</v>
      </c>
      <c r="C25" t="s">
        <v>8</v>
      </c>
      <c r="D25">
        <v>2.8415499</v>
      </c>
      <c r="E25">
        <v>0.54957104000000001</v>
      </c>
      <c r="F25">
        <v>0.62</v>
      </c>
      <c r="G25">
        <f t="shared" si="0"/>
        <v>2.223107600227165</v>
      </c>
      <c r="J25" t="s">
        <v>12</v>
      </c>
      <c r="K25">
        <v>19</v>
      </c>
      <c r="L25" t="s">
        <v>9</v>
      </c>
      <c r="M25">
        <v>-0.19236128</v>
      </c>
      <c r="N25">
        <v>0.9475017</v>
      </c>
      <c r="O25">
        <v>0.94</v>
      </c>
      <c r="P25">
        <f t="shared" si="1"/>
        <v>2.295161058607833</v>
      </c>
      <c r="S25" t="s">
        <v>12</v>
      </c>
      <c r="T25">
        <v>49</v>
      </c>
      <c r="U25" t="s">
        <v>11</v>
      </c>
      <c r="V25">
        <v>0.48951483000000001</v>
      </c>
      <c r="W25">
        <v>0.95721029999999996</v>
      </c>
      <c r="X25">
        <v>0.97</v>
      </c>
      <c r="Y25">
        <f t="shared" si="2"/>
        <v>1.5808020339788598</v>
      </c>
      <c r="AB25" t="s">
        <v>12</v>
      </c>
      <c r="AC25">
        <v>17</v>
      </c>
      <c r="AD25" t="s">
        <v>10</v>
      </c>
      <c r="AE25">
        <v>2.6969913999999999</v>
      </c>
      <c r="AF25">
        <v>0.65640520000000002</v>
      </c>
      <c r="AG25">
        <v>0.72</v>
      </c>
      <c r="AH25">
        <f t="shared" si="3"/>
        <v>0.12983661095909058</v>
      </c>
      <c r="AK25" t="s">
        <v>12</v>
      </c>
      <c r="AL25">
        <v>27</v>
      </c>
      <c r="AM25" t="s">
        <v>7</v>
      </c>
      <c r="AN25">
        <v>3.0304475000000002</v>
      </c>
      <c r="AO25">
        <v>0.72954370000000002</v>
      </c>
      <c r="AP25">
        <v>0.81</v>
      </c>
      <c r="AQ25">
        <f t="shared" si="4"/>
        <v>0.84700319397378188</v>
      </c>
    </row>
    <row r="26" spans="1:43" x14ac:dyDescent="0.3">
      <c r="A26" t="s">
        <v>12</v>
      </c>
      <c r="B26">
        <v>28</v>
      </c>
      <c r="C26" t="s">
        <v>8</v>
      </c>
      <c r="D26">
        <v>2.5897822000000001</v>
      </c>
      <c r="E26">
        <v>0.57104920000000003</v>
      </c>
      <c r="F26">
        <v>0.63</v>
      </c>
      <c r="G26">
        <f t="shared" si="0"/>
        <v>1.5357188019352042</v>
      </c>
      <c r="J26" t="s">
        <v>12</v>
      </c>
      <c r="K26">
        <v>20</v>
      </c>
      <c r="L26" t="s">
        <v>9</v>
      </c>
      <c r="M26">
        <v>-2.5831838</v>
      </c>
      <c r="N26">
        <v>0.73041873999999996</v>
      </c>
      <c r="O26">
        <v>0.73</v>
      </c>
      <c r="P26">
        <f t="shared" si="1"/>
        <v>15.255284709690176</v>
      </c>
      <c r="S26" t="s">
        <v>12</v>
      </c>
      <c r="T26">
        <v>50</v>
      </c>
      <c r="U26" t="s">
        <v>11</v>
      </c>
      <c r="V26">
        <v>1.4114572000000001</v>
      </c>
      <c r="W26">
        <v>0.96535057000000002</v>
      </c>
      <c r="X26">
        <v>0.94</v>
      </c>
      <c r="Y26">
        <f t="shared" si="2"/>
        <v>0.11246440498287806</v>
      </c>
      <c r="AB26" t="s">
        <v>12</v>
      </c>
      <c r="AC26">
        <v>23</v>
      </c>
      <c r="AD26" t="s">
        <v>10</v>
      </c>
      <c r="AE26">
        <v>3.0379120999999998</v>
      </c>
      <c r="AF26">
        <v>0.89911985000000005</v>
      </c>
      <c r="AG26">
        <v>0.98</v>
      </c>
      <c r="AH26">
        <f t="shared" si="3"/>
        <v>0.49175040750744142</v>
      </c>
      <c r="AK26" t="s">
        <v>12</v>
      </c>
      <c r="AL26">
        <v>32</v>
      </c>
      <c r="AM26" t="s">
        <v>7</v>
      </c>
      <c r="AN26">
        <v>0.54788815999999996</v>
      </c>
      <c r="AO26">
        <v>0.94663054000000002</v>
      </c>
      <c r="AP26">
        <v>0.96</v>
      </c>
      <c r="AQ26">
        <f t="shared" si="4"/>
        <v>2.4405674957197054</v>
      </c>
    </row>
    <row r="27" spans="1:43" x14ac:dyDescent="0.3">
      <c r="A27" t="s">
        <v>12</v>
      </c>
      <c r="B27">
        <v>30</v>
      </c>
      <c r="C27" t="s">
        <v>8</v>
      </c>
      <c r="D27">
        <v>2.0852737000000001</v>
      </c>
      <c r="E27">
        <v>0.92118555000000002</v>
      </c>
      <c r="F27">
        <v>0.88</v>
      </c>
      <c r="G27">
        <f t="shared" si="0"/>
        <v>0.53983217018728591</v>
      </c>
      <c r="J27" t="s">
        <v>12</v>
      </c>
      <c r="K27">
        <v>21</v>
      </c>
      <c r="L27" t="s">
        <v>9</v>
      </c>
      <c r="M27">
        <v>-0.21745685000000001</v>
      </c>
      <c r="N27">
        <v>0.60735079999999997</v>
      </c>
      <c r="O27">
        <v>0.6</v>
      </c>
      <c r="P27">
        <f t="shared" si="1"/>
        <v>2.371829364162013</v>
      </c>
      <c r="S27" t="s">
        <v>12</v>
      </c>
      <c r="T27">
        <v>52</v>
      </c>
      <c r="U27" t="s">
        <v>11</v>
      </c>
      <c r="V27">
        <v>1.4826368999999999</v>
      </c>
      <c r="W27">
        <v>0.49669590000000002</v>
      </c>
      <c r="X27">
        <v>0.47</v>
      </c>
      <c r="Y27">
        <f t="shared" si="2"/>
        <v>6.9789714790060006E-2</v>
      </c>
      <c r="AB27" t="s">
        <v>12</v>
      </c>
      <c r="AC27">
        <v>33</v>
      </c>
      <c r="AD27" t="s">
        <v>10</v>
      </c>
      <c r="AE27">
        <v>1.5542164999999999</v>
      </c>
      <c r="AF27">
        <v>0.43811739999999999</v>
      </c>
      <c r="AG27">
        <v>0.41</v>
      </c>
      <c r="AH27">
        <f t="shared" si="3"/>
        <v>0.61222240568642106</v>
      </c>
      <c r="AK27" t="s">
        <v>12</v>
      </c>
      <c r="AL27">
        <v>35</v>
      </c>
      <c r="AM27" t="s">
        <v>7</v>
      </c>
      <c r="AN27">
        <v>1.5319438999999999</v>
      </c>
      <c r="AO27">
        <v>0.89233249999999997</v>
      </c>
      <c r="AP27">
        <v>0.92</v>
      </c>
      <c r="AQ27">
        <f t="shared" si="4"/>
        <v>0.33428729684142772</v>
      </c>
    </row>
    <row r="28" spans="1:43" x14ac:dyDescent="0.3">
      <c r="A28" t="s">
        <v>12</v>
      </c>
      <c r="B28">
        <v>31</v>
      </c>
      <c r="C28" t="s">
        <v>8</v>
      </c>
      <c r="D28">
        <v>0.88548802999999998</v>
      </c>
      <c r="E28">
        <v>0.6827761</v>
      </c>
      <c r="F28">
        <v>0.7</v>
      </c>
      <c r="G28">
        <f t="shared" si="0"/>
        <v>0.21627424608299906</v>
      </c>
      <c r="J28" t="s">
        <v>12</v>
      </c>
      <c r="K28">
        <v>25</v>
      </c>
      <c r="L28" t="s">
        <v>9</v>
      </c>
      <c r="M28">
        <v>1.9388257</v>
      </c>
      <c r="N28">
        <v>0.92708933000000004</v>
      </c>
      <c r="O28">
        <v>0.89</v>
      </c>
      <c r="P28">
        <f t="shared" si="1"/>
        <v>0.3797124014518336</v>
      </c>
      <c r="S28" t="s">
        <v>12</v>
      </c>
      <c r="T28">
        <v>56</v>
      </c>
      <c r="U28" t="s">
        <v>11</v>
      </c>
      <c r="V28">
        <v>-0.90755934000000005</v>
      </c>
      <c r="W28">
        <v>0.39591914</v>
      </c>
      <c r="X28">
        <v>0.4</v>
      </c>
      <c r="Y28">
        <f t="shared" si="2"/>
        <v>7.0456995826886324</v>
      </c>
      <c r="AB28" t="s">
        <v>12</v>
      </c>
      <c r="AC28">
        <v>36</v>
      </c>
      <c r="AD28" t="s">
        <v>10</v>
      </c>
      <c r="AE28">
        <v>2.7886980000000001</v>
      </c>
      <c r="AF28">
        <v>0.56785059999999998</v>
      </c>
      <c r="AG28">
        <v>0.5</v>
      </c>
      <c r="AH28">
        <f t="shared" si="3"/>
        <v>0.20433571036413054</v>
      </c>
      <c r="AK28" t="s">
        <v>12</v>
      </c>
      <c r="AL28">
        <v>39</v>
      </c>
      <c r="AM28" t="s">
        <v>7</v>
      </c>
      <c r="AN28">
        <v>1.1296561000000001</v>
      </c>
      <c r="AO28">
        <v>0.77936934999999996</v>
      </c>
      <c r="AP28">
        <v>0.8</v>
      </c>
      <c r="AQ28">
        <f t="shared" si="4"/>
        <v>0.96130894068253514</v>
      </c>
    </row>
    <row r="29" spans="1:43" x14ac:dyDescent="0.3">
      <c r="A29" t="s">
        <v>12</v>
      </c>
      <c r="B29">
        <v>43</v>
      </c>
      <c r="C29" t="s">
        <v>8</v>
      </c>
      <c r="D29">
        <v>2.4935217000000001</v>
      </c>
      <c r="E29">
        <v>0.4249349</v>
      </c>
      <c r="F29">
        <v>0.48</v>
      </c>
      <c r="G29">
        <f t="shared" si="0"/>
        <v>1.3064049268341509</v>
      </c>
      <c r="J29" t="s">
        <v>12</v>
      </c>
      <c r="K29">
        <v>29</v>
      </c>
      <c r="L29" t="s">
        <v>9</v>
      </c>
      <c r="M29">
        <v>5.4404725999999997</v>
      </c>
      <c r="N29">
        <v>0.92300570000000004</v>
      </c>
      <c r="O29">
        <v>0.49</v>
      </c>
      <c r="P29">
        <f t="shared" si="1"/>
        <v>16.956729660331622</v>
      </c>
      <c r="S29" t="s">
        <v>12</v>
      </c>
      <c r="T29">
        <v>58</v>
      </c>
      <c r="U29" t="s">
        <v>11</v>
      </c>
      <c r="V29">
        <v>-0.34061419999999998</v>
      </c>
      <c r="W29">
        <v>0.99664706000000003</v>
      </c>
      <c r="X29">
        <v>0.99</v>
      </c>
      <c r="Y29">
        <f t="shared" si="2"/>
        <v>4.3573578699807696</v>
      </c>
      <c r="AB29" t="s">
        <v>12</v>
      </c>
      <c r="AC29">
        <v>38</v>
      </c>
      <c r="AD29" t="s">
        <v>10</v>
      </c>
      <c r="AE29">
        <v>0.36316493</v>
      </c>
      <c r="AF29">
        <v>0.43161242999999999</v>
      </c>
      <c r="AG29">
        <v>0.42</v>
      </c>
      <c r="AH29">
        <f t="shared" si="3"/>
        <v>3.8946943304455801</v>
      </c>
      <c r="AK29" t="s">
        <v>12</v>
      </c>
      <c r="AL29">
        <v>42</v>
      </c>
      <c r="AM29" t="s">
        <v>7</v>
      </c>
      <c r="AN29">
        <v>1.2574388999999999</v>
      </c>
      <c r="AO29">
        <v>0.99265709999999996</v>
      </c>
      <c r="AP29">
        <v>0.97</v>
      </c>
      <c r="AQ29">
        <f t="shared" si="4"/>
        <v>0.7270646073547834</v>
      </c>
    </row>
    <row r="30" spans="1:43" x14ac:dyDescent="0.3">
      <c r="A30" t="s">
        <v>12</v>
      </c>
      <c r="B30">
        <v>51</v>
      </c>
      <c r="C30" t="s">
        <v>8</v>
      </c>
      <c r="D30">
        <v>1.8375584</v>
      </c>
      <c r="E30">
        <v>0.96449050000000003</v>
      </c>
      <c r="F30">
        <v>0.93</v>
      </c>
      <c r="G30">
        <f t="shared" si="0"/>
        <v>0.23718596761458371</v>
      </c>
      <c r="J30" t="s">
        <v>12</v>
      </c>
      <c r="K30">
        <v>34</v>
      </c>
      <c r="L30" t="s">
        <v>9</v>
      </c>
      <c r="M30">
        <v>1.3241586999999999</v>
      </c>
      <c r="N30">
        <v>4.6211317000000002E-2</v>
      </c>
      <c r="O30">
        <v>7.0000000000000007E-2</v>
      </c>
      <c r="P30">
        <f t="shared" si="1"/>
        <v>2.374936556041815E-6</v>
      </c>
      <c r="S30" t="s">
        <v>12</v>
      </c>
      <c r="T30">
        <v>61</v>
      </c>
      <c r="U30" t="s">
        <v>11</v>
      </c>
      <c r="V30">
        <v>3.4285082999999998</v>
      </c>
      <c r="W30">
        <v>0.64358269999999995</v>
      </c>
      <c r="X30">
        <v>0.75</v>
      </c>
      <c r="Y30">
        <f t="shared" si="2"/>
        <v>2.8280946070241626</v>
      </c>
      <c r="AB30" t="s">
        <v>12</v>
      </c>
      <c r="AC30">
        <v>44</v>
      </c>
      <c r="AD30" t="s">
        <v>10</v>
      </c>
      <c r="AE30">
        <v>1.5833565000000001</v>
      </c>
      <c r="AF30">
        <v>0.86128336000000005</v>
      </c>
      <c r="AG30">
        <v>0.89</v>
      </c>
      <c r="AH30">
        <f t="shared" si="3"/>
        <v>0.56747056772340776</v>
      </c>
      <c r="AK30" t="s">
        <v>12</v>
      </c>
      <c r="AL30">
        <v>46</v>
      </c>
      <c r="AM30" t="s">
        <v>7</v>
      </c>
      <c r="AN30">
        <v>1.6319016</v>
      </c>
      <c r="AO30">
        <v>0.35974212999999999</v>
      </c>
      <c r="AP30">
        <v>0.33</v>
      </c>
      <c r="AQ30">
        <f t="shared" si="4"/>
        <v>0.22869258519165311</v>
      </c>
    </row>
    <row r="31" spans="1:43" x14ac:dyDescent="0.3">
      <c r="A31" t="s">
        <v>12</v>
      </c>
      <c r="B31">
        <v>57</v>
      </c>
      <c r="C31" t="s">
        <v>8</v>
      </c>
      <c r="D31">
        <v>-1.855348</v>
      </c>
      <c r="E31">
        <v>0.66848635999999995</v>
      </c>
      <c r="F31">
        <v>0.67</v>
      </c>
      <c r="G31">
        <f t="shared" si="0"/>
        <v>10.277724150564001</v>
      </c>
      <c r="J31" t="s">
        <v>12</v>
      </c>
      <c r="K31">
        <v>37</v>
      </c>
      <c r="L31" t="s">
        <v>9</v>
      </c>
      <c r="M31">
        <v>4.2696969999999999</v>
      </c>
      <c r="N31">
        <v>0.90163870000000002</v>
      </c>
      <c r="O31">
        <v>0.71</v>
      </c>
      <c r="P31">
        <f t="shared" si="1"/>
        <v>8.6852768892124814</v>
      </c>
      <c r="S31" t="s">
        <v>12</v>
      </c>
      <c r="T31">
        <v>65</v>
      </c>
      <c r="U31" t="s">
        <v>11</v>
      </c>
      <c r="V31">
        <v>1.7531142</v>
      </c>
      <c r="W31">
        <v>8.7541450000000007E-2</v>
      </c>
      <c r="X31">
        <v>0.12</v>
      </c>
      <c r="Y31">
        <f t="shared" si="2"/>
        <v>3.9688355610250973E-5</v>
      </c>
      <c r="AB31" t="s">
        <v>12</v>
      </c>
      <c r="AC31">
        <v>45</v>
      </c>
      <c r="AD31" t="s">
        <v>10</v>
      </c>
      <c r="AE31">
        <v>1.7113023999999999</v>
      </c>
      <c r="AF31">
        <v>0.93850440000000002</v>
      </c>
      <c r="AG31">
        <v>0.97</v>
      </c>
      <c r="AH31">
        <f t="shared" si="3"/>
        <v>0.39107578438294849</v>
      </c>
      <c r="AK31" t="s">
        <v>12</v>
      </c>
      <c r="AL31">
        <v>48</v>
      </c>
      <c r="AM31" t="s">
        <v>7</v>
      </c>
      <c r="AN31">
        <v>3.6959342999999998</v>
      </c>
      <c r="AO31">
        <v>0.82165533000000002</v>
      </c>
      <c r="AP31">
        <v>0.95</v>
      </c>
      <c r="AQ31">
        <f t="shared" si="4"/>
        <v>2.5148078327463517</v>
      </c>
    </row>
    <row r="32" spans="1:43" x14ac:dyDescent="0.3">
      <c r="A32" t="s">
        <v>12</v>
      </c>
      <c r="B32">
        <v>59</v>
      </c>
      <c r="C32" t="s">
        <v>8</v>
      </c>
      <c r="D32">
        <v>2.722629</v>
      </c>
      <c r="E32">
        <v>0.14524254</v>
      </c>
      <c r="F32">
        <v>0.21</v>
      </c>
      <c r="G32">
        <f t="shared" si="0"/>
        <v>1.8826255352786818</v>
      </c>
      <c r="J32" t="s">
        <v>12</v>
      </c>
      <c r="K32">
        <v>40</v>
      </c>
      <c r="L32" t="s">
        <v>9</v>
      </c>
      <c r="M32">
        <v>1.8766236999999999</v>
      </c>
      <c r="N32">
        <v>0.31452851999999998</v>
      </c>
      <c r="O32">
        <v>0.35</v>
      </c>
      <c r="P32">
        <f t="shared" si="1"/>
        <v>0.30692273990866853</v>
      </c>
      <c r="S32" t="s">
        <v>12</v>
      </c>
      <c r="T32">
        <v>67</v>
      </c>
      <c r="U32" t="s">
        <v>11</v>
      </c>
      <c r="V32">
        <v>0.63054686999999998</v>
      </c>
      <c r="W32">
        <v>0.21423152000000001</v>
      </c>
      <c r="X32">
        <v>0.2</v>
      </c>
      <c r="Y32">
        <f t="shared" si="2"/>
        <v>1.246053043390039</v>
      </c>
      <c r="AB32" t="s">
        <v>12</v>
      </c>
      <c r="AC32">
        <v>47</v>
      </c>
      <c r="AD32" t="s">
        <v>10</v>
      </c>
      <c r="AE32">
        <v>2.0821008999999999</v>
      </c>
      <c r="AF32">
        <v>0.56109229999999999</v>
      </c>
      <c r="AG32">
        <v>0.52</v>
      </c>
      <c r="AH32">
        <f t="shared" si="3"/>
        <v>6.480182382093358E-2</v>
      </c>
      <c r="AK32" t="s">
        <v>12</v>
      </c>
      <c r="AL32">
        <v>53</v>
      </c>
      <c r="AM32" t="s">
        <v>7</v>
      </c>
      <c r="AN32">
        <v>2.0495846000000002</v>
      </c>
      <c r="AO32">
        <v>0.55014867000000001</v>
      </c>
      <c r="AP32">
        <v>0.51</v>
      </c>
      <c r="AQ32">
        <f t="shared" si="4"/>
        <v>3.6645026389347402E-3</v>
      </c>
    </row>
    <row r="33" spans="1:43" x14ac:dyDescent="0.3">
      <c r="A33" t="s">
        <v>12</v>
      </c>
      <c r="B33">
        <v>64</v>
      </c>
      <c r="C33" t="s">
        <v>8</v>
      </c>
      <c r="D33">
        <v>2.9115321999999999</v>
      </c>
      <c r="E33">
        <v>0.17600831</v>
      </c>
      <c r="F33">
        <v>0.25</v>
      </c>
      <c r="G33">
        <f t="shared" si="0"/>
        <v>2.4366935896578985</v>
      </c>
      <c r="J33" t="s">
        <v>12</v>
      </c>
      <c r="K33">
        <v>41</v>
      </c>
      <c r="L33" t="s">
        <v>9</v>
      </c>
      <c r="M33">
        <v>8.4161854999999994E-2</v>
      </c>
      <c r="N33">
        <v>0.52935069999999995</v>
      </c>
      <c r="O33">
        <v>0.52</v>
      </c>
      <c r="P33">
        <f t="shared" si="1"/>
        <v>1.5337726746374096</v>
      </c>
      <c r="S33" t="s">
        <v>12</v>
      </c>
      <c r="T33">
        <v>68</v>
      </c>
      <c r="U33" t="s">
        <v>11</v>
      </c>
      <c r="V33">
        <v>2.3896069999999998</v>
      </c>
      <c r="W33">
        <v>0.55115144999999999</v>
      </c>
      <c r="X33">
        <v>0.5</v>
      </c>
      <c r="Y33">
        <f t="shared" si="2"/>
        <v>0.41318241595204108</v>
      </c>
      <c r="AB33" t="s">
        <v>12</v>
      </c>
      <c r="AC33">
        <v>55</v>
      </c>
      <c r="AD33" t="s">
        <v>10</v>
      </c>
      <c r="AE33">
        <v>2.9309832999999998</v>
      </c>
      <c r="AF33">
        <v>0.54501299999999997</v>
      </c>
      <c r="AG33">
        <v>0.47</v>
      </c>
      <c r="AH33">
        <f t="shared" si="3"/>
        <v>0.35321670989387377</v>
      </c>
      <c r="AK33" t="s">
        <v>12</v>
      </c>
      <c r="AL33">
        <v>54</v>
      </c>
      <c r="AM33" t="s">
        <v>7</v>
      </c>
      <c r="AN33">
        <v>-1.6360193000000001</v>
      </c>
      <c r="AO33">
        <v>0.39803258000000002</v>
      </c>
      <c r="AP33">
        <v>0.4</v>
      </c>
      <c r="AQ33">
        <f t="shared" si="4"/>
        <v>14.033557673849579</v>
      </c>
    </row>
    <row r="34" spans="1:43" x14ac:dyDescent="0.3">
      <c r="A34" t="s">
        <v>12</v>
      </c>
      <c r="B34">
        <v>74</v>
      </c>
      <c r="C34" t="s">
        <v>8</v>
      </c>
      <c r="D34">
        <v>2.5119194999999999</v>
      </c>
      <c r="E34">
        <v>0.17421216</v>
      </c>
      <c r="F34">
        <v>0.23</v>
      </c>
      <c r="G34">
        <f t="shared" si="0"/>
        <v>1.3488000672685536</v>
      </c>
      <c r="J34" t="s">
        <v>12</v>
      </c>
      <c r="K34">
        <v>63</v>
      </c>
      <c r="L34" t="s">
        <v>9</v>
      </c>
      <c r="M34">
        <v>8.5418640000000004E-2</v>
      </c>
      <c r="N34">
        <v>0.41935994999999998</v>
      </c>
      <c r="O34">
        <v>0.41</v>
      </c>
      <c r="P34">
        <f t="shared" si="1"/>
        <v>1.5306613088960459</v>
      </c>
      <c r="S34" t="s">
        <v>12</v>
      </c>
      <c r="T34">
        <v>71</v>
      </c>
      <c r="U34" t="s">
        <v>11</v>
      </c>
      <c r="V34">
        <v>3.2957491999999999</v>
      </c>
      <c r="W34">
        <v>0.65304819999999997</v>
      </c>
      <c r="X34">
        <v>0.75</v>
      </c>
      <c r="Y34">
        <f t="shared" si="2"/>
        <v>2.3991992299267282</v>
      </c>
      <c r="AB34" t="s">
        <v>12</v>
      </c>
      <c r="AC34">
        <v>60</v>
      </c>
      <c r="AD34" t="s">
        <v>10</v>
      </c>
      <c r="AE34">
        <v>-2.6992151999999998</v>
      </c>
      <c r="AF34">
        <v>0.33028977999999998</v>
      </c>
      <c r="AG34">
        <v>0.33</v>
      </c>
      <c r="AH34">
        <f t="shared" si="3"/>
        <v>25.360068474993536</v>
      </c>
      <c r="AK34" t="s">
        <v>12</v>
      </c>
      <c r="AL34">
        <v>62</v>
      </c>
      <c r="AM34" t="s">
        <v>7</v>
      </c>
      <c r="AN34">
        <v>0.55056494</v>
      </c>
      <c r="AO34">
        <v>0.40339658</v>
      </c>
      <c r="AP34">
        <v>0.39</v>
      </c>
      <c r="AQ34">
        <f t="shared" si="4"/>
        <v>2.4322111603971446</v>
      </c>
    </row>
    <row r="35" spans="1:43" x14ac:dyDescent="0.3">
      <c r="A35" t="s">
        <v>12</v>
      </c>
      <c r="B35">
        <v>78</v>
      </c>
      <c r="C35" t="s">
        <v>8</v>
      </c>
      <c r="D35">
        <v>0.11403268599999999</v>
      </c>
      <c r="E35">
        <v>0.17042752</v>
      </c>
      <c r="F35">
        <v>0.18</v>
      </c>
      <c r="G35">
        <f t="shared" si="0"/>
        <v>1.5289527605439719</v>
      </c>
      <c r="J35" t="s">
        <v>12</v>
      </c>
      <c r="K35">
        <v>73</v>
      </c>
      <c r="L35" t="s">
        <v>9</v>
      </c>
      <c r="M35">
        <v>1.5857763</v>
      </c>
      <c r="N35">
        <v>0.64876692999999996</v>
      </c>
      <c r="O35">
        <v>0.62</v>
      </c>
      <c r="P35">
        <f t="shared" si="1"/>
        <v>6.9252492394434761E-2</v>
      </c>
      <c r="S35" t="s">
        <v>12</v>
      </c>
      <c r="T35">
        <v>72</v>
      </c>
      <c r="U35" t="s">
        <v>11</v>
      </c>
      <c r="V35">
        <v>1.3120019999999999</v>
      </c>
      <c r="W35">
        <v>0.57642143999999995</v>
      </c>
      <c r="X35">
        <v>0.6</v>
      </c>
      <c r="Y35">
        <f t="shared" si="2"/>
        <v>0.18906176276221112</v>
      </c>
      <c r="AB35" t="s">
        <v>12</v>
      </c>
      <c r="AC35">
        <v>69</v>
      </c>
      <c r="AD35" t="s">
        <v>10</v>
      </c>
      <c r="AE35">
        <v>1.1204946</v>
      </c>
      <c r="AF35">
        <v>0.17950785</v>
      </c>
      <c r="AG35">
        <v>0.2</v>
      </c>
      <c r="AH35">
        <f t="shared" si="3"/>
        <v>1.4790653911446101</v>
      </c>
      <c r="AK35" t="s">
        <v>12</v>
      </c>
      <c r="AL35">
        <v>66</v>
      </c>
      <c r="AM35" t="s">
        <v>7</v>
      </c>
      <c r="AN35">
        <v>-0.74630123000000004</v>
      </c>
      <c r="AO35">
        <v>5.7112999999999999E-3</v>
      </c>
      <c r="AP35">
        <v>1E-3</v>
      </c>
      <c r="AQ35">
        <f t="shared" si="4"/>
        <v>8.159140732569389</v>
      </c>
    </row>
    <row r="36" spans="1:43" x14ac:dyDescent="0.3">
      <c r="A36" t="s">
        <v>12</v>
      </c>
      <c r="B36">
        <v>81</v>
      </c>
      <c r="C36" t="s">
        <v>8</v>
      </c>
      <c r="D36">
        <v>-0.31511014999999998</v>
      </c>
      <c r="E36">
        <v>0.71678790000000003</v>
      </c>
      <c r="F36">
        <v>0.71</v>
      </c>
      <c r="G36">
        <f t="shared" si="0"/>
        <v>2.7743936860797969</v>
      </c>
      <c r="J36" t="s">
        <v>12</v>
      </c>
      <c r="K36">
        <v>75</v>
      </c>
      <c r="L36" t="s">
        <v>9</v>
      </c>
      <c r="M36">
        <v>0.97806190000000004</v>
      </c>
      <c r="N36">
        <v>0.40155180000000001</v>
      </c>
      <c r="O36">
        <v>0.42</v>
      </c>
      <c r="P36">
        <f t="shared" si="1"/>
        <v>0.11871864217480996</v>
      </c>
      <c r="S36" t="s">
        <v>12</v>
      </c>
      <c r="T36">
        <v>76</v>
      </c>
      <c r="U36" t="s">
        <v>11</v>
      </c>
      <c r="V36">
        <v>0.97477100000000005</v>
      </c>
      <c r="W36">
        <v>0.20159669999999999</v>
      </c>
      <c r="X36">
        <v>0.22</v>
      </c>
      <c r="Y36">
        <f t="shared" si="2"/>
        <v>0.59605090418261775</v>
      </c>
      <c r="AB36" t="s">
        <v>12</v>
      </c>
      <c r="AC36">
        <v>70</v>
      </c>
      <c r="AD36" t="s">
        <v>10</v>
      </c>
      <c r="AE36">
        <v>2.2112262</v>
      </c>
      <c r="AF36">
        <v>0.12494313</v>
      </c>
      <c r="AG36">
        <v>0.17</v>
      </c>
      <c r="AH36">
        <f t="shared" si="3"/>
        <v>1.5734371608584239E-2</v>
      </c>
      <c r="AK36" t="s">
        <v>12</v>
      </c>
      <c r="AL36">
        <v>79</v>
      </c>
      <c r="AM36" t="s">
        <v>7</v>
      </c>
      <c r="AN36">
        <v>-1.248896</v>
      </c>
      <c r="AO36">
        <v>7.9577009999999993E-3</v>
      </c>
      <c r="AP36">
        <v>5.0000000000000001E-3</v>
      </c>
      <c r="AQ36">
        <f t="shared" si="4"/>
        <v>11.282986711832196</v>
      </c>
    </row>
    <row r="37" spans="1:43" x14ac:dyDescent="0.3">
      <c r="A37" t="s">
        <v>12</v>
      </c>
      <c r="B37">
        <v>84</v>
      </c>
      <c r="C37" t="s">
        <v>8</v>
      </c>
      <c r="D37">
        <v>-0.94130135000000004</v>
      </c>
      <c r="E37">
        <v>0.61604239999999999</v>
      </c>
      <c r="F37">
        <v>0.62</v>
      </c>
      <c r="G37">
        <f t="shared" si="0"/>
        <v>5.2525412644921721</v>
      </c>
      <c r="J37" t="s">
        <v>12</v>
      </c>
      <c r="K37">
        <v>82</v>
      </c>
      <c r="L37" t="s">
        <v>9</v>
      </c>
      <c r="M37">
        <v>2.7328237999999998</v>
      </c>
      <c r="N37">
        <v>0.97522556999999999</v>
      </c>
      <c r="O37">
        <v>0.91</v>
      </c>
      <c r="P37">
        <f t="shared" si="1"/>
        <v>1.9886814783363949</v>
      </c>
      <c r="S37" t="s">
        <v>12</v>
      </c>
      <c r="T37">
        <v>85</v>
      </c>
      <c r="U37" t="s">
        <v>11</v>
      </c>
      <c r="V37">
        <v>4.2065244000000002</v>
      </c>
      <c r="W37">
        <v>0.47337478</v>
      </c>
      <c r="X37">
        <v>0.28999999999999998</v>
      </c>
      <c r="Y37">
        <f t="shared" si="2"/>
        <v>6.0501736259580063</v>
      </c>
      <c r="AB37" t="s">
        <v>12</v>
      </c>
      <c r="AC37">
        <v>77</v>
      </c>
      <c r="AD37" t="s">
        <v>10</v>
      </c>
      <c r="AE37">
        <v>6.9818005000000002E-2</v>
      </c>
      <c r="AF37">
        <v>0.27924585000000002</v>
      </c>
      <c r="AG37">
        <v>0.27</v>
      </c>
      <c r="AH37">
        <f t="shared" si="3"/>
        <v>5.1385858846407508</v>
      </c>
      <c r="AK37" t="s">
        <v>12</v>
      </c>
      <c r="AL37">
        <v>80</v>
      </c>
      <c r="AM37" t="s">
        <v>7</v>
      </c>
      <c r="AN37">
        <v>3.4505612999999999</v>
      </c>
      <c r="AO37">
        <v>0.72192425000000005</v>
      </c>
      <c r="AP37">
        <v>0.83</v>
      </c>
      <c r="AQ37">
        <f t="shared" si="4"/>
        <v>1.7967835876414378</v>
      </c>
    </row>
    <row r="38" spans="1:43" x14ac:dyDescent="0.3">
      <c r="A38" t="s">
        <v>12</v>
      </c>
      <c r="B38">
        <v>92</v>
      </c>
      <c r="C38" t="s">
        <v>8</v>
      </c>
      <c r="D38">
        <v>-2.0939198000000001</v>
      </c>
      <c r="E38">
        <v>0.99109243999999996</v>
      </c>
      <c r="F38">
        <v>0.99</v>
      </c>
      <c r="G38">
        <f t="shared" si="0"/>
        <v>11.864310063323547</v>
      </c>
      <c r="J38" t="s">
        <v>12</v>
      </c>
      <c r="K38">
        <v>83</v>
      </c>
      <c r="L38" t="s">
        <v>9</v>
      </c>
      <c r="M38">
        <v>2.1686190000000001</v>
      </c>
      <c r="N38">
        <v>0.80370927000000003</v>
      </c>
      <c r="O38">
        <v>0.76</v>
      </c>
      <c r="P38">
        <f t="shared" si="1"/>
        <v>0.71571833989691269</v>
      </c>
      <c r="S38" t="s">
        <v>12</v>
      </c>
      <c r="T38">
        <v>86</v>
      </c>
      <c r="U38" t="s">
        <v>11</v>
      </c>
      <c r="V38">
        <v>-2.2380939999999998</v>
      </c>
      <c r="W38" s="1">
        <v>8.69662E-4</v>
      </c>
      <c r="X38">
        <v>0</v>
      </c>
      <c r="Y38">
        <f t="shared" si="2"/>
        <v>15.879494402555839</v>
      </c>
      <c r="AB38" t="s">
        <v>12</v>
      </c>
      <c r="AC38">
        <v>90</v>
      </c>
      <c r="AD38" t="s">
        <v>10</v>
      </c>
      <c r="AE38">
        <v>1.6708982999999999</v>
      </c>
      <c r="AF38">
        <v>0.28059128</v>
      </c>
      <c r="AG38">
        <v>0.25</v>
      </c>
      <c r="AH38">
        <f t="shared" si="3"/>
        <v>0.44324253393683816</v>
      </c>
      <c r="AK38" t="s">
        <v>12</v>
      </c>
      <c r="AL38">
        <v>88</v>
      </c>
      <c r="AM38" t="s">
        <v>7</v>
      </c>
      <c r="AN38">
        <v>3.0514378999999998</v>
      </c>
      <c r="AO38">
        <v>0.83834624000000002</v>
      </c>
      <c r="AP38">
        <v>0.92</v>
      </c>
      <c r="AQ38">
        <f t="shared" si="4"/>
        <v>0.8860798866787658</v>
      </c>
    </row>
    <row r="39" spans="1:43" x14ac:dyDescent="0.3">
      <c r="A39" t="s">
        <v>12</v>
      </c>
      <c r="B39">
        <v>93</v>
      </c>
      <c r="C39" t="s">
        <v>8</v>
      </c>
      <c r="D39">
        <v>1.8476284000000001</v>
      </c>
      <c r="E39">
        <v>0.55525917000000002</v>
      </c>
      <c r="F39">
        <v>0.59</v>
      </c>
      <c r="G39">
        <f t="shared" si="0"/>
        <v>0.24709590335816273</v>
      </c>
      <c r="J39" t="s">
        <v>12</v>
      </c>
      <c r="K39">
        <v>87</v>
      </c>
      <c r="L39" t="s">
        <v>9</v>
      </c>
      <c r="M39">
        <v>-1.0465338</v>
      </c>
      <c r="N39">
        <v>0.71359130000000004</v>
      </c>
      <c r="O39">
        <v>0.71</v>
      </c>
      <c r="P39">
        <f t="shared" si="1"/>
        <v>5.6128784370679661</v>
      </c>
      <c r="S39" t="s">
        <v>12</v>
      </c>
      <c r="T39">
        <v>94</v>
      </c>
      <c r="U39" t="s">
        <v>11</v>
      </c>
      <c r="V39">
        <v>0.34637820000000002</v>
      </c>
      <c r="W39">
        <v>8.853635E-2</v>
      </c>
      <c r="X39">
        <v>0.1</v>
      </c>
      <c r="Y39">
        <f t="shared" si="2"/>
        <v>1.9612213556335496</v>
      </c>
      <c r="AB39" t="s">
        <v>12</v>
      </c>
      <c r="AC39">
        <v>91</v>
      </c>
      <c r="AD39" t="s">
        <v>10</v>
      </c>
      <c r="AE39">
        <v>1.4479070000000001</v>
      </c>
      <c r="AF39">
        <v>0.2639688</v>
      </c>
      <c r="AG39">
        <v>0.28999999999999998</v>
      </c>
      <c r="AH39">
        <f t="shared" si="3"/>
        <v>0.78988709160004544</v>
      </c>
      <c r="AK39" t="s">
        <v>12</v>
      </c>
      <c r="AL39">
        <v>89</v>
      </c>
      <c r="AM39" t="s">
        <v>7</v>
      </c>
      <c r="AN39">
        <v>3.3633657000000001</v>
      </c>
      <c r="AO39">
        <v>0.64833609999999997</v>
      </c>
      <c r="AP39">
        <v>0.75</v>
      </c>
      <c r="AQ39">
        <f t="shared" si="4"/>
        <v>1.5706254473506307</v>
      </c>
    </row>
    <row r="40" spans="1:43" x14ac:dyDescent="0.3">
      <c r="A40" t="s">
        <v>13</v>
      </c>
      <c r="B40">
        <v>0</v>
      </c>
      <c r="C40" t="s">
        <v>8</v>
      </c>
      <c r="D40">
        <v>-0.21310423000000001</v>
      </c>
      <c r="E40">
        <v>0.25737680000000002</v>
      </c>
      <c r="F40">
        <v>0.25</v>
      </c>
      <c r="G40">
        <f t="shared" si="0"/>
        <v>2.4449863420138738</v>
      </c>
      <c r="J40" t="s">
        <v>12</v>
      </c>
      <c r="K40">
        <v>95</v>
      </c>
      <c r="L40" t="s">
        <v>9</v>
      </c>
      <c r="M40">
        <v>1.5854656</v>
      </c>
      <c r="N40">
        <v>0.30876046000000001</v>
      </c>
      <c r="O40">
        <v>0.28000000000000003</v>
      </c>
      <c r="P40">
        <f t="shared" si="1"/>
        <v>6.9089062123360356E-2</v>
      </c>
      <c r="S40" t="s">
        <v>12</v>
      </c>
      <c r="T40">
        <v>96</v>
      </c>
      <c r="U40" t="s">
        <v>11</v>
      </c>
      <c r="V40">
        <v>-0.81303990000000004</v>
      </c>
      <c r="W40">
        <v>0.19444180999999999</v>
      </c>
      <c r="X40">
        <v>0.19</v>
      </c>
      <c r="Y40">
        <f t="shared" si="2"/>
        <v>6.5528536814521345</v>
      </c>
      <c r="AB40" t="s">
        <v>12</v>
      </c>
      <c r="AC40">
        <v>98</v>
      </c>
      <c r="AD40" t="s">
        <v>10</v>
      </c>
      <c r="AE40">
        <v>-1.4904221</v>
      </c>
      <c r="AF40">
        <v>0.80769089999999999</v>
      </c>
      <c r="AG40">
        <v>0.81</v>
      </c>
      <c r="AH40">
        <f t="shared" si="3"/>
        <v>14.646579777286206</v>
      </c>
      <c r="AK40" t="s">
        <v>12</v>
      </c>
      <c r="AL40">
        <v>97</v>
      </c>
      <c r="AM40" t="s">
        <v>7</v>
      </c>
      <c r="AN40">
        <v>2.9573399999999999</v>
      </c>
      <c r="AO40">
        <v>0.74358093999999997</v>
      </c>
      <c r="AP40">
        <v>0.82</v>
      </c>
      <c r="AQ40">
        <f t="shared" si="4"/>
        <v>0.71778217645445008</v>
      </c>
    </row>
    <row r="41" spans="1:43" x14ac:dyDescent="0.3">
      <c r="A41" t="s">
        <v>13</v>
      </c>
      <c r="B41">
        <v>2</v>
      </c>
      <c r="C41" t="s">
        <v>8</v>
      </c>
      <c r="D41">
        <v>1.6491203000000001</v>
      </c>
      <c r="E41">
        <v>0.86988573999999996</v>
      </c>
      <c r="F41">
        <v>0.9</v>
      </c>
      <c r="G41">
        <f t="shared" si="0"/>
        <v>8.914961047336134E-2</v>
      </c>
      <c r="J41" t="s">
        <v>13</v>
      </c>
      <c r="K41">
        <v>3</v>
      </c>
      <c r="L41" t="s">
        <v>9</v>
      </c>
      <c r="M41">
        <v>-0.45785513999999999</v>
      </c>
      <c r="N41">
        <v>0.90603065000000005</v>
      </c>
      <c r="O41">
        <v>0.9</v>
      </c>
      <c r="P41">
        <f t="shared" si="1"/>
        <v>3.1700832387159261</v>
      </c>
      <c r="S41" t="s">
        <v>13</v>
      </c>
      <c r="T41">
        <v>1</v>
      </c>
      <c r="U41" t="s">
        <v>11</v>
      </c>
      <c r="V41">
        <v>0.43524499999999999</v>
      </c>
      <c r="W41">
        <v>0.56227139999999998</v>
      </c>
      <c r="X41">
        <v>0.55000000000000004</v>
      </c>
      <c r="Y41">
        <f t="shared" si="2"/>
        <v>1.7202141087304488</v>
      </c>
      <c r="AB41" t="s">
        <v>12</v>
      </c>
      <c r="AC41">
        <v>99</v>
      </c>
      <c r="AD41" t="s">
        <v>10</v>
      </c>
      <c r="AE41">
        <v>-1.4904221</v>
      </c>
      <c r="AF41">
        <v>0.80769089999999999</v>
      </c>
      <c r="AG41">
        <v>0.81</v>
      </c>
      <c r="AH41">
        <f t="shared" si="3"/>
        <v>14.646579777286206</v>
      </c>
      <c r="AK41" t="s">
        <v>13</v>
      </c>
      <c r="AL41">
        <v>16</v>
      </c>
      <c r="AM41" t="s">
        <v>7</v>
      </c>
      <c r="AN41">
        <v>2.9869265999999999</v>
      </c>
      <c r="AO41">
        <v>0.67197169999999995</v>
      </c>
      <c r="AP41">
        <v>0.75</v>
      </c>
      <c r="AQ41">
        <f t="shared" si="4"/>
        <v>0.76879027750495632</v>
      </c>
    </row>
    <row r="42" spans="1:43" x14ac:dyDescent="0.3">
      <c r="A42" t="s">
        <v>13</v>
      </c>
      <c r="B42">
        <v>7</v>
      </c>
      <c r="C42" t="s">
        <v>8</v>
      </c>
      <c r="D42">
        <v>1.0696315000000001</v>
      </c>
      <c r="E42">
        <v>0.71973896000000004</v>
      </c>
      <c r="F42">
        <v>0.7</v>
      </c>
      <c r="G42">
        <f t="shared" si="0"/>
        <v>7.891013582055717E-2</v>
      </c>
      <c r="J42" t="s">
        <v>13</v>
      </c>
      <c r="K42">
        <v>4</v>
      </c>
      <c r="L42" t="s">
        <v>9</v>
      </c>
      <c r="M42">
        <v>2.5718622</v>
      </c>
      <c r="N42">
        <v>0.25820765000000001</v>
      </c>
      <c r="O42">
        <v>0.2</v>
      </c>
      <c r="P42">
        <f t="shared" si="1"/>
        <v>1.5606120279466367</v>
      </c>
      <c r="S42" t="s">
        <v>13</v>
      </c>
      <c r="T42">
        <v>8</v>
      </c>
      <c r="U42" t="s">
        <v>11</v>
      </c>
      <c r="V42">
        <v>2.7221928000000002</v>
      </c>
      <c r="W42">
        <v>0.5647375</v>
      </c>
      <c r="X42">
        <v>0.5</v>
      </c>
      <c r="Y42">
        <f t="shared" si="2"/>
        <v>0.95136315874763078</v>
      </c>
      <c r="AB42" t="s">
        <v>13</v>
      </c>
      <c r="AC42">
        <v>9</v>
      </c>
      <c r="AD42" t="s">
        <v>10</v>
      </c>
      <c r="AE42">
        <v>2.9920833</v>
      </c>
      <c r="AF42">
        <v>0.17831221</v>
      </c>
      <c r="AG42">
        <v>0.1</v>
      </c>
      <c r="AH42">
        <f t="shared" si="3"/>
        <v>0.42957586989916913</v>
      </c>
      <c r="AK42" t="s">
        <v>13</v>
      </c>
      <c r="AL42">
        <v>20</v>
      </c>
      <c r="AM42" t="s">
        <v>7</v>
      </c>
      <c r="AN42">
        <v>3.9418771000000001</v>
      </c>
      <c r="AO42">
        <v>0.40243208000000003</v>
      </c>
      <c r="AP42">
        <v>0.25</v>
      </c>
      <c r="AQ42">
        <f t="shared" si="4"/>
        <v>3.3553350421297274</v>
      </c>
    </row>
    <row r="43" spans="1:43" x14ac:dyDescent="0.3">
      <c r="A43" t="s">
        <v>13</v>
      </c>
      <c r="B43">
        <v>12</v>
      </c>
      <c r="C43" t="s">
        <v>8</v>
      </c>
      <c r="D43">
        <v>2.8694204999999999</v>
      </c>
      <c r="E43">
        <v>0.12817284000000001</v>
      </c>
      <c r="F43">
        <v>0.2</v>
      </c>
      <c r="G43">
        <f t="shared" si="0"/>
        <v>2.3069949969962553</v>
      </c>
      <c r="J43" t="s">
        <v>13</v>
      </c>
      <c r="K43">
        <v>5</v>
      </c>
      <c r="L43" t="s">
        <v>9</v>
      </c>
      <c r="M43">
        <v>-0.82403870000000001</v>
      </c>
      <c r="N43">
        <v>0.75439860000000003</v>
      </c>
      <c r="O43">
        <v>0.75</v>
      </c>
      <c r="P43">
        <f t="shared" si="1"/>
        <v>4.6081333436737797</v>
      </c>
      <c r="S43" t="s">
        <v>13</v>
      </c>
      <c r="T43">
        <v>11</v>
      </c>
      <c r="U43" t="s">
        <v>11</v>
      </c>
      <c r="V43">
        <v>2.7077982</v>
      </c>
      <c r="W43">
        <v>0.63591759999999997</v>
      </c>
      <c r="X43">
        <v>0.7</v>
      </c>
      <c r="Y43">
        <f t="shared" si="2"/>
        <v>0.92348999742290505</v>
      </c>
      <c r="AB43" t="s">
        <v>13</v>
      </c>
      <c r="AC43">
        <v>13</v>
      </c>
      <c r="AD43" t="s">
        <v>10</v>
      </c>
      <c r="AE43">
        <v>2.9994917000000001</v>
      </c>
      <c r="AF43">
        <v>0.22872182999999999</v>
      </c>
      <c r="AG43">
        <v>0.15</v>
      </c>
      <c r="AH43">
        <f t="shared" si="3"/>
        <v>0.43934198692389015</v>
      </c>
      <c r="AK43" t="s">
        <v>13</v>
      </c>
      <c r="AL43">
        <v>26</v>
      </c>
      <c r="AM43" t="s">
        <v>7</v>
      </c>
      <c r="AN43">
        <v>3.3444984</v>
      </c>
      <c r="AO43">
        <v>0.35032675000000002</v>
      </c>
      <c r="AP43">
        <v>0.25</v>
      </c>
      <c r="AQ43">
        <f t="shared" si="4"/>
        <v>1.5236906871906823</v>
      </c>
    </row>
    <row r="44" spans="1:43" x14ac:dyDescent="0.3">
      <c r="A44" t="s">
        <v>13</v>
      </c>
      <c r="B44">
        <v>15</v>
      </c>
      <c r="C44" t="s">
        <v>8</v>
      </c>
      <c r="D44">
        <v>-2.1810029000000002</v>
      </c>
      <c r="E44">
        <v>0.9509552</v>
      </c>
      <c r="F44">
        <v>0.95</v>
      </c>
      <c r="G44">
        <f t="shared" si="0"/>
        <v>12.471802174689467</v>
      </c>
      <c r="J44" t="s">
        <v>13</v>
      </c>
      <c r="K44">
        <v>6</v>
      </c>
      <c r="L44" t="s">
        <v>9</v>
      </c>
      <c r="M44">
        <v>3.3916230000000001</v>
      </c>
      <c r="N44">
        <v>0.24630052</v>
      </c>
      <c r="O44">
        <v>0.35</v>
      </c>
      <c r="P44">
        <f t="shared" si="1"/>
        <v>4.2807832745381438</v>
      </c>
      <c r="S44" t="s">
        <v>13</v>
      </c>
      <c r="T44">
        <v>14</v>
      </c>
      <c r="U44" t="s">
        <v>11</v>
      </c>
      <c r="V44">
        <v>0.73281275999999995</v>
      </c>
      <c r="W44">
        <v>0.8153688</v>
      </c>
      <c r="X44">
        <v>0.8</v>
      </c>
      <c r="Y44">
        <f t="shared" si="2"/>
        <v>1.0281991849936529</v>
      </c>
      <c r="AB44" t="s">
        <v>13</v>
      </c>
      <c r="AC44">
        <v>19</v>
      </c>
      <c r="AD44" t="s">
        <v>10</v>
      </c>
      <c r="AE44">
        <v>1.5501786</v>
      </c>
      <c r="AF44">
        <v>0.93196464000000001</v>
      </c>
      <c r="AG44">
        <v>0.96</v>
      </c>
      <c r="AH44">
        <f t="shared" si="3"/>
        <v>0.61855759114993081</v>
      </c>
      <c r="AK44" t="s">
        <v>13</v>
      </c>
      <c r="AL44">
        <v>28</v>
      </c>
      <c r="AM44" t="s">
        <v>7</v>
      </c>
      <c r="AN44">
        <v>4.3250336999999996</v>
      </c>
      <c r="AO44">
        <v>0.74918103000000003</v>
      </c>
      <c r="AP44">
        <v>0.55000000000000004</v>
      </c>
      <c r="AQ44">
        <f t="shared" si="4"/>
        <v>4.9058438698103153</v>
      </c>
    </row>
    <row r="45" spans="1:43" x14ac:dyDescent="0.3">
      <c r="A45" t="s">
        <v>13</v>
      </c>
      <c r="B45">
        <v>17</v>
      </c>
      <c r="C45" t="s">
        <v>8</v>
      </c>
      <c r="D45">
        <v>1.5339676</v>
      </c>
      <c r="E45">
        <v>0.72229189999999999</v>
      </c>
      <c r="F45">
        <v>0.75</v>
      </c>
      <c r="G45">
        <f t="shared" si="0"/>
        <v>3.3645325011674457E-2</v>
      </c>
      <c r="J45" t="s">
        <v>13</v>
      </c>
      <c r="K45">
        <v>10</v>
      </c>
      <c r="L45" t="s">
        <v>9</v>
      </c>
      <c r="M45">
        <v>2.7687797999999999</v>
      </c>
      <c r="N45">
        <v>0.68309690000000001</v>
      </c>
      <c r="O45">
        <v>0.75</v>
      </c>
      <c r="P45">
        <f t="shared" si="1"/>
        <v>2.0913850592982985</v>
      </c>
      <c r="S45" t="s">
        <v>13</v>
      </c>
      <c r="T45">
        <v>21</v>
      </c>
      <c r="U45" t="s">
        <v>11</v>
      </c>
      <c r="V45">
        <v>2.7797527</v>
      </c>
      <c r="W45">
        <v>0.88257649999999999</v>
      </c>
      <c r="X45">
        <v>0.95</v>
      </c>
      <c r="Y45">
        <f t="shared" si="2"/>
        <v>1.0669616751678108</v>
      </c>
      <c r="AB45" t="s">
        <v>13</v>
      </c>
      <c r="AC45">
        <v>22</v>
      </c>
      <c r="AD45" t="s">
        <v>10</v>
      </c>
      <c r="AE45">
        <v>1.4047693999999999</v>
      </c>
      <c r="AF45">
        <v>0.17477245999999999</v>
      </c>
      <c r="AG45">
        <v>0.2</v>
      </c>
      <c r="AH45">
        <f t="shared" si="3"/>
        <v>0.86842553918707432</v>
      </c>
      <c r="AK45" t="s">
        <v>13</v>
      </c>
      <c r="AL45">
        <v>32</v>
      </c>
      <c r="AM45" t="s">
        <v>7</v>
      </c>
      <c r="AN45">
        <v>4.9275089999999997</v>
      </c>
      <c r="AO45">
        <v>0.80306816000000003</v>
      </c>
      <c r="AP45">
        <v>0.5</v>
      </c>
      <c r="AQ45">
        <f t="shared" si="4"/>
        <v>7.9376822673041696</v>
      </c>
    </row>
    <row r="46" spans="1:43" x14ac:dyDescent="0.3">
      <c r="A46" t="s">
        <v>13</v>
      </c>
      <c r="B46">
        <v>27</v>
      </c>
      <c r="C46" t="s">
        <v>8</v>
      </c>
      <c r="D46">
        <v>1.544225</v>
      </c>
      <c r="E46">
        <v>2.2085264E-2</v>
      </c>
      <c r="F46">
        <v>0.05</v>
      </c>
      <c r="G46">
        <f t="shared" si="0"/>
        <v>3.7513499695278375E-2</v>
      </c>
      <c r="J46" t="s">
        <v>13</v>
      </c>
      <c r="K46">
        <v>18</v>
      </c>
      <c r="L46" t="s">
        <v>9</v>
      </c>
      <c r="M46">
        <v>0.44857662999999998</v>
      </c>
      <c r="N46">
        <v>0.18760307000000001</v>
      </c>
      <c r="O46">
        <v>0.2</v>
      </c>
      <c r="P46">
        <f t="shared" si="1"/>
        <v>0.76394764710160745</v>
      </c>
      <c r="S46" t="s">
        <v>13</v>
      </c>
      <c r="T46">
        <v>30</v>
      </c>
      <c r="U46" t="s">
        <v>11</v>
      </c>
      <c r="V46">
        <v>1.9046943000000001</v>
      </c>
      <c r="W46">
        <v>0.98619294000000002</v>
      </c>
      <c r="X46">
        <v>0.95</v>
      </c>
      <c r="Y46">
        <f t="shared" si="2"/>
        <v>2.4926084766644985E-2</v>
      </c>
      <c r="AB46" t="s">
        <v>13</v>
      </c>
      <c r="AC46">
        <v>23</v>
      </c>
      <c r="AD46" t="s">
        <v>10</v>
      </c>
      <c r="AE46">
        <v>2.6440578000000001</v>
      </c>
      <c r="AF46">
        <v>0.88874125000000004</v>
      </c>
      <c r="AG46">
        <v>0.95</v>
      </c>
      <c r="AH46">
        <f t="shared" si="3"/>
        <v>9.4491610083333108E-2</v>
      </c>
      <c r="AK46" t="s">
        <v>13</v>
      </c>
      <c r="AL46">
        <v>37</v>
      </c>
      <c r="AM46" t="s">
        <v>7</v>
      </c>
      <c r="AN46">
        <v>1.3776214</v>
      </c>
      <c r="AO46">
        <v>0.82526606000000002</v>
      </c>
      <c r="AP46">
        <v>0.85</v>
      </c>
      <c r="AQ46">
        <f t="shared" si="4"/>
        <v>0.53655381161834403</v>
      </c>
    </row>
    <row r="47" spans="1:43" x14ac:dyDescent="0.3">
      <c r="A47" t="s">
        <v>13</v>
      </c>
      <c r="B47">
        <v>31</v>
      </c>
      <c r="C47" t="s">
        <v>8</v>
      </c>
      <c r="D47">
        <v>-0.15276693</v>
      </c>
      <c r="E47">
        <v>0.34225475999999999</v>
      </c>
      <c r="F47">
        <v>0.35</v>
      </c>
      <c r="G47">
        <f t="shared" si="0"/>
        <v>2.2599346715551327</v>
      </c>
      <c r="J47" t="s">
        <v>13</v>
      </c>
      <c r="K47">
        <v>25</v>
      </c>
      <c r="L47" t="s">
        <v>9</v>
      </c>
      <c r="M47">
        <v>2.7975387999999999</v>
      </c>
      <c r="N47">
        <v>0.86827533999999995</v>
      </c>
      <c r="O47">
        <v>0.8</v>
      </c>
      <c r="P47">
        <f t="shared" si="1"/>
        <v>2.1753924958162991</v>
      </c>
      <c r="S47" t="s">
        <v>13</v>
      </c>
      <c r="T47">
        <v>35</v>
      </c>
      <c r="U47" t="s">
        <v>11</v>
      </c>
      <c r="V47">
        <v>0.22134049</v>
      </c>
      <c r="W47">
        <v>0.91040814000000003</v>
      </c>
      <c r="X47">
        <v>0.9</v>
      </c>
      <c r="Y47">
        <f t="shared" si="2"/>
        <v>2.3270704380756753</v>
      </c>
      <c r="AB47" t="s">
        <v>13</v>
      </c>
      <c r="AC47">
        <v>24</v>
      </c>
      <c r="AD47" t="s">
        <v>10</v>
      </c>
      <c r="AE47">
        <v>2.0104777999999999</v>
      </c>
      <c r="AF47">
        <v>0.23904157000000001</v>
      </c>
      <c r="AG47">
        <v>0.2</v>
      </c>
      <c r="AH47">
        <f t="shared" si="3"/>
        <v>0.10639673480875164</v>
      </c>
      <c r="AK47" t="s">
        <v>13</v>
      </c>
      <c r="AL47">
        <v>41</v>
      </c>
      <c r="AM47" t="s">
        <v>7</v>
      </c>
      <c r="AN47">
        <v>-2.3295979999999998</v>
      </c>
      <c r="AO47">
        <v>0.74926060000000005</v>
      </c>
      <c r="AP47">
        <v>0.75</v>
      </c>
      <c r="AQ47">
        <f t="shared" si="4"/>
        <v>19.711093571568291</v>
      </c>
    </row>
    <row r="48" spans="1:43" x14ac:dyDescent="0.3">
      <c r="A48" t="s">
        <v>13</v>
      </c>
      <c r="B48">
        <v>34</v>
      </c>
      <c r="C48" t="s">
        <v>8</v>
      </c>
      <c r="D48">
        <v>0.83152735</v>
      </c>
      <c r="E48">
        <v>0.31654569999999999</v>
      </c>
      <c r="F48">
        <v>0.3</v>
      </c>
      <c r="G48">
        <f t="shared" si="0"/>
        <v>0.26937514787946493</v>
      </c>
      <c r="J48" t="s">
        <v>13</v>
      </c>
      <c r="K48">
        <v>29</v>
      </c>
      <c r="L48" t="s">
        <v>9</v>
      </c>
      <c r="M48">
        <v>0.82123935000000003</v>
      </c>
      <c r="N48">
        <v>0.76641923000000001</v>
      </c>
      <c r="O48">
        <v>0.75</v>
      </c>
      <c r="P48">
        <f t="shared" si="1"/>
        <v>0.25138016670348623</v>
      </c>
      <c r="S48" t="s">
        <v>13</v>
      </c>
      <c r="T48">
        <v>40</v>
      </c>
      <c r="U48" t="s">
        <v>11</v>
      </c>
      <c r="V48">
        <v>2.3249464</v>
      </c>
      <c r="W48">
        <v>9.8854719999999993E-2</v>
      </c>
      <c r="X48">
        <v>0.05</v>
      </c>
      <c r="Y48">
        <f t="shared" si="2"/>
        <v>0.33423668977455384</v>
      </c>
      <c r="AB48" t="s">
        <v>13</v>
      </c>
      <c r="AC48">
        <v>36</v>
      </c>
      <c r="AD48" t="s">
        <v>10</v>
      </c>
      <c r="AE48">
        <v>2.124819</v>
      </c>
      <c r="AF48">
        <v>0.99236480000000005</v>
      </c>
      <c r="AG48">
        <v>0.95</v>
      </c>
      <c r="AH48">
        <f t="shared" si="3"/>
        <v>4.4877847934292017E-2</v>
      </c>
      <c r="AK48" t="s">
        <v>13</v>
      </c>
      <c r="AL48">
        <v>44</v>
      </c>
      <c r="AM48" t="s">
        <v>7</v>
      </c>
      <c r="AN48">
        <v>0.9923748</v>
      </c>
      <c r="AO48">
        <v>0.93135540000000006</v>
      </c>
      <c r="AP48">
        <v>0.95</v>
      </c>
      <c r="AQ48">
        <f t="shared" si="4"/>
        <v>1.2493537410008124</v>
      </c>
    </row>
    <row r="49" spans="1:43" x14ac:dyDescent="0.3">
      <c r="A49" t="s">
        <v>13</v>
      </c>
      <c r="B49">
        <v>43</v>
      </c>
      <c r="C49" t="s">
        <v>8</v>
      </c>
      <c r="D49">
        <v>-1.2313026</v>
      </c>
      <c r="E49">
        <v>9.6990674999999998E-2</v>
      </c>
      <c r="F49">
        <v>0.1</v>
      </c>
      <c r="G49">
        <f t="shared" si="0"/>
        <v>6.6659162703619339</v>
      </c>
      <c r="J49" t="s">
        <v>13</v>
      </c>
      <c r="K49">
        <v>33</v>
      </c>
      <c r="L49" t="s">
        <v>9</v>
      </c>
      <c r="M49">
        <v>3.0181841999999999</v>
      </c>
      <c r="N49">
        <v>0.67976475000000003</v>
      </c>
      <c r="O49">
        <v>0.6</v>
      </c>
      <c r="P49">
        <f t="shared" si="1"/>
        <v>2.8749460371037014</v>
      </c>
      <c r="S49" t="s">
        <v>13</v>
      </c>
      <c r="T49">
        <v>46</v>
      </c>
      <c r="U49" t="s">
        <v>11</v>
      </c>
      <c r="V49">
        <v>-0.43931360000000003</v>
      </c>
      <c r="W49">
        <v>0.95612483999999998</v>
      </c>
      <c r="X49">
        <v>0.95</v>
      </c>
      <c r="Y49">
        <f t="shared" si="2"/>
        <v>4.7791553285492663</v>
      </c>
      <c r="AB49" t="s">
        <v>13</v>
      </c>
      <c r="AC49">
        <v>38</v>
      </c>
      <c r="AD49" t="s">
        <v>10</v>
      </c>
      <c r="AE49">
        <v>2.8379306999999998</v>
      </c>
      <c r="AF49">
        <v>0.22024937999999999</v>
      </c>
      <c r="AG49">
        <v>0.15</v>
      </c>
      <c r="AH49">
        <f t="shared" si="3"/>
        <v>0.25126938373260216</v>
      </c>
      <c r="AK49" t="s">
        <v>13</v>
      </c>
      <c r="AL49">
        <v>49</v>
      </c>
      <c r="AM49" t="s">
        <v>7</v>
      </c>
      <c r="AN49">
        <v>2.6652572000000001</v>
      </c>
      <c r="AO49">
        <v>0.46218404000000002</v>
      </c>
      <c r="AP49">
        <v>0.4</v>
      </c>
      <c r="AQ49">
        <f t="shared" si="4"/>
        <v>0.30817760440958342</v>
      </c>
    </row>
    <row r="50" spans="1:43" x14ac:dyDescent="0.3">
      <c r="A50" t="s">
        <v>13</v>
      </c>
      <c r="B50">
        <v>55</v>
      </c>
      <c r="C50" t="s">
        <v>8</v>
      </c>
      <c r="D50">
        <v>-0.89857819999999999</v>
      </c>
      <c r="E50">
        <v>0.64588579999999995</v>
      </c>
      <c r="F50">
        <v>0.65</v>
      </c>
      <c r="G50">
        <f t="shared" si="0"/>
        <v>5.0585370847764928</v>
      </c>
      <c r="J50" t="s">
        <v>13</v>
      </c>
      <c r="K50">
        <v>39</v>
      </c>
      <c r="L50" t="s">
        <v>9</v>
      </c>
      <c r="M50">
        <v>-1.4805980000000001</v>
      </c>
      <c r="N50">
        <v>0.50233340000000004</v>
      </c>
      <c r="O50">
        <v>0.5</v>
      </c>
      <c r="P50">
        <f>(M$62-M50)^2</f>
        <v>7.8580177958598947</v>
      </c>
      <c r="S50" t="s">
        <v>13</v>
      </c>
      <c r="T50">
        <v>51</v>
      </c>
      <c r="U50" t="s">
        <v>11</v>
      </c>
      <c r="V50">
        <v>2.5311073999999998</v>
      </c>
      <c r="W50">
        <v>0.15655152</v>
      </c>
      <c r="X50">
        <v>0.1</v>
      </c>
      <c r="Y50">
        <f t="shared" si="2"/>
        <v>0.61511561885243826</v>
      </c>
      <c r="AB50" t="s">
        <v>13</v>
      </c>
      <c r="AC50">
        <v>42</v>
      </c>
      <c r="AD50" t="s">
        <v>10</v>
      </c>
      <c r="AE50">
        <v>3.8653773999999999</v>
      </c>
      <c r="AF50">
        <v>0.79449530000000002</v>
      </c>
      <c r="AG50">
        <v>0.65</v>
      </c>
      <c r="AH50">
        <f t="shared" si="3"/>
        <v>2.3369679505854886</v>
      </c>
      <c r="AK50" t="s">
        <v>13</v>
      </c>
      <c r="AL50">
        <v>54</v>
      </c>
      <c r="AM50" t="s">
        <v>7</v>
      </c>
      <c r="AN50">
        <v>5.011482</v>
      </c>
      <c r="AO50">
        <v>0.99130684000000002</v>
      </c>
      <c r="AP50">
        <v>0.67</v>
      </c>
      <c r="AQ50">
        <f t="shared" si="4"/>
        <v>8.4179029894364987</v>
      </c>
    </row>
    <row r="51" spans="1:43" x14ac:dyDescent="0.3">
      <c r="A51" t="s">
        <v>13</v>
      </c>
      <c r="B51">
        <v>59</v>
      </c>
      <c r="C51" t="s">
        <v>8</v>
      </c>
      <c r="D51">
        <v>2.3294033999999999</v>
      </c>
      <c r="E51">
        <v>0.19900975000000001</v>
      </c>
      <c r="F51">
        <v>0.15</v>
      </c>
      <c r="G51">
        <f t="shared" si="0"/>
        <v>0.95817163775280179</v>
      </c>
      <c r="J51" t="s">
        <v>13</v>
      </c>
      <c r="K51">
        <v>45</v>
      </c>
      <c r="L51" t="s">
        <v>9</v>
      </c>
      <c r="M51">
        <v>3.5129049999999999</v>
      </c>
      <c r="N51">
        <v>0.45290363</v>
      </c>
      <c r="O51">
        <v>0.34</v>
      </c>
      <c r="P51">
        <f t="shared" si="1"/>
        <v>4.7973588197639421</v>
      </c>
      <c r="S51" t="s">
        <v>13</v>
      </c>
      <c r="T51">
        <v>53</v>
      </c>
      <c r="U51" t="s">
        <v>11</v>
      </c>
      <c r="V51">
        <v>3.2442042999999998</v>
      </c>
      <c r="W51">
        <v>0.74350510000000003</v>
      </c>
      <c r="X51">
        <v>0.65</v>
      </c>
      <c r="Y51">
        <f t="shared" si="2"/>
        <v>2.2421767207338306</v>
      </c>
      <c r="AB51" t="s">
        <v>13</v>
      </c>
      <c r="AC51">
        <v>48</v>
      </c>
      <c r="AD51" t="s">
        <v>10</v>
      </c>
      <c r="AE51">
        <v>5.0141973000000002</v>
      </c>
      <c r="AF51">
        <v>8.0853450000000007E-3</v>
      </c>
      <c r="AG51">
        <v>0.33</v>
      </c>
      <c r="AH51">
        <f t="shared" si="3"/>
        <v>7.1691903372075672</v>
      </c>
      <c r="AK51" t="s">
        <v>13</v>
      </c>
      <c r="AL51">
        <v>56</v>
      </c>
      <c r="AM51" t="s">
        <v>7</v>
      </c>
      <c r="AN51">
        <v>3.1745516999999999</v>
      </c>
      <c r="AO51">
        <v>0.88903909999999997</v>
      </c>
      <c r="AP51">
        <v>0.8</v>
      </c>
      <c r="AQ51">
        <f t="shared" si="4"/>
        <v>1.1330154068922818</v>
      </c>
    </row>
    <row r="52" spans="1:43" x14ac:dyDescent="0.3">
      <c r="A52" t="s">
        <v>13</v>
      </c>
      <c r="B52">
        <v>67</v>
      </c>
      <c r="C52" t="s">
        <v>8</v>
      </c>
      <c r="D52">
        <v>-0.13777432000000001</v>
      </c>
      <c r="E52">
        <v>0.96216080000000004</v>
      </c>
      <c r="F52">
        <v>0.97</v>
      </c>
      <c r="G52">
        <f t="shared" si="0"/>
        <v>2.2150824315077702</v>
      </c>
      <c r="J52" t="s">
        <v>13</v>
      </c>
      <c r="K52">
        <v>47</v>
      </c>
      <c r="L52" t="s">
        <v>9</v>
      </c>
      <c r="M52">
        <v>-0.55087196999999999</v>
      </c>
      <c r="N52">
        <v>0.86442392999999995</v>
      </c>
      <c r="O52">
        <v>0.87</v>
      </c>
      <c r="P52">
        <f t="shared" si="1"/>
        <v>3.5099632329096786</v>
      </c>
      <c r="S52" t="s">
        <v>13</v>
      </c>
      <c r="T52">
        <v>57</v>
      </c>
      <c r="U52" t="s">
        <v>11</v>
      </c>
      <c r="V52">
        <v>1.6772906999999999</v>
      </c>
      <c r="W52">
        <v>0.18073268000000001</v>
      </c>
      <c r="X52">
        <v>0.15</v>
      </c>
      <c r="Y52">
        <f t="shared" si="2"/>
        <v>4.8335351990789234E-3</v>
      </c>
      <c r="AB52" t="s">
        <v>13</v>
      </c>
      <c r="AC52">
        <v>50</v>
      </c>
      <c r="AD52" t="s">
        <v>10</v>
      </c>
      <c r="AE52">
        <v>2.9987971999999998</v>
      </c>
      <c r="AF52">
        <v>0.93868333000000004</v>
      </c>
      <c r="AG52">
        <v>0.86</v>
      </c>
      <c r="AH52">
        <f t="shared" si="3"/>
        <v>0.43842180008361542</v>
      </c>
      <c r="AK52" t="s">
        <v>13</v>
      </c>
      <c r="AL52">
        <v>62</v>
      </c>
      <c r="AM52" t="s">
        <v>7</v>
      </c>
      <c r="AN52">
        <v>3.9368292999999999</v>
      </c>
      <c r="AO52">
        <v>0.35189533000000001</v>
      </c>
      <c r="AP52">
        <v>0.2</v>
      </c>
      <c r="AQ52">
        <f t="shared" si="4"/>
        <v>3.3368678327662651</v>
      </c>
    </row>
    <row r="53" spans="1:43" x14ac:dyDescent="0.3">
      <c r="A53" t="s">
        <v>13</v>
      </c>
      <c r="B53">
        <v>71</v>
      </c>
      <c r="C53" t="s">
        <v>8</v>
      </c>
      <c r="D53">
        <v>1.9143922</v>
      </c>
      <c r="E53">
        <v>0.3635545</v>
      </c>
      <c r="F53">
        <v>0.4</v>
      </c>
      <c r="G53">
        <f t="shared" si="0"/>
        <v>0.31792819856307925</v>
      </c>
      <c r="J53" t="s">
        <v>13</v>
      </c>
      <c r="K53">
        <v>64</v>
      </c>
      <c r="L53" t="s">
        <v>9</v>
      </c>
      <c r="M53">
        <v>0.97374680000000002</v>
      </c>
      <c r="N53">
        <v>0.81838935999999995</v>
      </c>
      <c r="O53">
        <v>0.8</v>
      </c>
      <c r="P53">
        <f t="shared" si="1"/>
        <v>0.12171084701239256</v>
      </c>
      <c r="S53" t="s">
        <v>13</v>
      </c>
      <c r="T53">
        <v>68</v>
      </c>
      <c r="U53" t="s">
        <v>11</v>
      </c>
      <c r="V53">
        <v>2.6488527999999998</v>
      </c>
      <c r="W53">
        <v>0.41146684</v>
      </c>
      <c r="X53">
        <v>0.35</v>
      </c>
      <c r="Y53">
        <f t="shared" si="2"/>
        <v>0.81367340044261305</v>
      </c>
      <c r="AB53" t="s">
        <v>13</v>
      </c>
      <c r="AC53">
        <v>52</v>
      </c>
      <c r="AD53" t="s">
        <v>10</v>
      </c>
      <c r="AE53">
        <v>3.7333995999999998</v>
      </c>
      <c r="AF53">
        <v>0.43175419999999998</v>
      </c>
      <c r="AG53">
        <v>0.3</v>
      </c>
      <c r="AH53">
        <f t="shared" si="3"/>
        <v>1.9508733434115757</v>
      </c>
      <c r="AK53" t="s">
        <v>13</v>
      </c>
      <c r="AL53">
        <v>63</v>
      </c>
      <c r="AM53" t="s">
        <v>7</v>
      </c>
      <c r="AN53">
        <v>3.8525903000000001</v>
      </c>
      <c r="AO53">
        <v>0.44320920000000003</v>
      </c>
      <c r="AP53">
        <v>0.3</v>
      </c>
      <c r="AQ53">
        <f t="shared" si="4"/>
        <v>3.0362036678918636</v>
      </c>
    </row>
    <row r="54" spans="1:43" x14ac:dyDescent="0.3">
      <c r="A54" t="s">
        <v>13</v>
      </c>
      <c r="B54">
        <v>79</v>
      </c>
      <c r="C54" t="s">
        <v>8</v>
      </c>
      <c r="D54">
        <v>3.1804139999999999</v>
      </c>
      <c r="E54">
        <v>0.83940669999999995</v>
      </c>
      <c r="F54">
        <v>0.75</v>
      </c>
      <c r="G54">
        <f t="shared" si="0"/>
        <v>3.3484352701923354</v>
      </c>
      <c r="J54" t="s">
        <v>13</v>
      </c>
      <c r="K54">
        <v>66</v>
      </c>
      <c r="L54" t="s">
        <v>9</v>
      </c>
      <c r="M54">
        <v>2.2585318000000001</v>
      </c>
      <c r="N54">
        <v>0.30339956000000001</v>
      </c>
      <c r="O54">
        <v>0.35</v>
      </c>
      <c r="P54">
        <f t="shared" si="1"/>
        <v>0.8759353577845721</v>
      </c>
      <c r="S54" t="s">
        <v>13</v>
      </c>
      <c r="T54">
        <v>74</v>
      </c>
      <c r="U54" t="s">
        <v>11</v>
      </c>
      <c r="V54">
        <v>0.68997984999999995</v>
      </c>
      <c r="W54">
        <v>0.21488261</v>
      </c>
      <c r="X54">
        <v>0.2</v>
      </c>
      <c r="Y54">
        <f t="shared" si="2"/>
        <v>1.1168991191916173</v>
      </c>
      <c r="AB54" t="s">
        <v>13</v>
      </c>
      <c r="AC54">
        <v>58</v>
      </c>
      <c r="AD54" t="s">
        <v>10</v>
      </c>
      <c r="AE54">
        <v>1.8925540000000001</v>
      </c>
      <c r="AF54">
        <v>0.88587919999999998</v>
      </c>
      <c r="AG54">
        <v>0.85</v>
      </c>
      <c r="AH54">
        <f t="shared" si="3"/>
        <v>0.1972327359541694</v>
      </c>
      <c r="AK54" t="s">
        <v>13</v>
      </c>
      <c r="AL54">
        <v>70</v>
      </c>
      <c r="AM54" t="s">
        <v>7</v>
      </c>
      <c r="AN54">
        <v>2.5407924999999998</v>
      </c>
      <c r="AO54">
        <v>0.90694090000000005</v>
      </c>
      <c r="AP54">
        <v>0.85</v>
      </c>
      <c r="AQ54">
        <f t="shared" si="4"/>
        <v>0.18547903001853047</v>
      </c>
    </row>
    <row r="55" spans="1:43" x14ac:dyDescent="0.3">
      <c r="A55" t="s">
        <v>13</v>
      </c>
      <c r="B55">
        <v>84</v>
      </c>
      <c r="C55" t="s">
        <v>8</v>
      </c>
      <c r="D55">
        <v>1.0136346000000001</v>
      </c>
      <c r="E55">
        <v>0.16893991999999999</v>
      </c>
      <c r="F55">
        <v>0.15</v>
      </c>
      <c r="G55">
        <f t="shared" si="0"/>
        <v>0.11350590872481633</v>
      </c>
      <c r="J55" t="s">
        <v>13</v>
      </c>
      <c r="K55">
        <v>69</v>
      </c>
      <c r="L55" t="s">
        <v>9</v>
      </c>
      <c r="M55">
        <v>0.76571107000000005</v>
      </c>
      <c r="N55">
        <v>0.23424792</v>
      </c>
      <c r="O55">
        <v>0.25</v>
      </c>
      <c r="P55">
        <f t="shared" si="1"/>
        <v>0.31014490218428081</v>
      </c>
      <c r="S55" t="s">
        <v>13</v>
      </c>
      <c r="T55">
        <v>75</v>
      </c>
      <c r="U55" t="s">
        <v>11</v>
      </c>
      <c r="V55">
        <v>0.49971330000000003</v>
      </c>
      <c r="W55">
        <v>0.88711065</v>
      </c>
      <c r="X55">
        <v>0.9</v>
      </c>
      <c r="Y55">
        <f t="shared" si="2"/>
        <v>1.5552609802952995</v>
      </c>
      <c r="AB55" t="s">
        <v>13</v>
      </c>
      <c r="AC55">
        <v>60</v>
      </c>
      <c r="AD55" t="s">
        <v>10</v>
      </c>
      <c r="AE55">
        <v>6.1062269999999996</v>
      </c>
      <c r="AF55">
        <v>1.2347917E-2</v>
      </c>
      <c r="AG55">
        <v>0.7</v>
      </c>
      <c r="AH55">
        <f t="shared" si="3"/>
        <v>14.209613326653914</v>
      </c>
      <c r="AK55" t="s">
        <v>13</v>
      </c>
      <c r="AL55">
        <v>73</v>
      </c>
      <c r="AM55" t="s">
        <v>7</v>
      </c>
      <c r="AN55">
        <v>3.077887</v>
      </c>
      <c r="AO55">
        <v>0.38318770000000002</v>
      </c>
      <c r="AP55">
        <v>0.3</v>
      </c>
      <c r="AQ55">
        <f t="shared" si="4"/>
        <v>0.93657347809502789</v>
      </c>
    </row>
    <row r="56" spans="1:43" x14ac:dyDescent="0.3">
      <c r="A56" t="s">
        <v>13</v>
      </c>
      <c r="B56">
        <v>93</v>
      </c>
      <c r="C56" t="s">
        <v>8</v>
      </c>
      <c r="D56">
        <v>3.0936425000000001</v>
      </c>
      <c r="E56">
        <v>0.38411489999999998</v>
      </c>
      <c r="F56">
        <v>0.3</v>
      </c>
      <c r="G56">
        <f t="shared" si="0"/>
        <v>3.0384029098535468</v>
      </c>
      <c r="J56" t="s">
        <v>13</v>
      </c>
      <c r="K56">
        <v>82</v>
      </c>
      <c r="L56" t="s">
        <v>9</v>
      </c>
      <c r="M56">
        <v>4.0031559999999997</v>
      </c>
      <c r="N56">
        <v>0.45910043</v>
      </c>
      <c r="O56">
        <v>0.3</v>
      </c>
      <c r="P56">
        <f t="shared" si="1"/>
        <v>7.1852860222894988</v>
      </c>
      <c r="S56" t="s">
        <v>13</v>
      </c>
      <c r="T56">
        <v>76</v>
      </c>
      <c r="U56" t="s">
        <v>11</v>
      </c>
      <c r="V56">
        <v>1.7086133999999999</v>
      </c>
      <c r="W56">
        <v>0.78143465999999995</v>
      </c>
      <c r="X56">
        <v>0.75</v>
      </c>
      <c r="Y56">
        <f t="shared" si="2"/>
        <v>1.4593110917133154E-3</v>
      </c>
      <c r="AB56" t="s">
        <v>13</v>
      </c>
      <c r="AC56">
        <v>61</v>
      </c>
      <c r="AD56" t="s">
        <v>10</v>
      </c>
      <c r="AE56">
        <v>4.2126994</v>
      </c>
      <c r="AF56">
        <v>0.53416675000000002</v>
      </c>
      <c r="AG56">
        <v>0.35</v>
      </c>
      <c r="AH56">
        <f t="shared" si="3"/>
        <v>3.5195128610662745</v>
      </c>
      <c r="AK56" t="s">
        <v>13</v>
      </c>
      <c r="AL56">
        <v>81</v>
      </c>
      <c r="AM56" t="s">
        <v>7</v>
      </c>
      <c r="AN56">
        <v>2.9032817</v>
      </c>
      <c r="AO56">
        <v>0.52356259999999999</v>
      </c>
      <c r="AP56">
        <v>0.45</v>
      </c>
      <c r="AQ56">
        <f t="shared" si="4"/>
        <v>0.62910590181247539</v>
      </c>
    </row>
    <row r="57" spans="1:43" x14ac:dyDescent="0.3">
      <c r="A57" t="s">
        <v>13</v>
      </c>
      <c r="B57">
        <v>95</v>
      </c>
      <c r="C57" t="s">
        <v>8</v>
      </c>
      <c r="D57">
        <v>2.2805621999999999</v>
      </c>
      <c r="E57">
        <v>0.28266330000000001</v>
      </c>
      <c r="F57">
        <v>0.33</v>
      </c>
      <c r="G57">
        <f t="shared" si="0"/>
        <v>0.86493947009165484</v>
      </c>
      <c r="J57" t="s">
        <v>13</v>
      </c>
      <c r="K57">
        <v>83</v>
      </c>
      <c r="L57" t="s">
        <v>9</v>
      </c>
      <c r="M57">
        <v>1.8652108999999999</v>
      </c>
      <c r="N57">
        <v>0.82481789999999999</v>
      </c>
      <c r="O57">
        <v>0.86</v>
      </c>
      <c r="P57">
        <f t="shared" si="1"/>
        <v>0.29440747066628586</v>
      </c>
      <c r="S57" t="s">
        <v>13</v>
      </c>
      <c r="T57">
        <v>77</v>
      </c>
      <c r="U57" t="s">
        <v>11</v>
      </c>
      <c r="V57">
        <v>4.1447396000000003</v>
      </c>
      <c r="W57">
        <v>0.22436502999999999</v>
      </c>
      <c r="X57">
        <v>0.4</v>
      </c>
      <c r="Y57">
        <f t="shared" si="2"/>
        <v>5.7500455980660066</v>
      </c>
      <c r="AB57" t="s">
        <v>13</v>
      </c>
      <c r="AC57">
        <v>65</v>
      </c>
      <c r="AD57" t="s">
        <v>10</v>
      </c>
      <c r="AE57">
        <v>-1.0039362000000001</v>
      </c>
      <c r="AF57">
        <v>0.20373637999999999</v>
      </c>
      <c r="AG57">
        <v>0.2</v>
      </c>
      <c r="AH57">
        <f t="shared" si="3"/>
        <v>11.159602504093254</v>
      </c>
      <c r="AK57" t="s">
        <v>13</v>
      </c>
      <c r="AL57">
        <v>89</v>
      </c>
      <c r="AM57" t="s">
        <v>7</v>
      </c>
      <c r="AN57">
        <v>-0.29941592</v>
      </c>
      <c r="AO57">
        <v>0.59312419999999999</v>
      </c>
      <c r="AP57">
        <v>0.6</v>
      </c>
      <c r="AQ57">
        <f t="shared" si="4"/>
        <v>5.8058620754813193</v>
      </c>
    </row>
    <row r="58" spans="1:43" x14ac:dyDescent="0.3">
      <c r="A58" t="s">
        <v>13</v>
      </c>
      <c r="B58">
        <v>96</v>
      </c>
      <c r="C58" t="s">
        <v>8</v>
      </c>
      <c r="D58">
        <v>3.0025246000000001</v>
      </c>
      <c r="E58">
        <v>0.42110987999999999</v>
      </c>
      <c r="F58">
        <v>0.5</v>
      </c>
      <c r="G58">
        <f t="shared" si="0"/>
        <v>2.7290498815322981</v>
      </c>
      <c r="J58" t="s">
        <v>13</v>
      </c>
      <c r="K58">
        <v>87</v>
      </c>
      <c r="L58" t="s">
        <v>9</v>
      </c>
      <c r="M58">
        <v>0.68171689999999996</v>
      </c>
      <c r="N58">
        <v>0.66479045000000003</v>
      </c>
      <c r="O58">
        <v>0.65</v>
      </c>
      <c r="P58">
        <f t="shared" si="1"/>
        <v>0.41075372915793085</v>
      </c>
      <c r="S58" t="s">
        <v>13</v>
      </c>
      <c r="T58">
        <v>85</v>
      </c>
      <c r="U58" t="s">
        <v>11</v>
      </c>
      <c r="V58">
        <v>3.3277999999999999</v>
      </c>
      <c r="W58" s="1">
        <v>8.4217277000000004E-4</v>
      </c>
      <c r="X58">
        <v>0.1</v>
      </c>
      <c r="Y58">
        <f t="shared" si="2"/>
        <v>2.4995156871375661</v>
      </c>
      <c r="AB58" t="s">
        <v>13</v>
      </c>
      <c r="AC58">
        <v>72</v>
      </c>
      <c r="AD58" t="s">
        <v>10</v>
      </c>
      <c r="AE58">
        <v>2.8554124999999999</v>
      </c>
      <c r="AF58">
        <v>0.62887895000000005</v>
      </c>
      <c r="AG58">
        <v>0.7</v>
      </c>
      <c r="AH58">
        <f t="shared" si="3"/>
        <v>0.26910112309341794</v>
      </c>
      <c r="AK58" t="s">
        <v>13</v>
      </c>
      <c r="AL58">
        <v>91</v>
      </c>
      <c r="AM58" t="s">
        <v>7</v>
      </c>
      <c r="AN58">
        <v>1.2225477</v>
      </c>
      <c r="AO58">
        <v>0.72791415000000004</v>
      </c>
      <c r="AP58">
        <v>0.75</v>
      </c>
      <c r="AQ58">
        <f t="shared" si="4"/>
        <v>0.78778411833256634</v>
      </c>
    </row>
    <row r="59" spans="1:43" x14ac:dyDescent="0.3">
      <c r="A59" t="s">
        <v>13</v>
      </c>
      <c r="B59">
        <v>97</v>
      </c>
      <c r="C59" t="s">
        <v>8</v>
      </c>
      <c r="D59">
        <v>0.58209489999999997</v>
      </c>
      <c r="E59">
        <v>0.55627979999999999</v>
      </c>
      <c r="F59">
        <v>0.56999999999999995</v>
      </c>
      <c r="G59">
        <f>(D$61-D59)^2</f>
        <v>0.59050937750267962</v>
      </c>
      <c r="J59" t="s">
        <v>13</v>
      </c>
      <c r="K59">
        <v>88</v>
      </c>
      <c r="L59" t="s">
        <v>9</v>
      </c>
      <c r="M59">
        <v>-0.50860289999999997</v>
      </c>
      <c r="N59">
        <v>0.70577900000000005</v>
      </c>
      <c r="O59">
        <v>0.7</v>
      </c>
      <c r="P59">
        <f t="shared" si="1"/>
        <v>3.3533685821869499</v>
      </c>
      <c r="S59" t="s">
        <v>13</v>
      </c>
      <c r="T59">
        <v>90</v>
      </c>
      <c r="U59" t="s">
        <v>11</v>
      </c>
      <c r="V59">
        <v>3.3903620000000001</v>
      </c>
      <c r="W59">
        <v>0.19639222000000001</v>
      </c>
      <c r="X59">
        <v>0.3</v>
      </c>
      <c r="Y59">
        <f>(V$61-V59)^2</f>
        <v>2.7012489418910244</v>
      </c>
      <c r="AB59" t="s">
        <v>13</v>
      </c>
      <c r="AC59">
        <v>78</v>
      </c>
      <c r="AD59" t="s">
        <v>10</v>
      </c>
      <c r="AE59">
        <v>-2.8595237999999998</v>
      </c>
      <c r="AF59">
        <v>1.0127835999999999E-2</v>
      </c>
      <c r="AG59">
        <v>0.01</v>
      </c>
      <c r="AH59">
        <f t="shared" si="3"/>
        <v>27.000356465733201</v>
      </c>
      <c r="AK59" t="s">
        <v>13</v>
      </c>
      <c r="AL59">
        <v>94</v>
      </c>
      <c r="AM59" t="s">
        <v>7</v>
      </c>
      <c r="AN59">
        <v>3.4192513999999998</v>
      </c>
      <c r="AO59">
        <v>0.77572870000000005</v>
      </c>
      <c r="AP59">
        <v>0.67</v>
      </c>
      <c r="AQ59">
        <f t="shared" si="4"/>
        <v>1.7138257148033897</v>
      </c>
    </row>
    <row r="60" spans="1:43" x14ac:dyDescent="0.3">
      <c r="D60">
        <f>SUM(D1:D59)</f>
        <v>79.681917805999973</v>
      </c>
      <c r="G60">
        <f>SUM(G1:G59)</f>
        <v>177.67085342219465</v>
      </c>
      <c r="J60" t="s">
        <v>13</v>
      </c>
      <c r="K60">
        <v>92</v>
      </c>
      <c r="L60" t="s">
        <v>9</v>
      </c>
      <c r="M60">
        <v>-0.50139385000000003</v>
      </c>
      <c r="N60">
        <v>7.4185760000000003E-2</v>
      </c>
      <c r="O60">
        <v>0.08</v>
      </c>
      <c r="P60">
        <f>(M$62-M60)^2</f>
        <v>3.327017832051494</v>
      </c>
      <c r="V60">
        <f>SUM(V1:V59)</f>
        <v>103.06204550000001</v>
      </c>
      <c r="Y60">
        <f>SUM(Y2:Y59)</f>
        <v>107.90267993365936</v>
      </c>
      <c r="AB60" t="s">
        <v>13</v>
      </c>
      <c r="AC60">
        <v>80</v>
      </c>
      <c r="AD60" t="s">
        <v>10</v>
      </c>
      <c r="AE60">
        <v>2.8892717000000001</v>
      </c>
      <c r="AF60">
        <v>7.7160365999999994E-2</v>
      </c>
      <c r="AG60">
        <v>0.15</v>
      </c>
      <c r="AH60">
        <f t="shared" si="3"/>
        <v>0.3053764598376506</v>
      </c>
      <c r="AK60" t="s">
        <v>13</v>
      </c>
      <c r="AL60">
        <v>98</v>
      </c>
      <c r="AM60" t="s">
        <v>7</v>
      </c>
      <c r="AN60">
        <v>2.1915390000000001</v>
      </c>
      <c r="AO60">
        <v>5.5570750000000002E-2</v>
      </c>
      <c r="AP60">
        <v>0.1</v>
      </c>
      <c r="AQ60">
        <f t="shared" si="4"/>
        <v>6.6290966197083143E-3</v>
      </c>
    </row>
    <row r="61" spans="1:43" x14ac:dyDescent="0.3">
      <c r="D61">
        <f>D60/59</f>
        <v>1.3505409797627115</v>
      </c>
      <c r="G61">
        <f xml:space="preserve"> SQRT((1/58) *G60)</f>
        <v>1.7502258643514372</v>
      </c>
      <c r="M61">
        <f>SUM(M1:M60)</f>
        <v>79.357057024999989</v>
      </c>
      <c r="P61">
        <f>SUM(P1:P60)</f>
        <v>177.67516795205628</v>
      </c>
      <c r="V61">
        <f>V60/59</f>
        <v>1.7468143305084747</v>
      </c>
      <c r="Y61">
        <f>SQRT((1/58)*Y60)</f>
        <v>1.3639615219422263</v>
      </c>
      <c r="AB61" t="s">
        <v>13</v>
      </c>
      <c r="AC61">
        <v>86</v>
      </c>
      <c r="AD61" t="s">
        <v>10</v>
      </c>
      <c r="AE61">
        <v>5.2082715000000004</v>
      </c>
      <c r="AF61">
        <v>0.71844697000000002</v>
      </c>
      <c r="AG61">
        <v>0.35</v>
      </c>
      <c r="AH61">
        <f>(AE$63-AE61)^2</f>
        <v>8.2461358164871363</v>
      </c>
      <c r="AK61" t="s">
        <v>13</v>
      </c>
      <c r="AL61">
        <v>99</v>
      </c>
      <c r="AM61" t="s">
        <v>7</v>
      </c>
      <c r="AN61">
        <v>2.1915390000000001</v>
      </c>
      <c r="AO61">
        <v>5.5570750000000002E-2</v>
      </c>
      <c r="AP61">
        <v>0.1</v>
      </c>
      <c r="AQ61">
        <f>(AN$63-AN61)^2</f>
        <v>6.6290966197083143E-3</v>
      </c>
    </row>
    <row r="62" spans="1:43" x14ac:dyDescent="0.3">
      <c r="G62">
        <f>G61/SQRT(59)</f>
        <v>0.22785999925038478</v>
      </c>
      <c r="M62">
        <f>M61/60</f>
        <v>1.3226176170833333</v>
      </c>
      <c r="P62">
        <f>SQRT((1/59)*P61)</f>
        <v>1.7353511243005328</v>
      </c>
      <c r="Y62">
        <f>Y61/SQRT(59)</f>
        <v>0.17757266516140555</v>
      </c>
      <c r="AE62">
        <f>SUM(AE1:AE61)</f>
        <v>142.53643833499996</v>
      </c>
      <c r="AH62">
        <f>SUM(AH1:AH61)</f>
        <v>179.92353715707372</v>
      </c>
      <c r="AN62">
        <f>SUM(AN1:AN61)</f>
        <v>128.71730386999999</v>
      </c>
      <c r="AQ62">
        <f>SUM(AQ1:AQ61)</f>
        <v>151.60900915130662</v>
      </c>
    </row>
    <row r="63" spans="1:43" x14ac:dyDescent="0.3">
      <c r="P63">
        <f>P62/SQRT(60)</f>
        <v>0.22403286680794268</v>
      </c>
      <c r="AE63">
        <f>AE62/61</f>
        <v>2.3366629235245893</v>
      </c>
      <c r="AH63">
        <f>SQRT((1/60)*AH62)</f>
        <v>1.7316828864675433</v>
      </c>
      <c r="AN63">
        <f>AN62/61</f>
        <v>2.1101197355737704</v>
      </c>
      <c r="AQ63">
        <f>SQRT((1/60)*AQ62)</f>
        <v>1.5895964328056489</v>
      </c>
    </row>
    <row r="64" spans="1:43" x14ac:dyDescent="0.3">
      <c r="AH64">
        <f>AH63/SQRT(61)</f>
        <v>0.22171927381649559</v>
      </c>
      <c r="AQ64">
        <f>AQ63/SQRT(61)</f>
        <v>0.20352696760889663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sunakata</dc:creator>
  <cp:lastModifiedBy>sunakata</cp:lastModifiedBy>
  <dcterms:created xsi:type="dcterms:W3CDTF">2014-10-16T13:01:24Z</dcterms:created>
  <dcterms:modified xsi:type="dcterms:W3CDTF">2014-10-16T14:14:41Z</dcterms:modified>
</cp:coreProperties>
</file>