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13302\Desktop\"/>
    </mc:Choice>
  </mc:AlternateContent>
  <xr:revisionPtr revIDLastSave="0" documentId="13_ncr:1_{765E2AD3-E691-4EF3-AF30-72AEE352B69C}" xr6:coauthVersionLast="36" xr6:coauthVersionMax="36" xr10:uidLastSave="{00000000-0000-0000-0000-000000000000}"/>
  <bookViews>
    <workbookView xWindow="0" yWindow="0" windowWidth="23040" windowHeight="8484" activeTab="1" xr2:uid="{00000000-000D-0000-FFFF-FFFF00000000}"/>
  </bookViews>
  <sheets>
    <sheet name="Regression Output" sheetId="2" r:id="rId1"/>
    <sheet name="Price vs. Demand" sheetId="1" r:id="rId2"/>
  </sheets>
  <definedNames>
    <definedName name="solver_adj" localSheetId="1" hidden="1">'Price vs. Demand'!$E$51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'Price vs. Demand'!$E$50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'Price vs. Demand'!$A$42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50000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Q25" i="1"/>
  <c r="Q26" i="1" s="1"/>
  <c r="O25" i="1"/>
  <c r="O26" i="1" s="1"/>
  <c r="M25" i="1"/>
  <c r="M26" i="1" s="1"/>
  <c r="E49" i="1"/>
  <c r="E50" i="1" s="1"/>
  <c r="E37" i="1"/>
  <c r="E38" i="1" s="1"/>
  <c r="E44" i="1" s="1"/>
  <c r="E25" i="1"/>
  <c r="E26" i="1" s="1"/>
  <c r="E32" i="1" s="1"/>
  <c r="E30" i="1" l="1"/>
  <c r="E33" i="1" s="1"/>
  <c r="O30" i="1"/>
  <c r="O32" i="1"/>
  <c r="O33" i="1" s="1"/>
  <c r="M32" i="1"/>
  <c r="M33" i="1" s="1"/>
  <c r="M30" i="1"/>
  <c r="Q32" i="1"/>
  <c r="Q30" i="1"/>
  <c r="E42" i="1"/>
  <c r="E45" i="1" s="1"/>
  <c r="E56" i="1"/>
  <c r="E57" i="1" s="1"/>
  <c r="E54" i="1"/>
  <c r="Q33" i="1" l="1"/>
  <c r="E4" i="1" l="1"/>
  <c r="F4" i="1" s="1"/>
  <c r="E5" i="1"/>
  <c r="F5" i="1" s="1"/>
  <c r="E12" i="1"/>
  <c r="F12" i="1" s="1"/>
  <c r="E13" i="1"/>
  <c r="F13" i="1" s="1"/>
  <c r="E20" i="1"/>
  <c r="F20" i="1" s="1"/>
  <c r="E21" i="1"/>
  <c r="F21" i="1" s="1"/>
  <c r="D4" i="1"/>
  <c r="D5" i="1"/>
  <c r="D6" i="1"/>
  <c r="E6" i="1" s="1"/>
  <c r="F6" i="1" s="1"/>
  <c r="D7" i="1"/>
  <c r="E7" i="1" s="1"/>
  <c r="F7" i="1" s="1"/>
  <c r="D8" i="1"/>
  <c r="E8" i="1" s="1"/>
  <c r="F8" i="1" s="1"/>
  <c r="D12" i="1"/>
  <c r="D13" i="1"/>
  <c r="D14" i="1"/>
  <c r="E14" i="1" s="1"/>
  <c r="F14" i="1" s="1"/>
  <c r="D15" i="1"/>
  <c r="E15" i="1" s="1"/>
  <c r="F15" i="1" s="1"/>
  <c r="D16" i="1"/>
  <c r="E16" i="1" s="1"/>
  <c r="F16" i="1" s="1"/>
  <c r="D20" i="1"/>
  <c r="D21" i="1"/>
  <c r="D22" i="1"/>
  <c r="E22" i="1" s="1"/>
  <c r="F22" i="1" s="1"/>
  <c r="D2" i="1"/>
  <c r="E2" i="1" s="1"/>
  <c r="F2" i="1" s="1"/>
  <c r="C3" i="1"/>
  <c r="D3" i="1" s="1"/>
  <c r="E3" i="1" s="1"/>
  <c r="F3" i="1" s="1"/>
  <c r="C4" i="1"/>
  <c r="C5" i="1"/>
  <c r="C6" i="1"/>
  <c r="C7" i="1"/>
  <c r="C8" i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C13" i="1"/>
  <c r="C14" i="1"/>
  <c r="C15" i="1"/>
  <c r="C16" i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20" i="1"/>
  <c r="C21" i="1"/>
  <c r="C22" i="1"/>
</calcChain>
</file>

<file path=xl/sharedStrings.xml><?xml version="1.0" encoding="utf-8"?>
<sst xmlns="http://schemas.openxmlformats.org/spreadsheetml/2006/main" count="90" uniqueCount="39">
  <si>
    <t>Price</t>
  </si>
  <si>
    <t>% Purchased</t>
  </si>
  <si>
    <t>Predicted %</t>
  </si>
  <si>
    <t>Predicted Sales</t>
  </si>
  <si>
    <t>Revenue</t>
  </si>
  <si>
    <t>Profit</t>
  </si>
  <si>
    <t>Book 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</si>
  <si>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</si>
  <si>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</si>
  <si>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</si>
  <si>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</si>
  <si>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</si>
  <si>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</si>
  <si>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</si>
  <si>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</si>
  <si>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</si>
  <si>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</si>
  <si>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</si>
  <si>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</si>
  <si>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</si>
  <si>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</si>
  <si>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</si>
  <si>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</si>
  <si>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</si>
  <si>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</si>
  <si>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</si>
  <si>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</si>
  <si>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</si>
  <si>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</si>
  <si>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</si>
  <si>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</si>
  <si>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y = 14.098x</t>
    </r>
    <r>
      <rPr>
        <vertAlign val="superscript"/>
        <sz val="11"/>
        <color theme="1"/>
        <rFont val="Calibri"/>
        <family val="2"/>
        <scheme val="minor"/>
      </rPr>
      <t>-1.872</t>
    </r>
  </si>
  <si>
    <t>Demand</t>
  </si>
  <si>
    <t>Unit Cost</t>
  </si>
  <si>
    <t>Optimal Price - No Constraints</t>
  </si>
  <si>
    <t>Optimal Price - Sales &gt;= 30,000</t>
  </si>
  <si>
    <t>Optimal Price - Sales &gt;= 50,000</t>
  </si>
  <si>
    <t>Profit Margin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</si>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</sst>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2" applyFont="1"/>
    <xf numFmtId="9" fontId="0" fillId="0" borderId="0" xfId="3" applyNumberFormat="1" applyFont="1"/>
    <xf numFmtId="164" fontId="0" fillId="0" borderId="0" xfId="1" applyNumberFormat="1" applyFont="1"/>
    <xf numFmtId="3" fontId="0" fillId="0" borderId="0" xfId="0" applyNumberFormat="1"/>
    <xf numFmtId="4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9" fontId="0" fillId="0" borderId="0" xfId="3" applyFont="1"/>
    <xf numFmtId="0" fontId="0" fillId="2" borderId="0" xfId="0" applyFill="1"/>
    <xf numFmtId="0" fontId="0" fillId="3" borderId="0" xfId="0" applyFill="1"/>
    <xf numFmtId="8" fontId="0" fillId="3" borderId="0" xfId="0" applyNumberFormat="1" applyFill="1"/>
    <xf numFmtId="0" fontId="0" fillId="0" borderId="1" xfId="0" applyBorder="1"/>
    <xf numFmtId="44" fontId="0" fillId="0" borderId="1" xfId="2" applyFont="1" applyBorder="1"/>
    <xf numFmtId="1" fontId="0" fillId="0" borderId="0" xfId="0" applyNumberFormat="1"/>
    <xf numFmtId="0" fontId="4" fillId="0" borderId="0" xfId="0" applyFont="1" applyAlignment="1">
      <alignment horizontal="center"/>
    </xf>
    <xf numFmtId="0" fontId="0" fillId="0" borderId="3" xfId="0" applyBorder="1"/>
    <xf numFmtId="9" fontId="0" fillId="0" borderId="3" xfId="3" applyFont="1" applyBorder="1"/>
    <xf numFmtId="1" fontId="0" fillId="0" borderId="3" xfId="0" applyNumberFormat="1" applyBorder="1"/>
    <xf numFmtId="0" fontId="0" fillId="3" borderId="3" xfId="0" applyFill="1" applyBorder="1"/>
    <xf numFmtId="8" fontId="0" fillId="3" borderId="3" xfId="0" applyNumberFormat="1" applyFill="1" applyBorder="1"/>
    <xf numFmtId="44" fontId="0" fillId="0" borderId="3" xfId="2" applyFont="1" applyBorder="1"/>
    <xf numFmtId="0" fontId="0" fillId="0" borderId="4" xfId="0" applyBorder="1"/>
    <xf numFmtId="0" fontId="0" fillId="3" borderId="4" xfId="0" applyFill="1" applyBorder="1"/>
    <xf numFmtId="9" fontId="0" fillId="0" borderId="5" xfId="3" applyFont="1" applyBorder="1"/>
    <xf numFmtId="1" fontId="0" fillId="0" borderId="5" xfId="0" applyNumberFormat="1" applyBorder="1"/>
    <xf numFmtId="8" fontId="0" fillId="3" borderId="5" xfId="0" applyNumberFormat="1" applyFill="1" applyBorder="1"/>
    <xf numFmtId="0" fontId="0" fillId="0" borderId="5" xfId="0" applyBorder="1"/>
    <xf numFmtId="44" fontId="0" fillId="0" borderId="5" xfId="2" applyFont="1" applyBorder="1"/>
    <xf numFmtId="0" fontId="0" fillId="0" borderId="6" xfId="0" applyBorder="1"/>
    <xf numFmtId="0" fontId="4" fillId="0" borderId="3" xfId="0" applyFont="1" applyBorder="1" applyAlignment="1"/>
    <xf numFmtId="0" fontId="4" fillId="0" borderId="5" xfId="0" applyFont="1" applyBorder="1" applyAlignme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vs. Demand'!$B$1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9190690594569988E-3"/>
                  <c:y val="-0.511551374870087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vs. Demand'!$A$2:$A$22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'Price vs. Demand'!$B$2:$B$22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7B40-ABDC-5E486AE0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97104"/>
        <c:axId val="1200485888"/>
      </c:scatterChart>
      <c:valAx>
        <c:axId val="11794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85888"/>
        <c:crosses val="autoZero"/>
        <c:crossBetween val="midCat"/>
      </c:valAx>
      <c:valAx>
        <c:axId val="12004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9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675217</xdr:colOff>
      <xdr:row>0</xdr:row>
      <xdr:rowOff>0</xdr:rowOff>
    </xdr:from>
    <xdr:to>
      <xdr:col>19</xdr:col>
      <xdr:colOff>300566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DC29A-934C-BF4D-A29B-92D0F69D3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1FFD-CD82-764F-8092-0E9574499794}">
  <dimension ref="A1:I18"/>
  <sheetViews>
    <sheetView workbookViewId="0">
      <selection activeCell="B25" sqref="B25"/>
    </sheetView>
  </sheetViews>
  <sheetFormatPr defaultColWidth="11.5546875" defaultRowHeight="14.4" x14ac:dyDescent="0.3"/>
  <sheetData>
    <row r="1" spans="1:9" x14ac:dyDescent="0.3">
      <c r="A1" t="s">
        <v>7</v>
      </c>
    </row>
    <row r="2" spans="1:9" ht="15" thickBot="1" x14ac:dyDescent="0.35"/>
    <row r="3" spans="1:9" x14ac:dyDescent="0.3">
      <c r="A3" s="9" t="s">
        <v>8</v>
      </c>
      <c r="B3" s="9"/>
    </row>
    <row r="4" spans="1:9" x14ac:dyDescent="0.3">
      <c r="A4" s="6" t="s">
        <v>9</v>
      </c>
      <c r="B4" s="6">
        <v>0.83778183779585957</v>
      </c>
    </row>
    <row r="5" spans="1:9" x14ac:dyDescent="0.3">
      <c r="A5" s="6" t="s">
        <v>10</v>
      </c>
      <c r="B5" s="6">
        <v>0.70187840774060795</v>
      </c>
    </row>
    <row r="6" spans="1:9" x14ac:dyDescent="0.3">
      <c r="A6" s="6" t="s">
        <v>11</v>
      </c>
      <c r="B6" s="6">
        <v>0.68618779762169257</v>
      </c>
    </row>
    <row r="7" spans="1:9" x14ac:dyDescent="0.3">
      <c r="A7" s="6" t="s">
        <v>12</v>
      </c>
      <c r="B7" s="6">
        <v>3.4758840302237988</v>
      </c>
    </row>
    <row r="8" spans="1:9" ht="15" thickBot="1" x14ac:dyDescent="0.35">
      <c r="A8" s="7" t="s">
        <v>13</v>
      </c>
      <c r="B8" s="7">
        <v>21</v>
      </c>
    </row>
    <row r="10" spans="1:9" ht="15" thickBot="1" x14ac:dyDescent="0.35">
      <c r="A10" t="s">
        <v>14</v>
      </c>
    </row>
    <row r="11" spans="1:9" x14ac:dyDescent="0.3">
      <c r="A11" s="8"/>
      <c r="B11" s="8" t="s">
        <v>19</v>
      </c>
      <c r="C11" s="8" t="s">
        <v>20</v>
      </c>
      <c r="D11" s="8" t="s">
        <v>21</v>
      </c>
      <c r="E11" s="8" t="s">
        <v>22</v>
      </c>
      <c r="F11" s="8" t="s">
        <v>23</v>
      </c>
    </row>
    <row r="12" spans="1:9" x14ac:dyDescent="0.3">
      <c r="A12" s="6" t="s">
        <v>15</v>
      </c>
      <c r="B12" s="6">
        <v>1</v>
      </c>
      <c r="C12" s="6">
        <v>540.44637396026815</v>
      </c>
      <c r="D12" s="6">
        <v>540.44637396026815</v>
      </c>
      <c r="E12" s="6">
        <v>44.73238468238263</v>
      </c>
      <c r="F12" s="6">
        <v>2.1480401556316216E-6</v>
      </c>
    </row>
    <row r="13" spans="1:9" x14ac:dyDescent="0.3">
      <c r="A13" s="6" t="s">
        <v>16</v>
      </c>
      <c r="B13" s="6">
        <v>19</v>
      </c>
      <c r="C13" s="6">
        <v>229.55362603973191</v>
      </c>
      <c r="D13" s="6">
        <v>12.081769791564838</v>
      </c>
      <c r="E13" s="6"/>
      <c r="F13" s="6"/>
    </row>
    <row r="14" spans="1:9" ht="15" thickBot="1" x14ac:dyDescent="0.35">
      <c r="A14" s="7" t="s">
        <v>17</v>
      </c>
      <c r="B14" s="7">
        <v>20</v>
      </c>
      <c r="C14" s="7">
        <v>770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24</v>
      </c>
      <c r="C16" s="8" t="s">
        <v>12</v>
      </c>
      <c r="D16" s="8" t="s">
        <v>25</v>
      </c>
      <c r="E16" s="8" t="s">
        <v>26</v>
      </c>
      <c r="F16" s="8" t="s">
        <v>27</v>
      </c>
      <c r="G16" s="8" t="s">
        <v>28</v>
      </c>
      <c r="H16" s="8" t="s">
        <v>29</v>
      </c>
      <c r="I16" s="8" t="s">
        <v>30</v>
      </c>
    </row>
    <row r="17" spans="1:9" x14ac:dyDescent="0.3">
      <c r="A17" s="6" t="s">
        <v>18</v>
      </c>
      <c r="B17" s="6">
        <v>19.937649851470958</v>
      </c>
      <c r="C17" s="6">
        <v>1.0584658761825974</v>
      </c>
      <c r="D17" s="6">
        <v>18.836365252866678</v>
      </c>
      <c r="E17" s="6">
        <v>9.4420918296190703E-14</v>
      </c>
      <c r="F17" s="6">
        <v>17.722255311850414</v>
      </c>
      <c r="G17" s="6">
        <v>22.153044391091502</v>
      </c>
      <c r="H17" s="6">
        <v>17.722255311850414</v>
      </c>
      <c r="I17" s="6">
        <v>22.153044391091502</v>
      </c>
    </row>
    <row r="18" spans="1:9" ht="15" thickBot="1" x14ac:dyDescent="0.35">
      <c r="A18" s="7" t="s">
        <v>1</v>
      </c>
      <c r="B18" s="7">
        <v>-30.461412127171013</v>
      </c>
      <c r="C18" s="7">
        <v>4.55448217745682</v>
      </c>
      <c r="D18" s="7">
        <v>-6.6882273198795081</v>
      </c>
      <c r="E18" s="7">
        <v>2.1480401556316216E-6</v>
      </c>
      <c r="F18" s="7">
        <v>-39.994052879962069</v>
      </c>
      <c r="G18" s="7">
        <v>-20.928771374379952</v>
      </c>
      <c r="H18" s="7">
        <v>-39.994052879962069</v>
      </c>
      <c r="I18" s="7">
        <v>-20.928771374379952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zoomScale="40" zoomScaleNormal="130" workbookViewId="0">
      <selection activeCell="AH67" sqref="AF67:AH70"/>
    </sheetView>
  </sheetViews>
  <sheetFormatPr defaultColWidth="8.77734375" defaultRowHeight="14.4" x14ac:dyDescent="0.3"/>
  <cols>
    <col min="2" max="2" width="12.109375" bestFit="1" customWidth="1"/>
    <col min="3" max="3" width="11.44140625" bestFit="1" customWidth="1"/>
    <col min="4" max="4" width="14.6640625" bestFit="1" customWidth="1"/>
    <col min="5" max="5" width="13.6640625" bestFit="1" customWidth="1"/>
    <col min="6" max="6" width="11.44140625" bestFit="1" customWidth="1"/>
    <col min="8" max="8" width="14.33203125" customWidth="1"/>
    <col min="12" max="12" width="12.44140625" bestFit="1" customWidth="1"/>
    <col min="13" max="13" width="12.109375" bestFit="1" customWidth="1"/>
    <col min="14" max="14" width="13" customWidth="1"/>
    <col min="15" max="15" width="12.109375" bestFit="1" customWidth="1"/>
    <col min="16" max="16" width="12.44140625" bestFit="1" customWidth="1"/>
    <col min="17" max="17" width="12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</v>
      </c>
    </row>
    <row r="2" spans="1:8" x14ac:dyDescent="0.3">
      <c r="A2" s="1">
        <v>5</v>
      </c>
      <c r="B2" s="2">
        <v>0.65</v>
      </c>
      <c r="C2" s="10">
        <f>14.098*A2^-1.872</f>
        <v>0.69292408674781014</v>
      </c>
      <c r="D2" s="3">
        <f>C2*G2</f>
        <v>69292.408674781007</v>
      </c>
      <c r="E2" s="1">
        <f>D2*A2</f>
        <v>346462.04337390501</v>
      </c>
      <c r="F2" s="5">
        <f>E2-(D2*B24)</f>
        <v>0</v>
      </c>
      <c r="G2">
        <v>100000</v>
      </c>
    </row>
    <row r="3" spans="1:8" ht="16.2" x14ac:dyDescent="0.3">
      <c r="A3" s="1">
        <v>6</v>
      </c>
      <c r="B3" s="2">
        <v>0.5</v>
      </c>
      <c r="C3" s="10">
        <f t="shared" ref="C3:C22" si="0">14.098*A3^-1.872</f>
        <v>0.49255912094665855</v>
      </c>
      <c r="D3" s="3">
        <f t="shared" ref="D3:D22" si="1">C3*G3</f>
        <v>49255.912094665851</v>
      </c>
      <c r="E3" s="1">
        <f t="shared" ref="E3:E22" si="2">D3*A3</f>
        <v>295535.47256799508</v>
      </c>
      <c r="F3" s="5">
        <f>E3-(D3*B25)</f>
        <v>49255.912094665808</v>
      </c>
      <c r="G3">
        <v>100000</v>
      </c>
      <c r="H3" s="11" t="s">
        <v>31</v>
      </c>
    </row>
    <row r="4" spans="1:8" x14ac:dyDescent="0.3">
      <c r="A4" s="1">
        <v>7</v>
      </c>
      <c r="B4" s="2">
        <v>0.4</v>
      </c>
      <c r="C4" s="10">
        <f t="shared" si="0"/>
        <v>0.36909144187581711</v>
      </c>
      <c r="D4" s="3">
        <f t="shared" si="1"/>
        <v>36909.144187581711</v>
      </c>
      <c r="E4" s="1">
        <f t="shared" si="2"/>
        <v>258364.00931307196</v>
      </c>
      <c r="F4" s="5">
        <f t="shared" ref="F4:F22" si="3">E4-(D4*B26)</f>
        <v>73818.288375163393</v>
      </c>
      <c r="G4">
        <v>100000</v>
      </c>
    </row>
    <row r="5" spans="1:8" x14ac:dyDescent="0.3">
      <c r="A5" s="1">
        <v>8</v>
      </c>
      <c r="B5" s="2">
        <v>0.32</v>
      </c>
      <c r="C5" s="10">
        <f t="shared" si="0"/>
        <v>0.28745710707060823</v>
      </c>
      <c r="D5" s="3">
        <f t="shared" si="1"/>
        <v>28745.710707060822</v>
      </c>
      <c r="E5" s="1">
        <f t="shared" si="2"/>
        <v>229965.68565648657</v>
      </c>
      <c r="F5" s="5">
        <f t="shared" si="3"/>
        <v>86237.132121182454</v>
      </c>
      <c r="G5">
        <v>100000</v>
      </c>
    </row>
    <row r="6" spans="1:8" x14ac:dyDescent="0.3">
      <c r="A6" s="1">
        <v>9</v>
      </c>
      <c r="B6" s="2">
        <v>0.25</v>
      </c>
      <c r="C6" s="10">
        <f t="shared" si="0"/>
        <v>0.23057675801164021</v>
      </c>
      <c r="D6" s="3">
        <f t="shared" si="1"/>
        <v>23057.67580116402</v>
      </c>
      <c r="E6" s="1">
        <f t="shared" si="2"/>
        <v>207519.08221047616</v>
      </c>
      <c r="F6" s="5">
        <f t="shared" si="3"/>
        <v>92230.703204656063</v>
      </c>
      <c r="G6">
        <v>100000</v>
      </c>
    </row>
    <row r="7" spans="1:8" x14ac:dyDescent="0.3">
      <c r="A7" s="1">
        <v>10</v>
      </c>
      <c r="B7" s="2">
        <v>0.2</v>
      </c>
      <c r="C7" s="10">
        <f t="shared" si="0"/>
        <v>0.18930300422121596</v>
      </c>
      <c r="D7" s="3">
        <f t="shared" si="1"/>
        <v>18930.300422121596</v>
      </c>
      <c r="E7" s="1">
        <f t="shared" si="2"/>
        <v>189303.00422121596</v>
      </c>
      <c r="F7" s="5">
        <f t="shared" si="3"/>
        <v>94651.50211060798</v>
      </c>
      <c r="G7">
        <v>100000</v>
      </c>
    </row>
    <row r="8" spans="1:8" x14ac:dyDescent="0.3">
      <c r="A8" s="1">
        <v>11</v>
      </c>
      <c r="B8" s="2">
        <v>0.16</v>
      </c>
      <c r="C8" s="10">
        <f t="shared" si="0"/>
        <v>0.15836908211415465</v>
      </c>
      <c r="D8" s="3">
        <f t="shared" si="1"/>
        <v>15836.908211415464</v>
      </c>
      <c r="E8" s="1">
        <f t="shared" si="2"/>
        <v>174205.99032557011</v>
      </c>
      <c r="F8" s="5">
        <f t="shared" si="3"/>
        <v>95021.449268492783</v>
      </c>
      <c r="G8">
        <v>100000</v>
      </c>
    </row>
    <row r="9" spans="1:8" x14ac:dyDescent="0.3">
      <c r="A9" s="1">
        <v>12</v>
      </c>
      <c r="B9" s="2">
        <v>0.13</v>
      </c>
      <c r="C9" s="10">
        <f t="shared" si="0"/>
        <v>0.13456441064041047</v>
      </c>
      <c r="D9" s="3">
        <f t="shared" si="1"/>
        <v>13456.441064041048</v>
      </c>
      <c r="E9" s="1">
        <f t="shared" si="2"/>
        <v>161477.29276849257</v>
      </c>
      <c r="F9" s="5">
        <f t="shared" si="3"/>
        <v>94195.087448287333</v>
      </c>
      <c r="G9">
        <v>100000</v>
      </c>
    </row>
    <row r="10" spans="1:8" x14ac:dyDescent="0.3">
      <c r="A10" s="1">
        <v>13</v>
      </c>
      <c r="B10" s="2">
        <v>0.11</v>
      </c>
      <c r="C10" s="10">
        <f t="shared" si="0"/>
        <v>0.11583920030461227</v>
      </c>
      <c r="D10" s="3">
        <f t="shared" si="1"/>
        <v>11583.920030461228</v>
      </c>
      <c r="E10" s="1">
        <f t="shared" si="2"/>
        <v>150590.96039599596</v>
      </c>
      <c r="F10" s="5">
        <f t="shared" si="3"/>
        <v>92671.360243689822</v>
      </c>
      <c r="G10">
        <v>100000</v>
      </c>
    </row>
    <row r="11" spans="1:8" x14ac:dyDescent="0.3">
      <c r="A11" s="1">
        <v>14</v>
      </c>
      <c r="B11" s="2">
        <v>9.5000000000000001E-2</v>
      </c>
      <c r="C11" s="10">
        <f t="shared" si="0"/>
        <v>0.10083372784364156</v>
      </c>
      <c r="D11" s="3">
        <f t="shared" si="1"/>
        <v>10083.372784364155</v>
      </c>
      <c r="E11" s="1">
        <f t="shared" si="2"/>
        <v>141167.21898109818</v>
      </c>
      <c r="F11" s="5">
        <f t="shared" si="3"/>
        <v>90750.355059277412</v>
      </c>
      <c r="G11">
        <v>100000</v>
      </c>
    </row>
    <row r="12" spans="1:8" x14ac:dyDescent="0.3">
      <c r="A12" s="1">
        <v>15</v>
      </c>
      <c r="B12" s="2">
        <v>0.08</v>
      </c>
      <c r="C12" s="10">
        <f t="shared" si="0"/>
        <v>8.8616515538890578E-2</v>
      </c>
      <c r="D12" s="3">
        <f t="shared" si="1"/>
        <v>8861.6515538890581</v>
      </c>
      <c r="E12" s="1">
        <f t="shared" si="2"/>
        <v>132924.77330833586</v>
      </c>
      <c r="F12" s="5">
        <f t="shared" si="3"/>
        <v>88616.51553889057</v>
      </c>
      <c r="G12">
        <v>100000</v>
      </c>
    </row>
    <row r="13" spans="1:8" x14ac:dyDescent="0.3">
      <c r="A13" s="1">
        <v>16</v>
      </c>
      <c r="B13" s="2">
        <v>7.0000000000000007E-2</v>
      </c>
      <c r="C13" s="10">
        <f t="shared" si="0"/>
        <v>7.8531681888279928E-2</v>
      </c>
      <c r="D13" s="3">
        <f t="shared" si="1"/>
        <v>7853.1681888279927</v>
      </c>
      <c r="E13" s="1">
        <f t="shared" si="2"/>
        <v>125650.69102124788</v>
      </c>
      <c r="F13" s="5">
        <f t="shared" si="3"/>
        <v>86384.850077107927</v>
      </c>
      <c r="G13">
        <v>100000</v>
      </c>
    </row>
    <row r="14" spans="1:8" x14ac:dyDescent="0.3">
      <c r="A14" s="1">
        <v>17</v>
      </c>
      <c r="B14" s="2">
        <v>6.3E-2</v>
      </c>
      <c r="C14" s="10">
        <f t="shared" si="0"/>
        <v>7.010631266444263E-2</v>
      </c>
      <c r="D14" s="3">
        <f t="shared" si="1"/>
        <v>7010.631266444263</v>
      </c>
      <c r="E14" s="1">
        <f t="shared" si="2"/>
        <v>119180.73152955247</v>
      </c>
      <c r="F14" s="5">
        <f t="shared" si="3"/>
        <v>84127.575197331156</v>
      </c>
      <c r="G14">
        <v>100000</v>
      </c>
    </row>
    <row r="15" spans="1:8" x14ac:dyDescent="0.3">
      <c r="A15" s="1">
        <v>18</v>
      </c>
      <c r="B15" s="2">
        <v>5.8000000000000003E-2</v>
      </c>
      <c r="C15" s="10">
        <f t="shared" si="0"/>
        <v>6.2992287077296968E-2</v>
      </c>
      <c r="D15" s="3">
        <f t="shared" si="1"/>
        <v>6299.2287077296969</v>
      </c>
      <c r="E15" s="1">
        <f t="shared" si="2"/>
        <v>113386.11673913454</v>
      </c>
      <c r="F15" s="5">
        <f>E15-(D15*B37)</f>
        <v>81889.973200486056</v>
      </c>
      <c r="G15">
        <v>100000</v>
      </c>
    </row>
    <row r="16" spans="1:8" x14ac:dyDescent="0.3">
      <c r="A16" s="1">
        <v>19</v>
      </c>
      <c r="B16" s="2">
        <v>5.2999999999999999E-2</v>
      </c>
      <c r="C16" s="10">
        <f t="shared" si="0"/>
        <v>5.6928634286817013E-2</v>
      </c>
      <c r="D16" s="3">
        <f t="shared" si="1"/>
        <v>5692.8634286817014</v>
      </c>
      <c r="E16" s="1">
        <f t="shared" si="2"/>
        <v>108164.40514495232</v>
      </c>
      <c r="F16" s="5">
        <f t="shared" si="3"/>
        <v>79700.088001543816</v>
      </c>
      <c r="G16">
        <v>100000</v>
      </c>
    </row>
    <row r="17" spans="1:17" x14ac:dyDescent="0.3">
      <c r="A17" s="1">
        <v>20</v>
      </c>
      <c r="B17" s="2">
        <v>4.9000000000000002E-2</v>
      </c>
      <c r="C17" s="10">
        <f t="shared" si="0"/>
        <v>5.1716527239469616E-2</v>
      </c>
      <c r="D17" s="3">
        <f t="shared" si="1"/>
        <v>5171.6527239469615</v>
      </c>
      <c r="E17" s="1">
        <f t="shared" si="2"/>
        <v>103433.05447893923</v>
      </c>
      <c r="F17" s="5">
        <f t="shared" si="3"/>
        <v>77574.790859204426</v>
      </c>
      <c r="G17">
        <v>100000</v>
      </c>
    </row>
    <row r="18" spans="1:17" x14ac:dyDescent="0.3">
      <c r="A18" s="1">
        <v>21</v>
      </c>
      <c r="B18" s="2">
        <v>4.5999999999999999E-2</v>
      </c>
      <c r="C18" s="10">
        <f t="shared" si="0"/>
        <v>4.7202281057612906E-2</v>
      </c>
      <c r="D18" s="3">
        <f t="shared" si="1"/>
        <v>4720.2281057612909</v>
      </c>
      <c r="E18" s="1">
        <f t="shared" si="2"/>
        <v>99124.79022098711</v>
      </c>
      <c r="F18" s="5">
        <f t="shared" si="3"/>
        <v>75523.649692180654</v>
      </c>
      <c r="G18">
        <v>100000</v>
      </c>
    </row>
    <row r="19" spans="1:17" x14ac:dyDescent="0.3">
      <c r="A19" s="1">
        <v>22</v>
      </c>
      <c r="B19" s="2">
        <v>4.3999999999999997E-2</v>
      </c>
      <c r="C19" s="10">
        <f t="shared" si="0"/>
        <v>4.3265551874049714E-2</v>
      </c>
      <c r="D19" s="3">
        <f t="shared" si="1"/>
        <v>4326.5551874049715</v>
      </c>
      <c r="E19" s="1">
        <f t="shared" si="2"/>
        <v>95184.214122909369</v>
      </c>
      <c r="F19" s="5">
        <f t="shared" si="3"/>
        <v>73551.438185884515</v>
      </c>
      <c r="G19">
        <v>100000</v>
      </c>
    </row>
    <row r="20" spans="1:17" x14ac:dyDescent="0.3">
      <c r="A20" s="1">
        <v>23</v>
      </c>
      <c r="B20" s="2">
        <v>4.2999999999999997E-2</v>
      </c>
      <c r="C20" s="10">
        <f t="shared" si="0"/>
        <v>3.9810991802954027E-2</v>
      </c>
      <c r="D20" s="3">
        <f t="shared" si="1"/>
        <v>3981.0991802954027</v>
      </c>
      <c r="E20" s="1">
        <f t="shared" si="2"/>
        <v>91565.281146794267</v>
      </c>
      <c r="F20" s="5">
        <f t="shared" si="3"/>
        <v>71659.785245317253</v>
      </c>
      <c r="G20">
        <v>100000</v>
      </c>
    </row>
    <row r="21" spans="1:17" x14ac:dyDescent="0.3">
      <c r="A21" s="1">
        <v>24</v>
      </c>
      <c r="B21" s="2">
        <v>4.2000000000000003E-2</v>
      </c>
      <c r="C21" s="10">
        <f t="shared" si="0"/>
        <v>3.676224810576998E-2</v>
      </c>
      <c r="D21" s="3">
        <f t="shared" si="1"/>
        <v>3676.2248105769982</v>
      </c>
      <c r="E21" s="1">
        <f t="shared" si="2"/>
        <v>88229.395453847959</v>
      </c>
      <c r="F21" s="5">
        <f t="shared" si="3"/>
        <v>69848.271400962971</v>
      </c>
      <c r="G21">
        <v>100000</v>
      </c>
    </row>
    <row r="22" spans="1:17" x14ac:dyDescent="0.3">
      <c r="A22" s="1">
        <v>25</v>
      </c>
      <c r="B22" s="2">
        <v>4.1000000000000002E-2</v>
      </c>
      <c r="C22" s="10">
        <f t="shared" si="0"/>
        <v>3.4057581926180067E-2</v>
      </c>
      <c r="D22" s="3">
        <f t="shared" si="1"/>
        <v>3405.7581926180069</v>
      </c>
      <c r="E22" s="1">
        <f t="shared" si="2"/>
        <v>85143.954815450168</v>
      </c>
      <c r="F22" s="5">
        <f t="shared" si="3"/>
        <v>68115.163852360129</v>
      </c>
      <c r="G22">
        <v>100000</v>
      </c>
    </row>
    <row r="24" spans="1:17" x14ac:dyDescent="0.3">
      <c r="A24" t="s">
        <v>6</v>
      </c>
      <c r="B24" s="1">
        <v>5</v>
      </c>
      <c r="D24" s="34" t="s">
        <v>34</v>
      </c>
      <c r="E24" s="34"/>
      <c r="L24" s="32" t="s">
        <v>34</v>
      </c>
      <c r="M24" s="33"/>
      <c r="N24" s="35" t="s">
        <v>35</v>
      </c>
      <c r="O24" s="36"/>
      <c r="P24" s="35" t="s">
        <v>36</v>
      </c>
      <c r="Q24" s="37"/>
    </row>
    <row r="25" spans="1:17" x14ac:dyDescent="0.3">
      <c r="B25" s="1">
        <v>5</v>
      </c>
      <c r="D25" t="s">
        <v>2</v>
      </c>
      <c r="E25" s="10">
        <f>POWER(E27,-1.872)*14.098</f>
        <v>0.16579673403315712</v>
      </c>
      <c r="L25" s="18" t="s">
        <v>2</v>
      </c>
      <c r="M25" s="26">
        <f>POWER(M27,-1.872)*14.098</f>
        <v>0.16579673403315712</v>
      </c>
      <c r="N25" s="24" t="s">
        <v>2</v>
      </c>
      <c r="O25" s="26">
        <f>POWER(O27,-1.872)*14.098</f>
        <v>0.29999994478373548</v>
      </c>
      <c r="P25" s="24" t="s">
        <v>2</v>
      </c>
      <c r="Q25" s="19">
        <f>POWER(Q27,-1.872)*14.098</f>
        <v>0.49999989711562493</v>
      </c>
    </row>
    <row r="26" spans="1:17" x14ac:dyDescent="0.3">
      <c r="B26" s="1">
        <v>5</v>
      </c>
      <c r="D26" t="s">
        <v>3</v>
      </c>
      <c r="E26" s="16">
        <f>E25*E28</f>
        <v>16579.673403315712</v>
      </c>
      <c r="L26" s="18" t="s">
        <v>3</v>
      </c>
      <c r="M26" s="27">
        <f>M25*M28</f>
        <v>16579.673403315712</v>
      </c>
      <c r="N26" s="24" t="s">
        <v>3</v>
      </c>
      <c r="O26" s="27">
        <f>O25*O28</f>
        <v>29999.994478373548</v>
      </c>
      <c r="P26" s="24" t="s">
        <v>3</v>
      </c>
      <c r="Q26" s="20">
        <f>Q25*Q28</f>
        <v>49999.989711562492</v>
      </c>
    </row>
    <row r="27" spans="1:17" x14ac:dyDescent="0.3">
      <c r="B27" s="1">
        <v>5</v>
      </c>
      <c r="D27" s="12" t="s">
        <v>0</v>
      </c>
      <c r="E27" s="13">
        <v>10.733945031910588</v>
      </c>
      <c r="L27" s="21" t="s">
        <v>0</v>
      </c>
      <c r="M27" s="28">
        <v>10.733945031910588</v>
      </c>
      <c r="N27" s="25" t="s">
        <v>0</v>
      </c>
      <c r="O27" s="28">
        <v>7.8195507204909109</v>
      </c>
      <c r="P27" s="25" t="s">
        <v>0</v>
      </c>
      <c r="Q27" s="22">
        <v>5.9521361748690778</v>
      </c>
    </row>
    <row r="28" spans="1:17" x14ac:dyDescent="0.3">
      <c r="B28" s="1">
        <v>5</v>
      </c>
      <c r="D28" t="s">
        <v>32</v>
      </c>
      <c r="E28">
        <v>100000</v>
      </c>
      <c r="L28" s="18" t="s">
        <v>32</v>
      </c>
      <c r="M28" s="29">
        <v>100000</v>
      </c>
      <c r="N28" s="24" t="s">
        <v>32</v>
      </c>
      <c r="O28" s="29">
        <v>100000</v>
      </c>
      <c r="P28" s="24" t="s">
        <v>32</v>
      </c>
      <c r="Q28" s="18">
        <v>100000</v>
      </c>
    </row>
    <row r="29" spans="1:17" x14ac:dyDescent="0.3">
      <c r="B29" s="1">
        <v>5</v>
      </c>
      <c r="D29" t="s">
        <v>33</v>
      </c>
      <c r="E29" s="1">
        <v>5</v>
      </c>
      <c r="L29" s="18" t="s">
        <v>33</v>
      </c>
      <c r="M29" s="30">
        <v>5</v>
      </c>
      <c r="N29" s="24" t="s">
        <v>33</v>
      </c>
      <c r="O29" s="30">
        <v>4.5</v>
      </c>
      <c r="P29" s="24" t="s">
        <v>33</v>
      </c>
      <c r="Q29" s="23">
        <v>4</v>
      </c>
    </row>
    <row r="30" spans="1:17" ht="15" thickBot="1" x14ac:dyDescent="0.35">
      <c r="B30" s="1">
        <v>5</v>
      </c>
      <c r="D30" s="14" t="s">
        <v>4</v>
      </c>
      <c r="E30" s="15">
        <f>E27*E26</f>
        <v>177965.3029582208</v>
      </c>
      <c r="L30" s="18" t="s">
        <v>4</v>
      </c>
      <c r="M30" s="30">
        <f>M27*M26</f>
        <v>177965.3029582208</v>
      </c>
      <c r="N30" s="24" t="s">
        <v>4</v>
      </c>
      <c r="O30" s="30">
        <f>O27*O26</f>
        <v>234586.47843808922</v>
      </c>
      <c r="P30" s="24" t="s">
        <v>4</v>
      </c>
      <c r="Q30" s="23">
        <f>Q27*Q26</f>
        <v>297606.7475052728</v>
      </c>
    </row>
    <row r="31" spans="1:17" x14ac:dyDescent="0.3">
      <c r="B31" s="1">
        <v>5</v>
      </c>
      <c r="E31" s="1"/>
      <c r="L31" s="18"/>
      <c r="M31" s="30"/>
      <c r="N31" s="24"/>
      <c r="O31" s="30"/>
      <c r="P31" s="24"/>
      <c r="Q31" s="23"/>
    </row>
    <row r="32" spans="1:17" x14ac:dyDescent="0.3">
      <c r="B32" s="1">
        <v>5</v>
      </c>
      <c r="D32" t="s">
        <v>5</v>
      </c>
      <c r="E32" s="1">
        <f>(E27-E29)*E26</f>
        <v>95066.935941642238</v>
      </c>
      <c r="L32" s="18" t="s">
        <v>5</v>
      </c>
      <c r="M32" s="30">
        <f>(M27-M29)*M26</f>
        <v>95066.935941642238</v>
      </c>
      <c r="N32" s="24" t="s">
        <v>5</v>
      </c>
      <c r="O32" s="30">
        <f>(O27-O29)*O26</f>
        <v>99586.503285408267</v>
      </c>
      <c r="P32" s="24" t="s">
        <v>5</v>
      </c>
      <c r="Q32" s="23">
        <f>(Q27-Q29)*Q26</f>
        <v>97606.788659022845</v>
      </c>
    </row>
    <row r="33" spans="2:17" x14ac:dyDescent="0.3">
      <c r="B33" s="1">
        <v>5</v>
      </c>
      <c r="D33" t="s">
        <v>37</v>
      </c>
      <c r="E33" s="10">
        <f>E32/E30</f>
        <v>0.53418803756348054</v>
      </c>
      <c r="L33" s="18" t="s">
        <v>37</v>
      </c>
      <c r="M33" s="26">
        <f>M32/M30</f>
        <v>0.53418803756348054</v>
      </c>
      <c r="N33" s="24" t="s">
        <v>37</v>
      </c>
      <c r="O33" s="26">
        <f>O32/O30</f>
        <v>0.42451936679585983</v>
      </c>
      <c r="P33" s="24" t="s">
        <v>37</v>
      </c>
      <c r="Q33" s="19">
        <f>Q32/Q30</f>
        <v>0.32797236446157363</v>
      </c>
    </row>
    <row r="34" spans="2:17" x14ac:dyDescent="0.3">
      <c r="B34" s="1">
        <v>5</v>
      </c>
      <c r="M34" s="31" t="s">
        <v>38</v>
      </c>
    </row>
    <row r="35" spans="2:17" x14ac:dyDescent="0.3">
      <c r="B35" s="1">
        <v>5</v>
      </c>
    </row>
    <row r="36" spans="2:17" x14ac:dyDescent="0.3">
      <c r="B36" s="1">
        <v>5</v>
      </c>
      <c r="D36" s="17" t="s">
        <v>35</v>
      </c>
      <c r="E36" s="17"/>
    </row>
    <row r="37" spans="2:17" x14ac:dyDescent="0.3">
      <c r="B37" s="1">
        <v>5</v>
      </c>
      <c r="D37" t="s">
        <v>2</v>
      </c>
      <c r="E37" s="10">
        <f>POWER(E39,-1.872)*14.098</f>
        <v>0.29999994478373548</v>
      </c>
    </row>
    <row r="38" spans="2:17" x14ac:dyDescent="0.3">
      <c r="B38" s="1">
        <v>5</v>
      </c>
      <c r="D38" t="s">
        <v>3</v>
      </c>
      <c r="E38" s="16">
        <f>E37*E40</f>
        <v>29999.994478373548</v>
      </c>
    </row>
    <row r="39" spans="2:17" x14ac:dyDescent="0.3">
      <c r="B39" s="1">
        <v>5</v>
      </c>
      <c r="D39" s="12" t="s">
        <v>0</v>
      </c>
      <c r="E39" s="13">
        <v>7.8195507204909109</v>
      </c>
    </row>
    <row r="40" spans="2:17" x14ac:dyDescent="0.3">
      <c r="B40" s="1">
        <v>5</v>
      </c>
      <c r="D40" t="s">
        <v>32</v>
      </c>
      <c r="E40">
        <v>100000</v>
      </c>
      <c r="G40">
        <v>30000</v>
      </c>
    </row>
    <row r="41" spans="2:17" x14ac:dyDescent="0.3">
      <c r="B41" s="1">
        <v>5</v>
      </c>
      <c r="D41" t="s">
        <v>33</v>
      </c>
      <c r="E41" s="1">
        <v>4.5</v>
      </c>
    </row>
    <row r="42" spans="2:17" ht="15" thickBot="1" x14ac:dyDescent="0.35">
      <c r="B42" s="1">
        <v>5</v>
      </c>
      <c r="D42" s="14" t="s">
        <v>4</v>
      </c>
      <c r="E42" s="15">
        <f>E39*E38</f>
        <v>234586.47843808922</v>
      </c>
    </row>
    <row r="43" spans="2:17" x14ac:dyDescent="0.3">
      <c r="B43" s="1">
        <v>5</v>
      </c>
      <c r="E43" s="1"/>
    </row>
    <row r="44" spans="2:17" x14ac:dyDescent="0.3">
      <c r="B44" s="1">
        <v>5</v>
      </c>
      <c r="D44" t="s">
        <v>5</v>
      </c>
      <c r="E44" s="1">
        <f>(E39-E41)*E38</f>
        <v>99586.503285408267</v>
      </c>
    </row>
    <row r="45" spans="2:17" x14ac:dyDescent="0.3">
      <c r="B45" s="1">
        <v>5</v>
      </c>
      <c r="D45" t="s">
        <v>37</v>
      </c>
      <c r="E45" s="10">
        <f>E44/E42</f>
        <v>0.42451936679585983</v>
      </c>
    </row>
    <row r="46" spans="2:17" x14ac:dyDescent="0.3">
      <c r="B46" s="1">
        <v>5</v>
      </c>
    </row>
    <row r="47" spans="2:17" x14ac:dyDescent="0.3">
      <c r="B47" s="1">
        <v>5</v>
      </c>
    </row>
    <row r="48" spans="2:17" x14ac:dyDescent="0.3">
      <c r="B48" s="1">
        <v>5</v>
      </c>
      <c r="D48" s="34" t="s">
        <v>36</v>
      </c>
      <c r="E48" s="34"/>
    </row>
    <row r="49" spans="2:7" x14ac:dyDescent="0.3">
      <c r="B49" s="1">
        <v>5</v>
      </c>
      <c r="D49" t="s">
        <v>2</v>
      </c>
      <c r="E49" s="10">
        <f>POWER(E51,-1.872)*14.098</f>
        <v>0.49999989711562493</v>
      </c>
    </row>
    <row r="50" spans="2:7" x14ac:dyDescent="0.3">
      <c r="B50" s="1">
        <v>5</v>
      </c>
      <c r="D50" t="s">
        <v>3</v>
      </c>
      <c r="E50" s="16">
        <f>E49*E52</f>
        <v>49999.989711562492</v>
      </c>
    </row>
    <row r="51" spans="2:7" x14ac:dyDescent="0.3">
      <c r="B51" s="1">
        <v>5</v>
      </c>
      <c r="D51" s="12" t="s">
        <v>0</v>
      </c>
      <c r="E51" s="13">
        <v>5.9521361748690778</v>
      </c>
    </row>
    <row r="52" spans="2:7" x14ac:dyDescent="0.3">
      <c r="B52" s="1">
        <v>5</v>
      </c>
      <c r="D52" t="s">
        <v>32</v>
      </c>
      <c r="E52">
        <v>100000</v>
      </c>
      <c r="G52" s="4">
        <v>50000</v>
      </c>
    </row>
    <row r="53" spans="2:7" x14ac:dyDescent="0.3">
      <c r="B53" s="1">
        <v>5</v>
      </c>
      <c r="D53" t="s">
        <v>33</v>
      </c>
      <c r="E53" s="1">
        <v>4</v>
      </c>
    </row>
    <row r="54" spans="2:7" ht="15" thickBot="1" x14ac:dyDescent="0.35">
      <c r="B54" s="1">
        <v>5</v>
      </c>
      <c r="D54" s="14" t="s">
        <v>4</v>
      </c>
      <c r="E54" s="15">
        <f>E51*E50</f>
        <v>297606.7475052728</v>
      </c>
    </row>
    <row r="55" spans="2:7" x14ac:dyDescent="0.3">
      <c r="B55" s="1">
        <v>5</v>
      </c>
      <c r="E55" s="1"/>
    </row>
    <row r="56" spans="2:7" x14ac:dyDescent="0.3">
      <c r="B56" s="1">
        <v>5</v>
      </c>
      <c r="D56" t="s">
        <v>5</v>
      </c>
      <c r="E56" s="1">
        <f>(E51-E53)*E50</f>
        <v>97606.788659022845</v>
      </c>
    </row>
    <row r="57" spans="2:7" x14ac:dyDescent="0.3">
      <c r="B57" s="1">
        <v>5</v>
      </c>
      <c r="D57" t="s">
        <v>37</v>
      </c>
      <c r="E57" s="10">
        <f>E56/E54</f>
        <v>0.32797236446157363</v>
      </c>
    </row>
    <row r="58" spans="2:7" x14ac:dyDescent="0.3">
      <c r="B58" s="1">
        <v>5</v>
      </c>
    </row>
    <row r="59" spans="2:7" x14ac:dyDescent="0.3">
      <c r="B59" s="1">
        <v>5</v>
      </c>
    </row>
    <row r="60" spans="2:7" x14ac:dyDescent="0.3">
      <c r="B60" s="1">
        <v>5</v>
      </c>
    </row>
  </sheetData>
  <mergeCells count="4">
    <mergeCell ref="D24:E24"/>
    <mergeCell ref="D48:E48"/>
    <mergeCell ref="N24:O24"/>
    <mergeCell ref="P24:Q24"/>
  </mergeCells>
  <conditionalFormatting sqref="F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Output</vt:lpstr>
      <vt:lpstr>Price vs. Demand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13302</cp:lastModifiedBy>
  <dcterms:created xsi:type="dcterms:W3CDTF">2014-02-20T19:33:25Z</dcterms:created>
  <dcterms:modified xsi:type="dcterms:W3CDTF">2019-04-26T19:55:49Z</dcterms:modified>
</cp:coreProperties>
</file>