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codex_scratch\site_build\"/>
    </mc:Choice>
  </mc:AlternateContent>
  <xr:revisionPtr revIDLastSave="0" documentId="13_ncr:1_{8AE82C3E-60D0-4F5F-8D93-8ACB94BF64C5}" xr6:coauthVersionLast="47" xr6:coauthVersionMax="47" xr10:uidLastSave="{00000000-0000-0000-0000-000000000000}"/>
  <bookViews>
    <workbookView xWindow="-108" yWindow="-108" windowWidth="23256" windowHeight="13176" firstSheet="19" activeTab="21" xr2:uid="{00000000-000D-0000-FFFF-FFFF00000000}"/>
  </bookViews>
  <sheets>
    <sheet name="Dashboard" sheetId="1" r:id="rId1"/>
    <sheet name="Subsurface_Dashboard" sheetId="2" r:id="rId2"/>
    <sheet name="Doppler_Depth_Inversion" sheetId="3" r:id="rId3"/>
    <sheet name="Doppler_Depth_Data" sheetId="4" r:id="rId4"/>
    <sheet name="Inputs" sheetId="5" r:id="rId5"/>
    <sheet name="Subsurface_Inputs" sheetId="6" r:id="rId6"/>
    <sheet name="Model_Data" sheetId="7" r:id="rId7"/>
    <sheet name="Subsurface_Live_Data" sheetId="8" r:id="rId8"/>
    <sheet name="Subsurface_Scenario_Data" sheetId="9" r:id="rId9"/>
    <sheet name="Subsurface_Materials_Evidence" sheetId="10" r:id="rId10"/>
    <sheet name="Subsurface_Radargram_Data" sheetId="11" r:id="rId11"/>
    <sheet name="Subsurface_Chart_Data" sheetId="12" r:id="rId12"/>
    <sheet name="Chart_Data" sheetId="13" r:id="rId13"/>
    <sheet name="Scenario_Data" sheetId="14" r:id="rId14"/>
    <sheet name="PRF_Results" sheetId="15" r:id="rId15"/>
    <sheet name="Formula_Guide" sheetId="16" r:id="rId16"/>
    <sheet name="Topography_Formulas" sheetId="17" r:id="rId17"/>
    <sheet name="Checks" sheetId="18" r:id="rId18"/>
    <sheet name="Graph_Guide" sheetId="19" r:id="rId19"/>
    <sheet name="Dashboard_Live_Data" sheetId="20" r:id="rId20"/>
    <sheet name="Native_Chart_Data" sheetId="21" r:id="rId21"/>
    <sheet name="Subsurface_Checks" sheetId="22" r:id="rId22"/>
    <sheet name="Subsurface_Formulas" sheetId="23" r:id="rId23"/>
    <sheet name="Subsurface_Model_Audit" sheetId="24" r:id="rId24"/>
  </sheets>
  <definedNames>
    <definedName name="_xlnm._FilterDatabase" localSheetId="3" hidden="1">Doppler_Depth_Data!$A$3:$S$244</definedName>
    <definedName name="_xlnm._FilterDatabase" localSheetId="7" hidden="1">Subsurface_Live_Data!$A$1:$V$242</definedName>
    <definedName name="_xlnm._FilterDatabase" localSheetId="10" hidden="1">Subsurface_Radargram_Data!$A$1:$G$242</definedName>
    <definedName name="_xlnm._FilterDatabase" localSheetId="8"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4" l="1"/>
  <c r="D5" i="24"/>
  <c r="I212" i="20"/>
  <c r="I117" i="20"/>
  <c r="I116" i="20"/>
  <c r="I115" i="20"/>
  <c r="I114" i="20"/>
  <c r="I113" i="20"/>
  <c r="I112" i="20"/>
  <c r="I111" i="20"/>
  <c r="I110" i="20"/>
  <c r="I109" i="20"/>
  <c r="I108" i="20"/>
  <c r="I107" i="20"/>
  <c r="I106" i="20"/>
  <c r="I105" i="20"/>
  <c r="I104" i="20"/>
  <c r="I103" i="20"/>
  <c r="I102" i="20"/>
  <c r="I101" i="20"/>
  <c r="I100" i="20"/>
  <c r="I99" i="20"/>
  <c r="I98" i="20"/>
  <c r="I97" i="20"/>
  <c r="I96" i="20"/>
  <c r="I95" i="20"/>
  <c r="I94" i="20"/>
  <c r="I93" i="20"/>
  <c r="I92" i="20"/>
  <c r="I91" i="20"/>
  <c r="I90" i="20"/>
  <c r="I19" i="20"/>
  <c r="I18" i="20"/>
  <c r="I17" i="20"/>
  <c r="I16" i="20"/>
  <c r="I15" i="20"/>
  <c r="I14" i="20"/>
  <c r="I13" i="20"/>
  <c r="I12" i="20"/>
  <c r="I11" i="20"/>
  <c r="I10" i="20"/>
  <c r="I9" i="20"/>
  <c r="I8" i="20"/>
  <c r="I7" i="20"/>
  <c r="I6" i="20"/>
  <c r="I5" i="20"/>
  <c r="I4" i="20"/>
  <c r="I3" i="20"/>
  <c r="I2" i="20"/>
  <c r="B20" i="18"/>
  <c r="B18" i="18"/>
  <c r="B17" i="18"/>
  <c r="B16" i="18"/>
  <c r="B15" i="18"/>
  <c r="B14" i="18"/>
  <c r="B13" i="18"/>
  <c r="B12" i="18"/>
  <c r="B11" i="18"/>
  <c r="B10" i="18"/>
  <c r="B9" i="18"/>
  <c r="B8" i="18"/>
  <c r="B7" i="18"/>
  <c r="B6" i="18"/>
  <c r="B5" i="18"/>
  <c r="B4" i="18"/>
  <c r="A6" i="15"/>
  <c r="A5" i="15"/>
  <c r="A4" i="15"/>
  <c r="BF242" i="14"/>
  <c r="AY242" i="14"/>
  <c r="AR242" i="14"/>
  <c r="A242" i="14"/>
  <c r="BF241" i="14"/>
  <c r="AY241" i="14"/>
  <c r="AR241" i="14"/>
  <c r="A241" i="14"/>
  <c r="BF240" i="14"/>
  <c r="AY240" i="14"/>
  <c r="AR240" i="14"/>
  <c r="A240" i="14"/>
  <c r="BF239" i="14"/>
  <c r="AY239" i="14"/>
  <c r="AR239" i="14"/>
  <c r="A239" i="14"/>
  <c r="BF238" i="14"/>
  <c r="AY238" i="14"/>
  <c r="AR238" i="14"/>
  <c r="A238" i="14"/>
  <c r="BF237" i="14"/>
  <c r="AY237" i="14"/>
  <c r="AR237" i="14"/>
  <c r="A237" i="14"/>
  <c r="BF236" i="14"/>
  <c r="AY236" i="14"/>
  <c r="AR236" i="14"/>
  <c r="A236" i="14"/>
  <c r="BF235" i="14"/>
  <c r="AY235" i="14"/>
  <c r="AR235" i="14"/>
  <c r="A235" i="14"/>
  <c r="BF234" i="14"/>
  <c r="AY234" i="14"/>
  <c r="AR234" i="14"/>
  <c r="A234" i="14"/>
  <c r="BF233" i="14"/>
  <c r="AY233" i="14"/>
  <c r="AR233" i="14"/>
  <c r="C233" i="14"/>
  <c r="B233" i="14"/>
  <c r="A233" i="14"/>
  <c r="BF232" i="14"/>
  <c r="AY232" i="14"/>
  <c r="AR232" i="14"/>
  <c r="B232" i="14"/>
  <c r="A232" i="14"/>
  <c r="BF231" i="14"/>
  <c r="AY231" i="14"/>
  <c r="AR231" i="14"/>
  <c r="A231" i="14"/>
  <c r="BF230" i="14"/>
  <c r="AY230" i="14"/>
  <c r="AR230" i="14"/>
  <c r="B230" i="14"/>
  <c r="A230" i="14"/>
  <c r="BF229" i="14"/>
  <c r="AY229" i="14"/>
  <c r="AR229" i="14"/>
  <c r="A229" i="14"/>
  <c r="BF228" i="14"/>
  <c r="AY228" i="14"/>
  <c r="AR228" i="14"/>
  <c r="A228" i="14"/>
  <c r="BF227" i="14"/>
  <c r="AY227" i="14"/>
  <c r="AR227" i="14"/>
  <c r="B227" i="14"/>
  <c r="A227" i="14"/>
  <c r="BF226" i="14"/>
  <c r="AY226" i="14"/>
  <c r="AR226" i="14"/>
  <c r="B226" i="14"/>
  <c r="A226" i="14"/>
  <c r="BF225" i="14"/>
  <c r="AY225" i="14"/>
  <c r="AR225" i="14"/>
  <c r="A225" i="14"/>
  <c r="BF224" i="14"/>
  <c r="AY224" i="14"/>
  <c r="AR224" i="14"/>
  <c r="A224" i="14"/>
  <c r="BF223" i="14"/>
  <c r="AY223" i="14"/>
  <c r="AR223" i="14"/>
  <c r="A223" i="14"/>
  <c r="BF222" i="14"/>
  <c r="AY222" i="14"/>
  <c r="AR222" i="14"/>
  <c r="A222" i="14"/>
  <c r="BF221" i="14"/>
  <c r="AY221" i="14"/>
  <c r="AR221" i="14"/>
  <c r="A221" i="14"/>
  <c r="BF220" i="14"/>
  <c r="AY220" i="14"/>
  <c r="AR220" i="14"/>
  <c r="A220" i="14"/>
  <c r="BF219" i="14"/>
  <c r="AY219" i="14"/>
  <c r="AR219" i="14"/>
  <c r="A219" i="14"/>
  <c r="BF218" i="14"/>
  <c r="AY218" i="14"/>
  <c r="AR218" i="14"/>
  <c r="A218" i="14"/>
  <c r="BF217" i="14"/>
  <c r="AY217" i="14"/>
  <c r="AR217" i="14"/>
  <c r="A217" i="14"/>
  <c r="BF216" i="14"/>
  <c r="AY216" i="14"/>
  <c r="AR216" i="14"/>
  <c r="A216" i="14"/>
  <c r="BF215" i="14"/>
  <c r="AY215" i="14"/>
  <c r="AR215" i="14"/>
  <c r="A215" i="14"/>
  <c r="BF214" i="14"/>
  <c r="AY214" i="14"/>
  <c r="AR214" i="14"/>
  <c r="A214" i="14"/>
  <c r="BF213" i="14"/>
  <c r="AY213" i="14"/>
  <c r="AR213" i="14"/>
  <c r="A213" i="14"/>
  <c r="BF212" i="14"/>
  <c r="AY212" i="14"/>
  <c r="AR212" i="14"/>
  <c r="A212" i="14"/>
  <c r="BF211" i="14"/>
  <c r="AY211" i="14"/>
  <c r="AR211" i="14"/>
  <c r="A211" i="14"/>
  <c r="BF210" i="14"/>
  <c r="AY210" i="14"/>
  <c r="AR210" i="14"/>
  <c r="A210" i="14"/>
  <c r="BF209" i="14"/>
  <c r="AY209" i="14"/>
  <c r="AR209" i="14"/>
  <c r="A209" i="14"/>
  <c r="BF208" i="14"/>
  <c r="AY208" i="14"/>
  <c r="AR208" i="14"/>
  <c r="A208" i="14"/>
  <c r="BF207" i="14"/>
  <c r="AY207" i="14"/>
  <c r="AR207" i="14"/>
  <c r="A207" i="14"/>
  <c r="BF206" i="14"/>
  <c r="AY206" i="14"/>
  <c r="AR206" i="14"/>
  <c r="A206" i="14"/>
  <c r="BF205" i="14"/>
  <c r="AY205" i="14"/>
  <c r="AR205" i="14"/>
  <c r="A205" i="14"/>
  <c r="BF204" i="14"/>
  <c r="AY204" i="14"/>
  <c r="AR204" i="14"/>
  <c r="A204" i="14"/>
  <c r="BF203" i="14"/>
  <c r="AY203" i="14"/>
  <c r="AR203" i="14"/>
  <c r="A203" i="14"/>
  <c r="BF202" i="14"/>
  <c r="AY202" i="14"/>
  <c r="AR202" i="14"/>
  <c r="A202" i="14"/>
  <c r="BF201" i="14"/>
  <c r="AY201" i="14"/>
  <c r="AR201" i="14"/>
  <c r="A201" i="14"/>
  <c r="BF200" i="14"/>
  <c r="AY200" i="14"/>
  <c r="AR200" i="14"/>
  <c r="A200" i="14"/>
  <c r="BF199" i="14"/>
  <c r="AY199" i="14"/>
  <c r="AR199" i="14"/>
  <c r="A199" i="14"/>
  <c r="BF198" i="14"/>
  <c r="AY198" i="14"/>
  <c r="AR198" i="14"/>
  <c r="A198" i="14"/>
  <c r="BF197" i="14"/>
  <c r="AY197" i="14"/>
  <c r="AR197" i="14"/>
  <c r="A197" i="14"/>
  <c r="BF196" i="14"/>
  <c r="AY196" i="14"/>
  <c r="AR196" i="14"/>
  <c r="A196" i="14"/>
  <c r="BF195" i="14"/>
  <c r="AY195" i="14"/>
  <c r="AR195" i="14"/>
  <c r="A195" i="14"/>
  <c r="BF194" i="14"/>
  <c r="AY194" i="14"/>
  <c r="AR194" i="14"/>
  <c r="A194" i="14"/>
  <c r="BF193" i="14"/>
  <c r="AY193" i="14"/>
  <c r="AR193" i="14"/>
  <c r="A193" i="14"/>
  <c r="BF192" i="14"/>
  <c r="AY192" i="14"/>
  <c r="AR192" i="14"/>
  <c r="A192" i="14"/>
  <c r="BF191" i="14"/>
  <c r="AY191" i="14"/>
  <c r="AR191" i="14"/>
  <c r="A191" i="14"/>
  <c r="BF190" i="14"/>
  <c r="AY190" i="14"/>
  <c r="AR190" i="14"/>
  <c r="A190" i="14"/>
  <c r="BF189" i="14"/>
  <c r="AY189" i="14"/>
  <c r="AR189" i="14"/>
  <c r="A189" i="14"/>
  <c r="BF188" i="14"/>
  <c r="AY188" i="14"/>
  <c r="AR188" i="14"/>
  <c r="A188" i="14"/>
  <c r="BF187" i="14"/>
  <c r="AY187" i="14"/>
  <c r="AR187" i="14"/>
  <c r="A187" i="14"/>
  <c r="BF186" i="14"/>
  <c r="AY186" i="14"/>
  <c r="AR186" i="14"/>
  <c r="A186" i="14"/>
  <c r="BF185" i="14"/>
  <c r="AY185" i="14"/>
  <c r="AR185" i="14"/>
  <c r="A185" i="14"/>
  <c r="BF184" i="14"/>
  <c r="AY184" i="14"/>
  <c r="AR184" i="14"/>
  <c r="A184" i="14"/>
  <c r="BF183" i="14"/>
  <c r="AY183" i="14"/>
  <c r="AR183" i="14"/>
  <c r="A183" i="14"/>
  <c r="BF182" i="14"/>
  <c r="AY182" i="14"/>
  <c r="AR182" i="14"/>
  <c r="A182" i="14"/>
  <c r="BF181" i="14"/>
  <c r="AY181" i="14"/>
  <c r="AR181" i="14"/>
  <c r="A181" i="14"/>
  <c r="BF180" i="14"/>
  <c r="AY180" i="14"/>
  <c r="AR180" i="14"/>
  <c r="A180" i="14"/>
  <c r="BF179" i="14"/>
  <c r="AY179" i="14"/>
  <c r="AR179" i="14"/>
  <c r="A179" i="14"/>
  <c r="BF178" i="14"/>
  <c r="AY178" i="14"/>
  <c r="AR178" i="14"/>
  <c r="A178" i="14"/>
  <c r="BF177" i="14"/>
  <c r="AY177" i="14"/>
  <c r="AR177" i="14"/>
  <c r="A177" i="14"/>
  <c r="BF176" i="14"/>
  <c r="AY176" i="14"/>
  <c r="AR176" i="14"/>
  <c r="A176" i="14"/>
  <c r="BF175" i="14"/>
  <c r="AY175" i="14"/>
  <c r="AR175" i="14"/>
  <c r="A175" i="14"/>
  <c r="BF174" i="14"/>
  <c r="AY174" i="14"/>
  <c r="AR174" i="14"/>
  <c r="A174" i="14"/>
  <c r="BF173" i="14"/>
  <c r="AY173" i="14"/>
  <c r="AR173" i="14"/>
  <c r="A173" i="14"/>
  <c r="BF172" i="14"/>
  <c r="AY172" i="14"/>
  <c r="AR172" i="14"/>
  <c r="A172" i="14"/>
  <c r="BF171" i="14"/>
  <c r="AY171" i="14"/>
  <c r="AR171" i="14"/>
  <c r="A171" i="14"/>
  <c r="BF170" i="14"/>
  <c r="AY170" i="14"/>
  <c r="AR170" i="14"/>
  <c r="A170" i="14"/>
  <c r="BF169" i="14"/>
  <c r="AY169" i="14"/>
  <c r="AR169" i="14"/>
  <c r="A169" i="14"/>
  <c r="BF168" i="14"/>
  <c r="AY168" i="14"/>
  <c r="AR168" i="14"/>
  <c r="A168" i="14"/>
  <c r="BF167" i="14"/>
  <c r="AY167" i="14"/>
  <c r="AR167" i="14"/>
  <c r="A167" i="14"/>
  <c r="BF166" i="14"/>
  <c r="AY166" i="14"/>
  <c r="AR166" i="14"/>
  <c r="A166" i="14"/>
  <c r="BF165" i="14"/>
  <c r="AY165" i="14"/>
  <c r="AR165" i="14"/>
  <c r="A165" i="14"/>
  <c r="BF164" i="14"/>
  <c r="AY164" i="14"/>
  <c r="AR164" i="14"/>
  <c r="A164" i="14"/>
  <c r="BF163" i="14"/>
  <c r="AY163" i="14"/>
  <c r="AR163" i="14"/>
  <c r="A163" i="14"/>
  <c r="BF162" i="14"/>
  <c r="AY162" i="14"/>
  <c r="AR162" i="14"/>
  <c r="A162" i="14"/>
  <c r="BF161" i="14"/>
  <c r="AY161" i="14"/>
  <c r="AR161" i="14"/>
  <c r="A161" i="14"/>
  <c r="BF160" i="14"/>
  <c r="AY160" i="14"/>
  <c r="AR160" i="14"/>
  <c r="A160" i="14"/>
  <c r="BF159" i="14"/>
  <c r="AY159" i="14"/>
  <c r="AR159" i="14"/>
  <c r="A159" i="14"/>
  <c r="BF158" i="14"/>
  <c r="AY158" i="14"/>
  <c r="AR158" i="14"/>
  <c r="A158" i="14"/>
  <c r="BF157" i="14"/>
  <c r="AY157" i="14"/>
  <c r="AR157" i="14"/>
  <c r="A157" i="14"/>
  <c r="BF156" i="14"/>
  <c r="AY156" i="14"/>
  <c r="AR156" i="14"/>
  <c r="A156" i="14"/>
  <c r="BF155" i="14"/>
  <c r="AY155" i="14"/>
  <c r="AR155" i="14"/>
  <c r="A155" i="14"/>
  <c r="BF154" i="14"/>
  <c r="AY154" i="14"/>
  <c r="AR154" i="14"/>
  <c r="A154" i="14"/>
  <c r="BF153" i="14"/>
  <c r="AY153" i="14"/>
  <c r="AR153" i="14"/>
  <c r="A153" i="14"/>
  <c r="BF152" i="14"/>
  <c r="AY152" i="14"/>
  <c r="AR152" i="14"/>
  <c r="A152" i="14"/>
  <c r="BF151" i="14"/>
  <c r="AY151" i="14"/>
  <c r="AR151" i="14"/>
  <c r="A151" i="14"/>
  <c r="BF150" i="14"/>
  <c r="AY150" i="14"/>
  <c r="AR150" i="14"/>
  <c r="A150" i="14"/>
  <c r="BF149" i="14"/>
  <c r="AY149" i="14"/>
  <c r="AR149" i="14"/>
  <c r="A149" i="14"/>
  <c r="BF148" i="14"/>
  <c r="AY148" i="14"/>
  <c r="AR148" i="14"/>
  <c r="A148" i="14"/>
  <c r="BF147" i="14"/>
  <c r="AY147" i="14"/>
  <c r="AR147" i="14"/>
  <c r="A147" i="14"/>
  <c r="BF146" i="14"/>
  <c r="AY146" i="14"/>
  <c r="AR146" i="14"/>
  <c r="A146" i="14"/>
  <c r="BF145" i="14"/>
  <c r="AY145" i="14"/>
  <c r="AR145" i="14"/>
  <c r="A145" i="14"/>
  <c r="BF144" i="14"/>
  <c r="AY144" i="14"/>
  <c r="AR144" i="14"/>
  <c r="A144" i="14"/>
  <c r="BF143" i="14"/>
  <c r="AY143" i="14"/>
  <c r="AR143" i="14"/>
  <c r="A143" i="14"/>
  <c r="BF142" i="14"/>
  <c r="AY142" i="14"/>
  <c r="AR142" i="14"/>
  <c r="A142" i="14"/>
  <c r="BF141" i="14"/>
  <c r="AY141" i="14"/>
  <c r="AR141" i="14"/>
  <c r="A141" i="14"/>
  <c r="BF140" i="14"/>
  <c r="AY140" i="14"/>
  <c r="AR140" i="14"/>
  <c r="A140" i="14"/>
  <c r="BF139" i="14"/>
  <c r="AY139" i="14"/>
  <c r="AR139" i="14"/>
  <c r="A139" i="14"/>
  <c r="BF138" i="14"/>
  <c r="AY138" i="14"/>
  <c r="AR138" i="14"/>
  <c r="A138" i="14"/>
  <c r="BF137" i="14"/>
  <c r="AY137" i="14"/>
  <c r="AR137" i="14"/>
  <c r="A137" i="14"/>
  <c r="BF136" i="14"/>
  <c r="AY136" i="14"/>
  <c r="AR136" i="14"/>
  <c r="A136" i="14"/>
  <c r="BF135" i="14"/>
  <c r="AY135" i="14"/>
  <c r="AR135" i="14"/>
  <c r="A135" i="14"/>
  <c r="BF134" i="14"/>
  <c r="AY134" i="14"/>
  <c r="AR134" i="14"/>
  <c r="A134" i="14"/>
  <c r="BF133" i="14"/>
  <c r="AY133" i="14"/>
  <c r="AR133" i="14"/>
  <c r="A133" i="14"/>
  <c r="BF132" i="14"/>
  <c r="AY132" i="14"/>
  <c r="AR132" i="14"/>
  <c r="A132" i="14"/>
  <c r="BF131" i="14"/>
  <c r="AY131" i="14"/>
  <c r="AR131" i="14"/>
  <c r="A131" i="14"/>
  <c r="BF130" i="14"/>
  <c r="AY130" i="14"/>
  <c r="AR130" i="14"/>
  <c r="A130" i="14"/>
  <c r="BF129" i="14"/>
  <c r="AY129" i="14"/>
  <c r="AR129" i="14"/>
  <c r="A129" i="14"/>
  <c r="BF128" i="14"/>
  <c r="AY128" i="14"/>
  <c r="AR128" i="14"/>
  <c r="A128" i="14"/>
  <c r="BF127" i="14"/>
  <c r="AY127" i="14"/>
  <c r="AR127" i="14"/>
  <c r="A127" i="14"/>
  <c r="BF126" i="14"/>
  <c r="AY126" i="14"/>
  <c r="AR126" i="14"/>
  <c r="A126" i="14"/>
  <c r="BF125" i="14"/>
  <c r="AY125" i="14"/>
  <c r="AR125" i="14"/>
  <c r="A125" i="14"/>
  <c r="BF124" i="14"/>
  <c r="AY124" i="14"/>
  <c r="AR124" i="14"/>
  <c r="A124" i="14"/>
  <c r="BF123" i="14"/>
  <c r="AY123" i="14"/>
  <c r="AR123" i="14"/>
  <c r="A123" i="14"/>
  <c r="BF122" i="14"/>
  <c r="AY122" i="14"/>
  <c r="AR122" i="14"/>
  <c r="A122" i="14"/>
  <c r="BF121" i="14"/>
  <c r="AY121" i="14"/>
  <c r="AR121" i="14"/>
  <c r="A121" i="14"/>
  <c r="BF120" i="14"/>
  <c r="AY120" i="14"/>
  <c r="AR120" i="14"/>
  <c r="A120" i="14"/>
  <c r="BF119" i="14"/>
  <c r="AY119" i="14"/>
  <c r="AR119" i="14"/>
  <c r="A119" i="14"/>
  <c r="BF118" i="14"/>
  <c r="AY118" i="14"/>
  <c r="AR118" i="14"/>
  <c r="A118" i="14"/>
  <c r="BF117" i="14"/>
  <c r="AY117" i="14"/>
  <c r="AR117" i="14"/>
  <c r="A117" i="14"/>
  <c r="BF116" i="14"/>
  <c r="AY116" i="14"/>
  <c r="AR116" i="14"/>
  <c r="A116" i="14"/>
  <c r="BF115" i="14"/>
  <c r="AY115" i="14"/>
  <c r="AR115" i="14"/>
  <c r="A115" i="14"/>
  <c r="BF114" i="14"/>
  <c r="AY114" i="14"/>
  <c r="AR114" i="14"/>
  <c r="A114" i="14"/>
  <c r="BF113" i="14"/>
  <c r="AY113" i="14"/>
  <c r="AR113" i="14"/>
  <c r="A113" i="14"/>
  <c r="BF112" i="14"/>
  <c r="AY112" i="14"/>
  <c r="AR112" i="14"/>
  <c r="A112" i="14"/>
  <c r="BF111" i="14"/>
  <c r="AY111" i="14"/>
  <c r="AR111" i="14"/>
  <c r="A111" i="14"/>
  <c r="BF110" i="14"/>
  <c r="AY110" i="14"/>
  <c r="AR110" i="14"/>
  <c r="A110" i="14"/>
  <c r="BF109" i="14"/>
  <c r="AY109" i="14"/>
  <c r="AR109" i="14"/>
  <c r="A109" i="14"/>
  <c r="BF108" i="14"/>
  <c r="AY108" i="14"/>
  <c r="AR108" i="14"/>
  <c r="A108" i="14"/>
  <c r="BF107" i="14"/>
  <c r="AY107" i="14"/>
  <c r="AR107" i="14"/>
  <c r="A107" i="14"/>
  <c r="BF106" i="14"/>
  <c r="AY106" i="14"/>
  <c r="AR106" i="14"/>
  <c r="A106" i="14"/>
  <c r="BF105" i="14"/>
  <c r="AY105" i="14"/>
  <c r="AR105" i="14"/>
  <c r="A105" i="14"/>
  <c r="BF104" i="14"/>
  <c r="AY104" i="14"/>
  <c r="AR104" i="14"/>
  <c r="A104" i="14"/>
  <c r="BF103" i="14"/>
  <c r="AY103" i="14"/>
  <c r="AR103" i="14"/>
  <c r="A103" i="14"/>
  <c r="BF102" i="14"/>
  <c r="AY102" i="14"/>
  <c r="AR102" i="14"/>
  <c r="A102" i="14"/>
  <c r="BF101" i="14"/>
  <c r="AY101" i="14"/>
  <c r="AR101" i="14"/>
  <c r="A101" i="14"/>
  <c r="BF100" i="14"/>
  <c r="AY100" i="14"/>
  <c r="AR100" i="14"/>
  <c r="A100" i="14"/>
  <c r="BF99" i="14"/>
  <c r="AY99" i="14"/>
  <c r="AR99" i="14"/>
  <c r="A99" i="14"/>
  <c r="BF98" i="14"/>
  <c r="AY98" i="14"/>
  <c r="AR98" i="14"/>
  <c r="A98" i="14"/>
  <c r="BF97" i="14"/>
  <c r="AY97" i="14"/>
  <c r="AR97" i="14"/>
  <c r="A97" i="14"/>
  <c r="BF96" i="14"/>
  <c r="AY96" i="14"/>
  <c r="AR96" i="14"/>
  <c r="A96" i="14"/>
  <c r="BF95" i="14"/>
  <c r="AY95" i="14"/>
  <c r="AR95" i="14"/>
  <c r="A95" i="14"/>
  <c r="BF94" i="14"/>
  <c r="AY94" i="14"/>
  <c r="AR94" i="14"/>
  <c r="A94" i="14"/>
  <c r="BF93" i="14"/>
  <c r="AY93" i="14"/>
  <c r="AR93" i="14"/>
  <c r="A93" i="14"/>
  <c r="BF92" i="14"/>
  <c r="AY92" i="14"/>
  <c r="AR92" i="14"/>
  <c r="A92" i="14"/>
  <c r="BF91" i="14"/>
  <c r="AY91" i="14"/>
  <c r="AR91" i="14"/>
  <c r="A91" i="14"/>
  <c r="BF90" i="14"/>
  <c r="AY90" i="14"/>
  <c r="AR90" i="14"/>
  <c r="A90" i="14"/>
  <c r="BF89" i="14"/>
  <c r="AY89" i="14"/>
  <c r="AR89" i="14"/>
  <c r="A89" i="14"/>
  <c r="BF88" i="14"/>
  <c r="AY88" i="14"/>
  <c r="AR88" i="14"/>
  <c r="A88" i="14"/>
  <c r="BF87" i="14"/>
  <c r="AY87" i="14"/>
  <c r="AR87" i="14"/>
  <c r="A87" i="14"/>
  <c r="BF86" i="14"/>
  <c r="AY86" i="14"/>
  <c r="AR86" i="14"/>
  <c r="A86" i="14"/>
  <c r="BF85" i="14"/>
  <c r="AY85" i="14"/>
  <c r="AR85" i="14"/>
  <c r="A85" i="14"/>
  <c r="BF84" i="14"/>
  <c r="AY84" i="14"/>
  <c r="AR84" i="14"/>
  <c r="A84" i="14"/>
  <c r="BF83" i="14"/>
  <c r="AY83" i="14"/>
  <c r="AR83" i="14"/>
  <c r="A83" i="14"/>
  <c r="BF82" i="14"/>
  <c r="AY82" i="14"/>
  <c r="AR82" i="14"/>
  <c r="A82" i="14"/>
  <c r="BF81" i="14"/>
  <c r="AY81" i="14"/>
  <c r="AR81" i="14"/>
  <c r="A81" i="14"/>
  <c r="BF80" i="14"/>
  <c r="AY80" i="14"/>
  <c r="AR80" i="14"/>
  <c r="A80" i="14"/>
  <c r="BF79" i="14"/>
  <c r="AY79" i="14"/>
  <c r="AR79" i="14"/>
  <c r="A79" i="14"/>
  <c r="BF78" i="14"/>
  <c r="AY78" i="14"/>
  <c r="AR78" i="14"/>
  <c r="A78" i="14"/>
  <c r="BF77" i="14"/>
  <c r="AY77" i="14"/>
  <c r="AR77" i="14"/>
  <c r="A77" i="14"/>
  <c r="BF76" i="14"/>
  <c r="AY76" i="14"/>
  <c r="AR76" i="14"/>
  <c r="A76" i="14"/>
  <c r="BF75" i="14"/>
  <c r="AY75" i="14"/>
  <c r="AR75" i="14"/>
  <c r="A75" i="14"/>
  <c r="BF74" i="14"/>
  <c r="AY74" i="14"/>
  <c r="AR74" i="14"/>
  <c r="A74" i="14"/>
  <c r="BF73" i="14"/>
  <c r="AY73" i="14"/>
  <c r="AR73" i="14"/>
  <c r="A73" i="14"/>
  <c r="BF72" i="14"/>
  <c r="AY72" i="14"/>
  <c r="AR72" i="14"/>
  <c r="A72" i="14"/>
  <c r="BF71" i="14"/>
  <c r="AY71" i="14"/>
  <c r="AR71" i="14"/>
  <c r="A71" i="14"/>
  <c r="BF70" i="14"/>
  <c r="AY70" i="14"/>
  <c r="AR70" i="14"/>
  <c r="A70" i="14"/>
  <c r="BF69" i="14"/>
  <c r="AY69" i="14"/>
  <c r="AR69" i="14"/>
  <c r="A69" i="14"/>
  <c r="BF68" i="14"/>
  <c r="AY68" i="14"/>
  <c r="AR68" i="14"/>
  <c r="A68" i="14"/>
  <c r="BF67" i="14"/>
  <c r="AY67" i="14"/>
  <c r="AR67" i="14"/>
  <c r="A67" i="14"/>
  <c r="BF66" i="14"/>
  <c r="AY66" i="14"/>
  <c r="AR66" i="14"/>
  <c r="A66" i="14"/>
  <c r="BF65" i="14"/>
  <c r="AY65" i="14"/>
  <c r="AR65" i="14"/>
  <c r="A65" i="14"/>
  <c r="BF64" i="14"/>
  <c r="AY64" i="14"/>
  <c r="AR64" i="14"/>
  <c r="A64" i="14"/>
  <c r="BF63" i="14"/>
  <c r="AY63" i="14"/>
  <c r="AR63" i="14"/>
  <c r="A63" i="14"/>
  <c r="BF62" i="14"/>
  <c r="AY62" i="14"/>
  <c r="AR62" i="14"/>
  <c r="A62" i="14"/>
  <c r="BF61" i="14"/>
  <c r="AY61" i="14"/>
  <c r="AR61" i="14"/>
  <c r="A61" i="14"/>
  <c r="BF60" i="14"/>
  <c r="AY60" i="14"/>
  <c r="AR60" i="14"/>
  <c r="A60" i="14"/>
  <c r="BF59" i="14"/>
  <c r="AY59" i="14"/>
  <c r="AR59" i="14"/>
  <c r="A59" i="14"/>
  <c r="BF58" i="14"/>
  <c r="AY58" i="14"/>
  <c r="AR58" i="14"/>
  <c r="A58" i="14"/>
  <c r="BF57" i="14"/>
  <c r="AY57" i="14"/>
  <c r="AR57" i="14"/>
  <c r="A57" i="14"/>
  <c r="BF56" i="14"/>
  <c r="AY56" i="14"/>
  <c r="AR56" i="14"/>
  <c r="A56" i="14"/>
  <c r="BF55" i="14"/>
  <c r="AY55" i="14"/>
  <c r="AR55" i="14"/>
  <c r="A55" i="14"/>
  <c r="BF54" i="14"/>
  <c r="AY54" i="14"/>
  <c r="AR54" i="14"/>
  <c r="A54" i="14"/>
  <c r="BF53" i="14"/>
  <c r="AY53" i="14"/>
  <c r="AR53" i="14"/>
  <c r="A53" i="14"/>
  <c r="BF52" i="14"/>
  <c r="AY52" i="14"/>
  <c r="AR52" i="14"/>
  <c r="A52" i="14"/>
  <c r="BF51" i="14"/>
  <c r="AY51" i="14"/>
  <c r="AR51" i="14"/>
  <c r="A51" i="14"/>
  <c r="BF50" i="14"/>
  <c r="AY50" i="14"/>
  <c r="AR50" i="14"/>
  <c r="A50" i="14"/>
  <c r="BF49" i="14"/>
  <c r="AY49" i="14"/>
  <c r="AR49" i="14"/>
  <c r="A49" i="14"/>
  <c r="BF48" i="14"/>
  <c r="AY48" i="14"/>
  <c r="AR48" i="14"/>
  <c r="A48" i="14"/>
  <c r="BF47" i="14"/>
  <c r="AY47" i="14"/>
  <c r="AR47" i="14"/>
  <c r="A47" i="14"/>
  <c r="BF46" i="14"/>
  <c r="AY46" i="14"/>
  <c r="AR46" i="14"/>
  <c r="A46" i="14"/>
  <c r="BF45" i="14"/>
  <c r="AY45" i="14"/>
  <c r="AR45" i="14"/>
  <c r="A45" i="14"/>
  <c r="BF44" i="14"/>
  <c r="AY44" i="14"/>
  <c r="AR44" i="14"/>
  <c r="A44" i="14"/>
  <c r="BF43" i="14"/>
  <c r="AY43" i="14"/>
  <c r="AR43" i="14"/>
  <c r="A43" i="14"/>
  <c r="BF42" i="14"/>
  <c r="AY42" i="14"/>
  <c r="AR42" i="14"/>
  <c r="A42" i="14"/>
  <c r="BF41" i="14"/>
  <c r="AY41" i="14"/>
  <c r="AR41" i="14"/>
  <c r="A41" i="14"/>
  <c r="BF40" i="14"/>
  <c r="AY40" i="14"/>
  <c r="AR40" i="14"/>
  <c r="A40" i="14"/>
  <c r="BF39" i="14"/>
  <c r="AY39" i="14"/>
  <c r="AR39" i="14"/>
  <c r="A39" i="14"/>
  <c r="BF38" i="14"/>
  <c r="AY38" i="14"/>
  <c r="AR38" i="14"/>
  <c r="A38" i="14"/>
  <c r="BF37" i="14"/>
  <c r="AY37" i="14"/>
  <c r="AR37" i="14"/>
  <c r="A37" i="14"/>
  <c r="BF36" i="14"/>
  <c r="AY36" i="14"/>
  <c r="AR36" i="14"/>
  <c r="A36" i="14"/>
  <c r="BF35" i="14"/>
  <c r="AY35" i="14"/>
  <c r="AR35" i="14"/>
  <c r="A35" i="14"/>
  <c r="BF34" i="14"/>
  <c r="AY34" i="14"/>
  <c r="AR34" i="14"/>
  <c r="A34" i="14"/>
  <c r="BF33" i="14"/>
  <c r="AY33" i="14"/>
  <c r="AR33" i="14"/>
  <c r="A33" i="14"/>
  <c r="BF32" i="14"/>
  <c r="AY32" i="14"/>
  <c r="AR32" i="14"/>
  <c r="A32" i="14"/>
  <c r="BF31" i="14"/>
  <c r="AY31" i="14"/>
  <c r="AR31" i="14"/>
  <c r="A31" i="14"/>
  <c r="BF30" i="14"/>
  <c r="AY30" i="14"/>
  <c r="AR30" i="14"/>
  <c r="A30" i="14"/>
  <c r="BF29" i="14"/>
  <c r="AY29" i="14"/>
  <c r="AR29" i="14"/>
  <c r="A29" i="14"/>
  <c r="BF28" i="14"/>
  <c r="AY28" i="14"/>
  <c r="AR28" i="14"/>
  <c r="A28" i="14"/>
  <c r="BF27" i="14"/>
  <c r="AY27" i="14"/>
  <c r="AR27" i="14"/>
  <c r="A27" i="14"/>
  <c r="BF26" i="14"/>
  <c r="AY26" i="14"/>
  <c r="AR26" i="14"/>
  <c r="A26" i="14"/>
  <c r="BF25" i="14"/>
  <c r="AY25" i="14"/>
  <c r="AR25" i="14"/>
  <c r="A25" i="14"/>
  <c r="BF24" i="14"/>
  <c r="AY24" i="14"/>
  <c r="AR24" i="14"/>
  <c r="A24" i="14"/>
  <c r="BF23" i="14"/>
  <c r="AY23" i="14"/>
  <c r="AR23" i="14"/>
  <c r="A23" i="14"/>
  <c r="BF22" i="14"/>
  <c r="AY22" i="14"/>
  <c r="AR22" i="14"/>
  <c r="A22" i="14"/>
  <c r="BF21" i="14"/>
  <c r="AY21" i="14"/>
  <c r="AR21" i="14"/>
  <c r="A21" i="14"/>
  <c r="BF20" i="14"/>
  <c r="AY20" i="14"/>
  <c r="AR20" i="14"/>
  <c r="A20" i="14"/>
  <c r="BF19" i="14"/>
  <c r="AY19" i="14"/>
  <c r="AR19" i="14"/>
  <c r="A19" i="14"/>
  <c r="BF18" i="14"/>
  <c r="AY18" i="14"/>
  <c r="AR18" i="14"/>
  <c r="A18" i="14"/>
  <c r="BF17" i="14"/>
  <c r="AY17" i="14"/>
  <c r="AR17" i="14"/>
  <c r="A17" i="14"/>
  <c r="BF16" i="14"/>
  <c r="AY16" i="14"/>
  <c r="AR16" i="14"/>
  <c r="A16" i="14"/>
  <c r="BF15" i="14"/>
  <c r="AY15" i="14"/>
  <c r="AR15" i="14"/>
  <c r="A15" i="14"/>
  <c r="BF14" i="14"/>
  <c r="AY14" i="14"/>
  <c r="AR14" i="14"/>
  <c r="A14" i="14"/>
  <c r="BF13" i="14"/>
  <c r="AY13" i="14"/>
  <c r="AR13" i="14"/>
  <c r="A13" i="14"/>
  <c r="BF12" i="14"/>
  <c r="AY12" i="14"/>
  <c r="AR12" i="14"/>
  <c r="A12" i="14"/>
  <c r="BF11" i="14"/>
  <c r="AY11" i="14"/>
  <c r="AR11" i="14"/>
  <c r="A11" i="14"/>
  <c r="BF10" i="14"/>
  <c r="AY10" i="14"/>
  <c r="AR10" i="14"/>
  <c r="A10" i="14"/>
  <c r="BF9" i="14"/>
  <c r="AY9" i="14"/>
  <c r="AR9" i="14"/>
  <c r="A9" i="14"/>
  <c r="BF8" i="14"/>
  <c r="AY8" i="14"/>
  <c r="AR8" i="14"/>
  <c r="A8" i="14"/>
  <c r="BF7" i="14"/>
  <c r="AY7" i="14"/>
  <c r="AR7" i="14"/>
  <c r="A7" i="14"/>
  <c r="BF6" i="14"/>
  <c r="AY6" i="14"/>
  <c r="AR6" i="14"/>
  <c r="A6" i="14"/>
  <c r="BF5" i="14"/>
  <c r="AY5" i="14"/>
  <c r="AR5" i="14"/>
  <c r="A5" i="14"/>
  <c r="BF4" i="14"/>
  <c r="AY4" i="14"/>
  <c r="AR4" i="14"/>
  <c r="A4" i="14"/>
  <c r="BF3" i="14"/>
  <c r="AY3" i="14"/>
  <c r="AR3" i="14"/>
  <c r="A3" i="14"/>
  <c r="BF2" i="14"/>
  <c r="AY2" i="14"/>
  <c r="AR2" i="14"/>
  <c r="A2" i="14"/>
  <c r="Z242" i="13"/>
  <c r="B242" i="13"/>
  <c r="Z241" i="13"/>
  <c r="B241" i="13"/>
  <c r="Z240" i="13"/>
  <c r="B240" i="13"/>
  <c r="Z239" i="13"/>
  <c r="B239" i="13"/>
  <c r="Z238" i="13"/>
  <c r="B238" i="13"/>
  <c r="Z237" i="13"/>
  <c r="B237" i="13"/>
  <c r="Z236" i="13"/>
  <c r="B236" i="13"/>
  <c r="Z235" i="13"/>
  <c r="B235" i="13"/>
  <c r="Z234" i="13"/>
  <c r="B234" i="13"/>
  <c r="Z233" i="13"/>
  <c r="B233" i="13"/>
  <c r="Z232" i="13"/>
  <c r="B232" i="13"/>
  <c r="Z231" i="13"/>
  <c r="B231" i="13"/>
  <c r="Z230" i="13"/>
  <c r="B230" i="13"/>
  <c r="Z229" i="13"/>
  <c r="B229" i="13"/>
  <c r="Z228" i="13"/>
  <c r="B228" i="13"/>
  <c r="Z227" i="13"/>
  <c r="B227" i="13"/>
  <c r="Z226" i="13"/>
  <c r="B226" i="13"/>
  <c r="Z225" i="13"/>
  <c r="B225" i="13"/>
  <c r="Z224" i="13"/>
  <c r="B224" i="13"/>
  <c r="Z223" i="13"/>
  <c r="B223" i="13"/>
  <c r="Z222" i="13"/>
  <c r="B222" i="13"/>
  <c r="Z221" i="13"/>
  <c r="B221" i="13"/>
  <c r="Z220" i="13"/>
  <c r="B220" i="13"/>
  <c r="Z219" i="13"/>
  <c r="B219" i="13"/>
  <c r="Z218" i="13"/>
  <c r="B218" i="13"/>
  <c r="Z217" i="13"/>
  <c r="B217" i="13"/>
  <c r="Z216" i="13"/>
  <c r="B216" i="13"/>
  <c r="Z215" i="13"/>
  <c r="B215" i="13"/>
  <c r="Z214" i="13"/>
  <c r="B214" i="13"/>
  <c r="Z213" i="13"/>
  <c r="B213" i="13"/>
  <c r="Z212" i="13"/>
  <c r="B212" i="13"/>
  <c r="Z211" i="13"/>
  <c r="B211" i="13"/>
  <c r="Z210" i="13"/>
  <c r="B210" i="13"/>
  <c r="Z209" i="13"/>
  <c r="B209" i="13"/>
  <c r="Z208" i="13"/>
  <c r="B208" i="13"/>
  <c r="Z207" i="13"/>
  <c r="B207" i="13"/>
  <c r="Z206" i="13"/>
  <c r="B206" i="13"/>
  <c r="Z205" i="13"/>
  <c r="B205" i="13"/>
  <c r="Z204" i="13"/>
  <c r="B204" i="13"/>
  <c r="Z203" i="13"/>
  <c r="B203" i="13"/>
  <c r="Z202" i="13"/>
  <c r="B202" i="13"/>
  <c r="Z201" i="13"/>
  <c r="B201" i="13"/>
  <c r="Z200" i="13"/>
  <c r="B200" i="13"/>
  <c r="Z199" i="13"/>
  <c r="B199" i="13"/>
  <c r="Z198" i="13"/>
  <c r="B198" i="13"/>
  <c r="Z197" i="13"/>
  <c r="B197" i="13"/>
  <c r="Z196" i="13"/>
  <c r="B196" i="13"/>
  <c r="Z195" i="13"/>
  <c r="B195" i="13"/>
  <c r="Z194" i="13"/>
  <c r="B194" i="13"/>
  <c r="Z193" i="13"/>
  <c r="B193" i="13"/>
  <c r="Z192" i="13"/>
  <c r="B192" i="13"/>
  <c r="Z191" i="13"/>
  <c r="B191" i="13"/>
  <c r="Z190" i="13"/>
  <c r="B190" i="13"/>
  <c r="Z189" i="13"/>
  <c r="B189" i="13"/>
  <c r="Z188" i="13"/>
  <c r="B188" i="13"/>
  <c r="Z187" i="13"/>
  <c r="B187" i="13"/>
  <c r="Z186" i="13"/>
  <c r="B186" i="13"/>
  <c r="Z185" i="13"/>
  <c r="B185" i="13"/>
  <c r="Z184" i="13"/>
  <c r="B184" i="13"/>
  <c r="Z183" i="13"/>
  <c r="B183" i="13"/>
  <c r="Z182" i="13"/>
  <c r="B182" i="13"/>
  <c r="Z181" i="13"/>
  <c r="B181" i="13"/>
  <c r="Z180" i="13"/>
  <c r="B180" i="13"/>
  <c r="Z179" i="13"/>
  <c r="B179" i="13"/>
  <c r="Z178" i="13"/>
  <c r="B178" i="13"/>
  <c r="Z177" i="13"/>
  <c r="B177" i="13"/>
  <c r="Z176" i="13"/>
  <c r="B176" i="13"/>
  <c r="Z175" i="13"/>
  <c r="B175" i="13"/>
  <c r="Z174" i="13"/>
  <c r="B174" i="13"/>
  <c r="Z173" i="13"/>
  <c r="B173" i="13"/>
  <c r="Z172" i="13"/>
  <c r="B172" i="13"/>
  <c r="Z171" i="13"/>
  <c r="B171" i="13"/>
  <c r="Z170" i="13"/>
  <c r="B170" i="13"/>
  <c r="Z169" i="13"/>
  <c r="B169" i="13"/>
  <c r="Z168" i="13"/>
  <c r="B168" i="13"/>
  <c r="Z167" i="13"/>
  <c r="B167" i="13"/>
  <c r="Z166" i="13"/>
  <c r="B166" i="13"/>
  <c r="Z165" i="13"/>
  <c r="B165" i="13"/>
  <c r="Z164" i="13"/>
  <c r="B164" i="13"/>
  <c r="Z163" i="13"/>
  <c r="B163" i="13"/>
  <c r="Z162" i="13"/>
  <c r="B162" i="13"/>
  <c r="Z161" i="13"/>
  <c r="B161" i="13"/>
  <c r="Z160" i="13"/>
  <c r="B160" i="13"/>
  <c r="Z159" i="13"/>
  <c r="B159" i="13"/>
  <c r="Z158" i="13"/>
  <c r="B158" i="13"/>
  <c r="Z157" i="13"/>
  <c r="B157" i="13"/>
  <c r="Z156" i="13"/>
  <c r="B156" i="13"/>
  <c r="Z155" i="13"/>
  <c r="B155" i="13"/>
  <c r="Z154" i="13"/>
  <c r="B154" i="13"/>
  <c r="Z153" i="13"/>
  <c r="B153" i="13"/>
  <c r="Z152" i="13"/>
  <c r="B152" i="13"/>
  <c r="Z151" i="13"/>
  <c r="B151" i="13"/>
  <c r="Z150" i="13"/>
  <c r="B150" i="13"/>
  <c r="Z149" i="13"/>
  <c r="B149" i="13"/>
  <c r="Z148" i="13"/>
  <c r="B148" i="13"/>
  <c r="Z147" i="13"/>
  <c r="B147" i="13"/>
  <c r="Z146" i="13"/>
  <c r="B146" i="13"/>
  <c r="Z145" i="13"/>
  <c r="B145" i="13"/>
  <c r="Z144" i="13"/>
  <c r="B144" i="13"/>
  <c r="Z143" i="13"/>
  <c r="B143" i="13"/>
  <c r="Z142" i="13"/>
  <c r="B142" i="13"/>
  <c r="Z141" i="13"/>
  <c r="B141" i="13"/>
  <c r="Z140" i="13"/>
  <c r="B140" i="13"/>
  <c r="Z139" i="13"/>
  <c r="B139" i="13"/>
  <c r="Z138" i="13"/>
  <c r="B138" i="13"/>
  <c r="Z137" i="13"/>
  <c r="B137" i="13"/>
  <c r="Z136" i="13"/>
  <c r="B136" i="13"/>
  <c r="Z135" i="13"/>
  <c r="B135" i="13"/>
  <c r="Z134" i="13"/>
  <c r="B134" i="13"/>
  <c r="Z133" i="13"/>
  <c r="B133" i="13"/>
  <c r="Z132" i="13"/>
  <c r="B132" i="13"/>
  <c r="Z131" i="13"/>
  <c r="B131" i="13"/>
  <c r="Z130" i="13"/>
  <c r="B130" i="13"/>
  <c r="Z129" i="13"/>
  <c r="B129" i="13"/>
  <c r="Z128" i="13"/>
  <c r="B128" i="13"/>
  <c r="Z127" i="13"/>
  <c r="B127" i="13"/>
  <c r="Z126" i="13"/>
  <c r="B126" i="13"/>
  <c r="Z125" i="13"/>
  <c r="B125" i="13"/>
  <c r="Z124" i="13"/>
  <c r="B124" i="13"/>
  <c r="Z123" i="13"/>
  <c r="B123" i="13"/>
  <c r="Z122" i="13"/>
  <c r="B122" i="13"/>
  <c r="Z121" i="13"/>
  <c r="B121" i="13"/>
  <c r="Z120" i="13"/>
  <c r="B120" i="13"/>
  <c r="Z119" i="13"/>
  <c r="B119" i="13"/>
  <c r="Z118" i="13"/>
  <c r="B118" i="13"/>
  <c r="Z117" i="13"/>
  <c r="B117" i="13"/>
  <c r="Z116" i="13"/>
  <c r="B116" i="13"/>
  <c r="Z115" i="13"/>
  <c r="B115" i="13"/>
  <c r="Z114" i="13"/>
  <c r="B114" i="13"/>
  <c r="Z113" i="13"/>
  <c r="B113" i="13"/>
  <c r="Z112" i="13"/>
  <c r="B112" i="13"/>
  <c r="Z111" i="13"/>
  <c r="B111" i="13"/>
  <c r="Z110" i="13"/>
  <c r="B110" i="13"/>
  <c r="Z109" i="13"/>
  <c r="B109" i="13"/>
  <c r="Z108" i="13"/>
  <c r="B108" i="13"/>
  <c r="Z107" i="13"/>
  <c r="B107" i="13"/>
  <c r="Z106" i="13"/>
  <c r="B106" i="13"/>
  <c r="Z105" i="13"/>
  <c r="B105" i="13"/>
  <c r="Z104" i="13"/>
  <c r="B104" i="13"/>
  <c r="Z103" i="13"/>
  <c r="B103" i="13"/>
  <c r="Z102" i="13"/>
  <c r="B102" i="13"/>
  <c r="Z101" i="13"/>
  <c r="B101" i="13"/>
  <c r="Z100" i="13"/>
  <c r="B100" i="13"/>
  <c r="Z99" i="13"/>
  <c r="B99" i="13"/>
  <c r="Z98" i="13"/>
  <c r="B98" i="13"/>
  <c r="Z97" i="13"/>
  <c r="B97" i="13"/>
  <c r="Z96" i="13"/>
  <c r="B96" i="13"/>
  <c r="Z95" i="13"/>
  <c r="B95" i="13"/>
  <c r="Z94" i="13"/>
  <c r="B94" i="13"/>
  <c r="Z93" i="13"/>
  <c r="B93" i="13"/>
  <c r="Z92" i="13"/>
  <c r="B92" i="13"/>
  <c r="Z91" i="13"/>
  <c r="B91" i="13"/>
  <c r="Z90" i="13"/>
  <c r="B90" i="13"/>
  <c r="Z89" i="13"/>
  <c r="B89" i="13"/>
  <c r="Z88" i="13"/>
  <c r="B88" i="13"/>
  <c r="Z87" i="13"/>
  <c r="B87" i="13"/>
  <c r="Z86" i="13"/>
  <c r="B86" i="13"/>
  <c r="Z85" i="13"/>
  <c r="B85" i="13"/>
  <c r="Z84" i="13"/>
  <c r="B84" i="13"/>
  <c r="Z83" i="13"/>
  <c r="B83" i="13"/>
  <c r="Z82" i="13"/>
  <c r="B82" i="13"/>
  <c r="Z81" i="13"/>
  <c r="B81" i="13"/>
  <c r="Z80" i="13"/>
  <c r="B80" i="13"/>
  <c r="Z79" i="13"/>
  <c r="B79" i="13"/>
  <c r="Z78" i="13"/>
  <c r="B78" i="13"/>
  <c r="Z77" i="13"/>
  <c r="B77" i="13"/>
  <c r="Z76" i="13"/>
  <c r="B76" i="13"/>
  <c r="AA75" i="13"/>
  <c r="Z75" i="13"/>
  <c r="Y75" i="13"/>
  <c r="V75" i="13"/>
  <c r="P75" i="13"/>
  <c r="K75" i="13"/>
  <c r="G75" i="13"/>
  <c r="C75" i="13"/>
  <c r="B75" i="13"/>
  <c r="A75" i="13"/>
  <c r="AA74" i="13"/>
  <c r="Z74" i="13"/>
  <c r="Y74" i="13"/>
  <c r="V74" i="13"/>
  <c r="P74" i="13"/>
  <c r="K74" i="13"/>
  <c r="G74" i="13"/>
  <c r="C74" i="13"/>
  <c r="B74" i="13"/>
  <c r="A74" i="13"/>
  <c r="AA73" i="13"/>
  <c r="Z73" i="13"/>
  <c r="Y73" i="13"/>
  <c r="V73" i="13"/>
  <c r="P73" i="13"/>
  <c r="K73" i="13"/>
  <c r="G73" i="13"/>
  <c r="C73" i="13"/>
  <c r="B73" i="13"/>
  <c r="A73" i="13"/>
  <c r="AA72" i="13"/>
  <c r="Z72" i="13"/>
  <c r="Y72" i="13"/>
  <c r="V72" i="13"/>
  <c r="P72" i="13"/>
  <c r="K72" i="13"/>
  <c r="G72" i="13"/>
  <c r="C72" i="13"/>
  <c r="B72" i="13"/>
  <c r="A72" i="13"/>
  <c r="AA71" i="13"/>
  <c r="Z71" i="13"/>
  <c r="Y71" i="13"/>
  <c r="V71" i="13"/>
  <c r="P71" i="13"/>
  <c r="K71" i="13"/>
  <c r="G71" i="13"/>
  <c r="C71" i="13"/>
  <c r="B71" i="13"/>
  <c r="A71" i="13"/>
  <c r="AA70" i="13"/>
  <c r="Z70" i="13"/>
  <c r="Y70" i="13"/>
  <c r="V70" i="13"/>
  <c r="P70" i="13"/>
  <c r="K70" i="13"/>
  <c r="G70" i="13"/>
  <c r="C70" i="13"/>
  <c r="B70" i="13"/>
  <c r="A70" i="13"/>
  <c r="AA69" i="13"/>
  <c r="Z69" i="13"/>
  <c r="Y69" i="13"/>
  <c r="V69" i="13"/>
  <c r="P69" i="13"/>
  <c r="K69" i="13"/>
  <c r="G69" i="13"/>
  <c r="C69" i="13"/>
  <c r="B69" i="13"/>
  <c r="A69" i="13"/>
  <c r="Z68" i="13"/>
  <c r="B68" i="13"/>
  <c r="Z67" i="13"/>
  <c r="B67" i="13"/>
  <c r="Z66" i="13"/>
  <c r="B66" i="13"/>
  <c r="Z65" i="13"/>
  <c r="B65" i="13"/>
  <c r="Z64" i="13"/>
  <c r="B64" i="13"/>
  <c r="Z63" i="13"/>
  <c r="B63" i="13"/>
  <c r="Z62" i="13"/>
  <c r="B62" i="13"/>
  <c r="Z61" i="13"/>
  <c r="B61" i="13"/>
  <c r="Z60" i="13"/>
  <c r="B60" i="13"/>
  <c r="Z59" i="13"/>
  <c r="B59" i="13"/>
  <c r="Z58" i="13"/>
  <c r="B58" i="13"/>
  <c r="Z57" i="13"/>
  <c r="B57" i="13"/>
  <c r="Z56" i="13"/>
  <c r="B56" i="13"/>
  <c r="Z55" i="13"/>
  <c r="B55" i="13"/>
  <c r="Z54" i="13"/>
  <c r="B54" i="13"/>
  <c r="Z53" i="13"/>
  <c r="B53" i="13"/>
  <c r="Z52" i="13"/>
  <c r="B52" i="13"/>
  <c r="Z51" i="13"/>
  <c r="B51" i="13"/>
  <c r="Z50" i="13"/>
  <c r="B50" i="13"/>
  <c r="Z49" i="13"/>
  <c r="B49" i="13"/>
  <c r="Z48" i="13"/>
  <c r="B48" i="13"/>
  <c r="Z47" i="13"/>
  <c r="B47" i="13"/>
  <c r="Z46" i="13"/>
  <c r="B46" i="13"/>
  <c r="Z45" i="13"/>
  <c r="B45" i="13"/>
  <c r="Z44" i="13"/>
  <c r="B44" i="13"/>
  <c r="Z43" i="13"/>
  <c r="B43" i="13"/>
  <c r="Z42" i="13"/>
  <c r="B42" i="13"/>
  <c r="Z41" i="13"/>
  <c r="B41" i="13"/>
  <c r="Z40" i="13"/>
  <c r="B40" i="13"/>
  <c r="Z39" i="13"/>
  <c r="B39" i="13"/>
  <c r="Z38" i="13"/>
  <c r="B38" i="13"/>
  <c r="Z37" i="13"/>
  <c r="B37" i="13"/>
  <c r="Z36" i="13"/>
  <c r="B36" i="13"/>
  <c r="Z35" i="13"/>
  <c r="B35" i="13"/>
  <c r="Z34" i="13"/>
  <c r="B34" i="13"/>
  <c r="Z33" i="13"/>
  <c r="B33" i="13"/>
  <c r="Z32" i="13"/>
  <c r="B32" i="13"/>
  <c r="Z31" i="13"/>
  <c r="B31" i="13"/>
  <c r="Z30" i="13"/>
  <c r="B30" i="13"/>
  <c r="Z29" i="13"/>
  <c r="B29" i="13"/>
  <c r="Z28" i="13"/>
  <c r="B28" i="13"/>
  <c r="Z27" i="13"/>
  <c r="B27" i="13"/>
  <c r="Z26" i="13"/>
  <c r="B26" i="13"/>
  <c r="Z25" i="13"/>
  <c r="B25" i="13"/>
  <c r="Z24" i="13"/>
  <c r="B24" i="13"/>
  <c r="Z23" i="13"/>
  <c r="B23" i="13"/>
  <c r="Z22" i="13"/>
  <c r="B22" i="13"/>
  <c r="Z21" i="13"/>
  <c r="B21" i="13"/>
  <c r="Z20" i="13"/>
  <c r="B20" i="13"/>
  <c r="Z19" i="13"/>
  <c r="B19" i="13"/>
  <c r="Z18" i="13"/>
  <c r="B18" i="13"/>
  <c r="Z17" i="13"/>
  <c r="B17" i="13"/>
  <c r="Z16" i="13"/>
  <c r="B16" i="13"/>
  <c r="Z15" i="13"/>
  <c r="B15" i="13"/>
  <c r="Z14" i="13"/>
  <c r="B14" i="13"/>
  <c r="Z13" i="13"/>
  <c r="B13" i="13"/>
  <c r="Z12" i="13"/>
  <c r="B12" i="13"/>
  <c r="Z11" i="13"/>
  <c r="B11" i="13"/>
  <c r="Z10" i="13"/>
  <c r="B10" i="13"/>
  <c r="Z9" i="13"/>
  <c r="B9" i="13"/>
  <c r="Z8" i="13"/>
  <c r="B8" i="13"/>
  <c r="Z7" i="13"/>
  <c r="B7" i="13"/>
  <c r="Z6" i="13"/>
  <c r="B6" i="13"/>
  <c r="Z5" i="13"/>
  <c r="B5" i="13"/>
  <c r="Z4" i="13"/>
  <c r="B4" i="13"/>
  <c r="Z3" i="13"/>
  <c r="B3" i="13"/>
  <c r="Z2" i="13"/>
  <c r="B2" i="13"/>
  <c r="A1495" i="12"/>
  <c r="A1494" i="12"/>
  <c r="A1493" i="12"/>
  <c r="A1492" i="12"/>
  <c r="A1477" i="12"/>
  <c r="A1476" i="12"/>
  <c r="A1475" i="12"/>
  <c r="A1474" i="12"/>
  <c r="A1473" i="12"/>
  <c r="F1468" i="12"/>
  <c r="F1467" i="12"/>
  <c r="F1466" i="12"/>
  <c r="F1465" i="12"/>
  <c r="F1464" i="12"/>
  <c r="F1463" i="12"/>
  <c r="F1462" i="12"/>
  <c r="F1461" i="12"/>
  <c r="F1460" i="12"/>
  <c r="F1459" i="12"/>
  <c r="F1458" i="12"/>
  <c r="F1457" i="12"/>
  <c r="F1456" i="12"/>
  <c r="F1455" i="12"/>
  <c r="F1454" i="12"/>
  <c r="F1453" i="12"/>
  <c r="F1452" i="12"/>
  <c r="F1451" i="12"/>
  <c r="F1450" i="12"/>
  <c r="F1449" i="12"/>
  <c r="F1448" i="12"/>
  <c r="F1447" i="12"/>
  <c r="F1446" i="12"/>
  <c r="F1445" i="12"/>
  <c r="F1444" i="12"/>
  <c r="F1443" i="12"/>
  <c r="F1442" i="12"/>
  <c r="F1441" i="12"/>
  <c r="F1440" i="12"/>
  <c r="F1439" i="12"/>
  <c r="F1438" i="12"/>
  <c r="F1437" i="12"/>
  <c r="F1436" i="12"/>
  <c r="F1435" i="12"/>
  <c r="F1434" i="12"/>
  <c r="F1433" i="12"/>
  <c r="F1432" i="12"/>
  <c r="F1431" i="12"/>
  <c r="F1430" i="12"/>
  <c r="F1429" i="12"/>
  <c r="F1428" i="12"/>
  <c r="F1427" i="12"/>
  <c r="F1426" i="12"/>
  <c r="F1425" i="12"/>
  <c r="F1424" i="12"/>
  <c r="F1423" i="12"/>
  <c r="F1422" i="12"/>
  <c r="F1421" i="12"/>
  <c r="F1420" i="12"/>
  <c r="F1419" i="12"/>
  <c r="F1418" i="12"/>
  <c r="F1417" i="12"/>
  <c r="F1416" i="12"/>
  <c r="F1415" i="12"/>
  <c r="F1414" i="12"/>
  <c r="F1413" i="12"/>
  <c r="F1412" i="12"/>
  <c r="F1411" i="12"/>
  <c r="F1410" i="12"/>
  <c r="F1409" i="12"/>
  <c r="F1408" i="12"/>
  <c r="F1407" i="12"/>
  <c r="F1406" i="12"/>
  <c r="F1405" i="12"/>
  <c r="F1404" i="12"/>
  <c r="F1403" i="12"/>
  <c r="F1402" i="12"/>
  <c r="F1401" i="12"/>
  <c r="F1400" i="12"/>
  <c r="F1399" i="12"/>
  <c r="F1398" i="12"/>
  <c r="F1397" i="12"/>
  <c r="F1396" i="12"/>
  <c r="F1395" i="12"/>
  <c r="F1394" i="12"/>
  <c r="F1393" i="12"/>
  <c r="F1392" i="12"/>
  <c r="F1391" i="12"/>
  <c r="F1390" i="12"/>
  <c r="F1389" i="12"/>
  <c r="F1388" i="12"/>
  <c r="F1387" i="12"/>
  <c r="F1386" i="12"/>
  <c r="F1385" i="12"/>
  <c r="F1384" i="12"/>
  <c r="F1383" i="12"/>
  <c r="F1382" i="12"/>
  <c r="F1381" i="12"/>
  <c r="F1380" i="12"/>
  <c r="F1379" i="12"/>
  <c r="F1378" i="12"/>
  <c r="F1377" i="12"/>
  <c r="F1376" i="12"/>
  <c r="F1375" i="12"/>
  <c r="F1374" i="12"/>
  <c r="F1373" i="12"/>
  <c r="F1372" i="12"/>
  <c r="F1371" i="12"/>
  <c r="F1370" i="12"/>
  <c r="F1369" i="12"/>
  <c r="F1368" i="12"/>
  <c r="F1367" i="12"/>
  <c r="F1366" i="12"/>
  <c r="F1365" i="12"/>
  <c r="F1364" i="12"/>
  <c r="F1363" i="12"/>
  <c r="F1362" i="12"/>
  <c r="F1361" i="12"/>
  <c r="F1360" i="12"/>
  <c r="F1359" i="12"/>
  <c r="F1358" i="12"/>
  <c r="F1357" i="12"/>
  <c r="F1356" i="12"/>
  <c r="F1355" i="12"/>
  <c r="F1354" i="12"/>
  <c r="F1353" i="12"/>
  <c r="F1352" i="12"/>
  <c r="F1351" i="12"/>
  <c r="F1350" i="12"/>
  <c r="F1349" i="12"/>
  <c r="F1348" i="12"/>
  <c r="F1347" i="12"/>
  <c r="F1346" i="12"/>
  <c r="F1345" i="12"/>
  <c r="F1344" i="12"/>
  <c r="F1343" i="12"/>
  <c r="F1342" i="12"/>
  <c r="F1341" i="12"/>
  <c r="F1340" i="12"/>
  <c r="F1339" i="12"/>
  <c r="F1338" i="12"/>
  <c r="F1337" i="12"/>
  <c r="F1336" i="12"/>
  <c r="F1335" i="12"/>
  <c r="F1334" i="12"/>
  <c r="F1333" i="12"/>
  <c r="F1332" i="12"/>
  <c r="F1331" i="12"/>
  <c r="F1330" i="12"/>
  <c r="F1329" i="12"/>
  <c r="F1328" i="12"/>
  <c r="F1327" i="12"/>
  <c r="F1326" i="12"/>
  <c r="F1325" i="12"/>
  <c r="F1324" i="12"/>
  <c r="F1323" i="12"/>
  <c r="F1322" i="12"/>
  <c r="F1321" i="12"/>
  <c r="F1320" i="12"/>
  <c r="F1319" i="12"/>
  <c r="F1318" i="12"/>
  <c r="F1317" i="12"/>
  <c r="F1316" i="12"/>
  <c r="F1315" i="12"/>
  <c r="F1314" i="12"/>
  <c r="F1313" i="12"/>
  <c r="F1312" i="12"/>
  <c r="F1311" i="12"/>
  <c r="F1310" i="12"/>
  <c r="F1309" i="12"/>
  <c r="F1308" i="12"/>
  <c r="F1307" i="12"/>
  <c r="F1306" i="12"/>
  <c r="F1305" i="12"/>
  <c r="F1304" i="12"/>
  <c r="F1303" i="12"/>
  <c r="F1302" i="12"/>
  <c r="F1301" i="12"/>
  <c r="F1300" i="12"/>
  <c r="F1299" i="12"/>
  <c r="F1298" i="12"/>
  <c r="F1297" i="12"/>
  <c r="F1296" i="12"/>
  <c r="F1295" i="12"/>
  <c r="F1294" i="12"/>
  <c r="F1293" i="12"/>
  <c r="F1292" i="12"/>
  <c r="F1291" i="12"/>
  <c r="F1290" i="12"/>
  <c r="F1289" i="12"/>
  <c r="F1288" i="12"/>
  <c r="F1287" i="12"/>
  <c r="F1286" i="12"/>
  <c r="F1285" i="12"/>
  <c r="F1284" i="12"/>
  <c r="F1283" i="12"/>
  <c r="F1282" i="12"/>
  <c r="F1281" i="12"/>
  <c r="F1280" i="12"/>
  <c r="F1279" i="12"/>
  <c r="F1278" i="12"/>
  <c r="F1277" i="12"/>
  <c r="F1276" i="12"/>
  <c r="F1275" i="12"/>
  <c r="F1274" i="12"/>
  <c r="F1273" i="12"/>
  <c r="F1272" i="12"/>
  <c r="F1271" i="12"/>
  <c r="F1270" i="12"/>
  <c r="F1269" i="12"/>
  <c r="F1268" i="12"/>
  <c r="F1267" i="12"/>
  <c r="F1266" i="12"/>
  <c r="F1265" i="12"/>
  <c r="F1264" i="12"/>
  <c r="F1263" i="12"/>
  <c r="F1262" i="12"/>
  <c r="F1261" i="12"/>
  <c r="F1260" i="12"/>
  <c r="F1259" i="12"/>
  <c r="F1258" i="12"/>
  <c r="F1257" i="12"/>
  <c r="F1256" i="12"/>
  <c r="F1255" i="12"/>
  <c r="F1254" i="12"/>
  <c r="F1253" i="12"/>
  <c r="F1252" i="12"/>
  <c r="F1251" i="12"/>
  <c r="F1250" i="12"/>
  <c r="F1249" i="12"/>
  <c r="F1248" i="12"/>
  <c r="F1247" i="12"/>
  <c r="F1246" i="12"/>
  <c r="F1245" i="12"/>
  <c r="F1244" i="12"/>
  <c r="F1243" i="12"/>
  <c r="F1242" i="12"/>
  <c r="F1241" i="12"/>
  <c r="F1240" i="12"/>
  <c r="F1239" i="12"/>
  <c r="F1238" i="12"/>
  <c r="F1237" i="12"/>
  <c r="F1236" i="12"/>
  <c r="F1235" i="12"/>
  <c r="F1234" i="12"/>
  <c r="F1233" i="12"/>
  <c r="F1232" i="12"/>
  <c r="F1231" i="12"/>
  <c r="F1230" i="12"/>
  <c r="F1229" i="12"/>
  <c r="F1228" i="12"/>
  <c r="F978" i="12"/>
  <c r="F977" i="12"/>
  <c r="F976" i="12"/>
  <c r="F975" i="12"/>
  <c r="F974" i="12"/>
  <c r="F973" i="12"/>
  <c r="F972" i="12"/>
  <c r="F971" i="12"/>
  <c r="F970" i="12"/>
  <c r="F969" i="12"/>
  <c r="F968" i="12"/>
  <c r="F967" i="12"/>
  <c r="F966" i="12"/>
  <c r="F965" i="12"/>
  <c r="F964" i="12"/>
  <c r="F963" i="12"/>
  <c r="F962" i="12"/>
  <c r="F961" i="12"/>
  <c r="F960" i="12"/>
  <c r="F959" i="12"/>
  <c r="F958" i="12"/>
  <c r="F957" i="12"/>
  <c r="F956" i="12"/>
  <c r="F955" i="12"/>
  <c r="F954" i="12"/>
  <c r="F953" i="12"/>
  <c r="F952" i="12"/>
  <c r="F951" i="12"/>
  <c r="F950" i="12"/>
  <c r="F949" i="12"/>
  <c r="F948" i="12"/>
  <c r="F947" i="12"/>
  <c r="F946" i="12"/>
  <c r="F945" i="12"/>
  <c r="F944" i="12"/>
  <c r="F943" i="12"/>
  <c r="F942" i="12"/>
  <c r="F941" i="12"/>
  <c r="F940" i="12"/>
  <c r="F939" i="12"/>
  <c r="F938" i="12"/>
  <c r="F937" i="12"/>
  <c r="F936" i="12"/>
  <c r="F935" i="12"/>
  <c r="F934" i="12"/>
  <c r="F933" i="12"/>
  <c r="F932" i="12"/>
  <c r="F931" i="12"/>
  <c r="F930" i="12"/>
  <c r="F929" i="12"/>
  <c r="F928" i="12"/>
  <c r="F927" i="12"/>
  <c r="F926" i="12"/>
  <c r="F925" i="12"/>
  <c r="F924" i="12"/>
  <c r="F923" i="12"/>
  <c r="F922" i="12"/>
  <c r="F921" i="12"/>
  <c r="F920" i="12"/>
  <c r="F919" i="12"/>
  <c r="F918" i="12"/>
  <c r="F917" i="12"/>
  <c r="F916" i="12"/>
  <c r="F915" i="12"/>
  <c r="F914" i="12"/>
  <c r="F913" i="12"/>
  <c r="F912" i="12"/>
  <c r="F911" i="12"/>
  <c r="F910" i="12"/>
  <c r="F909" i="12"/>
  <c r="F908" i="12"/>
  <c r="F907" i="12"/>
  <c r="F906" i="12"/>
  <c r="F905" i="12"/>
  <c r="F904" i="12"/>
  <c r="F903" i="12"/>
  <c r="F902" i="12"/>
  <c r="F901" i="12"/>
  <c r="F900" i="12"/>
  <c r="F899" i="12"/>
  <c r="F898" i="12"/>
  <c r="F897" i="12"/>
  <c r="F896" i="12"/>
  <c r="F895" i="12"/>
  <c r="F894" i="12"/>
  <c r="F893" i="12"/>
  <c r="F892" i="12"/>
  <c r="F891" i="12"/>
  <c r="F890" i="12"/>
  <c r="F889" i="12"/>
  <c r="F888" i="12"/>
  <c r="F887" i="12"/>
  <c r="F886" i="12"/>
  <c r="F885" i="12"/>
  <c r="F884" i="12"/>
  <c r="F883" i="12"/>
  <c r="F882" i="12"/>
  <c r="F881" i="12"/>
  <c r="F880" i="12"/>
  <c r="F879" i="12"/>
  <c r="F878" i="12"/>
  <c r="F877" i="12"/>
  <c r="F876" i="12"/>
  <c r="F875" i="12"/>
  <c r="F874" i="12"/>
  <c r="F873" i="12"/>
  <c r="F872" i="12"/>
  <c r="F871" i="12"/>
  <c r="F870" i="12"/>
  <c r="F869" i="12"/>
  <c r="F868" i="12"/>
  <c r="F867" i="12"/>
  <c r="F866" i="12"/>
  <c r="F865" i="12"/>
  <c r="F864" i="12"/>
  <c r="F863" i="12"/>
  <c r="F862" i="12"/>
  <c r="F861" i="12"/>
  <c r="F860" i="12"/>
  <c r="F859" i="12"/>
  <c r="F858" i="12"/>
  <c r="F857" i="12"/>
  <c r="F856" i="12"/>
  <c r="F855" i="12"/>
  <c r="F854" i="12"/>
  <c r="F853" i="12"/>
  <c r="F852" i="12"/>
  <c r="F851" i="12"/>
  <c r="F850" i="12"/>
  <c r="F849" i="12"/>
  <c r="F848" i="12"/>
  <c r="F847" i="12"/>
  <c r="F846" i="12"/>
  <c r="F845" i="12"/>
  <c r="F844" i="12"/>
  <c r="F843" i="12"/>
  <c r="F842" i="12"/>
  <c r="F841" i="12"/>
  <c r="F840" i="12"/>
  <c r="F839" i="12"/>
  <c r="F838" i="12"/>
  <c r="F837" i="12"/>
  <c r="F836" i="12"/>
  <c r="F835" i="12"/>
  <c r="F834" i="12"/>
  <c r="F833" i="12"/>
  <c r="F832" i="12"/>
  <c r="F831" i="12"/>
  <c r="F830" i="12"/>
  <c r="F829" i="12"/>
  <c r="F828" i="12"/>
  <c r="F827" i="12"/>
  <c r="F826" i="12"/>
  <c r="F825" i="12"/>
  <c r="F824" i="12"/>
  <c r="F823" i="12"/>
  <c r="F822" i="12"/>
  <c r="F821" i="12"/>
  <c r="F820" i="12"/>
  <c r="F819" i="12"/>
  <c r="F818" i="12"/>
  <c r="F817" i="12"/>
  <c r="F816" i="12"/>
  <c r="F815" i="12"/>
  <c r="F814" i="12"/>
  <c r="F813" i="12"/>
  <c r="F812" i="12"/>
  <c r="F811" i="12"/>
  <c r="F810" i="12"/>
  <c r="F809" i="12"/>
  <c r="F808" i="12"/>
  <c r="F807" i="12"/>
  <c r="F806" i="12"/>
  <c r="F805" i="12"/>
  <c r="F804" i="12"/>
  <c r="F803" i="12"/>
  <c r="F802" i="12"/>
  <c r="F801" i="12"/>
  <c r="F800" i="12"/>
  <c r="F799" i="12"/>
  <c r="F798" i="12"/>
  <c r="F797" i="12"/>
  <c r="F796" i="12"/>
  <c r="F795" i="12"/>
  <c r="F794" i="12"/>
  <c r="F793" i="12"/>
  <c r="F792" i="12"/>
  <c r="F791" i="12"/>
  <c r="F790" i="12"/>
  <c r="F789" i="12"/>
  <c r="F788" i="12"/>
  <c r="F787" i="12"/>
  <c r="F786" i="12"/>
  <c r="F785" i="12"/>
  <c r="F784" i="12"/>
  <c r="F783" i="12"/>
  <c r="F782" i="12"/>
  <c r="F781" i="12"/>
  <c r="F780" i="12"/>
  <c r="F779" i="12"/>
  <c r="F778" i="12"/>
  <c r="F777" i="12"/>
  <c r="F776" i="12"/>
  <c r="F775" i="12"/>
  <c r="F774" i="12"/>
  <c r="F773" i="12"/>
  <c r="F772" i="12"/>
  <c r="F771" i="12"/>
  <c r="F770" i="12"/>
  <c r="F769" i="12"/>
  <c r="F768" i="12"/>
  <c r="F767" i="12"/>
  <c r="F766" i="12"/>
  <c r="F765" i="12"/>
  <c r="F764" i="12"/>
  <c r="F763" i="12"/>
  <c r="F762" i="12"/>
  <c r="F761" i="12"/>
  <c r="F760" i="12"/>
  <c r="F759" i="12"/>
  <c r="F758" i="12"/>
  <c r="F757" i="12"/>
  <c r="F756" i="12"/>
  <c r="F755" i="12"/>
  <c r="F754" i="12"/>
  <c r="F753" i="12"/>
  <c r="F752" i="12"/>
  <c r="F751" i="12"/>
  <c r="F750" i="12"/>
  <c r="F749" i="12"/>
  <c r="F748" i="12"/>
  <c r="F747" i="12"/>
  <c r="F746" i="12"/>
  <c r="F745" i="12"/>
  <c r="F744" i="12"/>
  <c r="F743" i="12"/>
  <c r="F742" i="12"/>
  <c r="F741" i="12"/>
  <c r="F740" i="12"/>
  <c r="F739" i="12"/>
  <c r="F738" i="12"/>
  <c r="C13" i="10"/>
  <c r="B13" i="10"/>
  <c r="C12" i="10"/>
  <c r="B12" i="10"/>
  <c r="C11" i="10"/>
  <c r="B11" i="10"/>
  <c r="C10" i="10"/>
  <c r="B10" i="10"/>
  <c r="H6" i="10"/>
  <c r="H5" i="10"/>
  <c r="H4" i="10"/>
  <c r="H3" i="10"/>
  <c r="H2" i="10"/>
  <c r="W242" i="8"/>
  <c r="E242" i="8"/>
  <c r="W241" i="8"/>
  <c r="E241" i="8"/>
  <c r="W240" i="8"/>
  <c r="E240" i="8"/>
  <c r="W239" i="8"/>
  <c r="E239" i="8"/>
  <c r="W238" i="8"/>
  <c r="E238" i="8"/>
  <c r="W237" i="8"/>
  <c r="E237" i="8"/>
  <c r="W236" i="8"/>
  <c r="E236" i="8"/>
  <c r="W235" i="8"/>
  <c r="E235" i="8"/>
  <c r="W234" i="8"/>
  <c r="E234" i="8"/>
  <c r="W233" i="8"/>
  <c r="E233" i="8"/>
  <c r="W232" i="8"/>
  <c r="E232" i="8"/>
  <c r="W231" i="8"/>
  <c r="E231" i="8"/>
  <c r="W230" i="8"/>
  <c r="E230" i="8"/>
  <c r="W229" i="8"/>
  <c r="E229" i="8"/>
  <c r="W228" i="8"/>
  <c r="E228" i="8"/>
  <c r="W227" i="8"/>
  <c r="E227" i="8"/>
  <c r="W226" i="8"/>
  <c r="E226" i="8"/>
  <c r="W225" i="8"/>
  <c r="E225" i="8"/>
  <c r="W224" i="8"/>
  <c r="E224" i="8"/>
  <c r="W223" i="8"/>
  <c r="E223" i="8"/>
  <c r="W222" i="8"/>
  <c r="E222" i="8"/>
  <c r="W221" i="8"/>
  <c r="E221" i="8"/>
  <c r="W220" i="8"/>
  <c r="E220" i="8"/>
  <c r="W219" i="8"/>
  <c r="E219" i="8"/>
  <c r="W218" i="8"/>
  <c r="E218" i="8"/>
  <c r="W217" i="8"/>
  <c r="E217" i="8"/>
  <c r="W216" i="8"/>
  <c r="E216" i="8"/>
  <c r="W215" i="8"/>
  <c r="E215" i="8"/>
  <c r="W214" i="8"/>
  <c r="E214" i="8"/>
  <c r="W213" i="8"/>
  <c r="E213" i="8"/>
  <c r="W212" i="8"/>
  <c r="E212" i="8"/>
  <c r="W211" i="8"/>
  <c r="E211" i="8"/>
  <c r="W210" i="8"/>
  <c r="E210" i="8"/>
  <c r="W209" i="8"/>
  <c r="E209" i="8"/>
  <c r="W208" i="8"/>
  <c r="E208" i="8"/>
  <c r="W207" i="8"/>
  <c r="E207" i="8"/>
  <c r="W206" i="8"/>
  <c r="E206" i="8"/>
  <c r="W205" i="8"/>
  <c r="E205" i="8"/>
  <c r="W204" i="8"/>
  <c r="E204" i="8"/>
  <c r="W203" i="8"/>
  <c r="E203" i="8"/>
  <c r="W202" i="8"/>
  <c r="E202" i="8"/>
  <c r="W201" i="8"/>
  <c r="E201" i="8"/>
  <c r="W200" i="8"/>
  <c r="E200" i="8"/>
  <c r="W199" i="8"/>
  <c r="E199" i="8"/>
  <c r="W198" i="8"/>
  <c r="E198" i="8"/>
  <c r="W197" i="8"/>
  <c r="E197" i="8"/>
  <c r="W196" i="8"/>
  <c r="E196" i="8"/>
  <c r="W195" i="8"/>
  <c r="E195" i="8"/>
  <c r="W194" i="8"/>
  <c r="E194" i="8"/>
  <c r="W193" i="8"/>
  <c r="E193" i="8"/>
  <c r="W192" i="8"/>
  <c r="E192" i="8"/>
  <c r="W191" i="8"/>
  <c r="E191" i="8"/>
  <c r="W190" i="8"/>
  <c r="E190" i="8"/>
  <c r="W189" i="8"/>
  <c r="E189" i="8"/>
  <c r="W188" i="8"/>
  <c r="E188" i="8"/>
  <c r="W187" i="8"/>
  <c r="E187" i="8"/>
  <c r="W186" i="8"/>
  <c r="E186" i="8"/>
  <c r="W185" i="8"/>
  <c r="E185" i="8"/>
  <c r="W184" i="8"/>
  <c r="E184" i="8"/>
  <c r="W183" i="8"/>
  <c r="E183" i="8"/>
  <c r="W182" i="8"/>
  <c r="E182" i="8"/>
  <c r="W181" i="8"/>
  <c r="E181" i="8"/>
  <c r="W180" i="8"/>
  <c r="E180" i="8"/>
  <c r="W179" i="8"/>
  <c r="E179" i="8"/>
  <c r="W178" i="8"/>
  <c r="E178" i="8"/>
  <c r="W177" i="8"/>
  <c r="E177" i="8"/>
  <c r="W176" i="8"/>
  <c r="E176" i="8"/>
  <c r="W175" i="8"/>
  <c r="E175" i="8"/>
  <c r="W174" i="8"/>
  <c r="E174" i="8"/>
  <c r="W173" i="8"/>
  <c r="E173" i="8"/>
  <c r="W172" i="8"/>
  <c r="E172" i="8"/>
  <c r="W171" i="8"/>
  <c r="E171" i="8"/>
  <c r="W170" i="8"/>
  <c r="E170" i="8"/>
  <c r="W169" i="8"/>
  <c r="E169" i="8"/>
  <c r="W168" i="8"/>
  <c r="E168" i="8"/>
  <c r="W167" i="8"/>
  <c r="E167" i="8"/>
  <c r="W166" i="8"/>
  <c r="E166" i="8"/>
  <c r="W165" i="8"/>
  <c r="E165" i="8"/>
  <c r="W164" i="8"/>
  <c r="E164" i="8"/>
  <c r="W163" i="8"/>
  <c r="E163" i="8"/>
  <c r="W162" i="8"/>
  <c r="E162" i="8"/>
  <c r="W161" i="8"/>
  <c r="E161" i="8"/>
  <c r="W160" i="8"/>
  <c r="E160" i="8"/>
  <c r="W159" i="8"/>
  <c r="E159" i="8"/>
  <c r="W158" i="8"/>
  <c r="E158" i="8"/>
  <c r="W157" i="8"/>
  <c r="E157" i="8"/>
  <c r="W156" i="8"/>
  <c r="E156" i="8"/>
  <c r="W155" i="8"/>
  <c r="E155" i="8"/>
  <c r="W154" i="8"/>
  <c r="E154" i="8"/>
  <c r="W153" i="8"/>
  <c r="E153" i="8"/>
  <c r="W152" i="8"/>
  <c r="E152" i="8"/>
  <c r="W151" i="8"/>
  <c r="E151" i="8"/>
  <c r="W150" i="8"/>
  <c r="E150" i="8"/>
  <c r="W149" i="8"/>
  <c r="E149" i="8"/>
  <c r="W148" i="8"/>
  <c r="E148" i="8"/>
  <c r="W147" i="8"/>
  <c r="E147" i="8"/>
  <c r="W146" i="8"/>
  <c r="E146" i="8"/>
  <c r="W145" i="8"/>
  <c r="E145" i="8"/>
  <c r="W144" i="8"/>
  <c r="E144" i="8"/>
  <c r="W143" i="8"/>
  <c r="E143" i="8"/>
  <c r="W142" i="8"/>
  <c r="E142" i="8"/>
  <c r="W141" i="8"/>
  <c r="E141" i="8"/>
  <c r="W140" i="8"/>
  <c r="E140" i="8"/>
  <c r="W139" i="8"/>
  <c r="E139" i="8"/>
  <c r="W138" i="8"/>
  <c r="E138" i="8"/>
  <c r="W137" i="8"/>
  <c r="E137" i="8"/>
  <c r="W136" i="8"/>
  <c r="E136" i="8"/>
  <c r="W135" i="8"/>
  <c r="E135" i="8"/>
  <c r="W134" i="8"/>
  <c r="E134" i="8"/>
  <c r="W133" i="8"/>
  <c r="E133" i="8"/>
  <c r="W132" i="8"/>
  <c r="E132" i="8"/>
  <c r="W131" i="8"/>
  <c r="E131" i="8"/>
  <c r="W130" i="8"/>
  <c r="E130" i="8"/>
  <c r="W129" i="8"/>
  <c r="E129" i="8"/>
  <c r="W128" i="8"/>
  <c r="E128" i="8"/>
  <c r="W127" i="8"/>
  <c r="E127" i="8"/>
  <c r="W126" i="8"/>
  <c r="E126" i="8"/>
  <c r="W125" i="8"/>
  <c r="E125" i="8"/>
  <c r="W124" i="8"/>
  <c r="E124" i="8"/>
  <c r="W123" i="8"/>
  <c r="E123" i="8"/>
  <c r="W122" i="8"/>
  <c r="E122" i="8"/>
  <c r="W121" i="8"/>
  <c r="E121" i="8"/>
  <c r="W120" i="8"/>
  <c r="E120" i="8"/>
  <c r="W119" i="8"/>
  <c r="E119" i="8"/>
  <c r="W118" i="8"/>
  <c r="E118" i="8"/>
  <c r="W117" i="8"/>
  <c r="E117" i="8"/>
  <c r="W116" i="8"/>
  <c r="E116" i="8"/>
  <c r="W115" i="8"/>
  <c r="E115" i="8"/>
  <c r="W114" i="8"/>
  <c r="E114" i="8"/>
  <c r="W113" i="8"/>
  <c r="E113" i="8"/>
  <c r="W112" i="8"/>
  <c r="E112" i="8"/>
  <c r="W111" i="8"/>
  <c r="E111" i="8"/>
  <c r="W110" i="8"/>
  <c r="E110" i="8"/>
  <c r="W109" i="8"/>
  <c r="E109" i="8"/>
  <c r="W108" i="8"/>
  <c r="E108" i="8"/>
  <c r="W107" i="8"/>
  <c r="E107" i="8"/>
  <c r="W106" i="8"/>
  <c r="E106" i="8"/>
  <c r="W105" i="8"/>
  <c r="E105" i="8"/>
  <c r="W104" i="8"/>
  <c r="E104" i="8"/>
  <c r="W103" i="8"/>
  <c r="E103" i="8"/>
  <c r="W102" i="8"/>
  <c r="E102" i="8"/>
  <c r="W101" i="8"/>
  <c r="E101" i="8"/>
  <c r="W100" i="8"/>
  <c r="E100" i="8"/>
  <c r="W99" i="8"/>
  <c r="E99" i="8"/>
  <c r="W98" i="8"/>
  <c r="E98" i="8"/>
  <c r="W97" i="8"/>
  <c r="E97" i="8"/>
  <c r="W96" i="8"/>
  <c r="E96" i="8"/>
  <c r="W95" i="8"/>
  <c r="E95" i="8"/>
  <c r="W94" i="8"/>
  <c r="E94" i="8"/>
  <c r="W93" i="8"/>
  <c r="E93" i="8"/>
  <c r="W92" i="8"/>
  <c r="E92" i="8"/>
  <c r="W91" i="8"/>
  <c r="E91" i="8"/>
  <c r="W90" i="8"/>
  <c r="E90" i="8"/>
  <c r="W89" i="8"/>
  <c r="E89" i="8"/>
  <c r="W88" i="8"/>
  <c r="E88" i="8"/>
  <c r="W87" i="8"/>
  <c r="E87" i="8"/>
  <c r="W86" i="8"/>
  <c r="E86" i="8"/>
  <c r="W85" i="8"/>
  <c r="E85" i="8"/>
  <c r="W84" i="8"/>
  <c r="E84" i="8"/>
  <c r="W83" i="8"/>
  <c r="E83" i="8"/>
  <c r="W82" i="8"/>
  <c r="E82" i="8"/>
  <c r="W81" i="8"/>
  <c r="E81" i="8"/>
  <c r="W80" i="8"/>
  <c r="E80" i="8"/>
  <c r="W79" i="8"/>
  <c r="E79" i="8"/>
  <c r="W78" i="8"/>
  <c r="E78" i="8"/>
  <c r="W77" i="8"/>
  <c r="E77" i="8"/>
  <c r="W76" i="8"/>
  <c r="E76" i="8"/>
  <c r="W75" i="8"/>
  <c r="E75" i="8"/>
  <c r="A75" i="8"/>
  <c r="W74" i="8"/>
  <c r="E74" i="8"/>
  <c r="A74" i="8"/>
  <c r="W73" i="8"/>
  <c r="E73" i="8"/>
  <c r="W72" i="8"/>
  <c r="E72" i="8"/>
  <c r="W71" i="8"/>
  <c r="E71" i="8"/>
  <c r="W70" i="8"/>
  <c r="E70" i="8"/>
  <c r="W69" i="8"/>
  <c r="E69" i="8"/>
  <c r="W68" i="8"/>
  <c r="E68" i="8"/>
  <c r="W67" i="8"/>
  <c r="E67" i="8"/>
  <c r="W66" i="8"/>
  <c r="E66" i="8"/>
  <c r="W65" i="8"/>
  <c r="E65" i="8"/>
  <c r="W64" i="8"/>
  <c r="E64" i="8"/>
  <c r="W63" i="8"/>
  <c r="E63" i="8"/>
  <c r="W62" i="8"/>
  <c r="E62" i="8"/>
  <c r="W61" i="8"/>
  <c r="E61" i="8"/>
  <c r="W60" i="8"/>
  <c r="E60" i="8"/>
  <c r="W59" i="8"/>
  <c r="E59" i="8"/>
  <c r="W58" i="8"/>
  <c r="E58" i="8"/>
  <c r="W57" i="8"/>
  <c r="E57" i="8"/>
  <c r="W56" i="8"/>
  <c r="E56" i="8"/>
  <c r="W55" i="8"/>
  <c r="E55" i="8"/>
  <c r="W54" i="8"/>
  <c r="E54" i="8"/>
  <c r="W53" i="8"/>
  <c r="E53" i="8"/>
  <c r="W52" i="8"/>
  <c r="E52" i="8"/>
  <c r="W51" i="8"/>
  <c r="E51" i="8"/>
  <c r="W50" i="8"/>
  <c r="E50" i="8"/>
  <c r="W49" i="8"/>
  <c r="E49" i="8"/>
  <c r="W48" i="8"/>
  <c r="E48" i="8"/>
  <c r="W47" i="8"/>
  <c r="E47" i="8"/>
  <c r="W46" i="8"/>
  <c r="E46" i="8"/>
  <c r="W45" i="8"/>
  <c r="E45" i="8"/>
  <c r="W44" i="8"/>
  <c r="E44" i="8"/>
  <c r="W43" i="8"/>
  <c r="E43" i="8"/>
  <c r="W42" i="8"/>
  <c r="E42" i="8"/>
  <c r="W41" i="8"/>
  <c r="E41" i="8"/>
  <c r="W40" i="8"/>
  <c r="E40" i="8"/>
  <c r="W39" i="8"/>
  <c r="E39" i="8"/>
  <c r="W38" i="8"/>
  <c r="E38" i="8"/>
  <c r="W37" i="8"/>
  <c r="E37" i="8"/>
  <c r="W36" i="8"/>
  <c r="E36" i="8"/>
  <c r="W35" i="8"/>
  <c r="E35" i="8"/>
  <c r="W34" i="8"/>
  <c r="E34" i="8"/>
  <c r="W33" i="8"/>
  <c r="E33" i="8"/>
  <c r="W32" i="8"/>
  <c r="E32" i="8"/>
  <c r="W31" i="8"/>
  <c r="E31" i="8"/>
  <c r="W30" i="8"/>
  <c r="E30" i="8"/>
  <c r="W29" i="8"/>
  <c r="E29" i="8"/>
  <c r="W28" i="8"/>
  <c r="E28" i="8"/>
  <c r="W27" i="8"/>
  <c r="E27" i="8"/>
  <c r="W26" i="8"/>
  <c r="E26" i="8"/>
  <c r="W25" i="8"/>
  <c r="E25" i="8"/>
  <c r="W24" i="8"/>
  <c r="E24" i="8"/>
  <c r="W23" i="8"/>
  <c r="E23" i="8"/>
  <c r="W22" i="8"/>
  <c r="E22" i="8"/>
  <c r="W21" i="8"/>
  <c r="E21" i="8"/>
  <c r="W20" i="8"/>
  <c r="E20" i="8"/>
  <c r="W19" i="8"/>
  <c r="E19" i="8"/>
  <c r="W18" i="8"/>
  <c r="E18" i="8"/>
  <c r="W17" i="8"/>
  <c r="E17" i="8"/>
  <c r="W16" i="8"/>
  <c r="E16" i="8"/>
  <c r="W15" i="8"/>
  <c r="E15" i="8"/>
  <c r="W14" i="8"/>
  <c r="E14" i="8"/>
  <c r="W13" i="8"/>
  <c r="E13" i="8"/>
  <c r="W12" i="8"/>
  <c r="E12" i="8"/>
  <c r="W11" i="8"/>
  <c r="E11" i="8"/>
  <c r="W10" i="8"/>
  <c r="E10" i="8"/>
  <c r="W9" i="8"/>
  <c r="E9" i="8"/>
  <c r="W8" i="8"/>
  <c r="E8" i="8"/>
  <c r="W7" i="8"/>
  <c r="E7" i="8"/>
  <c r="W6" i="8"/>
  <c r="E6" i="8"/>
  <c r="W5" i="8"/>
  <c r="E5" i="8"/>
  <c r="W4" i="8"/>
  <c r="E4" i="8"/>
  <c r="W3" i="8"/>
  <c r="E3" i="8"/>
  <c r="W2" i="8"/>
  <c r="E2" i="8"/>
  <c r="AQ242" i="7"/>
  <c r="A242" i="7"/>
  <c r="AQ241" i="7"/>
  <c r="A241" i="7"/>
  <c r="AQ240" i="7"/>
  <c r="A240" i="7"/>
  <c r="AQ239" i="7"/>
  <c r="A239" i="7"/>
  <c r="AQ238" i="7"/>
  <c r="A238" i="7"/>
  <c r="AQ237" i="7"/>
  <c r="A237" i="7"/>
  <c r="AQ236" i="7"/>
  <c r="A236" i="7"/>
  <c r="AQ235" i="7"/>
  <c r="A235" i="7"/>
  <c r="AQ234" i="7"/>
  <c r="A234" i="7"/>
  <c r="AQ233" i="7"/>
  <c r="A233" i="7"/>
  <c r="AQ232" i="7"/>
  <c r="A232" i="7"/>
  <c r="AQ231" i="7"/>
  <c r="A231" i="7"/>
  <c r="AQ230" i="7"/>
  <c r="A230" i="7"/>
  <c r="AQ229" i="7"/>
  <c r="A229" i="7"/>
  <c r="AQ228" i="7"/>
  <c r="A228" i="7"/>
  <c r="AQ227" i="7"/>
  <c r="A227" i="7"/>
  <c r="AQ226" i="7"/>
  <c r="A226" i="7"/>
  <c r="AQ225" i="7"/>
  <c r="A225" i="7"/>
  <c r="AQ224" i="7"/>
  <c r="A224" i="7"/>
  <c r="AQ223" i="7"/>
  <c r="A223" i="7"/>
  <c r="AQ222" i="7"/>
  <c r="A222" i="7"/>
  <c r="AQ221" i="7"/>
  <c r="A221" i="7"/>
  <c r="AQ220" i="7"/>
  <c r="A220" i="7"/>
  <c r="AQ219" i="7"/>
  <c r="A219" i="7"/>
  <c r="AQ218" i="7"/>
  <c r="A218" i="7"/>
  <c r="AQ217" i="7"/>
  <c r="A217" i="7"/>
  <c r="AQ216" i="7"/>
  <c r="A216" i="7"/>
  <c r="AQ215" i="7"/>
  <c r="A215" i="7"/>
  <c r="AQ214" i="7"/>
  <c r="A214" i="7"/>
  <c r="AQ213" i="7"/>
  <c r="A213" i="7"/>
  <c r="AQ212" i="7"/>
  <c r="A212" i="7"/>
  <c r="AQ211" i="7"/>
  <c r="A211" i="7"/>
  <c r="AQ210" i="7"/>
  <c r="A210" i="7"/>
  <c r="AQ209" i="7"/>
  <c r="A209" i="7"/>
  <c r="AQ208" i="7"/>
  <c r="A208" i="7"/>
  <c r="AQ207" i="7"/>
  <c r="A207" i="7"/>
  <c r="AQ206" i="7"/>
  <c r="A206" i="7"/>
  <c r="AQ205" i="7"/>
  <c r="A205" i="7"/>
  <c r="AQ204" i="7"/>
  <c r="A204" i="7"/>
  <c r="AQ203" i="7"/>
  <c r="A203" i="7"/>
  <c r="AQ202" i="7"/>
  <c r="A202" i="7"/>
  <c r="AQ201" i="7"/>
  <c r="A201" i="7"/>
  <c r="AQ200" i="7"/>
  <c r="A200" i="7"/>
  <c r="AQ199" i="7"/>
  <c r="A199" i="7"/>
  <c r="AQ198" i="7"/>
  <c r="A198" i="7"/>
  <c r="AQ197" i="7"/>
  <c r="A197" i="7"/>
  <c r="AQ196" i="7"/>
  <c r="A196" i="7"/>
  <c r="AQ195" i="7"/>
  <c r="A195" i="7"/>
  <c r="AQ194" i="7"/>
  <c r="A194" i="7"/>
  <c r="AQ193" i="7"/>
  <c r="A193" i="7"/>
  <c r="AQ192" i="7"/>
  <c r="A192" i="7"/>
  <c r="AQ191" i="7"/>
  <c r="A191" i="7"/>
  <c r="AQ190" i="7"/>
  <c r="A190" i="7"/>
  <c r="AQ189" i="7"/>
  <c r="A189" i="7"/>
  <c r="AQ188" i="7"/>
  <c r="A188" i="7"/>
  <c r="AQ187" i="7"/>
  <c r="A187" i="7"/>
  <c r="AQ186" i="7"/>
  <c r="A186" i="7"/>
  <c r="AQ185" i="7"/>
  <c r="A185" i="7"/>
  <c r="AQ184" i="7"/>
  <c r="A184" i="7"/>
  <c r="AQ183" i="7"/>
  <c r="A183" i="7"/>
  <c r="AQ182" i="7"/>
  <c r="A182" i="7"/>
  <c r="AQ181" i="7"/>
  <c r="A181" i="7"/>
  <c r="AQ180" i="7"/>
  <c r="A180" i="7"/>
  <c r="AQ179" i="7"/>
  <c r="A179" i="7"/>
  <c r="AQ178" i="7"/>
  <c r="A178" i="7"/>
  <c r="AQ177" i="7"/>
  <c r="A177" i="7"/>
  <c r="AQ176" i="7"/>
  <c r="A176" i="7"/>
  <c r="AQ175" i="7"/>
  <c r="A175" i="7"/>
  <c r="AQ174" i="7"/>
  <c r="A174" i="7"/>
  <c r="AQ173" i="7"/>
  <c r="A173" i="7"/>
  <c r="AQ172" i="7"/>
  <c r="A172" i="7"/>
  <c r="AQ171" i="7"/>
  <c r="A171" i="7"/>
  <c r="AQ170" i="7"/>
  <c r="A170" i="7"/>
  <c r="AQ169" i="7"/>
  <c r="A169" i="7"/>
  <c r="AQ168" i="7"/>
  <c r="A168" i="7"/>
  <c r="AQ167" i="7"/>
  <c r="A167" i="7"/>
  <c r="AQ166" i="7"/>
  <c r="A166" i="7"/>
  <c r="AQ165" i="7"/>
  <c r="A165" i="7"/>
  <c r="AQ164" i="7"/>
  <c r="A164" i="7"/>
  <c r="AQ163" i="7"/>
  <c r="A163" i="7"/>
  <c r="AQ162" i="7"/>
  <c r="A162" i="7"/>
  <c r="AQ161" i="7"/>
  <c r="A161" i="7"/>
  <c r="AQ160" i="7"/>
  <c r="A160" i="7"/>
  <c r="AQ159" i="7"/>
  <c r="A159" i="7"/>
  <c r="AQ158" i="7"/>
  <c r="A158" i="7"/>
  <c r="AQ157" i="7"/>
  <c r="A157" i="7"/>
  <c r="AQ156" i="7"/>
  <c r="A156" i="7"/>
  <c r="AQ155" i="7"/>
  <c r="A155" i="7"/>
  <c r="AQ154" i="7"/>
  <c r="A154" i="7"/>
  <c r="AQ153" i="7"/>
  <c r="A153" i="7"/>
  <c r="AQ152" i="7"/>
  <c r="A152" i="7"/>
  <c r="AQ151" i="7"/>
  <c r="A151" i="7"/>
  <c r="AQ150" i="7"/>
  <c r="A150" i="7"/>
  <c r="AQ149" i="7"/>
  <c r="A149" i="7"/>
  <c r="AQ148" i="7"/>
  <c r="A148" i="7"/>
  <c r="AQ147" i="7"/>
  <c r="A147" i="7"/>
  <c r="AQ146" i="7"/>
  <c r="A146" i="7"/>
  <c r="AQ145" i="7"/>
  <c r="A145" i="7"/>
  <c r="AQ144" i="7"/>
  <c r="A144" i="7"/>
  <c r="AQ143" i="7"/>
  <c r="A143" i="7"/>
  <c r="AQ142" i="7"/>
  <c r="A142" i="7"/>
  <c r="AQ141" i="7"/>
  <c r="A141" i="7"/>
  <c r="AQ140" i="7"/>
  <c r="A140" i="7"/>
  <c r="AQ139" i="7"/>
  <c r="A139" i="7"/>
  <c r="AQ138" i="7"/>
  <c r="A138" i="7"/>
  <c r="AQ137" i="7"/>
  <c r="A137" i="7"/>
  <c r="AQ136" i="7"/>
  <c r="A136" i="7"/>
  <c r="AQ135" i="7"/>
  <c r="A135" i="7"/>
  <c r="AQ134" i="7"/>
  <c r="A134" i="7"/>
  <c r="AQ133" i="7"/>
  <c r="A133" i="7"/>
  <c r="AQ132" i="7"/>
  <c r="A132" i="7"/>
  <c r="AQ131" i="7"/>
  <c r="A131" i="7"/>
  <c r="AQ130" i="7"/>
  <c r="Y130" i="7"/>
  <c r="X130" i="7"/>
  <c r="A130" i="7"/>
  <c r="AQ129" i="7"/>
  <c r="A129" i="7"/>
  <c r="AQ128" i="7"/>
  <c r="A128" i="7"/>
  <c r="AQ127" i="7"/>
  <c r="A127" i="7"/>
  <c r="AQ126" i="7"/>
  <c r="A126" i="7"/>
  <c r="AQ125" i="7"/>
  <c r="A125" i="7"/>
  <c r="AQ124" i="7"/>
  <c r="A124" i="7"/>
  <c r="AQ123" i="7"/>
  <c r="A123" i="7"/>
  <c r="AQ122" i="7"/>
  <c r="A122" i="7"/>
  <c r="AQ121" i="7"/>
  <c r="A121" i="7"/>
  <c r="AQ120" i="7"/>
  <c r="A120" i="7"/>
  <c r="AQ119" i="7"/>
  <c r="A119" i="7"/>
  <c r="AQ118" i="7"/>
  <c r="A118" i="7"/>
  <c r="AQ117" i="7"/>
  <c r="A117" i="7"/>
  <c r="AQ116" i="7"/>
  <c r="A116" i="7"/>
  <c r="AQ115" i="7"/>
  <c r="A115" i="7"/>
  <c r="AQ114" i="7"/>
  <c r="A114" i="7"/>
  <c r="AQ113" i="7"/>
  <c r="A113" i="7"/>
  <c r="AQ112" i="7"/>
  <c r="A112" i="7"/>
  <c r="AQ111" i="7"/>
  <c r="A111" i="7"/>
  <c r="AQ110" i="7"/>
  <c r="A110" i="7"/>
  <c r="AQ109" i="7"/>
  <c r="A109" i="7"/>
  <c r="AQ108" i="7"/>
  <c r="A108" i="7"/>
  <c r="AQ107" i="7"/>
  <c r="A107" i="7"/>
  <c r="AQ106" i="7"/>
  <c r="A106" i="7"/>
  <c r="AQ105" i="7"/>
  <c r="A105" i="7"/>
  <c r="AQ104" i="7"/>
  <c r="A104" i="7"/>
  <c r="AQ103" i="7"/>
  <c r="A103" i="7"/>
  <c r="AQ102" i="7"/>
  <c r="A102" i="7"/>
  <c r="AQ101" i="7"/>
  <c r="A101" i="7"/>
  <c r="AQ100" i="7"/>
  <c r="A100" i="7"/>
  <c r="AQ99" i="7"/>
  <c r="A99" i="7"/>
  <c r="AQ98" i="7"/>
  <c r="A98" i="7"/>
  <c r="AQ97" i="7"/>
  <c r="A97" i="7"/>
  <c r="AQ96" i="7"/>
  <c r="A96" i="7"/>
  <c r="AQ95" i="7"/>
  <c r="A95" i="7"/>
  <c r="AQ94" i="7"/>
  <c r="A94" i="7"/>
  <c r="AQ93" i="7"/>
  <c r="A93" i="7"/>
  <c r="AQ92" i="7"/>
  <c r="A92" i="7"/>
  <c r="AQ91" i="7"/>
  <c r="A91" i="7"/>
  <c r="AQ90" i="7"/>
  <c r="A90" i="7"/>
  <c r="AQ89" i="7"/>
  <c r="A89" i="7"/>
  <c r="AQ88" i="7"/>
  <c r="A88" i="7"/>
  <c r="AQ87" i="7"/>
  <c r="A87" i="7"/>
  <c r="AQ86" i="7"/>
  <c r="A86" i="7"/>
  <c r="AQ85" i="7"/>
  <c r="A85" i="7"/>
  <c r="AQ84" i="7"/>
  <c r="A84" i="7"/>
  <c r="AQ83" i="7"/>
  <c r="A83" i="7"/>
  <c r="AQ82" i="7"/>
  <c r="A82" i="7"/>
  <c r="AQ81" i="7"/>
  <c r="A81" i="7"/>
  <c r="AQ80" i="7"/>
  <c r="A80" i="7"/>
  <c r="AQ79" i="7"/>
  <c r="A79" i="7"/>
  <c r="AQ78" i="7"/>
  <c r="A78" i="7"/>
  <c r="AQ77" i="7"/>
  <c r="A77" i="7"/>
  <c r="AQ76" i="7"/>
  <c r="A76" i="7"/>
  <c r="AQ75" i="7"/>
  <c r="A75" i="7"/>
  <c r="AQ74" i="7"/>
  <c r="A74" i="7"/>
  <c r="AQ73" i="7"/>
  <c r="A73" i="7"/>
  <c r="AQ72" i="7"/>
  <c r="A72" i="7"/>
  <c r="AQ71" i="7"/>
  <c r="A71" i="7"/>
  <c r="AQ70" i="7"/>
  <c r="A70" i="7"/>
  <c r="AQ69" i="7"/>
  <c r="A69" i="7"/>
  <c r="AQ68" i="7"/>
  <c r="A68" i="7"/>
  <c r="AQ67" i="7"/>
  <c r="A67" i="7"/>
  <c r="AQ66" i="7"/>
  <c r="A66" i="7"/>
  <c r="AQ65" i="7"/>
  <c r="A65" i="7"/>
  <c r="AQ64" i="7"/>
  <c r="A64" i="7"/>
  <c r="AQ63" i="7"/>
  <c r="A63" i="7"/>
  <c r="AQ62" i="7"/>
  <c r="A62" i="7"/>
  <c r="AQ61" i="7"/>
  <c r="A61" i="7"/>
  <c r="AQ60" i="7"/>
  <c r="A60" i="7"/>
  <c r="AQ59" i="7"/>
  <c r="A59" i="7"/>
  <c r="AQ58" i="7"/>
  <c r="A58" i="7"/>
  <c r="AQ57" i="7"/>
  <c r="A57" i="7"/>
  <c r="AQ56" i="7"/>
  <c r="A56" i="7"/>
  <c r="AQ55" i="7"/>
  <c r="A55" i="7"/>
  <c r="AQ54" i="7"/>
  <c r="A54" i="7"/>
  <c r="AQ53" i="7"/>
  <c r="A53" i="7"/>
  <c r="AQ52" i="7"/>
  <c r="A52" i="7"/>
  <c r="AQ51" i="7"/>
  <c r="A51" i="7"/>
  <c r="AQ50" i="7"/>
  <c r="A50" i="7"/>
  <c r="AQ49" i="7"/>
  <c r="A49" i="7"/>
  <c r="AQ48" i="7"/>
  <c r="A48" i="7"/>
  <c r="AQ47" i="7"/>
  <c r="A47" i="7"/>
  <c r="AQ46" i="7"/>
  <c r="A46" i="7"/>
  <c r="AQ45" i="7"/>
  <c r="A45" i="7"/>
  <c r="AQ44" i="7"/>
  <c r="A44" i="7"/>
  <c r="AQ43" i="7"/>
  <c r="A43" i="7"/>
  <c r="AQ42" i="7"/>
  <c r="A42" i="7"/>
  <c r="AQ41" i="7"/>
  <c r="A41" i="7"/>
  <c r="AQ40" i="7"/>
  <c r="A40" i="7"/>
  <c r="AQ39" i="7"/>
  <c r="A39" i="7"/>
  <c r="AQ38" i="7"/>
  <c r="A38" i="7"/>
  <c r="AQ37" i="7"/>
  <c r="A37" i="7"/>
  <c r="AQ36" i="7"/>
  <c r="A36" i="7"/>
  <c r="AQ35" i="7"/>
  <c r="A35" i="7"/>
  <c r="AQ34" i="7"/>
  <c r="A34" i="7"/>
  <c r="AQ33" i="7"/>
  <c r="A33" i="7"/>
  <c r="AQ32" i="7"/>
  <c r="A32" i="7"/>
  <c r="AQ31" i="7"/>
  <c r="A31" i="7"/>
  <c r="AQ30" i="7"/>
  <c r="A30" i="7"/>
  <c r="AQ29" i="7"/>
  <c r="A29" i="7"/>
  <c r="AQ28" i="7"/>
  <c r="A28" i="7"/>
  <c r="AQ27" i="7"/>
  <c r="A27" i="7"/>
  <c r="AQ26" i="7"/>
  <c r="A26" i="7"/>
  <c r="AQ25" i="7"/>
  <c r="A25" i="7"/>
  <c r="AQ24" i="7"/>
  <c r="A24" i="7"/>
  <c r="AQ23" i="7"/>
  <c r="A23" i="7"/>
  <c r="AQ22" i="7"/>
  <c r="A22" i="7"/>
  <c r="AQ21" i="7"/>
  <c r="A21" i="7"/>
  <c r="AQ20" i="7"/>
  <c r="A20" i="7"/>
  <c r="AQ19" i="7"/>
  <c r="A19" i="7"/>
  <c r="AQ18" i="7"/>
  <c r="A18" i="7"/>
  <c r="AQ17" i="7"/>
  <c r="A17" i="7"/>
  <c r="AQ16" i="7"/>
  <c r="A16" i="7"/>
  <c r="AQ15" i="7"/>
  <c r="A15" i="7"/>
  <c r="AQ14" i="7"/>
  <c r="A14" i="7"/>
  <c r="AQ13" i="7"/>
  <c r="A13" i="7"/>
  <c r="AQ12" i="7"/>
  <c r="A12" i="7"/>
  <c r="AQ11" i="7"/>
  <c r="A11" i="7"/>
  <c r="AQ10" i="7"/>
  <c r="A10" i="7"/>
  <c r="AQ9" i="7"/>
  <c r="A9" i="7"/>
  <c r="AQ8" i="7"/>
  <c r="A8" i="7"/>
  <c r="AQ7" i="7"/>
  <c r="A7" i="7"/>
  <c r="AQ6" i="7"/>
  <c r="A6" i="7"/>
  <c r="AQ5" i="7"/>
  <c r="A5" i="7"/>
  <c r="AQ4" i="7"/>
  <c r="A4" i="7"/>
  <c r="AQ3" i="7"/>
  <c r="A3" i="7"/>
  <c r="AQ2" i="7"/>
  <c r="A2" i="7"/>
  <c r="C34" i="6"/>
  <c r="M6" i="5"/>
  <c r="L6" i="5"/>
  <c r="K6" i="5"/>
  <c r="J6" i="5"/>
  <c r="I6" i="5"/>
  <c r="H6" i="5"/>
  <c r="A77" i="4"/>
  <c r="A76" i="4"/>
  <c r="G9" i="3"/>
  <c r="G8" i="3"/>
  <c r="G7" i="3"/>
  <c r="G6" i="3"/>
  <c r="B7" i="2"/>
  <c r="E119" i="1"/>
  <c r="D119" i="1"/>
  <c r="C119" i="1"/>
  <c r="B119" i="1"/>
  <c r="A119" i="1"/>
  <c r="E118" i="1"/>
  <c r="D118" i="1"/>
  <c r="C118" i="1"/>
  <c r="B118" i="1"/>
  <c r="A118" i="1"/>
  <c r="E117" i="1"/>
  <c r="D117" i="1"/>
  <c r="C117" i="1"/>
  <c r="B117" i="1"/>
  <c r="A117" i="1"/>
  <c r="E116" i="1"/>
  <c r="D116" i="1"/>
  <c r="C116" i="1"/>
  <c r="B116" i="1"/>
  <c r="A116" i="1"/>
  <c r="B17" i="1"/>
  <c r="B6" i="1"/>
  <c r="B12" i="22"/>
  <c r="B11" i="22"/>
  <c r="B9" i="22"/>
  <c r="Y82" i="13" l="1"/>
  <c r="D33" i="14"/>
  <c r="C33" i="14"/>
  <c r="G82" i="13"/>
  <c r="I215" i="20"/>
  <c r="C87" i="13"/>
  <c r="A87" i="13"/>
  <c r="Y86" i="13"/>
  <c r="V86" i="13"/>
  <c r="G86" i="13"/>
  <c r="A86" i="13"/>
  <c r="Y85" i="13"/>
  <c r="V85" i="13"/>
  <c r="K85" i="13"/>
  <c r="G85" i="13"/>
  <c r="A85" i="13"/>
  <c r="AA84" i="13"/>
  <c r="G84" i="13"/>
  <c r="C84" i="13"/>
  <c r="Y83" i="13"/>
  <c r="P83" i="13"/>
  <c r="G83" i="13"/>
  <c r="A83" i="13"/>
  <c r="AA82" i="13"/>
  <c r="K82" i="13"/>
  <c r="G87" i="13"/>
  <c r="AA86" i="13"/>
  <c r="P86" i="13"/>
  <c r="K86" i="13"/>
  <c r="C86" i="13"/>
  <c r="AA85" i="13"/>
  <c r="P85" i="13"/>
  <c r="C85" i="13"/>
  <c r="Y84" i="13"/>
  <c r="V84" i="13"/>
  <c r="P84" i="13"/>
  <c r="K84" i="13"/>
  <c r="A84" i="13"/>
  <c r="AA83" i="13"/>
  <c r="V83" i="13"/>
  <c r="K83" i="13"/>
  <c r="C83" i="13"/>
  <c r="V82" i="13"/>
  <c r="P82" i="13"/>
  <c r="I213" i="20"/>
  <c r="C82" i="13"/>
  <c r="A82" i="13"/>
  <c r="AA81" i="13"/>
  <c r="Y81" i="13"/>
  <c r="V81" i="13"/>
  <c r="P81" i="13"/>
  <c r="K81" i="13"/>
  <c r="G81" i="13"/>
  <c r="C81" i="13"/>
  <c r="A81" i="13"/>
  <c r="AA80" i="13"/>
  <c r="Y80" i="13"/>
  <c r="V80" i="13"/>
  <c r="P80" i="13"/>
  <c r="K80" i="13"/>
  <c r="G80" i="13"/>
  <c r="C80" i="13"/>
  <c r="A80" i="13"/>
  <c r="AA79" i="13"/>
  <c r="Y79" i="13"/>
  <c r="V79" i="13"/>
  <c r="P79" i="13"/>
  <c r="K79" i="13"/>
  <c r="G79" i="13"/>
  <c r="C79" i="13"/>
  <c r="A79" i="13"/>
  <c r="AA78" i="13"/>
  <c r="Y78" i="13"/>
  <c r="V78" i="13"/>
  <c r="P78" i="13"/>
  <c r="K78" i="13"/>
  <c r="G78" i="13"/>
  <c r="C78" i="13"/>
  <c r="A78" i="13"/>
  <c r="AA77" i="13"/>
  <c r="Y77" i="13"/>
  <c r="V77" i="13"/>
  <c r="P77" i="13"/>
  <c r="K77" i="13"/>
  <c r="G77" i="13"/>
  <c r="C77" i="13"/>
  <c r="A77" i="13"/>
  <c r="AA76" i="13"/>
  <c r="Y76" i="13"/>
  <c r="V76" i="13"/>
  <c r="P76" i="13"/>
  <c r="K76" i="13"/>
  <c r="G76" i="13"/>
  <c r="C76" i="13"/>
  <c r="A76" i="13"/>
  <c r="I216" i="20"/>
  <c r="A90" i="8"/>
  <c r="A92" i="4" s="1"/>
  <c r="A89" i="8"/>
  <c r="A91" i="4" s="1"/>
  <c r="A88" i="8"/>
  <c r="A90" i="4" s="1"/>
  <c r="A87" i="8"/>
  <c r="A89" i="4" s="1"/>
  <c r="A86" i="8"/>
  <c r="A88" i="4" s="1"/>
  <c r="A85" i="8"/>
  <c r="A87" i="4" s="1"/>
  <c r="A84" i="8"/>
  <c r="A86" i="4" s="1"/>
  <c r="A83" i="8"/>
  <c r="A85" i="4" s="1"/>
  <c r="A82" i="8"/>
  <c r="A84" i="4" s="1"/>
  <c r="A81" i="8"/>
  <c r="A83" i="4" s="1"/>
  <c r="A80" i="8"/>
  <c r="A82" i="4" s="1"/>
  <c r="A79" i="8"/>
  <c r="A81" i="4" s="1"/>
  <c r="A78" i="8"/>
  <c r="A80" i="4" s="1"/>
  <c r="A77" i="8"/>
  <c r="A79" i="4" s="1"/>
  <c r="A76" i="8"/>
  <c r="A78" i="4" s="1"/>
  <c r="I214" i="20"/>
  <c r="D218" i="14"/>
  <c r="BJ216" i="14"/>
  <c r="BI216" i="14"/>
  <c r="BH216" i="14"/>
  <c r="BG216" i="14"/>
  <c r="BE216" i="14"/>
  <c r="BC216" i="14"/>
  <c r="BB216" i="14"/>
  <c r="BA216" i="14"/>
  <c r="AZ216" i="14"/>
  <c r="AX216" i="14"/>
  <c r="AV216" i="14"/>
  <c r="AU216" i="14"/>
  <c r="AT216" i="14"/>
  <c r="AS216" i="14"/>
  <c r="AQ216" i="14"/>
  <c r="AO216" i="14"/>
  <c r="AN216" i="14"/>
  <c r="AM216" i="14"/>
  <c r="AL216" i="14"/>
  <c r="AK216" i="14"/>
  <c r="AI216" i="14"/>
  <c r="AH216" i="14"/>
  <c r="B161" i="14"/>
  <c r="D159" i="14"/>
  <c r="B158" i="14"/>
  <c r="A23" i="1"/>
  <c r="G460" i="21"/>
  <c r="A459" i="21"/>
  <c r="A1191" i="20"/>
  <c r="AT156" i="14"/>
  <c r="AK155" i="14"/>
  <c r="B153" i="14"/>
  <c r="C152" i="14"/>
  <c r="Q148" i="14"/>
  <c r="B145" i="14"/>
  <c r="B144" i="14"/>
  <c r="D142" i="14"/>
  <c r="C142" i="14"/>
  <c r="B142" i="14"/>
  <c r="B141" i="14"/>
  <c r="C138" i="14"/>
  <c r="B138" i="14"/>
  <c r="B137" i="14"/>
  <c r="D135" i="14"/>
  <c r="C135" i="14"/>
  <c r="B135" i="14"/>
  <c r="C134" i="14"/>
  <c r="B134" i="14"/>
  <c r="C132" i="14"/>
  <c r="B132" i="14"/>
  <c r="B128" i="14"/>
  <c r="B126" i="14"/>
  <c r="B124" i="14"/>
  <c r="K120" i="14"/>
  <c r="J120" i="14"/>
  <c r="I120" i="14"/>
  <c r="H120" i="14"/>
  <c r="E120" i="14"/>
  <c r="D120" i="14"/>
  <c r="C120" i="14"/>
  <c r="B120" i="14"/>
  <c r="J119" i="14"/>
  <c r="B118" i="14"/>
  <c r="BJ117" i="14"/>
  <c r="BI117" i="14"/>
  <c r="E462" i="21"/>
  <c r="C235" i="14"/>
  <c r="C52" i="14"/>
  <c r="C51" i="14"/>
  <c r="B51" i="14"/>
  <c r="C49" i="14"/>
  <c r="B49" i="14"/>
  <c r="B44" i="14"/>
  <c r="B43" i="14"/>
  <c r="B42" i="14"/>
  <c r="C38" i="14"/>
  <c r="D37" i="14"/>
  <c r="C37" i="14"/>
  <c r="E36" i="14"/>
  <c r="D36" i="14"/>
  <c r="C36" i="14"/>
  <c r="B36" i="14"/>
  <c r="D35" i="14"/>
  <c r="B35" i="14"/>
  <c r="K34" i="14"/>
  <c r="J34" i="14"/>
  <c r="H34" i="14"/>
  <c r="E34" i="14"/>
  <c r="D34" i="14"/>
  <c r="C34" i="14"/>
  <c r="B34" i="14"/>
  <c r="B33" i="14"/>
  <c r="AA237" i="13"/>
  <c r="G237" i="13"/>
  <c r="A237" i="13"/>
  <c r="AA236" i="13"/>
  <c r="K236" i="13"/>
  <c r="C236" i="13"/>
  <c r="Y235" i="13"/>
  <c r="P235" i="13"/>
  <c r="G235" i="13"/>
  <c r="C235" i="13"/>
  <c r="Y234" i="13"/>
  <c r="V234" i="13"/>
  <c r="G234" i="13"/>
  <c r="A234" i="13"/>
  <c r="Y233" i="13"/>
  <c r="V233" i="13"/>
  <c r="K233" i="13"/>
  <c r="C233" i="13"/>
  <c r="Y232" i="13"/>
  <c r="V232" i="13"/>
  <c r="K232" i="13"/>
  <c r="E461" i="21"/>
  <c r="A1194" i="20"/>
  <c r="AF236" i="14"/>
  <c r="C31" i="14"/>
  <c r="B31" i="14"/>
  <c r="C29" i="14"/>
  <c r="C26" i="14"/>
  <c r="B26" i="14"/>
  <c r="I25" i="14"/>
  <c r="E25" i="14"/>
  <c r="D25" i="14"/>
  <c r="C25" i="14"/>
  <c r="B25" i="14"/>
  <c r="J24" i="14"/>
  <c r="H24" i="14"/>
  <c r="D24" i="14"/>
  <c r="C24" i="14"/>
  <c r="E20" i="14"/>
  <c r="C20" i="14"/>
  <c r="B20" i="14"/>
  <c r="BJ19" i="14"/>
  <c r="BI19" i="14"/>
  <c r="BH19" i="14"/>
  <c r="BG19" i="14"/>
  <c r="BE19" i="14"/>
  <c r="BC19" i="14"/>
  <c r="BB19" i="14"/>
  <c r="BA19" i="14"/>
  <c r="AZ19" i="14"/>
  <c r="AX19" i="14"/>
  <c r="AV19" i="14"/>
  <c r="AU19" i="14"/>
  <c r="AT19" i="14"/>
  <c r="AS19" i="14"/>
  <c r="AQ19" i="14"/>
  <c r="AO19" i="14"/>
  <c r="AN19" i="14"/>
  <c r="AM19" i="14"/>
  <c r="AL19" i="14"/>
  <c r="AK19" i="14"/>
  <c r="AI19" i="14"/>
  <c r="AH19" i="14"/>
  <c r="AG19" i="14"/>
  <c r="AF19" i="14"/>
  <c r="AE19" i="14"/>
  <c r="AC19" i="14"/>
  <c r="AB19" i="14"/>
  <c r="AA19" i="14"/>
  <c r="Z19" i="14"/>
  <c r="AA242" i="13"/>
  <c r="Y242" i="13"/>
  <c r="V242" i="13"/>
  <c r="P242" i="13"/>
  <c r="K242" i="13"/>
  <c r="G242" i="13"/>
  <c r="C242" i="13"/>
  <c r="A242" i="13"/>
  <c r="AA241" i="13"/>
  <c r="Y241" i="13"/>
  <c r="V241" i="13"/>
  <c r="P241" i="13"/>
  <c r="K241" i="13"/>
  <c r="G241" i="13"/>
  <c r="C241" i="13"/>
  <c r="A241" i="13"/>
  <c r="AA240" i="13"/>
  <c r="Y240" i="13"/>
  <c r="V240" i="13"/>
  <c r="P240" i="13"/>
  <c r="K240" i="13"/>
  <c r="G240" i="13"/>
  <c r="C240" i="13"/>
  <c r="A240" i="13"/>
  <c r="AA239" i="13"/>
  <c r="Y239" i="13"/>
  <c r="V239" i="13"/>
  <c r="P239" i="13"/>
  <c r="K239" i="13"/>
  <c r="G239" i="13"/>
  <c r="C239" i="13"/>
  <c r="A239" i="13"/>
  <c r="AA238" i="13"/>
  <c r="Y238" i="13"/>
  <c r="V238" i="13"/>
  <c r="P238" i="13"/>
  <c r="K238" i="13"/>
  <c r="G238" i="13"/>
  <c r="C238" i="13"/>
  <c r="A238" i="13"/>
  <c r="Y237" i="13"/>
  <c r="V237" i="13"/>
  <c r="P237" i="13"/>
  <c r="K237" i="13"/>
  <c r="C237" i="13"/>
  <c r="Y236" i="13"/>
  <c r="V236" i="13"/>
  <c r="P236" i="13"/>
  <c r="G236" i="13"/>
  <c r="A236" i="13"/>
  <c r="AA235" i="13"/>
  <c r="V235" i="13"/>
  <c r="K235" i="13"/>
  <c r="A235" i="13"/>
  <c r="AA234" i="13"/>
  <c r="P234" i="13"/>
  <c r="K234" i="13"/>
  <c r="C234" i="13"/>
  <c r="AA233" i="13"/>
  <c r="P233" i="13"/>
  <c r="G233" i="13"/>
  <c r="A233" i="13"/>
  <c r="AA232" i="13"/>
  <c r="P232" i="13"/>
  <c r="A22" i="1"/>
  <c r="E460" i="21"/>
  <c r="C458" i="21"/>
  <c r="G232" i="13"/>
  <c r="C232" i="13"/>
  <c r="A232" i="13"/>
  <c r="AA231" i="13"/>
  <c r="Y231" i="13"/>
  <c r="V231" i="13"/>
  <c r="P231" i="13"/>
  <c r="K231" i="13"/>
  <c r="G231" i="13"/>
  <c r="C231" i="13"/>
  <c r="A231" i="13"/>
  <c r="AA130" i="13"/>
  <c r="Y130" i="13"/>
  <c r="V130" i="13"/>
  <c r="P130" i="13"/>
  <c r="K130" i="13"/>
  <c r="G130" i="13"/>
  <c r="C130" i="13"/>
  <c r="A130" i="13"/>
  <c r="AA129" i="13"/>
  <c r="Y129" i="13"/>
  <c r="V129" i="13"/>
  <c r="P129" i="13"/>
  <c r="K129" i="13"/>
  <c r="G129" i="13"/>
  <c r="C129" i="13"/>
  <c r="A129" i="13"/>
  <c r="AA128" i="13"/>
  <c r="Y128" i="13"/>
  <c r="V128" i="13"/>
  <c r="P128" i="13"/>
  <c r="K128" i="13"/>
  <c r="G128" i="13"/>
  <c r="C128" i="13"/>
  <c r="A128" i="13"/>
  <c r="AA127" i="13"/>
  <c r="Y127" i="13"/>
  <c r="V127" i="13"/>
  <c r="P127" i="13"/>
  <c r="K127" i="13"/>
  <c r="G127" i="13"/>
  <c r="C127" i="13"/>
  <c r="A127" i="13"/>
  <c r="AA126" i="13"/>
  <c r="Y126" i="13"/>
  <c r="V126" i="13"/>
  <c r="P126" i="13"/>
  <c r="K126" i="13"/>
  <c r="G126" i="13"/>
  <c r="C126" i="13"/>
  <c r="A126" i="13"/>
  <c r="AA125" i="13"/>
  <c r="Y125" i="13"/>
  <c r="V125" i="13"/>
  <c r="P125" i="13"/>
  <c r="K125" i="13"/>
  <c r="G125" i="13"/>
  <c r="C125" i="13"/>
  <c r="A125" i="13"/>
  <c r="AA124" i="13"/>
  <c r="Y124" i="13"/>
  <c r="V124" i="13"/>
  <c r="Y103" i="13"/>
  <c r="P103" i="13"/>
  <c r="G103" i="13"/>
  <c r="A103" i="13"/>
  <c r="Y102" i="13"/>
  <c r="P102" i="13"/>
  <c r="K102" i="13"/>
  <c r="G102" i="13"/>
  <c r="C102" i="13"/>
  <c r="A102" i="13"/>
  <c r="AA101" i="13"/>
  <c r="V101" i="13"/>
  <c r="K101" i="13"/>
  <c r="A101" i="13"/>
  <c r="P100" i="13"/>
  <c r="K100" i="13"/>
  <c r="C100" i="13"/>
  <c r="P99" i="13"/>
  <c r="C99" i="13"/>
  <c r="V98" i="13"/>
  <c r="K98" i="13"/>
  <c r="C98" i="13"/>
  <c r="Y97" i="13"/>
  <c r="V97" i="13"/>
  <c r="A460" i="21"/>
  <c r="A1192" i="20"/>
  <c r="P124" i="13"/>
  <c r="K124" i="13"/>
  <c r="G124" i="13"/>
  <c r="C124" i="13"/>
  <c r="A124" i="13"/>
  <c r="AA123" i="13"/>
  <c r="Y123" i="13"/>
  <c r="V123" i="13"/>
  <c r="P123" i="13"/>
  <c r="K123" i="13"/>
  <c r="G123" i="13"/>
  <c r="C123" i="13"/>
  <c r="A123" i="13"/>
  <c r="AA122" i="13"/>
  <c r="Y122" i="13"/>
  <c r="V122" i="13"/>
  <c r="P122" i="13"/>
  <c r="K122" i="13"/>
  <c r="G122" i="13"/>
  <c r="C122" i="13"/>
  <c r="A122" i="13"/>
  <c r="AA121" i="13"/>
  <c r="Y121" i="13"/>
  <c r="V121" i="13"/>
  <c r="P121" i="13"/>
  <c r="K121" i="13"/>
  <c r="G121" i="13"/>
  <c r="C121" i="13"/>
  <c r="A121" i="13"/>
  <c r="AA120" i="13"/>
  <c r="Y120" i="13"/>
  <c r="V120" i="13"/>
  <c r="P120" i="13"/>
  <c r="K120" i="13"/>
  <c r="G120" i="13"/>
  <c r="C120" i="13"/>
  <c r="A120" i="13"/>
  <c r="AA119" i="13"/>
  <c r="Y119" i="13"/>
  <c r="V119" i="13"/>
  <c r="P119" i="13"/>
  <c r="K119" i="13"/>
  <c r="G119" i="13"/>
  <c r="C119" i="13"/>
  <c r="A119" i="13"/>
  <c r="AA118" i="13"/>
  <c r="Y118" i="13"/>
  <c r="V118" i="13"/>
  <c r="P118" i="13"/>
  <c r="K118" i="13"/>
  <c r="G118" i="13"/>
  <c r="C118" i="13"/>
  <c r="A118" i="13"/>
  <c r="AA117" i="13"/>
  <c r="Y117" i="13"/>
  <c r="V117" i="13"/>
  <c r="P117" i="13"/>
  <c r="K117" i="13"/>
  <c r="G117" i="13"/>
  <c r="C117" i="13"/>
  <c r="A117" i="13"/>
  <c r="AA116" i="13"/>
  <c r="Y116" i="13"/>
  <c r="V116" i="13"/>
  <c r="P116" i="13"/>
  <c r="K116" i="13"/>
  <c r="G116" i="13"/>
  <c r="C116" i="13"/>
  <c r="A116" i="13"/>
  <c r="AA115" i="13"/>
  <c r="Y115" i="13"/>
  <c r="V115" i="13"/>
  <c r="P115" i="13"/>
  <c r="K115" i="13"/>
  <c r="G115" i="13"/>
  <c r="C115" i="13"/>
  <c r="A115" i="13"/>
  <c r="AA114" i="13"/>
  <c r="Y114" i="13"/>
  <c r="V114" i="13"/>
  <c r="P114" i="13"/>
  <c r="K114" i="13"/>
  <c r="G114" i="13"/>
  <c r="C114" i="13"/>
  <c r="A114" i="13"/>
  <c r="AA113" i="13"/>
  <c r="Y113" i="13"/>
  <c r="V113" i="13"/>
  <c r="P113" i="13"/>
  <c r="K113" i="13"/>
  <c r="G113" i="13"/>
  <c r="C113" i="13"/>
  <c r="A113" i="13"/>
  <c r="AA112" i="13"/>
  <c r="Y112" i="13"/>
  <c r="V112" i="13"/>
  <c r="P112" i="13"/>
  <c r="K112" i="13"/>
  <c r="G112" i="13"/>
  <c r="C112" i="13"/>
  <c r="A112" i="13"/>
  <c r="AA111" i="13"/>
  <c r="Y111" i="13"/>
  <c r="V111" i="13"/>
  <c r="P111" i="13"/>
  <c r="K111" i="13"/>
  <c r="G111" i="13"/>
  <c r="C111" i="13"/>
  <c r="A111" i="13"/>
  <c r="AA110" i="13"/>
  <c r="Y110" i="13"/>
  <c r="V110" i="13"/>
  <c r="P110" i="13"/>
  <c r="K110" i="13"/>
  <c r="G110" i="13"/>
  <c r="C110" i="13"/>
  <c r="A110" i="13"/>
  <c r="AA109" i="13"/>
  <c r="Y109" i="13"/>
  <c r="V109" i="13"/>
  <c r="P109" i="13"/>
  <c r="K109" i="13"/>
  <c r="G109" i="13"/>
  <c r="C109" i="13"/>
  <c r="A109" i="13"/>
  <c r="AA108" i="13"/>
  <c r="Y108" i="13"/>
  <c r="V108" i="13"/>
  <c r="P108" i="13"/>
  <c r="K108" i="13"/>
  <c r="G108" i="13"/>
  <c r="C108" i="13"/>
  <c r="A108" i="13"/>
  <c r="AA107" i="13"/>
  <c r="Y107" i="13"/>
  <c r="V107" i="13"/>
  <c r="P107" i="13"/>
  <c r="K107" i="13"/>
  <c r="G107" i="13"/>
  <c r="C107" i="13"/>
  <c r="A107" i="13"/>
  <c r="AA106" i="13"/>
  <c r="Y106" i="13"/>
  <c r="V106" i="13"/>
  <c r="P106" i="13"/>
  <c r="K106" i="13"/>
  <c r="G106" i="13"/>
  <c r="C106" i="13"/>
  <c r="A106" i="13"/>
  <c r="AA105" i="13"/>
  <c r="Y105" i="13"/>
  <c r="V105" i="13"/>
  <c r="P105" i="13"/>
  <c r="K105" i="13"/>
  <c r="G105" i="13"/>
  <c r="C105" i="13"/>
  <c r="A105" i="13"/>
  <c r="AA104" i="13"/>
  <c r="Y104" i="13"/>
  <c r="V104" i="13"/>
  <c r="P104" i="13"/>
  <c r="K104" i="13"/>
  <c r="G104" i="13"/>
  <c r="C104" i="13"/>
  <c r="A104" i="13"/>
  <c r="AA103" i="13"/>
  <c r="V103" i="13"/>
  <c r="K103" i="13"/>
  <c r="C103" i="13"/>
  <c r="AA102" i="13"/>
  <c r="V102" i="13"/>
  <c r="Y101" i="13"/>
  <c r="P101" i="13"/>
  <c r="G101" i="13"/>
  <c r="C101" i="13"/>
  <c r="AA100" i="13"/>
  <c r="Y100" i="13"/>
  <c r="V100" i="13"/>
  <c r="G100" i="13"/>
  <c r="A100" i="13"/>
  <c r="AA99" i="13"/>
  <c r="Y99" i="13"/>
  <c r="V99" i="13"/>
  <c r="K99" i="13"/>
  <c r="G99" i="13"/>
  <c r="A99" i="13"/>
  <c r="AA98" i="13"/>
  <c r="Y98" i="13"/>
  <c r="P98" i="13"/>
  <c r="G98" i="13"/>
  <c r="A98" i="13"/>
  <c r="AA97" i="13"/>
  <c r="P97" i="13"/>
  <c r="K97" i="13"/>
  <c r="G97" i="13"/>
  <c r="C97" i="13"/>
  <c r="A97" i="13"/>
  <c r="AA96" i="13"/>
  <c r="M130" i="7"/>
  <c r="G459" i="21"/>
  <c r="Y96" i="13"/>
  <c r="V96" i="13"/>
  <c r="P96" i="13"/>
  <c r="K96" i="13"/>
  <c r="G96" i="13"/>
  <c r="C96" i="13"/>
  <c r="A96" i="13"/>
  <c r="AA95" i="13"/>
  <c r="Y95" i="13"/>
  <c r="V95" i="13"/>
  <c r="P95" i="13"/>
  <c r="K95" i="13"/>
  <c r="G95" i="13"/>
  <c r="C95" i="13"/>
  <c r="A95" i="13"/>
  <c r="AA94" i="13"/>
  <c r="Y94" i="13"/>
  <c r="V94" i="13"/>
  <c r="P94" i="13"/>
  <c r="K94" i="13"/>
  <c r="G94" i="13"/>
  <c r="C94" i="13"/>
  <c r="A94" i="13"/>
  <c r="AA93" i="13"/>
  <c r="Y93" i="13"/>
  <c r="V93" i="13"/>
  <c r="P93" i="13"/>
  <c r="K93" i="13"/>
  <c r="G93" i="13"/>
  <c r="C93" i="13"/>
  <c r="A93" i="13"/>
  <c r="AA92" i="13"/>
  <c r="Y92" i="13"/>
  <c r="V92" i="13"/>
  <c r="P92" i="13"/>
  <c r="K92" i="13"/>
  <c r="G92" i="13"/>
  <c r="C92" i="13"/>
  <c r="A92" i="13"/>
  <c r="AA91" i="13"/>
  <c r="Y91" i="13"/>
  <c r="V91" i="13"/>
  <c r="P91" i="13"/>
  <c r="K91" i="13"/>
  <c r="G91" i="13"/>
  <c r="C91" i="13"/>
  <c r="A91" i="13"/>
  <c r="AA90" i="13"/>
  <c r="Y90" i="13"/>
  <c r="V90" i="13"/>
  <c r="P90" i="13"/>
  <c r="K90" i="13"/>
  <c r="G90" i="13"/>
  <c r="C90" i="13"/>
  <c r="A90" i="13"/>
  <c r="AA89" i="13"/>
  <c r="Y89" i="13"/>
  <c r="V89" i="13"/>
  <c r="P89" i="13"/>
  <c r="K89" i="13"/>
  <c r="G89" i="13"/>
  <c r="C89" i="13"/>
  <c r="A89" i="13"/>
  <c r="AA88" i="13"/>
  <c r="Y88" i="13"/>
  <c r="V88" i="13"/>
  <c r="P88" i="13"/>
  <c r="K88" i="13"/>
  <c r="G88" i="13"/>
  <c r="C88" i="13"/>
  <c r="A88" i="13"/>
  <c r="AA87" i="13"/>
  <c r="Y87" i="13"/>
  <c r="V87" i="13"/>
  <c r="P87" i="13"/>
  <c r="K87" i="13"/>
  <c r="A21" i="1"/>
  <c r="A462" i="21"/>
  <c r="AA68" i="13"/>
  <c r="Y68" i="13"/>
  <c r="V68" i="13"/>
  <c r="P68" i="13"/>
  <c r="K68" i="13"/>
  <c r="G68" i="13"/>
  <c r="C68" i="13"/>
  <c r="A68" i="13"/>
  <c r="AA67" i="13"/>
  <c r="Y67" i="13"/>
  <c r="V67" i="13"/>
  <c r="P67" i="13"/>
  <c r="K67" i="13"/>
  <c r="G67" i="13"/>
  <c r="C67" i="13"/>
  <c r="A67" i="13"/>
  <c r="AA66" i="13"/>
  <c r="Y66" i="13"/>
  <c r="V66" i="13"/>
  <c r="P66" i="13"/>
  <c r="K66" i="13"/>
  <c r="G66" i="13"/>
  <c r="C66" i="13"/>
  <c r="A66" i="13"/>
  <c r="AA65" i="13"/>
  <c r="Y65" i="13"/>
  <c r="V65" i="13"/>
  <c r="P65" i="13"/>
  <c r="K65" i="13"/>
  <c r="G65" i="13"/>
  <c r="C65" i="13"/>
  <c r="A65" i="13"/>
  <c r="AA64" i="13"/>
  <c r="Y64" i="13"/>
  <c r="V64" i="13"/>
  <c r="P64" i="13"/>
  <c r="K64" i="13"/>
  <c r="G64" i="13"/>
  <c r="C64" i="13"/>
  <c r="A64" i="13"/>
  <c r="AA63" i="13"/>
  <c r="Y63" i="13"/>
  <c r="V63" i="13"/>
  <c r="AA14" i="13"/>
  <c r="Y14" i="13"/>
  <c r="V14" i="13"/>
  <c r="P14" i="13"/>
  <c r="K14" i="13"/>
  <c r="A14" i="20" s="1"/>
  <c r="G14" i="13"/>
  <c r="D14" i="20" s="1"/>
  <c r="C14" i="13"/>
  <c r="A14" i="13"/>
  <c r="AA13" i="13"/>
  <c r="Y13" i="13"/>
  <c r="V13" i="13"/>
  <c r="P13" i="13"/>
  <c r="K13" i="13"/>
  <c r="A13" i="20" s="1"/>
  <c r="G13" i="13"/>
  <c r="D13" i="20" s="1"/>
  <c r="C13" i="13"/>
  <c r="A13" i="13"/>
  <c r="AA12" i="13"/>
  <c r="Y12" i="13"/>
  <c r="V12" i="13"/>
  <c r="P12" i="13"/>
  <c r="K12" i="13"/>
  <c r="A12" i="20" s="1"/>
  <c r="G12" i="13"/>
  <c r="D12" i="20" s="1"/>
  <c r="C12" i="13"/>
  <c r="A12" i="13"/>
  <c r="AA11" i="13"/>
  <c r="Y11" i="13"/>
  <c r="V11" i="13"/>
  <c r="P11" i="13"/>
  <c r="K11" i="13"/>
  <c r="A11" i="20" s="1"/>
  <c r="G11" i="13"/>
  <c r="D11" i="20" s="1"/>
  <c r="C11" i="13"/>
  <c r="A11" i="13"/>
  <c r="AA10" i="13"/>
  <c r="Y10" i="13"/>
  <c r="V10" i="13"/>
  <c r="P10" i="13"/>
  <c r="K10" i="13"/>
  <c r="A10" i="20" s="1"/>
  <c r="G10" i="13"/>
  <c r="D10" i="20" s="1"/>
  <c r="C10" i="13"/>
  <c r="A10" i="13"/>
  <c r="AA9" i="13"/>
  <c r="Y9" i="13"/>
  <c r="V9" i="13"/>
  <c r="P9" i="13"/>
  <c r="K9" i="13"/>
  <c r="A9" i="20" s="1"/>
  <c r="G9" i="13"/>
  <c r="D9" i="20" s="1"/>
  <c r="C9" i="13"/>
  <c r="A9" i="13"/>
  <c r="AA8" i="13"/>
  <c r="Y8" i="13"/>
  <c r="V8" i="13"/>
  <c r="P8" i="13"/>
  <c r="K8" i="13"/>
  <c r="A8" i="20" s="1"/>
  <c r="G8" i="13"/>
  <c r="D8" i="20" s="1"/>
  <c r="C8" i="13"/>
  <c r="A8" i="13"/>
  <c r="AA7" i="13"/>
  <c r="Y7" i="13"/>
  <c r="V7" i="13"/>
  <c r="P7" i="13"/>
  <c r="K7" i="13"/>
  <c r="A7" i="20" s="1"/>
  <c r="G7" i="13"/>
  <c r="D7" i="20" s="1"/>
  <c r="C7" i="13"/>
  <c r="A7" i="13"/>
  <c r="AA6" i="13"/>
  <c r="Y6" i="13"/>
  <c r="V6" i="13"/>
  <c r="P6" i="13"/>
  <c r="K6" i="13"/>
  <c r="A6" i="20" s="1"/>
  <c r="G6" i="13"/>
  <c r="D6" i="20" s="1"/>
  <c r="C6" i="13"/>
  <c r="A6" i="13"/>
  <c r="AA5" i="13"/>
  <c r="Y5" i="13"/>
  <c r="V5" i="13"/>
  <c r="P5" i="13"/>
  <c r="K5" i="13"/>
  <c r="A5" i="20" s="1"/>
  <c r="G5" i="13"/>
  <c r="D5" i="20" s="1"/>
  <c r="C5" i="13"/>
  <c r="A5" i="13"/>
  <c r="AA4" i="13"/>
  <c r="Y4" i="13"/>
  <c r="V4" i="13"/>
  <c r="P4" i="13"/>
  <c r="K4" i="13"/>
  <c r="A4" i="20" s="1"/>
  <c r="G4" i="13"/>
  <c r="D4" i="20" s="1"/>
  <c r="C4" i="13"/>
  <c r="A4" i="13"/>
  <c r="AA3" i="13"/>
  <c r="Y3" i="13"/>
  <c r="V3" i="13"/>
  <c r="P3" i="13"/>
  <c r="K3" i="13"/>
  <c r="A3" i="20" s="1"/>
  <c r="G3" i="13"/>
  <c r="D3" i="20" s="1"/>
  <c r="C3" i="13"/>
  <c r="A3" i="13"/>
  <c r="AA2" i="13"/>
  <c r="Y2" i="13"/>
  <c r="V2" i="13"/>
  <c r="P2" i="13"/>
  <c r="K2" i="13"/>
  <c r="A2" i="20" s="1"/>
  <c r="A10" i="8"/>
  <c r="A10" i="9" s="1"/>
  <c r="A9" i="8"/>
  <c r="A9" i="9" s="1"/>
  <c r="C462" i="21"/>
  <c r="A458" i="21"/>
  <c r="G2" i="13"/>
  <c r="D2" i="20" s="1"/>
  <c r="C2" i="13"/>
  <c r="A2" i="13"/>
  <c r="A13" i="8"/>
  <c r="A13" i="9" s="1"/>
  <c r="A12" i="8"/>
  <c r="A12" i="9" s="1"/>
  <c r="A8" i="8"/>
  <c r="A8" i="9" s="1"/>
  <c r="C460" i="21"/>
  <c r="C459" i="21"/>
  <c r="G91" i="12"/>
  <c r="E91" i="12"/>
  <c r="C91" i="12"/>
  <c r="A91" i="12"/>
  <c r="G90" i="12"/>
  <c r="E90" i="12"/>
  <c r="C90" i="12"/>
  <c r="A90" i="12"/>
  <c r="G89" i="12"/>
  <c r="E89" i="12"/>
  <c r="A90" i="9"/>
  <c r="A89" i="9"/>
  <c r="A88" i="9"/>
  <c r="A87" i="9"/>
  <c r="A86" i="9"/>
  <c r="A85" i="9"/>
  <c r="A84" i="9"/>
  <c r="A83" i="9"/>
  <c r="A82" i="9"/>
  <c r="A81" i="9"/>
  <c r="A80" i="9"/>
  <c r="A79" i="9"/>
  <c r="A78" i="9"/>
  <c r="A77" i="9"/>
  <c r="A76" i="9"/>
  <c r="A75" i="9"/>
  <c r="A74" i="9"/>
  <c r="A242" i="8"/>
  <c r="A241" i="8"/>
  <c r="A240" i="8"/>
  <c r="A239" i="8"/>
  <c r="A238" i="8"/>
  <c r="A237" i="8"/>
  <c r="A236" i="8"/>
  <c r="A235" i="8"/>
  <c r="A234" i="8"/>
  <c r="A233" i="8"/>
  <c r="A232" i="8"/>
  <c r="A231" i="8"/>
  <c r="A230" i="8"/>
  <c r="A229" i="8"/>
  <c r="A228" i="8"/>
  <c r="A227" i="8"/>
  <c r="A226" i="8"/>
  <c r="A225" i="8"/>
  <c r="A107" i="8"/>
  <c r="A14" i="8"/>
  <c r="A14" i="9" s="1"/>
  <c r="G461" i="21"/>
  <c r="E458" i="21"/>
  <c r="A1193" i="20"/>
  <c r="A224" i="8"/>
  <c r="A223" i="8"/>
  <c r="A222" i="8"/>
  <c r="A221" i="8"/>
  <c r="A220" i="8"/>
  <c r="A219" i="8"/>
  <c r="A218" i="8"/>
  <c r="A217" i="8"/>
  <c r="A216" i="8"/>
  <c r="A215" i="8"/>
  <c r="A214" i="8"/>
  <c r="A213" i="8"/>
  <c r="A212" i="8"/>
  <c r="A211" i="8"/>
  <c r="A210" i="8"/>
  <c r="A209" i="8"/>
  <c r="A130" i="8"/>
  <c r="A129" i="8"/>
  <c r="A128" i="8"/>
  <c r="A127" i="8"/>
  <c r="A126" i="8"/>
  <c r="A125" i="8"/>
  <c r="A124" i="8"/>
  <c r="A123" i="8"/>
  <c r="A122" i="8"/>
  <c r="A121" i="8"/>
  <c r="A120" i="8"/>
  <c r="A119" i="8"/>
  <c r="A118" i="8"/>
  <c r="A117" i="8"/>
  <c r="A116" i="8"/>
  <c r="A115" i="8"/>
  <c r="A114" i="8"/>
  <c r="A113" i="8"/>
  <c r="A112" i="8"/>
  <c r="A111" i="8"/>
  <c r="A110" i="8"/>
  <c r="A109" i="8"/>
  <c r="A108" i="8"/>
  <c r="A461" i="21"/>
  <c r="A106" i="8"/>
  <c r="A105" i="8"/>
  <c r="A104" i="8"/>
  <c r="A103" i="8"/>
  <c r="A102" i="8"/>
  <c r="A101" i="8"/>
  <c r="A100" i="8"/>
  <c r="A99" i="8"/>
  <c r="A98" i="8"/>
  <c r="A97" i="8"/>
  <c r="A96" i="8"/>
  <c r="A95" i="8"/>
  <c r="A94" i="8"/>
  <c r="A93" i="8"/>
  <c r="A92" i="8"/>
  <c r="A91" i="8"/>
  <c r="A11" i="8"/>
  <c r="A11" i="9" s="1"/>
  <c r="C461" i="21"/>
  <c r="G458" i="21"/>
  <c r="A1190" i="20"/>
  <c r="Y14" i="7"/>
  <c r="X14" i="7"/>
  <c r="M14" i="7"/>
  <c r="H14" i="7"/>
  <c r="G462" i="21"/>
  <c r="E459" i="21"/>
  <c r="D17" i="24"/>
  <c r="G978" i="21"/>
  <c r="E978" i="21"/>
  <c r="C978" i="21"/>
  <c r="A978" i="21"/>
  <c r="G977" i="21"/>
  <c r="E977" i="21"/>
  <c r="C977" i="21"/>
  <c r="A977" i="21"/>
  <c r="G976" i="21"/>
  <c r="E976" i="21"/>
  <c r="C976" i="21"/>
  <c r="A976" i="21"/>
  <c r="G975" i="21"/>
  <c r="E975" i="21"/>
  <c r="C975" i="21"/>
  <c r="A975" i="21"/>
  <c r="G974" i="21"/>
  <c r="E974" i="21"/>
  <c r="C974" i="21"/>
  <c r="A974" i="21"/>
  <c r="G973" i="21"/>
  <c r="E973" i="21"/>
  <c r="C973" i="21"/>
  <c r="A973" i="21"/>
  <c r="G972" i="21"/>
  <c r="E972" i="21"/>
  <c r="C972" i="21"/>
  <c r="A972" i="21"/>
  <c r="G971" i="21"/>
  <c r="E971" i="21"/>
  <c r="C971" i="21"/>
  <c r="A971" i="21"/>
  <c r="G970" i="21"/>
  <c r="E970" i="21"/>
  <c r="C970" i="21"/>
  <c r="A970" i="21"/>
  <c r="G969" i="21"/>
  <c r="E969" i="21"/>
  <c r="C969" i="21"/>
  <c r="A969" i="21"/>
  <c r="G968" i="21"/>
  <c r="E968" i="21"/>
  <c r="C968" i="21"/>
  <c r="A968" i="21"/>
  <c r="G967" i="21"/>
  <c r="E967" i="21"/>
  <c r="C967" i="21"/>
  <c r="A967" i="21"/>
  <c r="G866" i="21"/>
  <c r="E866" i="21"/>
  <c r="C866" i="21"/>
  <c r="A866" i="21"/>
  <c r="G865" i="21"/>
  <c r="E865" i="21"/>
  <c r="C865" i="21"/>
  <c r="A865" i="21"/>
  <c r="G864" i="21"/>
  <c r="E864" i="21"/>
  <c r="C864" i="21"/>
  <c r="A864" i="21"/>
  <c r="G863" i="21"/>
  <c r="E863" i="21"/>
  <c r="C863" i="21"/>
  <c r="A863" i="21"/>
  <c r="G862" i="21"/>
  <c r="E862" i="21"/>
  <c r="C862" i="21"/>
  <c r="A862" i="21"/>
  <c r="G861" i="21"/>
  <c r="E861" i="21"/>
  <c r="C861" i="21"/>
  <c r="A861" i="21"/>
  <c r="G860" i="21"/>
  <c r="E860" i="21"/>
  <c r="C860" i="21"/>
  <c r="A860" i="21"/>
  <c r="G859" i="21"/>
  <c r="E859" i="21"/>
  <c r="C859" i="21"/>
  <c r="A859" i="21"/>
  <c r="G858" i="21"/>
  <c r="E858" i="21"/>
  <c r="C858" i="21"/>
  <c r="A858" i="21"/>
  <c r="G857" i="21"/>
  <c r="E857" i="21"/>
  <c r="C857" i="21"/>
  <c r="A857" i="21"/>
  <c r="G856" i="21"/>
  <c r="E856" i="21"/>
  <c r="C856" i="21"/>
  <c r="A856" i="21"/>
  <c r="G855" i="21"/>
  <c r="E855" i="21"/>
  <c r="C855" i="21"/>
  <c r="A855" i="21"/>
  <c r="G854" i="21"/>
  <c r="E854" i="21"/>
  <c r="C854" i="21"/>
  <c r="A854" i="21"/>
  <c r="G853" i="21"/>
  <c r="E853" i="21"/>
  <c r="C853" i="21"/>
  <c r="A853" i="21"/>
  <c r="G852" i="21"/>
  <c r="E852" i="21"/>
  <c r="C852" i="21"/>
  <c r="A852" i="21"/>
  <c r="G851" i="21"/>
  <c r="E851" i="21"/>
  <c r="C851" i="21"/>
  <c r="A851" i="21"/>
  <c r="G850" i="21"/>
  <c r="E850" i="21"/>
  <c r="C850" i="21"/>
  <c r="A850" i="21"/>
  <c r="G849" i="21"/>
  <c r="E849" i="21"/>
  <c r="C849" i="21"/>
  <c r="A849" i="21"/>
  <c r="G848" i="21"/>
  <c r="E848" i="21"/>
  <c r="C848" i="21"/>
  <c r="A848" i="21"/>
  <c r="G847" i="21"/>
  <c r="E847" i="21"/>
  <c r="C847" i="21"/>
  <c r="A847" i="21"/>
  <c r="G846" i="21"/>
  <c r="E846" i="21"/>
  <c r="G822" i="21"/>
  <c r="E822" i="21"/>
  <c r="C822" i="21"/>
  <c r="A822" i="21"/>
  <c r="G821" i="21"/>
  <c r="E821" i="21"/>
  <c r="C821" i="21"/>
  <c r="A821" i="21"/>
  <c r="G820" i="21"/>
  <c r="E820" i="21"/>
  <c r="C820" i="21"/>
  <c r="A820" i="21"/>
  <c r="G819" i="21"/>
  <c r="E819" i="21"/>
  <c r="C819" i="21"/>
  <c r="A819" i="21"/>
  <c r="G818" i="21"/>
  <c r="E818" i="21"/>
  <c r="C818" i="21"/>
  <c r="A818" i="21"/>
  <c r="G817" i="21"/>
  <c r="E817" i="21"/>
  <c r="C817" i="21"/>
  <c r="A817" i="21"/>
  <c r="G816" i="21"/>
  <c r="E816" i="21"/>
  <c r="C816" i="21"/>
  <c r="A816" i="21"/>
  <c r="G815" i="21"/>
  <c r="E815" i="21"/>
  <c r="C815" i="21"/>
  <c r="A815" i="21"/>
  <c r="G814" i="21"/>
  <c r="E814" i="21"/>
  <c r="C814" i="21"/>
  <c r="A814" i="21"/>
  <c r="G813" i="21"/>
  <c r="E813" i="21"/>
  <c r="C813" i="21"/>
  <c r="A813" i="21"/>
  <c r="G811" i="21"/>
  <c r="E811" i="21"/>
  <c r="C811" i="21"/>
  <c r="A811" i="21"/>
  <c r="G810" i="21"/>
  <c r="E810" i="21"/>
  <c r="C810" i="21"/>
  <c r="A810" i="21"/>
  <c r="G809" i="21"/>
  <c r="E809" i="21"/>
  <c r="C809" i="21"/>
  <c r="A809" i="21"/>
  <c r="G808" i="21"/>
  <c r="E808" i="21"/>
  <c r="C808" i="21"/>
  <c r="A808" i="21"/>
  <c r="G807" i="21"/>
  <c r="E807" i="21"/>
  <c r="C807" i="21"/>
  <c r="A807" i="21"/>
  <c r="G806" i="21"/>
  <c r="E806" i="21"/>
  <c r="C806" i="21"/>
  <c r="A806" i="21"/>
  <c r="G805" i="21"/>
  <c r="E805" i="21"/>
  <c r="C805" i="21"/>
  <c r="A805" i="21"/>
  <c r="I135" i="20"/>
  <c r="I133" i="20"/>
  <c r="I131" i="20"/>
  <c r="I129" i="20"/>
  <c r="I125" i="20"/>
  <c r="I122" i="20"/>
  <c r="I119" i="20"/>
  <c r="I118" i="20"/>
  <c r="I38" i="20"/>
  <c r="I37" i="20"/>
  <c r="I35" i="20"/>
  <c r="E6" i="15"/>
  <c r="E23" i="1" s="1"/>
  <c r="E5" i="15"/>
  <c r="E22" i="1" s="1"/>
  <c r="C5" i="15"/>
  <c r="C22" i="1" s="1"/>
  <c r="D4" i="15"/>
  <c r="D21" i="1" s="1"/>
  <c r="C4" i="15"/>
  <c r="C21" i="1" s="1"/>
  <c r="BJ242" i="14"/>
  <c r="BC242" i="14"/>
  <c r="BA242" i="14"/>
  <c r="AX242" i="14"/>
  <c r="AU242" i="14"/>
  <c r="AT242" i="14"/>
  <c r="AN242" i="14"/>
  <c r="AL242" i="14"/>
  <c r="AH242" i="14"/>
  <c r="AF242" i="14"/>
  <c r="AC242" i="14"/>
  <c r="AA242" i="14"/>
  <c r="Y242" i="14"/>
  <c r="V242" i="14"/>
  <c r="T242" i="14"/>
  <c r="S242" i="14"/>
  <c r="P242" i="14"/>
  <c r="N242" i="14"/>
  <c r="J242" i="14"/>
  <c r="L242" i="20" s="1"/>
  <c r="F488" i="21" s="1"/>
  <c r="H242" i="14"/>
  <c r="J242" i="20" s="1"/>
  <c r="B488" i="21" s="1"/>
  <c r="E242" i="14"/>
  <c r="B242" i="14"/>
  <c r="BH241" i="14"/>
  <c r="BB241" i="14"/>
  <c r="AZ241" i="14"/>
  <c r="AX241" i="14"/>
  <c r="AV241" i="14"/>
  <c r="AT241" i="14"/>
  <c r="AN241" i="14"/>
  <c r="AM241" i="14"/>
  <c r="AL241" i="14"/>
  <c r="AH241" i="14"/>
  <c r="AF241" i="14"/>
  <c r="AB241" i="14"/>
  <c r="Z241" i="14"/>
  <c r="V241" i="14"/>
  <c r="T241" i="14"/>
  <c r="Q241" i="14"/>
  <c r="O241" i="14"/>
  <c r="M241" i="14"/>
  <c r="K241" i="14"/>
  <c r="I241" i="14"/>
  <c r="G241" i="14"/>
  <c r="E241" i="14"/>
  <c r="D241" i="14"/>
  <c r="B241" i="14"/>
  <c r="BJ240" i="14"/>
  <c r="BH240" i="14"/>
  <c r="BG240" i="14"/>
  <c r="BE240" i="14"/>
  <c r="BB240" i="14"/>
  <c r="BA240" i="14"/>
  <c r="AX240" i="14"/>
  <c r="AV240" i="14"/>
  <c r="AT240" i="14"/>
  <c r="AQ240" i="14"/>
  <c r="AO240" i="14"/>
  <c r="AN240" i="14"/>
  <c r="AM240" i="14"/>
  <c r="AK240" i="14"/>
  <c r="AH240" i="14"/>
  <c r="AG240" i="14"/>
  <c r="AE240" i="14"/>
  <c r="AC240" i="14"/>
  <c r="AA240" i="14"/>
  <c r="Y240" i="14"/>
  <c r="W240" i="14"/>
  <c r="U240" i="14"/>
  <c r="S240" i="14"/>
  <c r="P240" i="14"/>
  <c r="N240" i="14"/>
  <c r="J240" i="14"/>
  <c r="H240" i="14"/>
  <c r="E240" i="14"/>
  <c r="C240" i="14"/>
  <c r="BI239" i="14"/>
  <c r="BG239" i="14"/>
  <c r="BA239" i="14"/>
  <c r="AV239" i="14"/>
  <c r="AT239" i="14"/>
  <c r="AQ239" i="14"/>
  <c r="AM239" i="14"/>
  <c r="AK239" i="14"/>
  <c r="AH239" i="14"/>
  <c r="AG239" i="14"/>
  <c r="AE239" i="14"/>
  <c r="AB239" i="14"/>
  <c r="Z239" i="14"/>
  <c r="W239" i="14"/>
  <c r="U239" i="14"/>
  <c r="S239" i="14"/>
  <c r="P239" i="14"/>
  <c r="N239" i="14"/>
  <c r="K239" i="14"/>
  <c r="M239" i="20" s="1"/>
  <c r="H485" i="21" s="1"/>
  <c r="I239" i="14"/>
  <c r="K239" i="20" s="1"/>
  <c r="D485" i="21" s="1"/>
  <c r="G239" i="14"/>
  <c r="D239" i="14"/>
  <c r="C239" i="14"/>
  <c r="BE238" i="14"/>
  <c r="BB238" i="14"/>
  <c r="BA238" i="14"/>
  <c r="AV238" i="14"/>
  <c r="AS238" i="14"/>
  <c r="AK238" i="14"/>
  <c r="AH238" i="14"/>
  <c r="AF238" i="14"/>
  <c r="AC238" i="14"/>
  <c r="AA238" i="14"/>
  <c r="Y238" i="14"/>
  <c r="V238" i="14"/>
  <c r="U238" i="14"/>
  <c r="S238" i="14"/>
  <c r="P238" i="14"/>
  <c r="N238" i="14"/>
  <c r="I238" i="14"/>
  <c r="K238" i="20" s="1"/>
  <c r="D484" i="21" s="1"/>
  <c r="H238" i="14"/>
  <c r="D238" i="14"/>
  <c r="B238" i="14"/>
  <c r="BJ237" i="14"/>
  <c r="BH237" i="14"/>
  <c r="BE237" i="14"/>
  <c r="BC237" i="14"/>
  <c r="BA237" i="14"/>
  <c r="AZ237" i="14"/>
  <c r="AX237" i="14"/>
  <c r="AU237" i="14"/>
  <c r="AT237" i="14"/>
  <c r="AQ237" i="14"/>
  <c r="AO237" i="14"/>
  <c r="AN237" i="14"/>
  <c r="AM237" i="14"/>
  <c r="AK237" i="14"/>
  <c r="AH237" i="14"/>
  <c r="AF237" i="14"/>
  <c r="AE237" i="14"/>
  <c r="AC237" i="14"/>
  <c r="AA237" i="14"/>
  <c r="Y237" i="14"/>
  <c r="U237" i="14"/>
  <c r="S237" i="14"/>
  <c r="P237" i="14"/>
  <c r="N237" i="14"/>
  <c r="J237" i="14"/>
  <c r="H237" i="14"/>
  <c r="E237" i="14"/>
  <c r="C237" i="14"/>
  <c r="BI236" i="14"/>
  <c r="BG236" i="14"/>
  <c r="BC236" i="14"/>
  <c r="BA236" i="14"/>
  <c r="AZ236" i="14"/>
  <c r="AV236" i="14"/>
  <c r="AT236" i="14"/>
  <c r="AO236" i="14"/>
  <c r="AL236" i="14"/>
  <c r="AI236" i="14"/>
  <c r="AG236" i="14"/>
  <c r="AE236" i="14"/>
  <c r="AC236" i="14"/>
  <c r="AB236" i="14"/>
  <c r="AA236" i="14"/>
  <c r="Z236" i="14"/>
  <c r="Y236" i="14"/>
  <c r="W236" i="14"/>
  <c r="V236" i="14"/>
  <c r="U236" i="14"/>
  <c r="T236" i="14"/>
  <c r="S236" i="14"/>
  <c r="Q236" i="14"/>
  <c r="P236" i="14"/>
  <c r="O236" i="14"/>
  <c r="N236" i="14"/>
  <c r="M236" i="14"/>
  <c r="K236" i="14"/>
  <c r="M236" i="20" s="1"/>
  <c r="H482" i="21" s="1"/>
  <c r="J236" i="14"/>
  <c r="L236" i="20" s="1"/>
  <c r="F482" i="21" s="1"/>
  <c r="I236" i="14"/>
  <c r="K236" i="20" s="1"/>
  <c r="D482" i="21" s="1"/>
  <c r="H236" i="14"/>
  <c r="J236" i="20" s="1"/>
  <c r="B482" i="21" s="1"/>
  <c r="G236" i="14"/>
  <c r="E236" i="14"/>
  <c r="D236" i="14"/>
  <c r="C236" i="14"/>
  <c r="B236" i="14"/>
  <c r="BJ235" i="14"/>
  <c r="BI235" i="14"/>
  <c r="BH235" i="14"/>
  <c r="BG235" i="14"/>
  <c r="BE235" i="14"/>
  <c r="BC235" i="14"/>
  <c r="BB235" i="14"/>
  <c r="BA235" i="14"/>
  <c r="AZ235" i="14"/>
  <c r="AX235" i="14"/>
  <c r="AV235" i="14"/>
  <c r="AU235" i="14"/>
  <c r="AT235" i="14"/>
  <c r="AS235" i="14"/>
  <c r="AQ235" i="14"/>
  <c r="AO235" i="14"/>
  <c r="AN235" i="14"/>
  <c r="AM235" i="14"/>
  <c r="AL235" i="14"/>
  <c r="AK235" i="14"/>
  <c r="AI235" i="14"/>
  <c r="AH235" i="14"/>
  <c r="AG235" i="14"/>
  <c r="AF235" i="14"/>
  <c r="AE235" i="14"/>
  <c r="AC235" i="14"/>
  <c r="AB235" i="14"/>
  <c r="AA235" i="14"/>
  <c r="Z235" i="14"/>
  <c r="Y235" i="14"/>
  <c r="W235" i="14"/>
  <c r="V235" i="14"/>
  <c r="U235" i="14"/>
  <c r="T235" i="14"/>
  <c r="S235" i="14"/>
  <c r="Q235" i="14"/>
  <c r="P235" i="14"/>
  <c r="O235" i="14"/>
  <c r="N235" i="14"/>
  <c r="M235" i="14"/>
  <c r="K235" i="14"/>
  <c r="M235" i="20" s="1"/>
  <c r="H481" i="21" s="1"/>
  <c r="J235" i="14"/>
  <c r="L235" i="20" s="1"/>
  <c r="F481" i="21" s="1"/>
  <c r="I235" i="14"/>
  <c r="K235" i="20" s="1"/>
  <c r="D481" i="21" s="1"/>
  <c r="E235" i="14"/>
  <c r="D235" i="14"/>
  <c r="B235" i="14"/>
  <c r="BJ234" i="14"/>
  <c r="BH234" i="14"/>
  <c r="BE234" i="14"/>
  <c r="BC234" i="14"/>
  <c r="AZ234" i="14"/>
  <c r="AV234" i="14"/>
  <c r="AS234" i="14"/>
  <c r="AM234" i="14"/>
  <c r="AH234" i="14"/>
  <c r="AE234" i="14"/>
  <c r="AB234" i="14"/>
  <c r="Y234" i="14"/>
  <c r="V234" i="14"/>
  <c r="U234" i="14"/>
  <c r="Q234" i="14"/>
  <c r="N234" i="14"/>
  <c r="H234" i="14"/>
  <c r="C234" i="14"/>
  <c r="BH233" i="14"/>
  <c r="BC233" i="14"/>
  <c r="AZ233" i="14"/>
  <c r="AT233" i="14"/>
  <c r="AO233" i="14"/>
  <c r="AM233" i="14"/>
  <c r="AK233" i="14"/>
  <c r="AI233" i="14"/>
  <c r="AG233" i="14"/>
  <c r="AF233" i="14"/>
  <c r="Z233" i="14"/>
  <c r="U233" i="14"/>
  <c r="S233" i="14"/>
  <c r="P233" i="14"/>
  <c r="M233" i="14"/>
  <c r="J233" i="14"/>
  <c r="G233" i="14"/>
  <c r="E233" i="14"/>
  <c r="BH232" i="14"/>
  <c r="BA232" i="14"/>
  <c r="AT232" i="14"/>
  <c r="AO232" i="14"/>
  <c r="AL232" i="14"/>
  <c r="AG232" i="14"/>
  <c r="AE232" i="14"/>
  <c r="AB232" i="14"/>
  <c r="W232" i="14"/>
  <c r="U232" i="14"/>
  <c r="P232" i="14"/>
  <c r="M232" i="14"/>
  <c r="K232" i="14"/>
  <c r="M232" i="20" s="1"/>
  <c r="H478" i="21" s="1"/>
  <c r="H232" i="14"/>
  <c r="C232" i="14"/>
  <c r="BJ231" i="14"/>
  <c r="BE231" i="14"/>
  <c r="BB231" i="14"/>
  <c r="AZ231" i="14"/>
  <c r="AT231" i="14"/>
  <c r="AQ231" i="14"/>
  <c r="AN231" i="14"/>
  <c r="AK231" i="14"/>
  <c r="AH231" i="14"/>
  <c r="AC231" i="14"/>
  <c r="Z231" i="14"/>
  <c r="U231" i="14"/>
  <c r="Q231" i="14"/>
  <c r="N231" i="14"/>
  <c r="I231" i="14"/>
  <c r="K231" i="20" s="1"/>
  <c r="D477" i="21" s="1"/>
  <c r="D231" i="14"/>
  <c r="BH230" i="14"/>
  <c r="BE230" i="14"/>
  <c r="BC230" i="14"/>
  <c r="AZ230" i="14"/>
  <c r="AX230" i="14"/>
  <c r="AT230" i="14"/>
  <c r="AQ230" i="14"/>
  <c r="AN230" i="14"/>
  <c r="AM230" i="14"/>
  <c r="AK230" i="14"/>
  <c r="AI230" i="14"/>
  <c r="AG230" i="14"/>
  <c r="AC230" i="14"/>
  <c r="Z230" i="14"/>
  <c r="U230" i="14"/>
  <c r="S230" i="14"/>
  <c r="O230" i="14"/>
  <c r="K230" i="14"/>
  <c r="G230" i="14"/>
  <c r="E230" i="14"/>
  <c r="BH229" i="14"/>
  <c r="BC229" i="14"/>
  <c r="AX229" i="14"/>
  <c r="AV229" i="14"/>
  <c r="AS229" i="14"/>
  <c r="AL229" i="14"/>
  <c r="AG229" i="14"/>
  <c r="AC229" i="14"/>
  <c r="AA229" i="14"/>
  <c r="Y229" i="14"/>
  <c r="U229" i="14"/>
  <c r="O229" i="14"/>
  <c r="M229" i="14"/>
  <c r="K229" i="14"/>
  <c r="G229" i="14"/>
  <c r="E229" i="14"/>
  <c r="B229" i="14"/>
  <c r="BI228" i="14"/>
  <c r="BE228" i="14"/>
  <c r="BC228" i="14"/>
  <c r="AV228" i="14"/>
  <c r="AS228" i="14"/>
  <c r="AK228" i="14"/>
  <c r="AI228" i="14"/>
  <c r="AE228" i="14"/>
  <c r="AB228" i="14"/>
  <c r="Z228" i="14"/>
  <c r="V228" i="14"/>
  <c r="S228" i="14"/>
  <c r="O228" i="14"/>
  <c r="J228" i="14"/>
  <c r="L228" i="20" s="1"/>
  <c r="F474" i="21" s="1"/>
  <c r="I228" i="14"/>
  <c r="D228" i="14"/>
  <c r="BH227" i="14"/>
  <c r="BE227" i="14"/>
  <c r="BB227" i="14"/>
  <c r="AV227" i="14"/>
  <c r="AO227" i="14"/>
  <c r="AM227" i="14"/>
  <c r="AK227" i="14"/>
  <c r="AH227" i="14"/>
  <c r="AE227" i="14"/>
  <c r="Y227" i="14"/>
  <c r="T227" i="14"/>
  <c r="P227" i="14"/>
  <c r="M227" i="14"/>
  <c r="J227" i="14"/>
  <c r="G227" i="14"/>
  <c r="E227" i="14"/>
  <c r="BH226" i="14"/>
  <c r="BE226" i="14"/>
  <c r="BB226" i="14"/>
  <c r="AZ226" i="14"/>
  <c r="AV226" i="14"/>
  <c r="AO226" i="14"/>
  <c r="AM226" i="14"/>
  <c r="AL226" i="14"/>
  <c r="AH226" i="14"/>
  <c r="AE226" i="14"/>
  <c r="AA226" i="14"/>
  <c r="W226" i="14"/>
  <c r="T226" i="14"/>
  <c r="Q226" i="14"/>
  <c r="N226" i="14"/>
  <c r="I226" i="14"/>
  <c r="C226" i="14"/>
  <c r="BJ225" i="14"/>
  <c r="BH225" i="14"/>
  <c r="BA225" i="14"/>
  <c r="AV225" i="14"/>
  <c r="AQ225" i="14"/>
  <c r="AO225" i="14"/>
  <c r="AM225" i="14"/>
  <c r="AK225" i="14"/>
  <c r="AH225" i="14"/>
  <c r="AE225" i="14"/>
  <c r="AC225" i="14"/>
  <c r="Z225" i="14"/>
  <c r="U225" i="14"/>
  <c r="Q225" i="14"/>
  <c r="M225" i="14"/>
  <c r="K225" i="14"/>
  <c r="H225" i="14"/>
  <c r="C225" i="14"/>
  <c r="BJ224" i="14"/>
  <c r="BG224" i="14"/>
  <c r="BB224" i="14"/>
  <c r="AZ224" i="14"/>
  <c r="AV224" i="14"/>
  <c r="AS224" i="14"/>
  <c r="AG224" i="14"/>
  <c r="AA224" i="14"/>
  <c r="Z224" i="14"/>
  <c r="T224" i="14"/>
  <c r="Q224" i="14"/>
  <c r="N224" i="14"/>
  <c r="H224" i="14"/>
  <c r="J224" i="20" s="1"/>
  <c r="B470" i="21" s="1"/>
  <c r="D224" i="14"/>
  <c r="BH223" i="14"/>
  <c r="BE223" i="14"/>
  <c r="BB223" i="14"/>
  <c r="AX223" i="14"/>
  <c r="AV223" i="14"/>
  <c r="AS223" i="14"/>
  <c r="AG223" i="14"/>
  <c r="AC223" i="14"/>
  <c r="AA223" i="14"/>
  <c r="Y223" i="14"/>
  <c r="U223" i="14"/>
  <c r="Q223" i="14"/>
  <c r="N223" i="14"/>
  <c r="H223" i="14"/>
  <c r="C223" i="14"/>
  <c r="BJ222" i="14"/>
  <c r="BG222" i="14"/>
  <c r="BA222" i="14"/>
  <c r="AX222" i="14"/>
  <c r="AU222" i="14"/>
  <c r="AQ222" i="14"/>
  <c r="AN222" i="14"/>
  <c r="AL222" i="14"/>
  <c r="AH222" i="14"/>
  <c r="AF222" i="14"/>
  <c r="AB222" i="14"/>
  <c r="Y222" i="14"/>
  <c r="V222" i="14"/>
  <c r="Q222" i="14"/>
  <c r="J222" i="14"/>
  <c r="L222" i="20" s="1"/>
  <c r="F468" i="21" s="1"/>
  <c r="H222" i="14"/>
  <c r="C222" i="14"/>
  <c r="BJ221" i="14"/>
  <c r="BG221" i="14"/>
  <c r="BA221" i="14"/>
  <c r="AV221" i="14"/>
  <c r="AS221" i="14"/>
  <c r="AK221" i="14"/>
  <c r="AG221" i="14"/>
  <c r="AC221" i="14"/>
  <c r="Z221" i="14"/>
  <c r="V221" i="14"/>
  <c r="S221" i="14"/>
  <c r="O221" i="14"/>
  <c r="M221" i="14"/>
  <c r="J221" i="14"/>
  <c r="L221" i="20" s="1"/>
  <c r="F467" i="21" s="1"/>
  <c r="E221" i="14"/>
  <c r="B221" i="14"/>
  <c r="BJ220" i="14"/>
  <c r="AZ220" i="14"/>
  <c r="AV220" i="14"/>
  <c r="AO220" i="14"/>
  <c r="AL220" i="14"/>
  <c r="AF220" i="14"/>
  <c r="Z220" i="14"/>
  <c r="V220" i="14"/>
  <c r="P220" i="14"/>
  <c r="J220" i="14"/>
  <c r="L220" i="20" s="1"/>
  <c r="F466" i="21" s="1"/>
  <c r="E220" i="14"/>
  <c r="BG219" i="14"/>
  <c r="BA219" i="14"/>
  <c r="AX219" i="14"/>
  <c r="AS219" i="14"/>
  <c r="AO219" i="14"/>
  <c r="AH219" i="14"/>
  <c r="AA219" i="14"/>
  <c r="Y219" i="14"/>
  <c r="U219" i="14"/>
  <c r="P219" i="14"/>
  <c r="K219" i="14"/>
  <c r="G219" i="14"/>
  <c r="C219" i="14"/>
  <c r="BJ218" i="14"/>
  <c r="AZ218" i="14"/>
  <c r="AU218" i="14"/>
  <c r="AO218" i="14"/>
  <c r="AK218" i="14"/>
  <c r="AG218" i="14"/>
  <c r="AC218" i="14"/>
  <c r="Y218" i="14"/>
  <c r="W218" i="14"/>
  <c r="S218" i="14"/>
  <c r="N218" i="14"/>
  <c r="M218" i="14"/>
  <c r="I218" i="14"/>
  <c r="C218" i="14"/>
  <c r="BJ217" i="14"/>
  <c r="BA217" i="14"/>
  <c r="AU217" i="14"/>
  <c r="AO217" i="14"/>
  <c r="AL217" i="14"/>
  <c r="AF217" i="14"/>
  <c r="Z217" i="14"/>
  <c r="T217" i="14"/>
  <c r="O217" i="14"/>
  <c r="K217" i="14"/>
  <c r="G217" i="14"/>
  <c r="D217" i="14"/>
  <c r="BE163" i="14"/>
  <c r="BB163" i="14"/>
  <c r="AT163" i="14"/>
  <c r="AO163" i="14"/>
  <c r="AK163" i="14"/>
  <c r="AF163" i="14"/>
  <c r="Z163" i="14"/>
  <c r="T163" i="14"/>
  <c r="M163" i="14"/>
  <c r="K163" i="14"/>
  <c r="D163" i="14"/>
  <c r="AZ162" i="14"/>
  <c r="AQ162" i="14"/>
  <c r="AO162" i="14"/>
  <c r="AN162" i="14"/>
  <c r="AE162" i="14"/>
  <c r="AB162" i="14"/>
  <c r="S162" i="14"/>
  <c r="Q162" i="14"/>
  <c r="I162" i="14"/>
  <c r="B162" i="14"/>
  <c r="BH161" i="14"/>
  <c r="BB161" i="14"/>
  <c r="AU161" i="14"/>
  <c r="AO161" i="14"/>
  <c r="AK161" i="14"/>
  <c r="AG161" i="14"/>
  <c r="AB161" i="14"/>
  <c r="W161" i="14"/>
  <c r="S161" i="14"/>
  <c r="N161" i="14"/>
  <c r="G161" i="14"/>
  <c r="D161" i="14"/>
  <c r="BH160" i="14"/>
  <c r="BC160" i="14"/>
  <c r="AV160" i="14"/>
  <c r="AN160" i="14"/>
  <c r="AI160" i="14"/>
  <c r="AE160" i="14"/>
  <c r="AC160" i="14"/>
  <c r="Y160" i="14"/>
  <c r="T160" i="14"/>
  <c r="O160" i="14"/>
  <c r="H160" i="14"/>
  <c r="J160" i="20" s="1"/>
  <c r="BJ159" i="14"/>
  <c r="BB159" i="14"/>
  <c r="AU159" i="14"/>
  <c r="AN159" i="14"/>
  <c r="AH159" i="14"/>
  <c r="AB159" i="14"/>
  <c r="W159" i="14"/>
  <c r="Q159" i="14"/>
  <c r="J159" i="14"/>
  <c r="B159" i="14"/>
  <c r="BH158" i="14"/>
  <c r="BA158" i="14"/>
  <c r="AV158" i="14"/>
  <c r="AM158" i="14"/>
  <c r="AG158" i="14"/>
  <c r="Y158" i="14"/>
  <c r="U158" i="14"/>
  <c r="N158" i="14"/>
  <c r="H158" i="14"/>
  <c r="BG157" i="14"/>
  <c r="AZ157" i="14"/>
  <c r="AT157" i="14"/>
  <c r="AH157" i="14"/>
  <c r="AE157" i="14"/>
  <c r="AA157" i="14"/>
  <c r="T157" i="14"/>
  <c r="P157" i="14"/>
  <c r="H157" i="14"/>
  <c r="J157" i="20" s="1"/>
  <c r="BJ156" i="14"/>
  <c r="BE156" i="14"/>
  <c r="BA156" i="14"/>
  <c r="AV156" i="14"/>
  <c r="AM156" i="14"/>
  <c r="AL156" i="14"/>
  <c r="AG156" i="14"/>
  <c r="AA156" i="14"/>
  <c r="V156" i="14"/>
  <c r="S156" i="14"/>
  <c r="N156" i="14"/>
  <c r="I156" i="14"/>
  <c r="G156" i="14"/>
  <c r="B156" i="14"/>
  <c r="BH155" i="14"/>
  <c r="BC155" i="14"/>
  <c r="AV155" i="14"/>
  <c r="AQ155" i="14"/>
  <c r="AN155" i="14"/>
  <c r="AI155" i="14"/>
  <c r="AF155" i="14"/>
  <c r="AA155" i="14"/>
  <c r="W155" i="14"/>
  <c r="T155" i="14"/>
  <c r="Q155" i="14"/>
  <c r="N155" i="14"/>
  <c r="I155" i="14"/>
  <c r="D155" i="14"/>
  <c r="BH154" i="14"/>
  <c r="BB154" i="14"/>
  <c r="N154" i="14"/>
  <c r="G154" i="14"/>
  <c r="D154" i="14"/>
  <c r="B154" i="14"/>
  <c r="BG153" i="14"/>
  <c r="AX153" i="14"/>
  <c r="AT153" i="14"/>
  <c r="AI153" i="14"/>
  <c r="AB153" i="14"/>
  <c r="W153" i="14"/>
  <c r="P153" i="14"/>
  <c r="G153" i="14"/>
  <c r="E153" i="14"/>
  <c r="C153" i="14"/>
  <c r="BH152" i="14"/>
  <c r="BB152" i="14"/>
  <c r="AU152" i="14"/>
  <c r="AL152" i="14"/>
  <c r="AH152" i="14"/>
  <c r="AB152" i="14"/>
  <c r="S152" i="14"/>
  <c r="N152" i="14"/>
  <c r="G152" i="14"/>
  <c r="E152" i="14"/>
  <c r="BJ151" i="14"/>
  <c r="BB151" i="14"/>
  <c r="AX151" i="14"/>
  <c r="AV151" i="14"/>
  <c r="AM151" i="14"/>
  <c r="AH151" i="14"/>
  <c r="AA151" i="14"/>
  <c r="W151" i="14"/>
  <c r="O151" i="14"/>
  <c r="I151" i="14"/>
  <c r="B151" i="14"/>
  <c r="BH150" i="14"/>
  <c r="AZ150" i="14"/>
  <c r="AQ150" i="14"/>
  <c r="AO150" i="14"/>
  <c r="AN150" i="14"/>
  <c r="AL150" i="14"/>
  <c r="AF150" i="14"/>
  <c r="Y150" i="14"/>
  <c r="S150" i="14"/>
  <c r="N150" i="14"/>
  <c r="H150" i="14"/>
  <c r="BE149" i="14"/>
  <c r="BC149" i="14"/>
  <c r="AV149" i="14"/>
  <c r="AI149" i="14"/>
  <c r="AC149" i="14"/>
  <c r="V149" i="14"/>
  <c r="N149" i="14"/>
  <c r="G149" i="14"/>
  <c r="E149" i="14"/>
  <c r="BJ148" i="14"/>
  <c r="BA148" i="14"/>
  <c r="AX148" i="14"/>
  <c r="AS148" i="14"/>
  <c r="AH148" i="14"/>
  <c r="AB148" i="14"/>
  <c r="Z148" i="14"/>
  <c r="P148" i="14"/>
  <c r="H148" i="14"/>
  <c r="D148" i="14"/>
  <c r="BG147" i="14"/>
  <c r="BB147" i="14"/>
  <c r="AS147" i="14"/>
  <c r="AM147" i="14"/>
  <c r="AF147" i="14"/>
  <c r="AA147" i="14"/>
  <c r="V147" i="14"/>
  <c r="S147" i="14"/>
  <c r="P147" i="14"/>
  <c r="K147" i="14"/>
  <c r="G147" i="14"/>
  <c r="E147" i="14"/>
  <c r="BG146" i="14"/>
  <c r="BC146" i="14"/>
  <c r="AT146" i="14"/>
  <c r="AN146" i="14"/>
  <c r="AI146" i="14"/>
  <c r="AE146" i="14"/>
  <c r="AA146" i="14"/>
  <c r="V146" i="14"/>
  <c r="Q146" i="14"/>
  <c r="K146" i="14"/>
  <c r="G146" i="14"/>
  <c r="E146" i="14"/>
  <c r="BJ145" i="14"/>
  <c r="BC145" i="14"/>
  <c r="AU145" i="14"/>
  <c r="AQ145" i="14"/>
  <c r="AN145" i="14"/>
  <c r="AF145" i="14"/>
  <c r="AC145" i="14"/>
  <c r="Y145" i="14"/>
  <c r="U145" i="14"/>
  <c r="O145" i="14"/>
  <c r="J145" i="14"/>
  <c r="BG144" i="14"/>
  <c r="AZ144" i="14"/>
  <c r="AS144" i="14"/>
  <c r="AI144" i="14"/>
  <c r="AC144" i="14"/>
  <c r="Y144" i="14"/>
  <c r="T144" i="14"/>
  <c r="O144" i="14"/>
  <c r="J144" i="14"/>
  <c r="G144" i="14"/>
  <c r="E144" i="14"/>
  <c r="BG143" i="14"/>
  <c r="AT143" i="14"/>
  <c r="AO143" i="14"/>
  <c r="AK143" i="14"/>
  <c r="AG143" i="14"/>
  <c r="AA143" i="14"/>
  <c r="Y143" i="14"/>
  <c r="V143" i="14"/>
  <c r="N143" i="14"/>
  <c r="H143" i="14"/>
  <c r="BJ142" i="14"/>
  <c r="BA142" i="14"/>
  <c r="AS142" i="14"/>
  <c r="AM142" i="14"/>
  <c r="AH142" i="14"/>
  <c r="AC142" i="14"/>
  <c r="Z142" i="14"/>
  <c r="U142" i="14"/>
  <c r="M142" i="14"/>
  <c r="K142" i="14"/>
  <c r="G142" i="14"/>
  <c r="BH141" i="14"/>
  <c r="AV141" i="14"/>
  <c r="AM141" i="14"/>
  <c r="AK141" i="14"/>
  <c r="AE141" i="14"/>
  <c r="AB141" i="14"/>
  <c r="V141" i="14"/>
  <c r="P141" i="14"/>
  <c r="E141" i="14"/>
  <c r="AZ140" i="14"/>
  <c r="AV140" i="14"/>
  <c r="AN140" i="14"/>
  <c r="AG140" i="14"/>
  <c r="Z140" i="14"/>
  <c r="T140" i="14"/>
  <c r="G140" i="14"/>
  <c r="E140" i="14"/>
  <c r="BJ139" i="14"/>
  <c r="BC139" i="14"/>
  <c r="AV139" i="14"/>
  <c r="AL139" i="14"/>
  <c r="AF139" i="14"/>
  <c r="W139" i="14"/>
  <c r="Q139" i="14"/>
  <c r="J139" i="14"/>
  <c r="B139" i="14"/>
  <c r="BG138" i="14"/>
  <c r="AX138" i="14"/>
  <c r="AV138" i="14"/>
  <c r="AL138" i="14"/>
  <c r="AE138" i="14"/>
  <c r="Z138" i="14"/>
  <c r="T138" i="14"/>
  <c r="N138" i="14"/>
  <c r="I138" i="14"/>
  <c r="BH137" i="14"/>
  <c r="AZ137" i="14"/>
  <c r="AQ137" i="14"/>
  <c r="AO137" i="14"/>
  <c r="AN137" i="14"/>
  <c r="AK137" i="14"/>
  <c r="AH137" i="14"/>
  <c r="Z137" i="14"/>
  <c r="T137" i="14"/>
  <c r="O137" i="14"/>
  <c r="I137" i="14"/>
  <c r="BA136" i="14"/>
  <c r="AS136" i="14"/>
  <c r="AG136" i="14"/>
  <c r="AA136" i="14"/>
  <c r="V136" i="14"/>
  <c r="P136" i="14"/>
  <c r="H136" i="14"/>
  <c r="B136" i="14"/>
  <c r="BG135" i="14"/>
  <c r="AX135" i="14"/>
  <c r="AS135" i="14"/>
  <c r="AC135" i="14"/>
  <c r="V135" i="14"/>
  <c r="P135" i="14"/>
  <c r="J135" i="14"/>
  <c r="L135" i="20" s="1"/>
  <c r="BG134" i="14"/>
  <c r="AV134" i="14"/>
  <c r="AM134" i="14"/>
  <c r="AH134" i="14"/>
  <c r="AC134" i="14"/>
  <c r="Y134" i="14"/>
  <c r="U134" i="14"/>
  <c r="M134" i="14"/>
  <c r="K134" i="14"/>
  <c r="G134" i="14"/>
  <c r="D134" i="14"/>
  <c r="BJ133" i="14"/>
  <c r="BC133" i="14"/>
  <c r="AT133" i="14"/>
  <c r="AL133" i="14"/>
  <c r="AG133" i="14"/>
  <c r="AB133" i="14"/>
  <c r="V133" i="14"/>
  <c r="N133" i="14"/>
  <c r="H133" i="14"/>
  <c r="BH132" i="14"/>
  <c r="BE132" i="14"/>
  <c r="AZ132" i="14"/>
  <c r="AQ132" i="14"/>
  <c r="AO132" i="14"/>
  <c r="AN132" i="14"/>
  <c r="AK132" i="14"/>
  <c r="AH132" i="14"/>
  <c r="AA132" i="14"/>
  <c r="S132" i="14"/>
  <c r="O132" i="14"/>
  <c r="H132" i="14"/>
  <c r="BC131" i="14"/>
  <c r="AV131" i="14"/>
  <c r="AK131" i="14"/>
  <c r="AH131" i="14"/>
  <c r="AC131" i="14"/>
  <c r="W131" i="14"/>
  <c r="S131" i="14"/>
  <c r="M131" i="14"/>
  <c r="K131" i="14"/>
  <c r="M131" i="20" s="1"/>
  <c r="E374" i="20" s="1"/>
  <c r="E131" i="14"/>
  <c r="BJ130" i="14"/>
  <c r="BE130" i="14"/>
  <c r="BC130" i="14"/>
  <c r="AV130" i="14"/>
  <c r="AK130" i="14"/>
  <c r="AF130" i="14"/>
  <c r="Z130" i="14"/>
  <c r="S130" i="14"/>
  <c r="P130" i="14"/>
  <c r="I130" i="14"/>
  <c r="B130" i="14"/>
  <c r="BG129" i="14"/>
  <c r="AX129" i="14"/>
  <c r="AV129" i="14"/>
  <c r="AL129" i="14"/>
  <c r="AI129" i="14"/>
  <c r="AC129" i="14"/>
  <c r="W129" i="14"/>
  <c r="T129" i="14"/>
  <c r="N129" i="14"/>
  <c r="G129" i="14"/>
  <c r="D129" i="14"/>
  <c r="BI128" i="14"/>
  <c r="BC128" i="14"/>
  <c r="AV128" i="14"/>
  <c r="AM128" i="14"/>
  <c r="AI128" i="14"/>
  <c r="AC128" i="14"/>
  <c r="W128" i="14"/>
  <c r="T128" i="14"/>
  <c r="M128" i="14"/>
  <c r="K128" i="14"/>
  <c r="M128" i="20" s="1"/>
  <c r="E128" i="14"/>
  <c r="BJ127" i="14"/>
  <c r="BE127" i="14"/>
  <c r="AX127" i="14"/>
  <c r="AV127" i="14"/>
  <c r="AK127" i="14"/>
  <c r="AF127" i="14"/>
  <c r="AA127" i="14"/>
  <c r="T127" i="14"/>
  <c r="M127" i="14"/>
  <c r="K127" i="14"/>
  <c r="E127" i="14"/>
  <c r="BE126" i="14"/>
  <c r="BC126" i="14"/>
  <c r="AV126" i="14"/>
  <c r="AG126" i="14"/>
  <c r="Y126" i="14"/>
  <c r="T126" i="14"/>
  <c r="M126" i="14"/>
  <c r="K126" i="14"/>
  <c r="E126" i="14"/>
  <c r="BG125" i="14"/>
  <c r="AZ125" i="14"/>
  <c r="AQ125" i="14"/>
  <c r="AO125" i="14"/>
  <c r="AN125" i="14"/>
  <c r="AI125" i="14"/>
  <c r="AC125" i="14"/>
  <c r="W125" i="14"/>
  <c r="S125" i="14"/>
  <c r="N125" i="14"/>
  <c r="G125" i="14"/>
  <c r="D125" i="14"/>
  <c r="BJ124" i="14"/>
  <c r="BC124" i="14"/>
  <c r="AX124" i="14"/>
  <c r="AV124" i="14"/>
  <c r="AM124" i="14"/>
  <c r="AE124" i="14"/>
  <c r="AB124" i="14"/>
  <c r="U124" i="14"/>
  <c r="M124" i="14"/>
  <c r="K124" i="14"/>
  <c r="G124" i="14"/>
  <c r="E124" i="14"/>
  <c r="BG123" i="14"/>
  <c r="AZ123" i="14"/>
  <c r="AQ123" i="14"/>
  <c r="AO123" i="14"/>
  <c r="AN123" i="14"/>
  <c r="AM123" i="14"/>
  <c r="AL123" i="14"/>
  <c r="AG123" i="14"/>
  <c r="Z123" i="14"/>
  <c r="Q123" i="14"/>
  <c r="J123" i="14"/>
  <c r="E123" i="14"/>
  <c r="AZ122" i="14"/>
  <c r="AQ122" i="14"/>
  <c r="AO122" i="14"/>
  <c r="AM122" i="14"/>
  <c r="AI122" i="14"/>
  <c r="F119" i="1" s="1"/>
  <c r="AE122" i="14"/>
  <c r="Z122" i="14"/>
  <c r="V122" i="14"/>
  <c r="Q122" i="14"/>
  <c r="J122" i="14"/>
  <c r="L122" i="20" s="1"/>
  <c r="D365" i="20" s="1"/>
  <c r="C122" i="14"/>
  <c r="BI121" i="14"/>
  <c r="BA121" i="14"/>
  <c r="AU121" i="14"/>
  <c r="AF121" i="14"/>
  <c r="Y121" i="14"/>
  <c r="U121" i="14"/>
  <c r="N121" i="14"/>
  <c r="G121" i="14"/>
  <c r="E121" i="14"/>
  <c r="BJ120" i="14"/>
  <c r="BA120" i="14"/>
  <c r="AT120" i="14"/>
  <c r="AH120" i="14"/>
  <c r="AA120" i="14"/>
  <c r="Q120" i="14"/>
  <c r="BJ119" i="14"/>
  <c r="BC119" i="14"/>
  <c r="AU119" i="14"/>
  <c r="AA119" i="14"/>
  <c r="P119" i="14"/>
  <c r="C119" i="14"/>
  <c r="BB118" i="14"/>
  <c r="AH118" i="14"/>
  <c r="Z118" i="14"/>
  <c r="Q118" i="14"/>
  <c r="BC51" i="14"/>
  <c r="AH51" i="14"/>
  <c r="P51" i="14"/>
  <c r="D51" i="14"/>
  <c r="AT50" i="14"/>
  <c r="M50" i="14"/>
  <c r="D50" i="14"/>
  <c r="AM49" i="14"/>
  <c r="Y49" i="14"/>
  <c r="G49" i="14"/>
  <c r="BA48" i="14"/>
  <c r="AG48" i="14"/>
  <c r="H48" i="14"/>
  <c r="J48" i="20" s="1"/>
  <c r="BC47" i="14"/>
  <c r="AO47" i="14"/>
  <c r="AF47" i="14"/>
  <c r="P47" i="14"/>
  <c r="BI46" i="14"/>
  <c r="AS46" i="14"/>
  <c r="K46" i="14"/>
  <c r="M46" i="20" s="1"/>
  <c r="BH45" i="14"/>
  <c r="AQ45" i="14"/>
  <c r="AK45" i="14"/>
  <c r="AH45" i="14"/>
  <c r="J45" i="14"/>
  <c r="BC44" i="14"/>
  <c r="AB44" i="14"/>
  <c r="U44" i="14"/>
  <c r="K44" i="14"/>
  <c r="BG43" i="14"/>
  <c r="AK43" i="14"/>
  <c r="AF43" i="14"/>
  <c r="J43" i="14"/>
  <c r="BH42" i="14"/>
  <c r="AN42" i="14"/>
  <c r="W42" i="14"/>
  <c r="O42" i="14"/>
  <c r="BI41" i="14"/>
  <c r="AO41" i="14"/>
  <c r="AF41" i="14"/>
  <c r="O41" i="14"/>
  <c r="AU40" i="14"/>
  <c r="P40" i="14"/>
  <c r="BI39" i="14"/>
  <c r="AN39" i="14"/>
  <c r="AE39" i="14"/>
  <c r="J39" i="14"/>
  <c r="BG38" i="14"/>
  <c r="AN38" i="14"/>
  <c r="AC38" i="14"/>
  <c r="I38" i="14"/>
  <c r="BG37" i="14"/>
  <c r="AN37" i="14"/>
  <c r="AG37" i="14"/>
  <c r="W37" i="14"/>
  <c r="O37" i="14"/>
  <c r="BI36" i="14"/>
  <c r="AI36" i="14"/>
  <c r="S36" i="14"/>
  <c r="K36" i="14"/>
  <c r="BB35" i="14"/>
  <c r="AO35" i="14"/>
  <c r="AA35" i="14"/>
  <c r="BJ34" i="14"/>
  <c r="Z34" i="14"/>
  <c r="P34" i="14"/>
  <c r="BJ33" i="14"/>
  <c r="AZ33" i="14"/>
  <c r="AK33" i="14"/>
  <c r="AG33" i="14"/>
  <c r="S33" i="14"/>
  <c r="G33" i="14"/>
  <c r="AV32" i="14"/>
  <c r="Y32" i="14"/>
  <c r="S32" i="14"/>
  <c r="P32" i="14"/>
  <c r="B32" i="14"/>
  <c r="AU31" i="14"/>
  <c r="BI30" i="14"/>
  <c r="AL30" i="14"/>
  <c r="Y30" i="14"/>
  <c r="S30" i="14"/>
  <c r="H30" i="14"/>
  <c r="BB29" i="14"/>
  <c r="AN29" i="14"/>
  <c r="AA29" i="14"/>
  <c r="J29" i="14"/>
  <c r="L29" i="20" s="1"/>
  <c r="BJ28" i="14"/>
  <c r="AM28" i="14"/>
  <c r="W28" i="14"/>
  <c r="N28" i="14"/>
  <c r="BH27" i="14"/>
  <c r="AQ27" i="14"/>
  <c r="AB27" i="14"/>
  <c r="M27" i="14"/>
  <c r="H27" i="14"/>
  <c r="AZ26" i="14"/>
  <c r="AE26" i="14"/>
  <c r="W26" i="14"/>
  <c r="BA25" i="14"/>
  <c r="AI25" i="14"/>
  <c r="V25" i="14"/>
  <c r="G25" i="14"/>
  <c r="BE24" i="14"/>
  <c r="BA24" i="14"/>
  <c r="AM24" i="14"/>
  <c r="Y24" i="14"/>
  <c r="N24" i="14"/>
  <c r="BH23" i="14"/>
  <c r="AK23" i="14"/>
  <c r="AE23" i="14"/>
  <c r="Z23" i="14"/>
  <c r="M23" i="14"/>
  <c r="E23" i="14"/>
  <c r="BA22" i="14"/>
  <c r="AB22" i="14"/>
  <c r="H22" i="14"/>
  <c r="J22" i="20" s="1"/>
  <c r="BE21" i="14"/>
  <c r="AU21" i="14"/>
  <c r="O21" i="14"/>
  <c r="BH20" i="14"/>
  <c r="AT20" i="14"/>
  <c r="U20" i="14"/>
  <c r="O20" i="14"/>
  <c r="G363" i="21"/>
  <c r="E363" i="21"/>
  <c r="C363" i="21"/>
  <c r="A363" i="21"/>
  <c r="G362" i="21"/>
  <c r="E362" i="21"/>
  <c r="C362" i="21"/>
  <c r="A362" i="21"/>
  <c r="G361" i="21"/>
  <c r="E361" i="21"/>
  <c r="C361" i="21"/>
  <c r="A361" i="21"/>
  <c r="G360" i="21"/>
  <c r="E360" i="21"/>
  <c r="C360" i="21"/>
  <c r="A360" i="21"/>
  <c r="G359" i="21"/>
  <c r="E359" i="21"/>
  <c r="C359" i="21"/>
  <c r="A359" i="21"/>
  <c r="G358" i="21"/>
  <c r="E358" i="21"/>
  <c r="C358" i="21"/>
  <c r="A358" i="21"/>
  <c r="G357" i="21"/>
  <c r="E357" i="21"/>
  <c r="C357" i="21"/>
  <c r="A357" i="21"/>
  <c r="G356" i="21"/>
  <c r="E356" i="21"/>
  <c r="C356" i="21"/>
  <c r="A356" i="21"/>
  <c r="G355" i="21"/>
  <c r="E355" i="21"/>
  <c r="C355" i="21"/>
  <c r="A355" i="21"/>
  <c r="G354" i="21"/>
  <c r="E354" i="21"/>
  <c r="C354" i="21"/>
  <c r="A354" i="21"/>
  <c r="G353" i="21"/>
  <c r="E353" i="21"/>
  <c r="C353" i="21"/>
  <c r="A353" i="21"/>
  <c r="G352" i="21"/>
  <c r="E352" i="21"/>
  <c r="C352" i="21"/>
  <c r="A352" i="21"/>
  <c r="G351" i="21"/>
  <c r="E351" i="21"/>
  <c r="C351" i="21"/>
  <c r="A351" i="21"/>
  <c r="G350" i="21"/>
  <c r="E350" i="21"/>
  <c r="C350" i="21"/>
  <c r="A350" i="21"/>
  <c r="G349" i="21"/>
  <c r="E349" i="21"/>
  <c r="C349" i="21"/>
  <c r="A349" i="21"/>
  <c r="G348" i="21"/>
  <c r="E348" i="21"/>
  <c r="C348" i="21"/>
  <c r="A348" i="21"/>
  <c r="G347" i="21"/>
  <c r="E347" i="21"/>
  <c r="C347" i="21"/>
  <c r="A347" i="21"/>
  <c r="G346" i="21"/>
  <c r="E346" i="21"/>
  <c r="C346" i="21"/>
  <c r="A346" i="21"/>
  <c r="G345" i="21"/>
  <c r="E345" i="21"/>
  <c r="C345" i="21"/>
  <c r="A345" i="21"/>
  <c r="G344" i="21"/>
  <c r="E344" i="21"/>
  <c r="C344" i="21"/>
  <c r="A344" i="21"/>
  <c r="G343" i="21"/>
  <c r="E343" i="21"/>
  <c r="C343" i="21"/>
  <c r="A343" i="21"/>
  <c r="G342" i="21"/>
  <c r="E342" i="21"/>
  <c r="C342" i="21"/>
  <c r="A342" i="21"/>
  <c r="G341" i="21"/>
  <c r="E341" i="21"/>
  <c r="C341" i="21"/>
  <c r="A341" i="21"/>
  <c r="G340" i="21"/>
  <c r="E340" i="21"/>
  <c r="C340" i="21"/>
  <c r="A340" i="21"/>
  <c r="G339" i="21"/>
  <c r="E339" i="21"/>
  <c r="C339" i="21"/>
  <c r="A339" i="21"/>
  <c r="G338" i="21"/>
  <c r="E338" i="21"/>
  <c r="C338" i="21"/>
  <c r="A338" i="21"/>
  <c r="G337" i="21"/>
  <c r="E337" i="21"/>
  <c r="C337" i="21"/>
  <c r="A337" i="21"/>
  <c r="G336" i="21"/>
  <c r="E336" i="21"/>
  <c r="C336" i="21"/>
  <c r="A336" i="21"/>
  <c r="G265" i="21"/>
  <c r="E265" i="21"/>
  <c r="C265" i="21"/>
  <c r="A265" i="21"/>
  <c r="G264" i="21"/>
  <c r="E264" i="21"/>
  <c r="C264" i="21"/>
  <c r="A264" i="21"/>
  <c r="G263" i="21"/>
  <c r="E263" i="21"/>
  <c r="C263" i="21"/>
  <c r="A263" i="21"/>
  <c r="G262" i="21"/>
  <c r="E262" i="21"/>
  <c r="C262" i="21"/>
  <c r="A262" i="21"/>
  <c r="G261" i="21"/>
  <c r="E261" i="21"/>
  <c r="C261" i="21"/>
  <c r="A261" i="21"/>
  <c r="G260" i="21"/>
  <c r="E260" i="21"/>
  <c r="C260" i="21"/>
  <c r="A260" i="21"/>
  <c r="G259" i="21"/>
  <c r="E259" i="21"/>
  <c r="C259" i="21"/>
  <c r="A259" i="21"/>
  <c r="G258" i="21"/>
  <c r="E258" i="21"/>
  <c r="C258" i="21"/>
  <c r="A258" i="21"/>
  <c r="G257" i="21"/>
  <c r="E257" i="21"/>
  <c r="C257" i="21"/>
  <c r="A257" i="21"/>
  <c r="G256" i="21"/>
  <c r="E256" i="21"/>
  <c r="C256" i="21"/>
  <c r="A256" i="21"/>
  <c r="G255" i="21"/>
  <c r="E255" i="21"/>
  <c r="C255" i="21"/>
  <c r="A255" i="21"/>
  <c r="G254" i="21"/>
  <c r="E254" i="21"/>
  <c r="C254" i="21"/>
  <c r="A254" i="21"/>
  <c r="G253" i="21"/>
  <c r="E253" i="21"/>
  <c r="C253" i="21"/>
  <c r="A253" i="21"/>
  <c r="G252" i="21"/>
  <c r="E252" i="21"/>
  <c r="C252" i="21"/>
  <c r="A252" i="21"/>
  <c r="G251" i="21"/>
  <c r="E251" i="21"/>
  <c r="C251" i="21"/>
  <c r="A251" i="21"/>
  <c r="G250" i="21"/>
  <c r="E250" i="21"/>
  <c r="C250" i="21"/>
  <c r="A250" i="21"/>
  <c r="G249" i="21"/>
  <c r="E249" i="21"/>
  <c r="C249" i="21"/>
  <c r="A249" i="21"/>
  <c r="G248" i="21"/>
  <c r="E248" i="21"/>
  <c r="C248" i="21"/>
  <c r="A248" i="21"/>
  <c r="A1439" i="20"/>
  <c r="A1438" i="20"/>
  <c r="A1437" i="20"/>
  <c r="A1436" i="20"/>
  <c r="A1435" i="20"/>
  <c r="A1340" i="20"/>
  <c r="A1339" i="20"/>
  <c r="A1338" i="20"/>
  <c r="A1337" i="20"/>
  <c r="A1336" i="20"/>
  <c r="A1335" i="20"/>
  <c r="A1334" i="20"/>
  <c r="A1333" i="20"/>
  <c r="A1332" i="20"/>
  <c r="A1331" i="20"/>
  <c r="A1330" i="20"/>
  <c r="A1329" i="20"/>
  <c r="A1328" i="20"/>
  <c r="A1327" i="20"/>
  <c r="A1326" i="20"/>
  <c r="A1325" i="20"/>
  <c r="A1324" i="20"/>
  <c r="A1323" i="20"/>
  <c r="A1322" i="20"/>
  <c r="A1321" i="20"/>
  <c r="A1320" i="20"/>
  <c r="A1319" i="20"/>
  <c r="A1318" i="20"/>
  <c r="A1317" i="20"/>
  <c r="A1316" i="20"/>
  <c r="A1315" i="20"/>
  <c r="A1314" i="20"/>
  <c r="A1313" i="20"/>
  <c r="A1242" i="20"/>
  <c r="A1241" i="20"/>
  <c r="A1240" i="20"/>
  <c r="A1239" i="20"/>
  <c r="A1238" i="20"/>
  <c r="A1237" i="20"/>
  <c r="A1236" i="20"/>
  <c r="A1235" i="20"/>
  <c r="A1234" i="20"/>
  <c r="A1233" i="20"/>
  <c r="A1232" i="20"/>
  <c r="A1231" i="20"/>
  <c r="A1230" i="20"/>
  <c r="A1229" i="20"/>
  <c r="A1228" i="20"/>
  <c r="A1227" i="20"/>
  <c r="A1226" i="20"/>
  <c r="A1225" i="20"/>
  <c r="A1095" i="20"/>
  <c r="A1094" i="20"/>
  <c r="A1093" i="20"/>
  <c r="A1092" i="20"/>
  <c r="A1091" i="20"/>
  <c r="A1090" i="20"/>
  <c r="A1089" i="20"/>
  <c r="A1088" i="20"/>
  <c r="A1087" i="20"/>
  <c r="A1086" i="20"/>
  <c r="A1085" i="20"/>
  <c r="A1084" i="20"/>
  <c r="A1083" i="20"/>
  <c r="A1082" i="20"/>
  <c r="A1081" i="20"/>
  <c r="A1080" i="20"/>
  <c r="A1079" i="20"/>
  <c r="A1078" i="20"/>
  <c r="A1077" i="20"/>
  <c r="A1076" i="20"/>
  <c r="A1075" i="20"/>
  <c r="A1074" i="20"/>
  <c r="A1073" i="20"/>
  <c r="A1072" i="20"/>
  <c r="A1071" i="20"/>
  <c r="A1070" i="20"/>
  <c r="A1069" i="20"/>
  <c r="A1068" i="20"/>
  <c r="I128" i="20"/>
  <c r="I127" i="20"/>
  <c r="I126" i="20"/>
  <c r="I121" i="20"/>
  <c r="I120" i="20"/>
  <c r="G235" i="14"/>
  <c r="BA234" i="14"/>
  <c r="AT234" i="14"/>
  <c r="AL234" i="14"/>
  <c r="AG234" i="14"/>
  <c r="AC234" i="14"/>
  <c r="Z234" i="14"/>
  <c r="W234" i="14"/>
  <c r="T234" i="14"/>
  <c r="O234" i="14"/>
  <c r="J234" i="14"/>
  <c r="G234" i="14"/>
  <c r="E234" i="14"/>
  <c r="B234" i="14"/>
  <c r="BI233" i="14"/>
  <c r="BB233" i="14"/>
  <c r="AU233" i="14"/>
  <c r="AQ233" i="14"/>
  <c r="AN233" i="14"/>
  <c r="AL233" i="14"/>
  <c r="AH233" i="14"/>
  <c r="AE233" i="14"/>
  <c r="AB233" i="14"/>
  <c r="Y233" i="14"/>
  <c r="W233" i="14"/>
  <c r="T233" i="14"/>
  <c r="O233" i="14"/>
  <c r="N233" i="14"/>
  <c r="H233" i="14"/>
  <c r="J233" i="20" s="1"/>
  <c r="B479" i="21" s="1"/>
  <c r="BI232" i="14"/>
  <c r="BE232" i="14"/>
  <c r="BC232" i="14"/>
  <c r="AX232" i="14"/>
  <c r="AV232" i="14"/>
  <c r="AS232" i="14"/>
  <c r="AM232" i="14"/>
  <c r="AI232" i="14"/>
  <c r="AC232" i="14"/>
  <c r="Y232" i="14"/>
  <c r="V232" i="14"/>
  <c r="Q232" i="14"/>
  <c r="N232" i="14"/>
  <c r="I232" i="14"/>
  <c r="D232" i="14"/>
  <c r="BG231" i="14"/>
  <c r="BA231" i="14"/>
  <c r="AX231" i="14"/>
  <c r="AU231" i="14"/>
  <c r="AO231" i="14"/>
  <c r="AM231" i="14"/>
  <c r="AI231" i="14"/>
  <c r="AF231" i="14"/>
  <c r="AB231" i="14"/>
  <c r="Y231" i="14"/>
  <c r="V231" i="14"/>
  <c r="S231" i="14"/>
  <c r="O231" i="14"/>
  <c r="K231" i="14"/>
  <c r="H231" i="14"/>
  <c r="C231" i="14"/>
  <c r="BJ230" i="14"/>
  <c r="BG230" i="14"/>
  <c r="BA230" i="14"/>
  <c r="AV230" i="14"/>
  <c r="AS230" i="14"/>
  <c r="AF230" i="14"/>
  <c r="AA230" i="14"/>
  <c r="V230" i="14"/>
  <c r="Q230" i="14"/>
  <c r="M230" i="14"/>
  <c r="J230" i="14"/>
  <c r="L230" i="20" s="1"/>
  <c r="F476" i="21" s="1"/>
  <c r="H230" i="14"/>
  <c r="C230" i="14"/>
  <c r="BJ229" i="14"/>
  <c r="BG229" i="14"/>
  <c r="BB229" i="14"/>
  <c r="AZ229" i="14"/>
  <c r="AT229" i="14"/>
  <c r="AO229" i="14"/>
  <c r="AK229" i="14"/>
  <c r="AI229" i="14"/>
  <c r="AF229" i="14"/>
  <c r="Z229" i="14"/>
  <c r="W229" i="14"/>
  <c r="T229" i="14"/>
  <c r="P229" i="14"/>
  <c r="J229" i="14"/>
  <c r="H229" i="14"/>
  <c r="J229" i="20" s="1"/>
  <c r="B475" i="21" s="1"/>
  <c r="C229" i="14"/>
  <c r="BH228" i="14"/>
  <c r="BA228" i="14"/>
  <c r="AX228" i="14"/>
  <c r="AU228" i="14"/>
  <c r="AQ228" i="14"/>
  <c r="AN228" i="14"/>
  <c r="AL228" i="14"/>
  <c r="AG228" i="14"/>
  <c r="AC228" i="14"/>
  <c r="Y228" i="14"/>
  <c r="W228" i="14"/>
  <c r="U228" i="14"/>
  <c r="P228" i="14"/>
  <c r="N228" i="14"/>
  <c r="H228" i="14"/>
  <c r="C228" i="14"/>
  <c r="BJ227" i="14"/>
  <c r="BC227" i="14"/>
  <c r="AZ227" i="14"/>
  <c r="AU227" i="14"/>
  <c r="AS227" i="14"/>
  <c r="AG227" i="14"/>
  <c r="AB227" i="14"/>
  <c r="Z227" i="14"/>
  <c r="V227" i="14"/>
  <c r="S227" i="14"/>
  <c r="O227" i="14"/>
  <c r="K227" i="14"/>
  <c r="H227" i="14"/>
  <c r="C227" i="14"/>
  <c r="BJ226" i="14"/>
  <c r="BG226" i="14"/>
  <c r="BA226" i="14"/>
  <c r="AT226" i="14"/>
  <c r="AQ226" i="14"/>
  <c r="AN226" i="14"/>
  <c r="AK226" i="14"/>
  <c r="AI226" i="14"/>
  <c r="AG226" i="14"/>
  <c r="AC226" i="14"/>
  <c r="Z226" i="14"/>
  <c r="U226" i="14"/>
  <c r="P226" i="14"/>
  <c r="M226" i="14"/>
  <c r="J226" i="14"/>
  <c r="G226" i="14"/>
  <c r="E226" i="14"/>
  <c r="BG225" i="14"/>
  <c r="BC225" i="14"/>
  <c r="AZ225" i="14"/>
  <c r="AT225" i="14"/>
  <c r="AS225" i="14"/>
  <c r="AG225" i="14"/>
  <c r="AB225" i="14"/>
  <c r="W225" i="14"/>
  <c r="S225" i="14"/>
  <c r="O225" i="14"/>
  <c r="N225" i="14"/>
  <c r="I225" i="14"/>
  <c r="D225" i="14"/>
  <c r="B225" i="14"/>
  <c r="BI224" i="14"/>
  <c r="BE224" i="14"/>
  <c r="BC224" i="14"/>
  <c r="BA224" i="14"/>
  <c r="AX224" i="14"/>
  <c r="AU224" i="14"/>
  <c r="AO224" i="14"/>
  <c r="AM224" i="14"/>
  <c r="AK224" i="14"/>
  <c r="AH224" i="14"/>
  <c r="AE224" i="14"/>
  <c r="AC224" i="14"/>
  <c r="Y224" i="14"/>
  <c r="V224" i="14"/>
  <c r="S224" i="14"/>
  <c r="O224" i="14"/>
  <c r="M224" i="14"/>
  <c r="J224" i="14"/>
  <c r="L224" i="20" s="1"/>
  <c r="F470" i="21" s="1"/>
  <c r="G224" i="14"/>
  <c r="E224" i="14"/>
  <c r="B224" i="14"/>
  <c r="BI223" i="14"/>
  <c r="BC223" i="14"/>
  <c r="AZ223" i="14"/>
  <c r="AU223" i="14"/>
  <c r="AQ223" i="14"/>
  <c r="AO223" i="14"/>
  <c r="AM223" i="14"/>
  <c r="AL223" i="14"/>
  <c r="AI223" i="14"/>
  <c r="AF223" i="14"/>
  <c r="Z223" i="14"/>
  <c r="V223" i="14"/>
  <c r="T223" i="14"/>
  <c r="O223" i="14"/>
  <c r="K223" i="14"/>
  <c r="I223" i="14"/>
  <c r="D223" i="14"/>
  <c r="B223" i="14"/>
  <c r="BI222" i="14"/>
  <c r="BB222" i="14"/>
  <c r="AV222" i="14"/>
  <c r="AS222" i="14"/>
  <c r="AE222" i="14"/>
  <c r="AC222" i="14"/>
  <c r="Z222" i="14"/>
  <c r="U222" i="14"/>
  <c r="S222" i="14"/>
  <c r="O222" i="14"/>
  <c r="N222" i="14"/>
  <c r="I222" i="14"/>
  <c r="K222" i="20" s="1"/>
  <c r="D468" i="21" s="1"/>
  <c r="D222" i="14"/>
  <c r="BH221" i="14"/>
  <c r="BC221" i="14"/>
  <c r="AZ221" i="14"/>
  <c r="AT221" i="14"/>
  <c r="AO221" i="14"/>
  <c r="AM221" i="14"/>
  <c r="AH221" i="14"/>
  <c r="AF221" i="14"/>
  <c r="AA221" i="14"/>
  <c r="W221" i="14"/>
  <c r="T221" i="14"/>
  <c r="P221" i="14"/>
  <c r="K221" i="14"/>
  <c r="M221" i="20" s="1"/>
  <c r="H467" i="21" s="1"/>
  <c r="H221" i="14"/>
  <c r="J221" i="20" s="1"/>
  <c r="B467" i="21" s="1"/>
  <c r="BI220" i="14"/>
  <c r="BE220" i="14"/>
  <c r="BA220" i="14"/>
  <c r="AU220" i="14"/>
  <c r="AQ220" i="14"/>
  <c r="AN220" i="14"/>
  <c r="AI220" i="14"/>
  <c r="AE220" i="14"/>
  <c r="AA220" i="14"/>
  <c r="U220" i="14"/>
  <c r="Q220" i="14"/>
  <c r="M220" i="14"/>
  <c r="H220" i="14"/>
  <c r="B220" i="14"/>
  <c r="BJ219" i="14"/>
  <c r="BC219" i="14"/>
  <c r="AV219" i="14"/>
  <c r="AL219" i="14"/>
  <c r="AG219" i="14"/>
  <c r="AB219" i="14"/>
  <c r="V219" i="14"/>
  <c r="S219" i="14"/>
  <c r="O219" i="14"/>
  <c r="J219" i="14"/>
  <c r="L219" i="20" s="1"/>
  <c r="F465" i="21" s="1"/>
  <c r="E219" i="14"/>
  <c r="BI218" i="14"/>
  <c r="BC218" i="14"/>
  <c r="AX218" i="14"/>
  <c r="AS218" i="14"/>
  <c r="AL218" i="14"/>
  <c r="AF218" i="14"/>
  <c r="AB218" i="14"/>
  <c r="V218" i="14"/>
  <c r="Q218" i="14"/>
  <c r="K218" i="14"/>
  <c r="G218" i="14"/>
  <c r="BG217" i="14"/>
  <c r="AZ217" i="14"/>
  <c r="AT217" i="14"/>
  <c r="AM217" i="14"/>
  <c r="AH217" i="14"/>
  <c r="AC217" i="14"/>
  <c r="Y217" i="14"/>
  <c r="W217" i="14"/>
  <c r="Q217" i="14"/>
  <c r="M217" i="14"/>
  <c r="H217" i="14"/>
  <c r="B217" i="14"/>
  <c r="BC163" i="14"/>
  <c r="AX163" i="14"/>
  <c r="AS163" i="14"/>
  <c r="AH163" i="14"/>
  <c r="AA163" i="14"/>
  <c r="Q163" i="14"/>
  <c r="I163" i="14"/>
  <c r="C163" i="14"/>
  <c r="BH162" i="14"/>
  <c r="BA162" i="14"/>
  <c r="AS162" i="14"/>
  <c r="AL162" i="14"/>
  <c r="AH162" i="14"/>
  <c r="Y162" i="14"/>
  <c r="W162" i="14"/>
  <c r="M162" i="14"/>
  <c r="K162" i="14"/>
  <c r="M162" i="20" s="1"/>
  <c r="H408" i="21" s="1"/>
  <c r="D162" i="14"/>
  <c r="BI161" i="14"/>
  <c r="BC161" i="14"/>
  <c r="AX161" i="14"/>
  <c r="AV161" i="14"/>
  <c r="AN161" i="14"/>
  <c r="AH161" i="14"/>
  <c r="AC161" i="14"/>
  <c r="V161" i="14"/>
  <c r="P161" i="14"/>
  <c r="J161" i="14"/>
  <c r="L161" i="20" s="1"/>
  <c r="F407" i="21" s="1"/>
  <c r="C161" i="14"/>
  <c r="BI160" i="14"/>
  <c r="BE160" i="14"/>
  <c r="BA160" i="14"/>
  <c r="AS160" i="14"/>
  <c r="AQ160" i="14"/>
  <c r="AM160" i="14"/>
  <c r="AH160" i="14"/>
  <c r="AA160" i="14"/>
  <c r="U160" i="14"/>
  <c r="Q160" i="14"/>
  <c r="I160" i="14"/>
  <c r="K160" i="20" s="1"/>
  <c r="D406" i="21" s="1"/>
  <c r="B160" i="14"/>
  <c r="BG159" i="14"/>
  <c r="AZ159" i="14"/>
  <c r="AV159" i="14"/>
  <c r="AO159" i="14"/>
  <c r="AK159" i="14"/>
  <c r="AG159" i="14"/>
  <c r="AA159" i="14"/>
  <c r="T159" i="14"/>
  <c r="N159" i="14"/>
  <c r="G159" i="14"/>
  <c r="BE158" i="14"/>
  <c r="AZ158" i="14"/>
  <c r="AQ158" i="14"/>
  <c r="AO158" i="14"/>
  <c r="AN158" i="14"/>
  <c r="AL158" i="14"/>
  <c r="AF158" i="14"/>
  <c r="AB158" i="14"/>
  <c r="V158" i="14"/>
  <c r="P158" i="14"/>
  <c r="I158" i="14"/>
  <c r="K158" i="20" s="1"/>
  <c r="D404" i="21" s="1"/>
  <c r="BJ157" i="14"/>
  <c r="BA157" i="14"/>
  <c r="AV157" i="14"/>
  <c r="AM157" i="14"/>
  <c r="AK157" i="14"/>
  <c r="AG157" i="14"/>
  <c r="AB157" i="14"/>
  <c r="Y157" i="14"/>
  <c r="S157" i="14"/>
  <c r="M157" i="14"/>
  <c r="K157" i="14"/>
  <c r="G157" i="14"/>
  <c r="D157" i="14"/>
  <c r="BG156" i="14"/>
  <c r="AX156" i="14"/>
  <c r="AV154" i="14"/>
  <c r="AN154" i="14"/>
  <c r="AK154" i="14"/>
  <c r="AH154" i="14"/>
  <c r="AE154" i="14"/>
  <c r="AA154" i="14"/>
  <c r="W154" i="14"/>
  <c r="Q154" i="14"/>
  <c r="I154" i="14"/>
  <c r="BE153" i="14"/>
  <c r="BA153" i="14"/>
  <c r="AV153" i="14"/>
  <c r="AM153" i="14"/>
  <c r="AK153" i="14"/>
  <c r="AG153" i="14"/>
  <c r="Z153" i="14"/>
  <c r="T153" i="14"/>
  <c r="N153" i="14"/>
  <c r="H153" i="14"/>
  <c r="J153" i="20" s="1"/>
  <c r="B399" i="21" s="1"/>
  <c r="BI152" i="14"/>
  <c r="BA152" i="14"/>
  <c r="AS152" i="14"/>
  <c r="AG152" i="14"/>
  <c r="Z152" i="14"/>
  <c r="O152" i="14"/>
  <c r="I152" i="14"/>
  <c r="B152" i="14"/>
  <c r="BG151" i="14"/>
  <c r="AT151" i="14"/>
  <c r="AK151" i="14"/>
  <c r="AG151" i="14"/>
  <c r="Z151" i="14"/>
  <c r="T151" i="14"/>
  <c r="Q151" i="14"/>
  <c r="G151" i="14"/>
  <c r="E151" i="14"/>
  <c r="BJ150" i="14"/>
  <c r="BA150" i="14"/>
  <c r="AU150" i="14"/>
  <c r="AM150" i="14"/>
  <c r="AI150" i="14"/>
  <c r="AC150" i="14"/>
  <c r="W150" i="14"/>
  <c r="P150" i="14"/>
  <c r="J150" i="14"/>
  <c r="C150" i="14"/>
  <c r="BH149" i="14"/>
  <c r="BB149" i="14"/>
  <c r="AU149" i="14"/>
  <c r="AM149" i="14"/>
  <c r="AK149" i="14"/>
  <c r="AF149" i="14"/>
  <c r="Y149" i="14"/>
  <c r="W149" i="14"/>
  <c r="Q149" i="14"/>
  <c r="J149" i="14"/>
  <c r="C149" i="14"/>
  <c r="BH148" i="14"/>
  <c r="BC148" i="14"/>
  <c r="AQ148" i="14"/>
  <c r="AO148" i="14"/>
  <c r="AN148" i="14"/>
  <c r="AM148" i="14"/>
  <c r="AK148" i="14"/>
  <c r="AG148" i="14"/>
  <c r="W148" i="14"/>
  <c r="S148" i="14"/>
  <c r="O148" i="14"/>
  <c r="J148" i="14"/>
  <c r="C148" i="14"/>
  <c r="BI147" i="14"/>
  <c r="AZ147" i="14"/>
  <c r="AX147" i="14"/>
  <c r="AU147" i="14"/>
  <c r="AO147" i="14"/>
  <c r="AI147" i="14"/>
  <c r="AC147" i="14"/>
  <c r="W147" i="14"/>
  <c r="O147" i="14"/>
  <c r="J147" i="14"/>
  <c r="C147" i="14"/>
  <c r="BH146" i="14"/>
  <c r="BB146" i="14"/>
  <c r="AX146" i="14"/>
  <c r="AV146" i="14"/>
  <c r="AQ146" i="14"/>
  <c r="AL146" i="14"/>
  <c r="AF146" i="14"/>
  <c r="Y146" i="14"/>
  <c r="T146" i="14"/>
  <c r="N146" i="14"/>
  <c r="I146" i="14"/>
  <c r="C146" i="14"/>
  <c r="BI145" i="14"/>
  <c r="BE145" i="14"/>
  <c r="BA145" i="14"/>
  <c r="AV145" i="14"/>
  <c r="AO145" i="14"/>
  <c r="AK145" i="14"/>
  <c r="AI145" i="14"/>
  <c r="AA145" i="14"/>
  <c r="T145" i="14"/>
  <c r="P145" i="14"/>
  <c r="K145" i="14"/>
  <c r="G145" i="14"/>
  <c r="E145" i="14"/>
  <c r="BH144" i="14"/>
  <c r="BC144" i="14"/>
  <c r="AT144" i="14"/>
  <c r="AO144" i="14"/>
  <c r="AL144" i="14"/>
  <c r="AG144" i="14"/>
  <c r="Z144" i="14"/>
  <c r="W144" i="14"/>
  <c r="S144" i="14"/>
  <c r="N144" i="14"/>
  <c r="H144" i="14"/>
  <c r="J144" i="20" s="1"/>
  <c r="B390" i="21" s="1"/>
  <c r="D144" i="14"/>
  <c r="BJ143" i="14"/>
  <c r="BE143" i="14"/>
  <c r="BB143" i="14"/>
  <c r="AX143" i="14"/>
  <c r="AU143" i="14"/>
  <c r="AN143" i="14"/>
  <c r="AI143" i="14"/>
  <c r="AE143" i="14"/>
  <c r="W143" i="14"/>
  <c r="T143" i="14"/>
  <c r="O143" i="14"/>
  <c r="G143" i="14"/>
  <c r="D143" i="14"/>
  <c r="BI142" i="14"/>
  <c r="BB142" i="14"/>
  <c r="AV142" i="14"/>
  <c r="AO142" i="14"/>
  <c r="AG142" i="14"/>
  <c r="V142" i="14"/>
  <c r="N142" i="14"/>
  <c r="H142" i="14"/>
  <c r="BG141" i="14"/>
  <c r="AZ141" i="14"/>
  <c r="AS141" i="14"/>
  <c r="AI141" i="14"/>
  <c r="AC141" i="14"/>
  <c r="W141" i="14"/>
  <c r="Q141" i="14"/>
  <c r="J141" i="14"/>
  <c r="L141" i="20" s="1"/>
  <c r="F387" i="21" s="1"/>
  <c r="BG140" i="14"/>
  <c r="BB140" i="14"/>
  <c r="AT140" i="14"/>
  <c r="AL140" i="14"/>
  <c r="AF140" i="14"/>
  <c r="Y140" i="14"/>
  <c r="W140" i="14"/>
  <c r="N140" i="14"/>
  <c r="I140" i="14"/>
  <c r="B140" i="14"/>
  <c r="BG139" i="14"/>
  <c r="AX139" i="14"/>
  <c r="AT139" i="14"/>
  <c r="AK139" i="14"/>
  <c r="AG139" i="14"/>
  <c r="Z139" i="14"/>
  <c r="S139" i="14"/>
  <c r="O139" i="14"/>
  <c r="G139" i="14"/>
  <c r="D139" i="14"/>
  <c r="BJ138" i="14"/>
  <c r="BC138" i="14"/>
  <c r="AS138" i="14"/>
  <c r="AI138" i="14"/>
  <c r="AC138" i="14"/>
  <c r="W138" i="14"/>
  <c r="M138" i="14"/>
  <c r="K138" i="14"/>
  <c r="M138" i="20" s="1"/>
  <c r="H384" i="21" s="1"/>
  <c r="E138" i="14"/>
  <c r="BJ137" i="14"/>
  <c r="BG137" i="14"/>
  <c r="AV137" i="14"/>
  <c r="AM137" i="14"/>
  <c r="AI137" i="14"/>
  <c r="AC137" i="14"/>
  <c r="V137" i="14"/>
  <c r="N137" i="14"/>
  <c r="G137" i="14"/>
  <c r="C137" i="14"/>
  <c r="BH136" i="14"/>
  <c r="BC136" i="14"/>
  <c r="AX136" i="14"/>
  <c r="AT136" i="14"/>
  <c r="AK136" i="14"/>
  <c r="AH136" i="14"/>
  <c r="BH135" i="14"/>
  <c r="AZ135" i="14"/>
  <c r="AU135" i="14"/>
  <c r="AG135" i="14"/>
  <c r="AA135" i="14"/>
  <c r="T135" i="14"/>
  <c r="O135" i="14"/>
  <c r="E135" i="14"/>
  <c r="BI134" i="14"/>
  <c r="BC134" i="14"/>
  <c r="AX134" i="14"/>
  <c r="AU134" i="14"/>
  <c r="AL134" i="14"/>
  <c r="AF134" i="14"/>
  <c r="W134" i="14"/>
  <c r="T134" i="14"/>
  <c r="Q134" i="14"/>
  <c r="J134" i="14"/>
  <c r="BG133" i="14"/>
  <c r="AX133" i="14"/>
  <c r="AV133" i="14"/>
  <c r="AM133" i="14"/>
  <c r="AH133" i="14"/>
  <c r="Z133" i="14"/>
  <c r="S133" i="14"/>
  <c r="O133" i="14"/>
  <c r="I133" i="14"/>
  <c r="BA132" i="14"/>
  <c r="AU132" i="14"/>
  <c r="AM132" i="14"/>
  <c r="AF132" i="14"/>
  <c r="Y132" i="14"/>
  <c r="U132" i="14"/>
  <c r="P132" i="14"/>
  <c r="I132" i="14"/>
  <c r="K132" i="20" s="1"/>
  <c r="BH131" i="14"/>
  <c r="AZ131" i="14"/>
  <c r="AU131" i="14"/>
  <c r="AL131" i="14"/>
  <c r="AF131" i="14"/>
  <c r="AE131" i="14"/>
  <c r="AB131" i="14"/>
  <c r="Q131" i="14"/>
  <c r="J131" i="14"/>
  <c r="C131" i="14"/>
  <c r="BH130" i="14"/>
  <c r="AX130" i="14"/>
  <c r="AS130" i="14"/>
  <c r="AC130" i="14"/>
  <c r="V130" i="14"/>
  <c r="Q130" i="14"/>
  <c r="J130" i="14"/>
  <c r="L130" i="20" s="1"/>
  <c r="F376" i="21" s="1"/>
  <c r="C130" i="14"/>
  <c r="BH129" i="14"/>
  <c r="BA129" i="14"/>
  <c r="AU129" i="14"/>
  <c r="AK129" i="14"/>
  <c r="AE129" i="14"/>
  <c r="AA129" i="14"/>
  <c r="V129" i="14"/>
  <c r="S129" i="14"/>
  <c r="M129" i="14"/>
  <c r="K129" i="14"/>
  <c r="M129" i="20" s="1"/>
  <c r="E129" i="14"/>
  <c r="BE128" i="14"/>
  <c r="BB128" i="14"/>
  <c r="AS128" i="14"/>
  <c r="AL128" i="14"/>
  <c r="AE128" i="14"/>
  <c r="Z128" i="14"/>
  <c r="Q128" i="14"/>
  <c r="J128" i="14"/>
  <c r="C128" i="14"/>
  <c r="BH127" i="14"/>
  <c r="BC127" i="14"/>
  <c r="AT127" i="14"/>
  <c r="AI127" i="14"/>
  <c r="AE127" i="14"/>
  <c r="Z127" i="14"/>
  <c r="S127" i="14"/>
  <c r="N127" i="14"/>
  <c r="I127" i="14"/>
  <c r="B127" i="14"/>
  <c r="BH126" i="14"/>
  <c r="AZ126" i="14"/>
  <c r="AS126" i="14"/>
  <c r="AL126" i="14"/>
  <c r="AE126" i="14"/>
  <c r="AB126" i="14"/>
  <c r="V126" i="14"/>
  <c r="N126" i="14"/>
  <c r="G126" i="14"/>
  <c r="D126" i="14"/>
  <c r="BI125" i="14"/>
  <c r="BE125" i="14"/>
  <c r="BA125" i="14"/>
  <c r="AT125" i="14"/>
  <c r="AM125" i="14"/>
  <c r="AE125" i="14"/>
  <c r="AB125" i="14"/>
  <c r="Y125" i="14"/>
  <c r="T125" i="14"/>
  <c r="O125" i="14"/>
  <c r="H125" i="14"/>
  <c r="J125" i="20" s="1"/>
  <c r="B371" i="21" s="1"/>
  <c r="B125" i="14"/>
  <c r="BG124" i="14"/>
  <c r="AS124" i="14"/>
  <c r="AK124" i="14"/>
  <c r="AH124" i="14"/>
  <c r="AA124" i="14"/>
  <c r="T124" i="14"/>
  <c r="S124" i="14"/>
  <c r="N124" i="14"/>
  <c r="H124" i="14"/>
  <c r="J124" i="20" s="1"/>
  <c r="BC123" i="14"/>
  <c r="AV123" i="14"/>
  <c r="AK123" i="14"/>
  <c r="AF123" i="14"/>
  <c r="Y123" i="14"/>
  <c r="U123" i="14"/>
  <c r="P123" i="14"/>
  <c r="I123" i="14"/>
  <c r="K123" i="20" s="1"/>
  <c r="D369" i="21" s="1"/>
  <c r="B123" i="14"/>
  <c r="BG122" i="14"/>
  <c r="AX122" i="14"/>
  <c r="AU122" i="14"/>
  <c r="AL122" i="14"/>
  <c r="AF122" i="14"/>
  <c r="F116" i="1" s="1"/>
  <c r="S122" i="14"/>
  <c r="M122" i="14"/>
  <c r="K122" i="14"/>
  <c r="E122" i="14"/>
  <c r="B122" i="14"/>
  <c r="BE121" i="14"/>
  <c r="BB121" i="14"/>
  <c r="AT121" i="14"/>
  <c r="AL121" i="14"/>
  <c r="AG121" i="14"/>
  <c r="W121" i="14"/>
  <c r="T121" i="14"/>
  <c r="P121" i="14"/>
  <c r="I121" i="14"/>
  <c r="C121" i="14"/>
  <c r="BH120" i="14"/>
  <c r="AZ120" i="14"/>
  <c r="AQ120" i="14"/>
  <c r="AO120" i="14"/>
  <c r="AN120" i="14"/>
  <c r="AM120" i="14"/>
  <c r="AF120" i="14"/>
  <c r="Y120" i="14"/>
  <c r="W120" i="14"/>
  <c r="T120" i="14"/>
  <c r="N120" i="14"/>
  <c r="BH119" i="14"/>
  <c r="AX119" i="14"/>
  <c r="AN119" i="14"/>
  <c r="AI119" i="14"/>
  <c r="AE119" i="14"/>
  <c r="AB119" i="14"/>
  <c r="U119" i="14"/>
  <c r="G119" i="14"/>
  <c r="B119" i="14"/>
  <c r="AU118" i="14"/>
  <c r="D118" i="14"/>
  <c r="AN52" i="14"/>
  <c r="AE52" i="14"/>
  <c r="AA52" i="14"/>
  <c r="S52" i="14"/>
  <c r="I52" i="14"/>
  <c r="AV51" i="14"/>
  <c r="N51" i="14"/>
  <c r="BA50" i="14"/>
  <c r="AK50" i="14"/>
  <c r="AA50" i="14"/>
  <c r="O50" i="14"/>
  <c r="BJ49" i="14"/>
  <c r="AS49" i="14"/>
  <c r="M49" i="14"/>
  <c r="AO48" i="14"/>
  <c r="AB48" i="14"/>
  <c r="J48" i="14"/>
  <c r="BB47" i="14"/>
  <c r="AK47" i="14"/>
  <c r="Y47" i="14"/>
  <c r="U47" i="14"/>
  <c r="AN46" i="14"/>
  <c r="AG46" i="14"/>
  <c r="Q46" i="14"/>
  <c r="D46" i="14"/>
  <c r="AU45" i="14"/>
  <c r="G45" i="14"/>
  <c r="BJ44" i="14"/>
  <c r="AT44" i="14"/>
  <c r="J44" i="14"/>
  <c r="BE43" i="14"/>
  <c r="AZ43" i="14"/>
  <c r="AI43" i="14"/>
  <c r="N43" i="14"/>
  <c r="BA42" i="14"/>
  <c r="K42" i="14"/>
  <c r="BH41" i="14"/>
  <c r="AQ41" i="14"/>
  <c r="AI41" i="14"/>
  <c r="AA41" i="14"/>
  <c r="M41" i="14"/>
  <c r="H41" i="14"/>
  <c r="AZ40" i="14"/>
  <c r="AI40" i="14"/>
  <c r="AA40" i="14"/>
  <c r="N40" i="14"/>
  <c r="BG39" i="14"/>
  <c r="AO39" i="14"/>
  <c r="AG39" i="14"/>
  <c r="W39" i="14"/>
  <c r="E39" i="14"/>
  <c r="AV38" i="14"/>
  <c r="G38" i="14"/>
  <c r="AX37" i="14"/>
  <c r="AU37" i="14"/>
  <c r="I37" i="14"/>
  <c r="BH36" i="14"/>
  <c r="AU36" i="14"/>
  <c r="AQ35" i="14"/>
  <c r="AE35" i="14"/>
  <c r="U35" i="14"/>
  <c r="N35" i="14"/>
  <c r="AV34" i="14"/>
  <c r="BA33" i="14"/>
  <c r="AM33" i="14"/>
  <c r="AE33" i="14"/>
  <c r="Z33" i="14"/>
  <c r="BJ32" i="14"/>
  <c r="AE32" i="14"/>
  <c r="W32" i="14"/>
  <c r="H32" i="14"/>
  <c r="BH31" i="14"/>
  <c r="AM31" i="14"/>
  <c r="AE31" i="14"/>
  <c r="Y31" i="14"/>
  <c r="K31" i="14"/>
  <c r="M31" i="20" s="1"/>
  <c r="H277" i="21" s="1"/>
  <c r="BG30" i="14"/>
  <c r="AT30" i="14"/>
  <c r="N30" i="14"/>
  <c r="D30" i="14"/>
  <c r="AQ29" i="14"/>
  <c r="AL29" i="14"/>
  <c r="AC29" i="14"/>
  <c r="D29" i="14"/>
  <c r="AZ28" i="14"/>
  <c r="AK28" i="14"/>
  <c r="AE28" i="14"/>
  <c r="Y28" i="14"/>
  <c r="H28" i="14"/>
  <c r="BA27" i="14"/>
  <c r="AL27" i="14"/>
  <c r="AE27" i="14"/>
  <c r="Z27" i="14"/>
  <c r="K27" i="14"/>
  <c r="AU26" i="14"/>
  <c r="U26" i="14"/>
  <c r="D26" i="14"/>
  <c r="BC25" i="14"/>
  <c r="AL25" i="14"/>
  <c r="Y25" i="14"/>
  <c r="N25" i="14"/>
  <c r="AV24" i="14"/>
  <c r="S24" i="14"/>
  <c r="M24" i="14"/>
  <c r="U23" i="14"/>
  <c r="H23" i="14"/>
  <c r="BB22" i="14"/>
  <c r="AM22" i="14"/>
  <c r="AG22" i="14"/>
  <c r="K22" i="14"/>
  <c r="M22" i="20" s="1"/>
  <c r="H268" i="21" s="1"/>
  <c r="BG21" i="14"/>
  <c r="AN21" i="14"/>
  <c r="AG21" i="14"/>
  <c r="V21" i="14"/>
  <c r="J21" i="14"/>
  <c r="L21" i="20" s="1"/>
  <c r="F267" i="21" s="1"/>
  <c r="BC20" i="14"/>
  <c r="AM20" i="14"/>
  <c r="AE20" i="14"/>
  <c r="Z20" i="14"/>
  <c r="T20" i="14"/>
  <c r="A997" i="20"/>
  <c r="A996" i="20"/>
  <c r="A995" i="20"/>
  <c r="A994" i="20"/>
  <c r="A993" i="20"/>
  <c r="A992" i="20"/>
  <c r="A991" i="20"/>
  <c r="A990" i="20"/>
  <c r="A989" i="20"/>
  <c r="A988" i="20"/>
  <c r="A987" i="20"/>
  <c r="A986" i="20"/>
  <c r="A985" i="20"/>
  <c r="A984" i="20"/>
  <c r="A983" i="20"/>
  <c r="A982" i="20"/>
  <c r="A981" i="20"/>
  <c r="A980" i="20"/>
  <c r="A949" i="20"/>
  <c r="A948" i="20"/>
  <c r="A947" i="20"/>
  <c r="A946" i="20"/>
  <c r="A945" i="20"/>
  <c r="A850" i="20"/>
  <c r="A849" i="20"/>
  <c r="A848" i="20"/>
  <c r="A847" i="20"/>
  <c r="A846" i="20"/>
  <c r="A845" i="20"/>
  <c r="A844" i="20"/>
  <c r="A843" i="20"/>
  <c r="A842" i="20"/>
  <c r="A841" i="20"/>
  <c r="A840" i="20"/>
  <c r="A839" i="20"/>
  <c r="A838" i="20"/>
  <c r="A837" i="20"/>
  <c r="A836" i="20"/>
  <c r="A835" i="20"/>
  <c r="A834" i="20"/>
  <c r="A833" i="20"/>
  <c r="A832" i="20"/>
  <c r="A831" i="20"/>
  <c r="A830" i="20"/>
  <c r="A829" i="20"/>
  <c r="A828" i="20"/>
  <c r="A827" i="20"/>
  <c r="A826" i="20"/>
  <c r="A825" i="20"/>
  <c r="A824" i="20"/>
  <c r="A823" i="20"/>
  <c r="A752" i="20"/>
  <c r="A751" i="20"/>
  <c r="A750" i="20"/>
  <c r="A749" i="20"/>
  <c r="A748" i="20"/>
  <c r="A747" i="20"/>
  <c r="A746" i="20"/>
  <c r="A745" i="20"/>
  <c r="A744" i="20"/>
  <c r="A743" i="20"/>
  <c r="A742" i="20"/>
  <c r="A741" i="20"/>
  <c r="A740" i="20"/>
  <c r="A739" i="20"/>
  <c r="A738" i="20"/>
  <c r="A737" i="20"/>
  <c r="A736" i="20"/>
  <c r="A735" i="20"/>
  <c r="A704" i="20"/>
  <c r="A703" i="20"/>
  <c r="A702" i="20"/>
  <c r="A701" i="20"/>
  <c r="A700" i="20"/>
  <c r="A605" i="20"/>
  <c r="A604" i="20"/>
  <c r="A603" i="20"/>
  <c r="A602" i="20"/>
  <c r="A601" i="20"/>
  <c r="A600" i="20"/>
  <c r="A599" i="20"/>
  <c r="A598" i="20"/>
  <c r="A597" i="20"/>
  <c r="A596" i="20"/>
  <c r="A595" i="20"/>
  <c r="A594" i="20"/>
  <c r="A593" i="20"/>
  <c r="A592" i="20"/>
  <c r="A591" i="20"/>
  <c r="A590" i="20"/>
  <c r="A589" i="20"/>
  <c r="A588" i="20"/>
  <c r="A587" i="20"/>
  <c r="A586" i="20"/>
  <c r="A585" i="20"/>
  <c r="A584" i="20"/>
  <c r="A583" i="20"/>
  <c r="A582" i="20"/>
  <c r="A581" i="20"/>
  <c r="A580" i="20"/>
  <c r="A579" i="20"/>
  <c r="A578" i="20"/>
  <c r="A507" i="20"/>
  <c r="A506" i="20"/>
  <c r="A505" i="20"/>
  <c r="A504" i="20"/>
  <c r="A503" i="20"/>
  <c r="A502" i="20"/>
  <c r="A501" i="20"/>
  <c r="A500" i="20"/>
  <c r="A499" i="20"/>
  <c r="A498" i="20"/>
  <c r="A497" i="20"/>
  <c r="A496" i="20"/>
  <c r="A495" i="20"/>
  <c r="A494" i="20"/>
  <c r="A493" i="20"/>
  <c r="A492" i="20"/>
  <c r="A491" i="20"/>
  <c r="A490" i="20"/>
  <c r="D485" i="20"/>
  <c r="B485" i="20"/>
  <c r="A459" i="20"/>
  <c r="A458" i="20"/>
  <c r="A457" i="20"/>
  <c r="A456" i="20"/>
  <c r="A455"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E265" i="20"/>
  <c r="D264" i="20"/>
  <c r="A262" i="20"/>
  <c r="A261" i="20"/>
  <c r="A260" i="20"/>
  <c r="A259" i="20"/>
  <c r="A258" i="20"/>
  <c r="A257" i="20"/>
  <c r="A256" i="20"/>
  <c r="A255" i="20"/>
  <c r="A254" i="20"/>
  <c r="A253" i="20"/>
  <c r="A252" i="20"/>
  <c r="A251" i="20"/>
  <c r="A250" i="20"/>
  <c r="A249" i="20"/>
  <c r="A248" i="20"/>
  <c r="A247" i="20"/>
  <c r="A246" i="20"/>
  <c r="A245" i="20"/>
  <c r="I242" i="20"/>
  <c r="I241" i="20"/>
  <c r="I240" i="20"/>
  <c r="I239" i="20"/>
  <c r="I238" i="20"/>
  <c r="I237" i="20"/>
  <c r="D237" i="20"/>
  <c r="I236" i="20"/>
  <c r="A236" i="20"/>
  <c r="A727" i="21" s="1"/>
  <c r="R235" i="20"/>
  <c r="I235" i="20"/>
  <c r="D235" i="20"/>
  <c r="I234" i="20"/>
  <c r="D234" i="20"/>
  <c r="R233" i="20"/>
  <c r="P233" i="20"/>
  <c r="I233" i="20"/>
  <c r="A233" i="20"/>
  <c r="A724" i="21" s="1"/>
  <c r="P232" i="20"/>
  <c r="I232" i="20"/>
  <c r="A232" i="20"/>
  <c r="A723" i="21" s="1"/>
  <c r="I231" i="20"/>
  <c r="P230" i="20"/>
  <c r="I230" i="20"/>
  <c r="I229" i="20"/>
  <c r="I228" i="20"/>
  <c r="P227" i="20"/>
  <c r="I227" i="20"/>
  <c r="P226" i="20"/>
  <c r="I226" i="20"/>
  <c r="I225" i="20"/>
  <c r="I224" i="20"/>
  <c r="I223" i="20"/>
  <c r="I222" i="20"/>
  <c r="I221" i="20"/>
  <c r="I220" i="20"/>
  <c r="I219" i="20"/>
  <c r="T218" i="20"/>
  <c r="I218" i="20"/>
  <c r="I217" i="20"/>
  <c r="I147" i="20"/>
  <c r="I146" i="20"/>
  <c r="P145" i="20"/>
  <c r="I145" i="20"/>
  <c r="P144" i="20"/>
  <c r="I144" i="20"/>
  <c r="T142" i="20"/>
  <c r="P142" i="20"/>
  <c r="P141" i="20"/>
  <c r="I141" i="20"/>
  <c r="I124" i="20"/>
  <c r="I123" i="20"/>
  <c r="R120" i="20"/>
  <c r="V36" i="20"/>
  <c r="P34" i="20"/>
  <c r="AL33" i="20"/>
  <c r="T33" i="20"/>
  <c r="I32" i="20"/>
  <c r="AJ26" i="20"/>
  <c r="P26" i="20"/>
  <c r="P25" i="20"/>
  <c r="I22" i="20"/>
  <c r="AA20" i="20"/>
  <c r="V20" i="20"/>
  <c r="R20" i="20"/>
  <c r="I20" i="20"/>
  <c r="I211" i="20"/>
  <c r="I210" i="20"/>
  <c r="I209" i="20"/>
  <c r="I208" i="20"/>
  <c r="I207" i="20"/>
  <c r="I206" i="20"/>
  <c r="I205" i="20"/>
  <c r="I204" i="20"/>
  <c r="I203" i="20"/>
  <c r="I202" i="20"/>
  <c r="I201" i="20"/>
  <c r="I200" i="20"/>
  <c r="I199" i="20"/>
  <c r="I198" i="20"/>
  <c r="I197" i="20"/>
  <c r="I196" i="20"/>
  <c r="I195" i="20"/>
  <c r="I194" i="20"/>
  <c r="I193" i="20"/>
  <c r="I192" i="20"/>
  <c r="I191" i="20"/>
  <c r="I190" i="20"/>
  <c r="I189" i="20"/>
  <c r="I188" i="20"/>
  <c r="I187" i="20"/>
  <c r="I186" i="20"/>
  <c r="I185" i="20"/>
  <c r="I184" i="20"/>
  <c r="I183" i="20"/>
  <c r="I182" i="20"/>
  <c r="I181" i="20"/>
  <c r="I180" i="20"/>
  <c r="I179" i="20"/>
  <c r="I178" i="20"/>
  <c r="I177" i="20"/>
  <c r="I176" i="20"/>
  <c r="I175" i="20"/>
  <c r="I174" i="20"/>
  <c r="I173" i="20"/>
  <c r="I172" i="20"/>
  <c r="I171" i="20"/>
  <c r="I170" i="20"/>
  <c r="I169" i="20"/>
  <c r="I168" i="20"/>
  <c r="I167" i="20"/>
  <c r="I166" i="20"/>
  <c r="I165" i="20"/>
  <c r="I164" i="20"/>
  <c r="I163" i="20"/>
  <c r="I162" i="20"/>
  <c r="P161" i="20"/>
  <c r="I161" i="20"/>
  <c r="I160" i="20"/>
  <c r="T159" i="20"/>
  <c r="I159" i="20"/>
  <c r="P158" i="20"/>
  <c r="I158" i="20"/>
  <c r="I157" i="20"/>
  <c r="I156" i="20"/>
  <c r="I155" i="20"/>
  <c r="I154" i="20"/>
  <c r="P153" i="20"/>
  <c r="I153" i="20"/>
  <c r="R152" i="20"/>
  <c r="I152" i="20"/>
  <c r="I151" i="20"/>
  <c r="I150" i="20"/>
  <c r="I149" i="20"/>
  <c r="I148" i="20"/>
  <c r="I143" i="20"/>
  <c r="R142" i="20"/>
  <c r="I142" i="20"/>
  <c r="I140" i="20"/>
  <c r="I139" i="20"/>
  <c r="R138" i="20"/>
  <c r="P138" i="20"/>
  <c r="I138" i="20"/>
  <c r="P137" i="20"/>
  <c r="I137" i="20"/>
  <c r="I136" i="20"/>
  <c r="T135" i="20"/>
  <c r="P135" i="20"/>
  <c r="I134" i="20"/>
  <c r="P132" i="20"/>
  <c r="I132" i="20"/>
  <c r="I130" i="20"/>
  <c r="D130" i="20"/>
  <c r="A128" i="20"/>
  <c r="A619" i="21" s="1"/>
  <c r="A95" i="20"/>
  <c r="A586" i="21" s="1"/>
  <c r="D94" i="20"/>
  <c r="A92" i="20"/>
  <c r="A583" i="21" s="1"/>
  <c r="D91" i="20"/>
  <c r="A91" i="20"/>
  <c r="A582" i="21" s="1"/>
  <c r="T34" i="20"/>
  <c r="R33" i="20"/>
  <c r="I31" i="20"/>
  <c r="I29" i="20"/>
  <c r="I27" i="20"/>
  <c r="R26" i="20"/>
  <c r="T25" i="20"/>
  <c r="I25" i="20"/>
  <c r="AA24" i="20"/>
  <c r="I23" i="20"/>
  <c r="AQ20" i="20"/>
  <c r="H235" i="14"/>
  <c r="BI234" i="14"/>
  <c r="BG234" i="14"/>
  <c r="BB234" i="14"/>
  <c r="AX234" i="14"/>
  <c r="AU234" i="14"/>
  <c r="AQ234" i="14"/>
  <c r="AO234" i="14"/>
  <c r="AN234" i="14"/>
  <c r="AK234" i="14"/>
  <c r="AI234" i="14"/>
  <c r="AF234" i="14"/>
  <c r="AA234" i="14"/>
  <c r="S234" i="14"/>
  <c r="P234" i="14"/>
  <c r="M234" i="14"/>
  <c r="K234" i="14"/>
  <c r="M234" i="20" s="1"/>
  <c r="I234" i="14"/>
  <c r="D234" i="14"/>
  <c r="BJ233" i="14"/>
  <c r="BG233" i="14"/>
  <c r="BE233" i="14"/>
  <c r="BA233" i="14"/>
  <c r="AX233" i="14"/>
  <c r="AV233" i="14"/>
  <c r="AS233" i="14"/>
  <c r="AC233" i="14"/>
  <c r="AA233" i="14"/>
  <c r="V233" i="14"/>
  <c r="Q233" i="14"/>
  <c r="K233" i="14"/>
  <c r="M233" i="20" s="1"/>
  <c r="I233" i="14"/>
  <c r="D233" i="14"/>
  <c r="BJ232" i="14"/>
  <c r="BG232" i="14"/>
  <c r="BB232" i="14"/>
  <c r="AZ232" i="14"/>
  <c r="AU232" i="14"/>
  <c r="AQ232" i="14"/>
  <c r="AN232" i="14"/>
  <c r="AK232" i="14"/>
  <c r="AH232" i="14"/>
  <c r="AF232" i="14"/>
  <c r="AA232" i="14"/>
  <c r="Z232" i="14"/>
  <c r="T232" i="14"/>
  <c r="S232" i="14"/>
  <c r="O232" i="14"/>
  <c r="J232" i="14"/>
  <c r="G232" i="14"/>
  <c r="E232" i="14"/>
  <c r="BI231" i="14"/>
  <c r="BH231" i="14"/>
  <c r="BC231" i="14"/>
  <c r="AV231" i="14"/>
  <c r="AS231" i="14"/>
  <c r="AL231" i="14"/>
  <c r="AG231" i="14"/>
  <c r="AE231" i="14"/>
  <c r="AA231" i="14"/>
  <c r="W231" i="14"/>
  <c r="T231" i="14"/>
  <c r="P231" i="14"/>
  <c r="M231" i="14"/>
  <c r="J231" i="14"/>
  <c r="G231" i="14"/>
  <c r="E231" i="14"/>
  <c r="B231" i="14"/>
  <c r="BI230" i="14"/>
  <c r="BB230" i="14"/>
  <c r="AU230" i="14"/>
  <c r="AO230" i="14"/>
  <c r="AL230" i="14"/>
  <c r="AH230" i="14"/>
  <c r="AE230" i="14"/>
  <c r="AB230" i="14"/>
  <c r="Y230" i="14"/>
  <c r="W230" i="14"/>
  <c r="T230" i="14"/>
  <c r="P230" i="14"/>
  <c r="N230" i="14"/>
  <c r="I230" i="14"/>
  <c r="D230" i="14"/>
  <c r="BI229" i="14"/>
  <c r="BE229" i="14"/>
  <c r="BA229" i="14"/>
  <c r="AU229" i="14"/>
  <c r="AQ229" i="14"/>
  <c r="AN229" i="14"/>
  <c r="AM229" i="14"/>
  <c r="AH229" i="14"/>
  <c r="AE229" i="14"/>
  <c r="AB229" i="14"/>
  <c r="V229" i="14"/>
  <c r="S229" i="14"/>
  <c r="Q229" i="14"/>
  <c r="N229" i="14"/>
  <c r="I229" i="14"/>
  <c r="D229" i="14"/>
  <c r="BJ228" i="14"/>
  <c r="BG228" i="14"/>
  <c r="BB228" i="14"/>
  <c r="AZ228" i="14"/>
  <c r="AT228" i="14"/>
  <c r="AO228" i="14"/>
  <c r="AM228" i="14"/>
  <c r="AH228" i="14"/>
  <c r="AF228" i="14"/>
  <c r="AA228" i="14"/>
  <c r="T228" i="14"/>
  <c r="Q228" i="14"/>
  <c r="M228" i="14"/>
  <c r="K228" i="14"/>
  <c r="G228" i="14"/>
  <c r="E228" i="14"/>
  <c r="B228" i="14"/>
  <c r="BI227" i="14"/>
  <c r="BG227" i="14"/>
  <c r="BA227" i="14"/>
  <c r="AX227" i="14"/>
  <c r="AT227" i="14"/>
  <c r="AQ227" i="14"/>
  <c r="AN227" i="14"/>
  <c r="AL227" i="14"/>
  <c r="AI227" i="14"/>
  <c r="AF227" i="14"/>
  <c r="AC227" i="14"/>
  <c r="AA227" i="14"/>
  <c r="W227" i="14"/>
  <c r="U227" i="14"/>
  <c r="Q227" i="14"/>
  <c r="N227" i="14"/>
  <c r="I227" i="14"/>
  <c r="K227" i="20" s="1"/>
  <c r="D227" i="14"/>
  <c r="BI226" i="14"/>
  <c r="BC226" i="14"/>
  <c r="AX226" i="14"/>
  <c r="AU226" i="14"/>
  <c r="AS226" i="14"/>
  <c r="AF226" i="14"/>
  <c r="AB226" i="14"/>
  <c r="Y226" i="14"/>
  <c r="V226" i="14"/>
  <c r="S226" i="14"/>
  <c r="O226" i="14"/>
  <c r="K226" i="14"/>
  <c r="H226" i="14"/>
  <c r="D226" i="14"/>
  <c r="BI225" i="14"/>
  <c r="BE225" i="14"/>
  <c r="BB225" i="14"/>
  <c r="AX225" i="14"/>
  <c r="AU225" i="14"/>
  <c r="AN225" i="14"/>
  <c r="AL225" i="14"/>
  <c r="AI225" i="14"/>
  <c r="AF225" i="14"/>
  <c r="AA225" i="14"/>
  <c r="Y225" i="14"/>
  <c r="V225" i="14"/>
  <c r="T225" i="14"/>
  <c r="P225" i="14"/>
  <c r="J225" i="14"/>
  <c r="L225" i="20" s="1"/>
  <c r="G225" i="14"/>
  <c r="E225" i="14"/>
  <c r="BH224" i="14"/>
  <c r="AT224" i="14"/>
  <c r="AQ224" i="14"/>
  <c r="AN224" i="14"/>
  <c r="AL224" i="14"/>
  <c r="AI224" i="14"/>
  <c r="AF224" i="14"/>
  <c r="AB224" i="14"/>
  <c r="W224" i="14"/>
  <c r="U224" i="14"/>
  <c r="P224" i="14"/>
  <c r="K224" i="14"/>
  <c r="M224" i="20" s="1"/>
  <c r="I224" i="14"/>
  <c r="K224" i="20" s="1"/>
  <c r="C224" i="14"/>
  <c r="BJ223" i="14"/>
  <c r="BG223" i="14"/>
  <c r="BA223" i="14"/>
  <c r="AT223" i="14"/>
  <c r="AN223" i="14"/>
  <c r="AK223" i="14"/>
  <c r="AH223" i="14"/>
  <c r="AE223" i="14"/>
  <c r="AB223" i="14"/>
  <c r="W223" i="14"/>
  <c r="S223" i="14"/>
  <c r="P223" i="14"/>
  <c r="M223" i="14"/>
  <c r="J223" i="14"/>
  <c r="G223" i="14"/>
  <c r="E223" i="14"/>
  <c r="BH222" i="14"/>
  <c r="BE222" i="14"/>
  <c r="BC222" i="14"/>
  <c r="AZ222" i="14"/>
  <c r="AT222" i="14"/>
  <c r="AO222" i="14"/>
  <c r="AM222" i="14"/>
  <c r="AK222" i="14"/>
  <c r="AI222" i="14"/>
  <c r="AG222" i="14"/>
  <c r="AA222" i="14"/>
  <c r="W222" i="14"/>
  <c r="T222" i="14"/>
  <c r="P222" i="14"/>
  <c r="M222" i="14"/>
  <c r="K222" i="14"/>
  <c r="M222" i="20" s="1"/>
  <c r="G222" i="14"/>
  <c r="E222" i="14"/>
  <c r="B222" i="14"/>
  <c r="BI221" i="14"/>
  <c r="BE221" i="14"/>
  <c r="BB221" i="14"/>
  <c r="AX221" i="14"/>
  <c r="AU221" i="14"/>
  <c r="AQ221" i="14"/>
  <c r="AN221" i="14"/>
  <c r="AL221" i="14"/>
  <c r="AI221" i="14"/>
  <c r="AE221" i="14"/>
  <c r="AB221" i="14"/>
  <c r="Y221" i="14"/>
  <c r="U221" i="14"/>
  <c r="Q221" i="14"/>
  <c r="N221" i="14"/>
  <c r="I221" i="14"/>
  <c r="K221" i="20" s="1"/>
  <c r="C221" i="14"/>
  <c r="BG220" i="14"/>
  <c r="BC220" i="14"/>
  <c r="AS220" i="14"/>
  <c r="AM220" i="14"/>
  <c r="AG220" i="14"/>
  <c r="AC220" i="14"/>
  <c r="Y220" i="14"/>
  <c r="T220" i="14"/>
  <c r="O220" i="14"/>
  <c r="K220" i="14"/>
  <c r="G220" i="14"/>
  <c r="C220" i="14"/>
  <c r="BH219" i="14"/>
  <c r="BE219" i="14"/>
  <c r="BB219" i="14"/>
  <c r="AT219" i="14"/>
  <c r="AM219" i="14"/>
  <c r="AK219" i="14"/>
  <c r="AF219" i="14"/>
  <c r="Z219" i="14"/>
  <c r="Q219" i="14"/>
  <c r="M219" i="14"/>
  <c r="I219" i="14"/>
  <c r="D219" i="14"/>
  <c r="BG218" i="14"/>
  <c r="BA218" i="14"/>
  <c r="AT218" i="14"/>
  <c r="AN218" i="14"/>
  <c r="AI218" i="14"/>
  <c r="AE218" i="14"/>
  <c r="Z218" i="14"/>
  <c r="T218" i="14"/>
  <c r="O218" i="14"/>
  <c r="J218" i="14"/>
  <c r="E218" i="14"/>
  <c r="BI217" i="14"/>
  <c r="BE217" i="14"/>
  <c r="BB217" i="14"/>
  <c r="AS217" i="14"/>
  <c r="AK217" i="14"/>
  <c r="AG217" i="14"/>
  <c r="AB217" i="14"/>
  <c r="V217" i="14"/>
  <c r="P217" i="14"/>
  <c r="I217" i="14"/>
  <c r="C217" i="14"/>
  <c r="AM163" i="14"/>
  <c r="AE163" i="14"/>
  <c r="AB163" i="14"/>
  <c r="S163" i="14"/>
  <c r="N163" i="14"/>
  <c r="G163" i="14"/>
  <c r="E163" i="14"/>
  <c r="BJ162" i="14"/>
  <c r="BE162" i="14"/>
  <c r="BC162" i="14"/>
  <c r="AU162" i="14"/>
  <c r="AK162" i="14"/>
  <c r="AG162" i="14"/>
  <c r="Z162" i="14"/>
  <c r="U162" i="14"/>
  <c r="O162" i="14"/>
  <c r="H162" i="14"/>
  <c r="BE161" i="14"/>
  <c r="BA161" i="14"/>
  <c r="AT161" i="14"/>
  <c r="AQ161" i="14"/>
  <c r="AM161" i="14"/>
  <c r="AF161" i="14"/>
  <c r="Z161" i="14"/>
  <c r="Q161" i="14"/>
  <c r="H161" i="14"/>
  <c r="BJ160" i="14"/>
  <c r="AX160" i="14"/>
  <c r="AU160" i="14"/>
  <c r="AK160" i="14"/>
  <c r="AG160" i="14"/>
  <c r="Z160" i="14"/>
  <c r="V160" i="14"/>
  <c r="S160" i="14"/>
  <c r="N160" i="14"/>
  <c r="G160" i="14"/>
  <c r="E160" i="14"/>
  <c r="BE159" i="14"/>
  <c r="BA159" i="14"/>
  <c r="AT159" i="14"/>
  <c r="AQ159" i="14"/>
  <c r="AM159" i="14"/>
  <c r="AI159" i="14"/>
  <c r="AC159" i="14"/>
  <c r="V159" i="14"/>
  <c r="O159" i="14"/>
  <c r="H159" i="14"/>
  <c r="BG158" i="14"/>
  <c r="AX158" i="14"/>
  <c r="AU158" i="14"/>
  <c r="AK158" i="14"/>
  <c r="AH158" i="14"/>
  <c r="AA158" i="14"/>
  <c r="T158" i="14"/>
  <c r="M158" i="14"/>
  <c r="K158" i="14"/>
  <c r="E158" i="14"/>
  <c r="BC157" i="14"/>
  <c r="AU157" i="14"/>
  <c r="U157" i="14"/>
  <c r="O157" i="14"/>
  <c r="I157" i="14"/>
  <c r="K157" i="20" s="1"/>
  <c r="B157" i="14"/>
  <c r="BB156" i="14"/>
  <c r="AS156" i="14"/>
  <c r="AI156" i="14"/>
  <c r="AE156" i="14"/>
  <c r="AB156" i="14"/>
  <c r="W156" i="14"/>
  <c r="Q156" i="14"/>
  <c r="H156" i="14"/>
  <c r="C156" i="14"/>
  <c r="BI155" i="14"/>
  <c r="BE155" i="14"/>
  <c r="BB155" i="14"/>
  <c r="AX155" i="14"/>
  <c r="AT155" i="14"/>
  <c r="AO155" i="14"/>
  <c r="AL154" i="14"/>
  <c r="AG154" i="14"/>
  <c r="AC154" i="14"/>
  <c r="V154" i="14"/>
  <c r="T154" i="14"/>
  <c r="M154" i="14"/>
  <c r="K154" i="14"/>
  <c r="E154" i="14"/>
  <c r="BJ153" i="14"/>
  <c r="BC153" i="14"/>
  <c r="AS153" i="14"/>
  <c r="AH153" i="14"/>
  <c r="AA153" i="14"/>
  <c r="U153" i="14"/>
  <c r="O153" i="14"/>
  <c r="I153" i="14"/>
  <c r="K153" i="20" s="1"/>
  <c r="BE152" i="14"/>
  <c r="AZ152" i="14"/>
  <c r="AQ152" i="14"/>
  <c r="AO152" i="14"/>
  <c r="AN152" i="14"/>
  <c r="AM152" i="14"/>
  <c r="AE152" i="14"/>
  <c r="AA152" i="14"/>
  <c r="V152" i="14"/>
  <c r="P152" i="14"/>
  <c r="H152" i="14"/>
  <c r="BH151" i="14"/>
  <c r="BA151" i="14"/>
  <c r="AQ151" i="14"/>
  <c r="AO151" i="14"/>
  <c r="AN151" i="14"/>
  <c r="AL151" i="14"/>
  <c r="AE151" i="14"/>
  <c r="AB151" i="14"/>
  <c r="U151" i="14"/>
  <c r="N151" i="14"/>
  <c r="H151" i="14"/>
  <c r="BE150" i="14"/>
  <c r="BC150" i="14"/>
  <c r="AX150" i="14"/>
  <c r="AT150" i="14"/>
  <c r="AE150" i="14"/>
  <c r="AB150" i="14"/>
  <c r="V150" i="14"/>
  <c r="M150" i="14"/>
  <c r="K150" i="14"/>
  <c r="E150" i="14"/>
  <c r="BI149" i="14"/>
  <c r="BA149" i="14"/>
  <c r="AS149" i="14"/>
  <c r="AG149" i="14"/>
  <c r="AA149" i="14"/>
  <c r="S149" i="14"/>
  <c r="O149" i="14"/>
  <c r="I149" i="14"/>
  <c r="B149" i="14"/>
  <c r="BB148" i="14"/>
  <c r="AV148" i="14"/>
  <c r="AL148" i="14"/>
  <c r="AE148" i="14"/>
  <c r="AA148" i="14"/>
  <c r="U148" i="14"/>
  <c r="M148" i="14"/>
  <c r="K148" i="14"/>
  <c r="M148" i="20" s="1"/>
  <c r="G148" i="14"/>
  <c r="E148" i="14"/>
  <c r="BH147" i="14"/>
  <c r="BC147" i="14"/>
  <c r="AT147" i="14"/>
  <c r="AN147" i="14"/>
  <c r="AK147" i="14"/>
  <c r="AH147" i="14"/>
  <c r="AB147" i="14"/>
  <c r="Z147" i="14"/>
  <c r="T147" i="14"/>
  <c r="Q147" i="14"/>
  <c r="M147" i="14"/>
  <c r="H147" i="14"/>
  <c r="J147" i="20" s="1"/>
  <c r="B147" i="14"/>
  <c r="BJ146" i="14"/>
  <c r="AZ146" i="14"/>
  <c r="AS146" i="14"/>
  <c r="AM146" i="14"/>
  <c r="AH146" i="14"/>
  <c r="AC146" i="14"/>
  <c r="Z146" i="14"/>
  <c r="U146" i="14"/>
  <c r="P146" i="14"/>
  <c r="M146" i="14"/>
  <c r="H146" i="14"/>
  <c r="J146" i="20" s="1"/>
  <c r="B146" i="14"/>
  <c r="BG145" i="14"/>
  <c r="AZ145" i="14"/>
  <c r="AX145" i="14"/>
  <c r="AS145" i="14"/>
  <c r="AL145" i="14"/>
  <c r="AG145" i="14"/>
  <c r="AE145" i="14"/>
  <c r="Z145" i="14"/>
  <c r="V145" i="14"/>
  <c r="Q145" i="14"/>
  <c r="M145" i="14"/>
  <c r="I145" i="14"/>
  <c r="D145" i="14"/>
  <c r="BJ144" i="14"/>
  <c r="BB144" i="14"/>
  <c r="AX144" i="14"/>
  <c r="AU144" i="14"/>
  <c r="AQ144" i="14"/>
  <c r="AM144" i="14"/>
  <c r="AH144" i="14"/>
  <c r="AE144" i="14"/>
  <c r="AA144" i="14"/>
  <c r="V144" i="14"/>
  <c r="Q144" i="14"/>
  <c r="M144" i="14"/>
  <c r="I144" i="14"/>
  <c r="C144" i="14"/>
  <c r="BH143" i="14"/>
  <c r="BC143" i="14"/>
  <c r="AZ143" i="14"/>
  <c r="AS143" i="14"/>
  <c r="AQ143" i="14"/>
  <c r="AM143" i="14"/>
  <c r="AH143" i="14"/>
  <c r="AC143" i="14"/>
  <c r="U143" i="14"/>
  <c r="M143" i="14"/>
  <c r="K143" i="14"/>
  <c r="M143" i="20" s="1"/>
  <c r="I143" i="14"/>
  <c r="K143" i="20" s="1"/>
  <c r="B143" i="14"/>
  <c r="BG142" i="14"/>
  <c r="AX142" i="14"/>
  <c r="AT142" i="14"/>
  <c r="AL142" i="14"/>
  <c r="AF142" i="14"/>
  <c r="Y142" i="14"/>
  <c r="T142" i="14"/>
  <c r="Q142" i="14"/>
  <c r="J142" i="14"/>
  <c r="L142" i="20" s="1"/>
  <c r="BE141" i="14"/>
  <c r="BA141" i="14"/>
  <c r="AT141" i="14"/>
  <c r="AF141" i="14"/>
  <c r="Z141" i="14"/>
  <c r="S141" i="14"/>
  <c r="M141" i="14"/>
  <c r="K141" i="14"/>
  <c r="M141" i="20" s="1"/>
  <c r="I141" i="14"/>
  <c r="C141" i="14"/>
  <c r="BH140" i="14"/>
  <c r="AQ140" i="14"/>
  <c r="AO140" i="14"/>
  <c r="AM140" i="14"/>
  <c r="AH140" i="14"/>
  <c r="AC140" i="14"/>
  <c r="U140" i="14"/>
  <c r="P140" i="14"/>
  <c r="M140" i="14"/>
  <c r="H140" i="14"/>
  <c r="J140" i="20" s="1"/>
  <c r="BE139" i="14"/>
  <c r="BB139" i="14"/>
  <c r="AU139" i="14"/>
  <c r="AI139" i="14"/>
  <c r="AC139" i="14"/>
  <c r="Y139" i="14"/>
  <c r="V139" i="14"/>
  <c r="P139" i="14"/>
  <c r="I139" i="14"/>
  <c r="C139" i="14"/>
  <c r="BI138" i="14"/>
  <c r="BB138" i="14"/>
  <c r="AU138" i="14"/>
  <c r="AM138" i="14"/>
  <c r="AG138" i="14"/>
  <c r="AA138" i="14"/>
  <c r="V138" i="14"/>
  <c r="O138" i="14"/>
  <c r="H138" i="14"/>
  <c r="J138" i="20" s="1"/>
  <c r="BE137" i="14"/>
  <c r="BC137" i="14"/>
  <c r="AX137" i="14"/>
  <c r="AT137" i="14"/>
  <c r="AE137" i="14"/>
  <c r="AB137" i="14"/>
  <c r="W137" i="14"/>
  <c r="S137" i="14"/>
  <c r="P137" i="14"/>
  <c r="H137" i="14"/>
  <c r="J137" i="20" s="1"/>
  <c r="BG136" i="14"/>
  <c r="AU136" i="14"/>
  <c r="AM136" i="14"/>
  <c r="AF136" i="14"/>
  <c r="Y136" i="14"/>
  <c r="U136" i="14"/>
  <c r="Q136" i="14"/>
  <c r="M136" i="14"/>
  <c r="I136" i="14"/>
  <c r="K136" i="20" s="1"/>
  <c r="D136" i="14"/>
  <c r="BJ135" i="14"/>
  <c r="BB135" i="14"/>
  <c r="AV135" i="14"/>
  <c r="AL135" i="14"/>
  <c r="AI135" i="14"/>
  <c r="AE135" i="14"/>
  <c r="Y135" i="14"/>
  <c r="U135" i="14"/>
  <c r="N135" i="14"/>
  <c r="H135" i="14"/>
  <c r="J135" i="20" s="1"/>
  <c r="BH134" i="14"/>
  <c r="AZ134" i="14"/>
  <c r="AQ134" i="14"/>
  <c r="AO134" i="14"/>
  <c r="AN134" i="14"/>
  <c r="AK134" i="14"/>
  <c r="AG134" i="14"/>
  <c r="AB134" i="14"/>
  <c r="V134" i="14"/>
  <c r="O134" i="14"/>
  <c r="I134" i="14"/>
  <c r="BE133" i="14"/>
  <c r="BB133" i="14"/>
  <c r="AQ133" i="14"/>
  <c r="AO133" i="14"/>
  <c r="AN133" i="14"/>
  <c r="AI133" i="14"/>
  <c r="AC133" i="14"/>
  <c r="W133" i="14"/>
  <c r="Q133" i="14"/>
  <c r="J133" i="14"/>
  <c r="C133" i="14"/>
  <c r="BI132" i="14"/>
  <c r="BC132" i="14"/>
  <c r="AT132" i="14"/>
  <c r="AL132" i="14"/>
  <c r="AE132" i="14"/>
  <c r="AB132" i="14"/>
  <c r="V132" i="14"/>
  <c r="N132" i="14"/>
  <c r="G132" i="14"/>
  <c r="D132" i="14"/>
  <c r="BI131" i="14"/>
  <c r="BB131" i="14"/>
  <c r="AX131" i="14"/>
  <c r="AQ131" i="14"/>
  <c r="AO131" i="14"/>
  <c r="AN131" i="14"/>
  <c r="AM131" i="14"/>
  <c r="AI131" i="14"/>
  <c r="Z131" i="14"/>
  <c r="U131" i="14"/>
  <c r="O131" i="14"/>
  <c r="I131" i="14"/>
  <c r="K131" i="20" s="1"/>
  <c r="B131" i="14"/>
  <c r="BG130" i="14"/>
  <c r="BA130" i="14"/>
  <c r="AU130" i="14"/>
  <c r="AM130" i="14"/>
  <c r="AH130" i="14"/>
  <c r="AB130" i="14"/>
  <c r="T130" i="14"/>
  <c r="N130" i="14"/>
  <c r="G130" i="14"/>
  <c r="D130" i="14"/>
  <c r="BI129" i="14"/>
  <c r="BB129" i="14"/>
  <c r="AT129" i="14"/>
  <c r="AF129" i="14"/>
  <c r="Z129" i="14"/>
  <c r="P129" i="14"/>
  <c r="I129" i="14"/>
  <c r="B129" i="14"/>
  <c r="BH128" i="14"/>
  <c r="BA128" i="14"/>
  <c r="AT128" i="14"/>
  <c r="AK128" i="14"/>
  <c r="AF128" i="14"/>
  <c r="Y128" i="14"/>
  <c r="U128" i="14"/>
  <c r="O128" i="14"/>
  <c r="I128" i="14"/>
  <c r="K128" i="20" s="1"/>
  <c r="BG127" i="14"/>
  <c r="BB127" i="14"/>
  <c r="AU127" i="14"/>
  <c r="AL127" i="14"/>
  <c r="AB127" i="14"/>
  <c r="U127" i="14"/>
  <c r="P127" i="14"/>
  <c r="J127" i="14"/>
  <c r="C127" i="14"/>
  <c r="BG126" i="14"/>
  <c r="AX126" i="14"/>
  <c r="AQ126" i="14"/>
  <c r="AO126" i="14"/>
  <c r="AN126" i="14"/>
  <c r="AM126" i="14"/>
  <c r="AK126" i="14"/>
  <c r="AF126" i="14"/>
  <c r="Z126" i="14"/>
  <c r="U126" i="14"/>
  <c r="P126" i="14"/>
  <c r="I126" i="14"/>
  <c r="K126" i="20" s="1"/>
  <c r="BB125" i="14"/>
  <c r="AS125" i="14"/>
  <c r="AL125" i="14"/>
  <c r="AF125" i="14"/>
  <c r="Z125" i="14"/>
  <c r="V125" i="14"/>
  <c r="Q125" i="14"/>
  <c r="J125" i="14"/>
  <c r="L125" i="20" s="1"/>
  <c r="C125" i="14"/>
  <c r="BH124" i="14"/>
  <c r="AZ124" i="14"/>
  <c r="AQ124" i="14"/>
  <c r="AO124" i="14"/>
  <c r="AN124" i="14"/>
  <c r="AL124" i="14"/>
  <c r="AF124" i="14"/>
  <c r="Z124" i="14"/>
  <c r="V124" i="14"/>
  <c r="O124" i="14"/>
  <c r="BJ123" i="14"/>
  <c r="BE123" i="14"/>
  <c r="AX123" i="14"/>
  <c r="AT123" i="14"/>
  <c r="AI123" i="14"/>
  <c r="AB123" i="14"/>
  <c r="V123" i="14"/>
  <c r="O123" i="14"/>
  <c r="H123" i="14"/>
  <c r="BI122" i="14"/>
  <c r="BC122" i="14"/>
  <c r="AV122" i="14"/>
  <c r="AN122" i="14"/>
  <c r="AK122" i="14"/>
  <c r="AG122" i="14"/>
  <c r="F117" i="1" s="1"/>
  <c r="AA122" i="14"/>
  <c r="W122" i="14"/>
  <c r="O122" i="14"/>
  <c r="H122" i="14"/>
  <c r="BJ121" i="14"/>
  <c r="BC121" i="14"/>
  <c r="AV121" i="14"/>
  <c r="AM121" i="14"/>
  <c r="AI121" i="14"/>
  <c r="AC121" i="14"/>
  <c r="Z121" i="14"/>
  <c r="S121" i="14"/>
  <c r="O121" i="14"/>
  <c r="H121" i="14"/>
  <c r="BE120" i="14"/>
  <c r="BB120" i="14"/>
  <c r="AS120" i="14"/>
  <c r="AK120" i="14"/>
  <c r="AE120" i="14"/>
  <c r="AB120" i="14"/>
  <c r="U120" i="14"/>
  <c r="O120" i="14"/>
  <c r="BI119" i="14"/>
  <c r="BB119" i="14"/>
  <c r="AV119" i="14"/>
  <c r="V119" i="14"/>
  <c r="N119" i="14"/>
  <c r="BI118" i="14"/>
  <c r="AS118" i="14"/>
  <c r="G118" i="14"/>
  <c r="C118" i="14"/>
  <c r="AM52" i="14"/>
  <c r="AH52" i="14"/>
  <c r="Z52" i="14"/>
  <c r="T52" i="14"/>
  <c r="H52" i="14"/>
  <c r="J52" i="20" s="1"/>
  <c r="BE51" i="14"/>
  <c r="AU51" i="14"/>
  <c r="G51" i="14"/>
  <c r="BH50" i="14"/>
  <c r="AF50" i="14"/>
  <c r="V50" i="14"/>
  <c r="H50" i="14"/>
  <c r="BA49" i="14"/>
  <c r="AL49" i="14"/>
  <c r="W49" i="14"/>
  <c r="P49" i="14"/>
  <c r="BJ48" i="14"/>
  <c r="AU48" i="14"/>
  <c r="BI47" i="14"/>
  <c r="AU47" i="14"/>
  <c r="H47" i="14"/>
  <c r="AX46" i="14"/>
  <c r="AT46" i="14"/>
  <c r="N46" i="14"/>
  <c r="AV45" i="14"/>
  <c r="P45" i="14"/>
  <c r="BH44" i="14"/>
  <c r="AF44" i="14"/>
  <c r="W44" i="14"/>
  <c r="I44" i="14"/>
  <c r="BC43" i="14"/>
  <c r="AO43" i="14"/>
  <c r="O43" i="14"/>
  <c r="D43" i="14"/>
  <c r="AL42" i="14"/>
  <c r="AE42" i="14"/>
  <c r="AB42" i="14"/>
  <c r="BJ41" i="14"/>
  <c r="AT41" i="14"/>
  <c r="G41" i="14"/>
  <c r="B41" i="14"/>
  <c r="AT40" i="14"/>
  <c r="C40" i="14"/>
  <c r="AX39" i="14"/>
  <c r="AS39" i="14"/>
  <c r="M39" i="14"/>
  <c r="D39" i="14"/>
  <c r="BB38" i="14"/>
  <c r="AL38" i="14"/>
  <c r="AA38" i="14"/>
  <c r="BH37" i="14"/>
  <c r="AK37" i="14"/>
  <c r="AE37" i="14"/>
  <c r="V37" i="14"/>
  <c r="K37" i="14"/>
  <c r="BG36" i="14"/>
  <c r="AM36" i="14"/>
  <c r="AB36" i="14"/>
  <c r="N36" i="14"/>
  <c r="AV35" i="14"/>
  <c r="P35" i="14"/>
  <c r="BI34" i="14"/>
  <c r="AS34" i="14"/>
  <c r="U34" i="14"/>
  <c r="AX33" i="14"/>
  <c r="AO33" i="14"/>
  <c r="AH33" i="14"/>
  <c r="Y33" i="14"/>
  <c r="M33" i="14"/>
  <c r="E33" i="14"/>
  <c r="BB32" i="14"/>
  <c r="AL32" i="14"/>
  <c r="AA32" i="14"/>
  <c r="C32" i="14"/>
  <c r="AT31" i="14"/>
  <c r="I31" i="14"/>
  <c r="K31" i="20" s="1"/>
  <c r="BE30" i="14"/>
  <c r="AX30" i="14"/>
  <c r="AN30" i="14"/>
  <c r="AE30" i="14"/>
  <c r="V30" i="14"/>
  <c r="BJ29" i="14"/>
  <c r="AH29" i="14"/>
  <c r="W29" i="14"/>
  <c r="E29" i="14"/>
  <c r="AV28" i="14"/>
  <c r="G28" i="14"/>
  <c r="BJ27" i="14"/>
  <c r="AT27" i="14"/>
  <c r="O27" i="14"/>
  <c r="B27" i="14"/>
  <c r="AL26" i="14"/>
  <c r="Z26" i="14"/>
  <c r="O26" i="14"/>
  <c r="BG25" i="14"/>
  <c r="AN25" i="14"/>
  <c r="AE25" i="14"/>
  <c r="AX24" i="14"/>
  <c r="AS24" i="14"/>
  <c r="O24" i="14"/>
  <c r="BG23" i="14"/>
  <c r="AV23" i="14"/>
  <c r="AV22" i="14"/>
  <c r="P22" i="14"/>
  <c r="D22" i="14"/>
  <c r="AZ21" i="14"/>
  <c r="AE21" i="14"/>
  <c r="Z21" i="14"/>
  <c r="I21" i="14"/>
  <c r="K21" i="20" s="1"/>
  <c r="BB20" i="14"/>
  <c r="AQ20" i="14"/>
  <c r="AG20" i="14"/>
  <c r="W20" i="14"/>
  <c r="K20" i="14"/>
  <c r="M20" i="20" s="1"/>
  <c r="I89" i="20"/>
  <c r="D89" i="20"/>
  <c r="A89" i="20"/>
  <c r="A580" i="21" s="1"/>
  <c r="I88" i="20"/>
  <c r="D88" i="20"/>
  <c r="A88" i="20"/>
  <c r="A579" i="21" s="1"/>
  <c r="I87" i="20"/>
  <c r="D87" i="20"/>
  <c r="A87" i="20"/>
  <c r="A578" i="21" s="1"/>
  <c r="I86" i="20"/>
  <c r="D86" i="20"/>
  <c r="A86" i="20"/>
  <c r="A577" i="21" s="1"/>
  <c r="I85" i="20"/>
  <c r="D85" i="20"/>
  <c r="A85" i="20"/>
  <c r="A576" i="21" s="1"/>
  <c r="I84" i="20"/>
  <c r="D84" i="20"/>
  <c r="A84" i="20"/>
  <c r="A575" i="21" s="1"/>
  <c r="I83" i="20"/>
  <c r="D83" i="20"/>
  <c r="A83" i="20"/>
  <c r="A574" i="21" s="1"/>
  <c r="I82" i="20"/>
  <c r="D82" i="20"/>
  <c r="A82" i="20"/>
  <c r="A573" i="21" s="1"/>
  <c r="I81" i="20"/>
  <c r="D81" i="20"/>
  <c r="A81" i="20"/>
  <c r="A572" i="21" s="1"/>
  <c r="I80" i="20"/>
  <c r="D80" i="20"/>
  <c r="A80" i="20"/>
  <c r="A571" i="21" s="1"/>
  <c r="I79" i="20"/>
  <c r="D79" i="20"/>
  <c r="A79" i="20"/>
  <c r="A570" i="21" s="1"/>
  <c r="I78" i="20"/>
  <c r="D78" i="20"/>
  <c r="A78" i="20"/>
  <c r="A569" i="21" s="1"/>
  <c r="I77" i="20"/>
  <c r="D77" i="20"/>
  <c r="A77" i="20"/>
  <c r="A568" i="21" s="1"/>
  <c r="I76" i="20"/>
  <c r="D76" i="20"/>
  <c r="A76" i="20"/>
  <c r="A567" i="21" s="1"/>
  <c r="I75" i="20"/>
  <c r="D75" i="20"/>
  <c r="A75" i="20"/>
  <c r="A566" i="21" s="1"/>
  <c r="I74" i="20"/>
  <c r="D74" i="20"/>
  <c r="A74" i="20"/>
  <c r="A565" i="21" s="1"/>
  <c r="I73" i="20"/>
  <c r="D73" i="20"/>
  <c r="A73" i="20"/>
  <c r="A564" i="21" s="1"/>
  <c r="I72" i="20"/>
  <c r="D72" i="20"/>
  <c r="A72" i="20"/>
  <c r="A563" i="21" s="1"/>
  <c r="I71" i="20"/>
  <c r="D71" i="20"/>
  <c r="A71" i="20"/>
  <c r="A562" i="21" s="1"/>
  <c r="I70" i="20"/>
  <c r="D70" i="20"/>
  <c r="A70" i="20"/>
  <c r="A561" i="21" s="1"/>
  <c r="I69" i="20"/>
  <c r="D69" i="20"/>
  <c r="A69" i="20"/>
  <c r="A560" i="21" s="1"/>
  <c r="I68" i="20"/>
  <c r="D68" i="20"/>
  <c r="A68" i="20"/>
  <c r="A559" i="21" s="1"/>
  <c r="I67" i="20"/>
  <c r="D67" i="20"/>
  <c r="A67" i="20"/>
  <c r="A558" i="21" s="1"/>
  <c r="I66" i="20"/>
  <c r="D66" i="20"/>
  <c r="A66" i="20"/>
  <c r="A557" i="21" s="1"/>
  <c r="I65" i="20"/>
  <c r="D65" i="20"/>
  <c r="A65" i="20"/>
  <c r="A556" i="21" s="1"/>
  <c r="I64" i="20"/>
  <c r="D64" i="20"/>
  <c r="A64" i="20"/>
  <c r="A555" i="21" s="1"/>
  <c r="I63" i="20"/>
  <c r="I62" i="20"/>
  <c r="I61" i="20"/>
  <c r="I60" i="20"/>
  <c r="I59" i="20"/>
  <c r="I58" i="20"/>
  <c r="I57" i="20"/>
  <c r="I56" i="20"/>
  <c r="I55" i="20"/>
  <c r="I54" i="20"/>
  <c r="I53" i="20"/>
  <c r="AS52" i="20"/>
  <c r="AJ52" i="20"/>
  <c r="AA52" i="20"/>
  <c r="R52" i="20"/>
  <c r="I52" i="20"/>
  <c r="R51" i="20"/>
  <c r="P51" i="20"/>
  <c r="I51" i="20"/>
  <c r="I50" i="20"/>
  <c r="AQ49" i="20"/>
  <c r="AH49" i="20"/>
  <c r="Y49" i="20"/>
  <c r="R49" i="20"/>
  <c r="P49" i="20"/>
  <c r="I49" i="20"/>
  <c r="I48" i="20"/>
  <c r="I47" i="20"/>
  <c r="I46" i="20"/>
  <c r="I45" i="20"/>
  <c r="P44" i="20"/>
  <c r="I44" i="20"/>
  <c r="P43" i="20"/>
  <c r="I43" i="20"/>
  <c r="AQ42" i="20"/>
  <c r="AH42" i="20"/>
  <c r="Y42" i="20"/>
  <c r="P42" i="20"/>
  <c r="I42" i="20"/>
  <c r="I41" i="20"/>
  <c r="I40" i="20"/>
  <c r="I39" i="20"/>
  <c r="R38" i="20"/>
  <c r="AU37" i="20"/>
  <c r="AS37" i="20"/>
  <c r="AJ37" i="20"/>
  <c r="R37" i="20"/>
  <c r="AW36" i="20"/>
  <c r="AN36" i="20"/>
  <c r="AH36" i="20"/>
  <c r="AA36" i="20"/>
  <c r="R36" i="20"/>
  <c r="I36" i="20"/>
  <c r="AU35" i="20"/>
  <c r="T35" i="20"/>
  <c r="R34" i="20"/>
  <c r="I34" i="20"/>
  <c r="AU33" i="20"/>
  <c r="AH33" i="20"/>
  <c r="AC33" i="20"/>
  <c r="Y33" i="20"/>
  <c r="P33" i="20"/>
  <c r="I33" i="20"/>
  <c r="AJ31" i="20"/>
  <c r="R31" i="20"/>
  <c r="I30" i="20"/>
  <c r="R29" i="20"/>
  <c r="I28" i="20"/>
  <c r="I26" i="20"/>
  <c r="R25" i="20"/>
  <c r="AS24" i="20"/>
  <c r="T24" i="20"/>
  <c r="L24" i="20"/>
  <c r="I24" i="20"/>
  <c r="I21" i="20"/>
  <c r="AS20" i="20"/>
  <c r="AH20" i="20"/>
  <c r="D6" i="15"/>
  <c r="D23" i="1" s="1"/>
  <c r="C6" i="15"/>
  <c r="C23" i="1" s="1"/>
  <c r="B6" i="15"/>
  <c r="B23" i="1" s="1"/>
  <c r="D5" i="15"/>
  <c r="D22" i="1" s="1"/>
  <c r="B5" i="15"/>
  <c r="B22" i="1" s="1"/>
  <c r="E4" i="15"/>
  <c r="E21" i="1" s="1"/>
  <c r="B4" i="15"/>
  <c r="B21" i="1" s="1"/>
  <c r="BI242" i="14"/>
  <c r="BH242" i="14"/>
  <c r="BG242" i="14"/>
  <c r="BE242" i="14"/>
  <c r="BB242" i="14"/>
  <c r="AZ242" i="14"/>
  <c r="AV242" i="14"/>
  <c r="AS242" i="14"/>
  <c r="AQ242" i="14"/>
  <c r="AO242" i="14"/>
  <c r="AM242" i="14"/>
  <c r="AK242" i="14"/>
  <c r="AI242" i="14"/>
  <c r="AG242" i="14"/>
  <c r="AE242" i="14"/>
  <c r="AB242" i="14"/>
  <c r="Z242" i="14"/>
  <c r="W242" i="14"/>
  <c r="U242" i="14"/>
  <c r="Q242" i="14"/>
  <c r="O242" i="14"/>
  <c r="M242" i="14"/>
  <c r="K242" i="14"/>
  <c r="M242" i="20" s="1"/>
  <c r="I242" i="14"/>
  <c r="K242" i="20" s="1"/>
  <c r="G242" i="14"/>
  <c r="D242" i="14"/>
  <c r="C242" i="14"/>
  <c r="BJ241" i="14"/>
  <c r="BI241" i="14"/>
  <c r="BG241" i="14"/>
  <c r="BE241" i="14"/>
  <c r="BC241" i="14"/>
  <c r="BA241" i="14"/>
  <c r="AU241" i="14"/>
  <c r="AS241" i="14"/>
  <c r="AQ241" i="14"/>
  <c r="AO241" i="14"/>
  <c r="AK241" i="14"/>
  <c r="AI241" i="14"/>
  <c r="AG241" i="14"/>
  <c r="AE241" i="14"/>
  <c r="AC241" i="14"/>
  <c r="AA241" i="14"/>
  <c r="Y241" i="14"/>
  <c r="W241" i="14"/>
  <c r="U241" i="14"/>
  <c r="S241" i="14"/>
  <c r="P241" i="14"/>
  <c r="N241" i="14"/>
  <c r="J241" i="14"/>
  <c r="L241" i="20" s="1"/>
  <c r="H241" i="14"/>
  <c r="J241" i="20" s="1"/>
  <c r="C241" i="14"/>
  <c r="BI240" i="14"/>
  <c r="BC240" i="14"/>
  <c r="AZ240" i="14"/>
  <c r="AU240" i="14"/>
  <c r="AS240" i="14"/>
  <c r="AL240" i="14"/>
  <c r="AI240" i="14"/>
  <c r="AF240" i="14"/>
  <c r="AB240" i="14"/>
  <c r="Z240" i="14"/>
  <c r="V240" i="14"/>
  <c r="T240" i="14"/>
  <c r="Q240" i="14"/>
  <c r="O240" i="14"/>
  <c r="M240" i="14"/>
  <c r="K240" i="14"/>
  <c r="M240" i="20" s="1"/>
  <c r="I240" i="14"/>
  <c r="K240" i="20" s="1"/>
  <c r="G240" i="14"/>
  <c r="D240" i="14"/>
  <c r="B240" i="14"/>
  <c r="BJ239" i="14"/>
  <c r="BH239" i="14"/>
  <c r="BE239" i="14"/>
  <c r="BC239" i="14"/>
  <c r="BB239" i="14"/>
  <c r="AZ239" i="14"/>
  <c r="AX239" i="14"/>
  <c r="AU239" i="14"/>
  <c r="AS239" i="14"/>
  <c r="AO239" i="14"/>
  <c r="AN239" i="14"/>
  <c r="AL239" i="14"/>
  <c r="AI239" i="14"/>
  <c r="AF239" i="14"/>
  <c r="AC239" i="14"/>
  <c r="AA239" i="14"/>
  <c r="Y239" i="14"/>
  <c r="V239" i="14"/>
  <c r="T239" i="14"/>
  <c r="Q239" i="14"/>
  <c r="O239" i="14"/>
  <c r="M239" i="14"/>
  <c r="J239" i="14"/>
  <c r="L239" i="20" s="1"/>
  <c r="H239" i="14"/>
  <c r="J239" i="20" s="1"/>
  <c r="E239" i="14"/>
  <c r="B239" i="14"/>
  <c r="BJ238" i="14"/>
  <c r="BI238" i="14"/>
  <c r="BH238" i="14"/>
  <c r="BG238" i="14"/>
  <c r="BC238" i="14"/>
  <c r="AZ238" i="14"/>
  <c r="AX238" i="14"/>
  <c r="AU238" i="14"/>
  <c r="AT238" i="14"/>
  <c r="AQ238" i="14"/>
  <c r="AO238" i="14"/>
  <c r="AN238" i="14"/>
  <c r="AM238" i="14"/>
  <c r="AL238" i="14"/>
  <c r="AI238" i="14"/>
  <c r="AG238" i="14"/>
  <c r="AE238" i="14"/>
  <c r="AB238" i="14"/>
  <c r="Z238" i="14"/>
  <c r="W238" i="14"/>
  <c r="T238" i="14"/>
  <c r="Q238" i="14"/>
  <c r="O238" i="14"/>
  <c r="M238" i="14"/>
  <c r="K238" i="14"/>
  <c r="M238" i="20" s="1"/>
  <c r="J238" i="14"/>
  <c r="L238" i="20" s="1"/>
  <c r="G238" i="14"/>
  <c r="E238" i="14"/>
  <c r="C238" i="14"/>
  <c r="BI237" i="14"/>
  <c r="BG237" i="14"/>
  <c r="BB237" i="14"/>
  <c r="AV237" i="14"/>
  <c r="AS237" i="14"/>
  <c r="AL237" i="14"/>
  <c r="AI237" i="14"/>
  <c r="AG237" i="14"/>
  <c r="AB237" i="14"/>
  <c r="Z237" i="14"/>
  <c r="W237" i="14"/>
  <c r="V237" i="14"/>
  <c r="T237" i="14"/>
  <c r="Q237" i="14"/>
  <c r="O237" i="14"/>
  <c r="M237" i="14"/>
  <c r="K237" i="14"/>
  <c r="M237" i="20" s="1"/>
  <c r="I237" i="14"/>
  <c r="K237" i="20" s="1"/>
  <c r="G237" i="14"/>
  <c r="D237" i="14"/>
  <c r="B237" i="14"/>
  <c r="BJ236" i="14"/>
  <c r="BH236" i="14"/>
  <c r="BE236" i="14"/>
  <c r="BB236" i="14"/>
  <c r="AX236" i="14"/>
  <c r="AU236" i="14"/>
  <c r="AS236" i="14"/>
  <c r="AQ236" i="14"/>
  <c r="AN236" i="14"/>
  <c r="AM236" i="14"/>
  <c r="AK236" i="14"/>
  <c r="AH236" i="14"/>
  <c r="G221" i="14"/>
  <c r="D221" i="14"/>
  <c r="BH220" i="14"/>
  <c r="BB220" i="14"/>
  <c r="AX220" i="14"/>
  <c r="AT220" i="14"/>
  <c r="AK220" i="14"/>
  <c r="AH220" i="14"/>
  <c r="AB220" i="14"/>
  <c r="W220" i="14"/>
  <c r="S220" i="14"/>
  <c r="N220" i="14"/>
  <c r="I220" i="14"/>
  <c r="D220" i="14"/>
  <c r="BI219" i="14"/>
  <c r="AZ219" i="14"/>
  <c r="AU219" i="14"/>
  <c r="AQ219" i="14"/>
  <c r="AN219" i="14"/>
  <c r="AI219" i="14"/>
  <c r="AE219" i="14"/>
  <c r="AC219" i="14"/>
  <c r="W219" i="14"/>
  <c r="T219" i="14"/>
  <c r="N219" i="14"/>
  <c r="H219" i="14"/>
  <c r="J219" i="20" s="1"/>
  <c r="B219" i="14"/>
  <c r="BH218" i="14"/>
  <c r="BE218" i="14"/>
  <c r="BB218" i="14"/>
  <c r="AV218" i="14"/>
  <c r="AQ218" i="14"/>
  <c r="AM218" i="14"/>
  <c r="AH218" i="14"/>
  <c r="AA218" i="14"/>
  <c r="U218" i="14"/>
  <c r="P218" i="14"/>
  <c r="H218" i="14"/>
  <c r="B218" i="14"/>
  <c r="BH217" i="14"/>
  <c r="BC217" i="14"/>
  <c r="AX217" i="14"/>
  <c r="AV217" i="14"/>
  <c r="AQ217" i="14"/>
  <c r="AN217" i="14"/>
  <c r="AI217" i="14"/>
  <c r="AE217" i="14"/>
  <c r="AA217" i="14"/>
  <c r="U217" i="14"/>
  <c r="S217" i="14"/>
  <c r="N217" i="14"/>
  <c r="J217" i="14"/>
  <c r="E217" i="14"/>
  <c r="BG163" i="14"/>
  <c r="AZ163" i="14"/>
  <c r="AU163" i="14"/>
  <c r="AQ163" i="14"/>
  <c r="AL163" i="14"/>
  <c r="AG163" i="14"/>
  <c r="W163" i="14"/>
  <c r="U163" i="14"/>
  <c r="O163" i="14"/>
  <c r="H163" i="14"/>
  <c r="BI162" i="14"/>
  <c r="BB162" i="14"/>
  <c r="AT162" i="14"/>
  <c r="AM162" i="14"/>
  <c r="AF162" i="14"/>
  <c r="AA162" i="14"/>
  <c r="T162" i="14"/>
  <c r="P162" i="14"/>
  <c r="J162" i="14"/>
  <c r="C162" i="14"/>
  <c r="BG161" i="14"/>
  <c r="AZ161" i="14"/>
  <c r="AS161" i="14"/>
  <c r="AL161" i="14"/>
  <c r="AE161" i="14"/>
  <c r="Y161" i="14"/>
  <c r="U161" i="14"/>
  <c r="O161" i="14"/>
  <c r="I161" i="14"/>
  <c r="K161" i="20" s="1"/>
  <c r="BB160" i="14"/>
  <c r="AT160" i="14"/>
  <c r="AO160" i="14"/>
  <c r="AL160" i="14"/>
  <c r="AF160" i="14"/>
  <c r="AB160" i="14"/>
  <c r="W160" i="14"/>
  <c r="P160" i="14"/>
  <c r="J160" i="14"/>
  <c r="C160" i="14"/>
  <c r="BI159" i="14"/>
  <c r="BC159" i="14"/>
  <c r="AX159" i="14"/>
  <c r="AS159" i="14"/>
  <c r="AE159" i="14"/>
  <c r="Z159" i="14"/>
  <c r="S159" i="14"/>
  <c r="M159" i="14"/>
  <c r="K159" i="14"/>
  <c r="E159" i="14"/>
  <c r="BJ158" i="14"/>
  <c r="BC158" i="14"/>
  <c r="AT158" i="14"/>
  <c r="AI158" i="14"/>
  <c r="AE158" i="14"/>
  <c r="Z158" i="14"/>
  <c r="S158" i="14"/>
  <c r="O158" i="14"/>
  <c r="G158" i="14"/>
  <c r="D158" i="14"/>
  <c r="BH157" i="14"/>
  <c r="BB157" i="14"/>
  <c r="AS157" i="14"/>
  <c r="AC157" i="14"/>
  <c r="V157" i="14"/>
  <c r="N157" i="14"/>
  <c r="E157" i="14"/>
  <c r="BI156" i="14"/>
  <c r="BC156" i="14"/>
  <c r="AU156" i="14"/>
  <c r="AF156" i="14"/>
  <c r="Z156" i="14"/>
  <c r="T156" i="14"/>
  <c r="O156" i="14"/>
  <c r="J156" i="14"/>
  <c r="E156" i="14"/>
  <c r="BG155" i="14"/>
  <c r="AZ155" i="14"/>
  <c r="AS155" i="14"/>
  <c r="AM155" i="14"/>
  <c r="AH155" i="14"/>
  <c r="AE155" i="14"/>
  <c r="AB155" i="14"/>
  <c r="Y155" i="14"/>
  <c r="V155" i="14"/>
  <c r="S155" i="14"/>
  <c r="O155" i="14"/>
  <c r="M155" i="14"/>
  <c r="J155" i="14"/>
  <c r="L155" i="20" s="1"/>
  <c r="G155" i="14"/>
  <c r="E155" i="14"/>
  <c r="B155" i="14"/>
  <c r="BI154" i="14"/>
  <c r="BE154" i="14"/>
  <c r="BC154" i="14"/>
  <c r="AZ154" i="14"/>
  <c r="AX154" i="14"/>
  <c r="AU154" i="14"/>
  <c r="AS154" i="14"/>
  <c r="AB154" i="14"/>
  <c r="Y154" i="14"/>
  <c r="U154" i="14"/>
  <c r="P154" i="14"/>
  <c r="J154" i="14"/>
  <c r="C154" i="14"/>
  <c r="BH153" i="14"/>
  <c r="AZ153" i="14"/>
  <c r="AQ153" i="14"/>
  <c r="AO153" i="14"/>
  <c r="AN153" i="14"/>
  <c r="AL153" i="14"/>
  <c r="AE153" i="14"/>
  <c r="AC153" i="14"/>
  <c r="Y153" i="14"/>
  <c r="S153" i="14"/>
  <c r="M153" i="14"/>
  <c r="K153" i="14"/>
  <c r="D153" i="14"/>
  <c r="BJ152" i="14"/>
  <c r="BC152" i="14"/>
  <c r="AV152" i="14"/>
  <c r="AK152" i="14"/>
  <c r="AF152" i="14"/>
  <c r="Y152" i="14"/>
  <c r="T152" i="14"/>
  <c r="M152" i="14"/>
  <c r="K152" i="14"/>
  <c r="D152" i="14"/>
  <c r="BI151" i="14"/>
  <c r="AZ151" i="14"/>
  <c r="AS151" i="14"/>
  <c r="AF151" i="14"/>
  <c r="Y151" i="14"/>
  <c r="S151" i="14"/>
  <c r="M151" i="14"/>
  <c r="K151" i="14"/>
  <c r="D151" i="14"/>
  <c r="BG150" i="14"/>
  <c r="AS150" i="14"/>
  <c r="AK150" i="14"/>
  <c r="AH150" i="14"/>
  <c r="Z150" i="14"/>
  <c r="T150" i="14"/>
  <c r="O150" i="14"/>
  <c r="G150" i="14"/>
  <c r="D150" i="14"/>
  <c r="BJ149" i="14"/>
  <c r="AX149" i="14"/>
  <c r="AT149" i="14"/>
  <c r="AE149" i="14"/>
  <c r="Z149" i="14"/>
  <c r="T149" i="14"/>
  <c r="P149" i="14"/>
  <c r="H149" i="14"/>
  <c r="J149" i="20" s="1"/>
  <c r="BG148" i="14"/>
  <c r="AU148" i="14"/>
  <c r="AI148" i="14"/>
  <c r="AC148" i="14"/>
  <c r="Y148" i="14"/>
  <c r="T148" i="14"/>
  <c r="N148" i="14"/>
  <c r="I148" i="14"/>
  <c r="B148" i="14"/>
  <c r="BJ147" i="14"/>
  <c r="BE147" i="14"/>
  <c r="BA147" i="14"/>
  <c r="AV147" i="14"/>
  <c r="AQ147" i="14"/>
  <c r="AL147" i="14"/>
  <c r="AG147" i="14"/>
  <c r="AE147" i="14"/>
  <c r="Y147" i="14"/>
  <c r="U147" i="14"/>
  <c r="N147" i="14"/>
  <c r="I147" i="14"/>
  <c r="K147" i="20" s="1"/>
  <c r="D147" i="14"/>
  <c r="BI146" i="14"/>
  <c r="BE146" i="14"/>
  <c r="BA146" i="14"/>
  <c r="AU146" i="14"/>
  <c r="AO146" i="14"/>
  <c r="AK146" i="14"/>
  <c r="AG146" i="14"/>
  <c r="AB146" i="14"/>
  <c r="W146" i="14"/>
  <c r="S146" i="14"/>
  <c r="O146" i="14"/>
  <c r="J146" i="14"/>
  <c r="D146" i="14"/>
  <c r="BH145" i="14"/>
  <c r="BB145" i="14"/>
  <c r="AT145" i="14"/>
  <c r="AM145" i="14"/>
  <c r="AH145" i="14"/>
  <c r="AB145" i="14"/>
  <c r="W145" i="14"/>
  <c r="S145" i="14"/>
  <c r="N145" i="14"/>
  <c r="H145" i="14"/>
  <c r="J145" i="20" s="1"/>
  <c r="C145" i="14"/>
  <c r="BI144" i="14"/>
  <c r="BE144" i="14"/>
  <c r="BA144" i="14"/>
  <c r="AV144" i="14"/>
  <c r="AN144" i="14"/>
  <c r="AK144" i="14"/>
  <c r="AF144" i="14"/>
  <c r="AB144" i="14"/>
  <c r="U144" i="14"/>
  <c r="P144" i="14"/>
  <c r="K144" i="14"/>
  <c r="M144" i="20" s="1"/>
  <c r="BI143" i="14"/>
  <c r="BA143" i="14"/>
  <c r="AV143" i="14"/>
  <c r="AL143" i="14"/>
  <c r="AF143" i="14"/>
  <c r="Z143" i="14"/>
  <c r="Q143" i="14"/>
  <c r="J143" i="14"/>
  <c r="L143" i="20" s="1"/>
  <c r="C143" i="14"/>
  <c r="BH142" i="14"/>
  <c r="AZ142" i="14"/>
  <c r="AQ142" i="14"/>
  <c r="AN142" i="14"/>
  <c r="AK142" i="14"/>
  <c r="AE142" i="14"/>
  <c r="AA142" i="14"/>
  <c r="S142" i="14"/>
  <c r="O142" i="14"/>
  <c r="I142" i="14"/>
  <c r="K142" i="20" s="1"/>
  <c r="BI141" i="14"/>
  <c r="BB141" i="14"/>
  <c r="AU141" i="14"/>
  <c r="AH141" i="14"/>
  <c r="Y141" i="14"/>
  <c r="T141" i="14"/>
  <c r="N141" i="14"/>
  <c r="H141" i="14"/>
  <c r="J141" i="20" s="1"/>
  <c r="BJ140" i="14"/>
  <c r="BC140" i="14"/>
  <c r="AS140" i="14"/>
  <c r="AI140" i="14"/>
  <c r="AA140" i="14"/>
  <c r="S140" i="14"/>
  <c r="O140" i="14"/>
  <c r="J140" i="14"/>
  <c r="C140" i="14"/>
  <c r="BH139" i="14"/>
  <c r="AZ139" i="14"/>
  <c r="AS139" i="14"/>
  <c r="AE139" i="14"/>
  <c r="AB139" i="14"/>
  <c r="T139" i="14"/>
  <c r="N139" i="14"/>
  <c r="H139" i="14"/>
  <c r="J139" i="20" s="1"/>
  <c r="BE138" i="14"/>
  <c r="AZ138" i="14"/>
  <c r="AQ138" i="14"/>
  <c r="AO138" i="14"/>
  <c r="AN138" i="14"/>
  <c r="AH138" i="14"/>
  <c r="AB138" i="14"/>
  <c r="U138" i="14"/>
  <c r="P138" i="14"/>
  <c r="G138" i="14"/>
  <c r="D138" i="14"/>
  <c r="BI137" i="14"/>
  <c r="BA137" i="14"/>
  <c r="AU137" i="14"/>
  <c r="AL137" i="14"/>
  <c r="AG137" i="14"/>
  <c r="AA137" i="14"/>
  <c r="Q137" i="14"/>
  <c r="J137" i="14"/>
  <c r="L137" i="20" s="1"/>
  <c r="D137" i="14"/>
  <c r="BI136" i="14"/>
  <c r="BB136" i="14"/>
  <c r="AV136" i="14"/>
  <c r="AL136" i="14"/>
  <c r="AE136" i="14"/>
  <c r="AB136" i="14"/>
  <c r="W136" i="14"/>
  <c r="S136" i="14"/>
  <c r="N136" i="14"/>
  <c r="J136" i="14"/>
  <c r="L136" i="20" s="1"/>
  <c r="G136" i="14"/>
  <c r="C136" i="14"/>
  <c r="BE135" i="14"/>
  <c r="BA135" i="14"/>
  <c r="AQ135" i="14"/>
  <c r="AO135" i="14"/>
  <c r="AN135" i="14"/>
  <c r="AM135" i="14"/>
  <c r="AK135" i="14"/>
  <c r="AF135" i="14"/>
  <c r="Z135" i="14"/>
  <c r="Q135" i="14"/>
  <c r="I135" i="14"/>
  <c r="BB134" i="14"/>
  <c r="AS134" i="14"/>
  <c r="AE134" i="14"/>
  <c r="AA134" i="14"/>
  <c r="S134" i="14"/>
  <c r="N134" i="14"/>
  <c r="H134" i="14"/>
  <c r="J134" i="20" s="1"/>
  <c r="BI133" i="14"/>
  <c r="AZ133" i="14"/>
  <c r="AS133" i="14"/>
  <c r="AK133" i="14"/>
  <c r="AF133" i="14"/>
  <c r="Y133" i="14"/>
  <c r="U133" i="14"/>
  <c r="M133" i="14"/>
  <c r="K133" i="14"/>
  <c r="D133" i="14"/>
  <c r="BJ132" i="14"/>
  <c r="BB132" i="14"/>
  <c r="AV132" i="14"/>
  <c r="AI132" i="14"/>
  <c r="AC132" i="14"/>
  <c r="W132" i="14"/>
  <c r="Q132" i="14"/>
  <c r="J132" i="14"/>
  <c r="BG131" i="14"/>
  <c r="AT131" i="14"/>
  <c r="AG131" i="14"/>
  <c r="AA131" i="14"/>
  <c r="T131" i="14"/>
  <c r="N131" i="14"/>
  <c r="G131" i="14"/>
  <c r="D131" i="14"/>
  <c r="BI130" i="14"/>
  <c r="BB130" i="14"/>
  <c r="AT130" i="14"/>
  <c r="AI130" i="14"/>
  <c r="AE130" i="14"/>
  <c r="Y130" i="14"/>
  <c r="U130" i="14"/>
  <c r="O130" i="14"/>
  <c r="E130" i="14"/>
  <c r="BE129" i="14"/>
  <c r="AZ129" i="14"/>
  <c r="AS129" i="14"/>
  <c r="AG129" i="14"/>
  <c r="U129" i="14"/>
  <c r="O129" i="14"/>
  <c r="H129" i="14"/>
  <c r="J129" i="20" s="1"/>
  <c r="BJ128" i="14"/>
  <c r="AZ128" i="14"/>
  <c r="AQ128" i="14"/>
  <c r="AO128" i="14"/>
  <c r="AN128" i="14"/>
  <c r="AH128" i="14"/>
  <c r="AB128" i="14"/>
  <c r="V128" i="14"/>
  <c r="N128" i="14"/>
  <c r="G128" i="14"/>
  <c r="D128" i="14"/>
  <c r="BI127" i="14"/>
  <c r="BA127" i="14"/>
  <c r="AQ127" i="14"/>
  <c r="AO127" i="14"/>
  <c r="AN127" i="14"/>
  <c r="AM127" i="14"/>
  <c r="AG127" i="14"/>
  <c r="W127" i="14"/>
  <c r="Q127" i="14"/>
  <c r="H127" i="14"/>
  <c r="J127" i="20" s="1"/>
  <c r="BJ126" i="14"/>
  <c r="BA126" i="14"/>
  <c r="AT126" i="14"/>
  <c r="AH126" i="14"/>
  <c r="AA126" i="14"/>
  <c r="Q126" i="14"/>
  <c r="J126" i="14"/>
  <c r="L126" i="20" s="1"/>
  <c r="C126" i="14"/>
  <c r="BH125" i="14"/>
  <c r="AX125" i="14"/>
  <c r="AU125" i="14"/>
  <c r="AK125" i="14"/>
  <c r="AG125" i="14"/>
  <c r="M125" i="14"/>
  <c r="K125" i="14"/>
  <c r="M125" i="20" s="1"/>
  <c r="E125" i="14"/>
  <c r="BI124" i="14"/>
  <c r="BB124" i="14"/>
  <c r="AU124" i="14"/>
  <c r="AI124" i="14"/>
  <c r="AC124" i="14"/>
  <c r="W124" i="14"/>
  <c r="P124" i="14"/>
  <c r="I124" i="14"/>
  <c r="K124" i="20" s="1"/>
  <c r="C124" i="14"/>
  <c r="BI123" i="14"/>
  <c r="BA123" i="14"/>
  <c r="AS123" i="14"/>
  <c r="AE123" i="14"/>
  <c r="AC123" i="14"/>
  <c r="W123" i="14"/>
  <c r="S123" i="14"/>
  <c r="M123" i="14"/>
  <c r="K123" i="14"/>
  <c r="M123" i="20" s="1"/>
  <c r="D123" i="14"/>
  <c r="BJ122" i="14"/>
  <c r="BE122" i="14"/>
  <c r="BA122" i="14"/>
  <c r="AT122" i="14"/>
  <c r="AB122" i="14"/>
  <c r="U122" i="14"/>
  <c r="P122" i="14"/>
  <c r="I122" i="14"/>
  <c r="K122" i="20" s="1"/>
  <c r="BG121" i="14"/>
  <c r="AX121" i="14"/>
  <c r="AS121" i="14"/>
  <c r="AH121" i="14"/>
  <c r="AA121" i="14"/>
  <c r="M121" i="14"/>
  <c r="K121" i="14"/>
  <c r="M121" i="20" s="1"/>
  <c r="D121" i="14"/>
  <c r="BI120" i="14"/>
  <c r="BC120" i="14"/>
  <c r="AX120" i="14"/>
  <c r="AV120" i="14"/>
  <c r="AL120" i="14"/>
  <c r="AG120" i="14"/>
  <c r="Z120" i="14"/>
  <c r="S120" i="14"/>
  <c r="M120" i="14"/>
  <c r="G120" i="14"/>
  <c r="BE119" i="14"/>
  <c r="BA119" i="14"/>
  <c r="AQ119" i="14"/>
  <c r="AM119" i="14"/>
  <c r="AH119" i="14"/>
  <c r="Z119" i="14"/>
  <c r="S119" i="14"/>
  <c r="I119" i="14"/>
  <c r="K119" i="20" s="1"/>
  <c r="BE118" i="14"/>
  <c r="BA118" i="14"/>
  <c r="AK118" i="14"/>
  <c r="AG118" i="14"/>
  <c r="W118" i="14"/>
  <c r="P118" i="14"/>
  <c r="AU52" i="14"/>
  <c r="N52" i="14"/>
  <c r="BA51" i="14"/>
  <c r="AL51" i="14"/>
  <c r="AC51" i="14"/>
  <c r="U51" i="14"/>
  <c r="BI50" i="14"/>
  <c r="AO50" i="14"/>
  <c r="AC50" i="14"/>
  <c r="W50" i="14"/>
  <c r="J50" i="14"/>
  <c r="AV49" i="14"/>
  <c r="AN48" i="14"/>
  <c r="Z48" i="14"/>
  <c r="Q48" i="14"/>
  <c r="C48" i="14"/>
  <c r="AS47" i="14"/>
  <c r="W47" i="14"/>
  <c r="K47" i="14"/>
  <c r="M47" i="20" s="1"/>
  <c r="AO46" i="14"/>
  <c r="M46" i="14"/>
  <c r="I46" i="14"/>
  <c r="BI45" i="14"/>
  <c r="AO45" i="14"/>
  <c r="AE45" i="14"/>
  <c r="W45" i="14"/>
  <c r="B45" i="14"/>
  <c r="AX44" i="14"/>
  <c r="AS44" i="14"/>
  <c r="N44" i="14"/>
  <c r="BH43" i="14"/>
  <c r="AN43" i="14"/>
  <c r="AA43" i="14"/>
  <c r="M43" i="14"/>
  <c r="G43" i="14"/>
  <c r="BG42" i="14"/>
  <c r="AT42" i="14"/>
  <c r="H42" i="14"/>
  <c r="BE41" i="14"/>
  <c r="AU41" i="14"/>
  <c r="BI40" i="14"/>
  <c r="AL40" i="14"/>
  <c r="AB40" i="14"/>
  <c r="S40" i="14"/>
  <c r="E40" i="14"/>
  <c r="AZ39" i="14"/>
  <c r="AI39" i="14"/>
  <c r="Y39" i="14"/>
  <c r="S39" i="14"/>
  <c r="I39" i="14"/>
  <c r="BA38" i="14"/>
  <c r="AE38" i="14"/>
  <c r="W38" i="14"/>
  <c r="Q38" i="14"/>
  <c r="E38" i="14"/>
  <c r="BB37" i="14"/>
  <c r="AH37" i="14"/>
  <c r="U37" i="14"/>
  <c r="E37" i="14"/>
  <c r="AX36" i="14"/>
  <c r="AS36" i="14"/>
  <c r="H36" i="14"/>
  <c r="BA35" i="14"/>
  <c r="AG35" i="14"/>
  <c r="S35" i="14"/>
  <c r="I35" i="14"/>
  <c r="BC34" i="14"/>
  <c r="AK34" i="14"/>
  <c r="AG34" i="14"/>
  <c r="V33" i="14"/>
  <c r="J33" i="14"/>
  <c r="L33" i="20" s="1"/>
  <c r="BC32" i="14"/>
  <c r="AQ32" i="14"/>
  <c r="AM32" i="14"/>
  <c r="AC32" i="14"/>
  <c r="I32" i="14"/>
  <c r="BB31" i="14"/>
  <c r="AB31" i="14"/>
  <c r="E31" i="14"/>
  <c r="AZ30" i="14"/>
  <c r="AI30" i="14"/>
  <c r="AC30" i="14"/>
  <c r="T30" i="14"/>
  <c r="I30" i="14"/>
  <c r="AV29" i="14"/>
  <c r="S29" i="14"/>
  <c r="O29" i="14"/>
  <c r="BA28" i="14"/>
  <c r="AO28" i="14"/>
  <c r="AC28" i="14"/>
  <c r="T28" i="14"/>
  <c r="K28" i="14"/>
  <c r="BC27" i="14"/>
  <c r="AN27" i="14"/>
  <c r="AF27" i="14"/>
  <c r="Q27" i="14"/>
  <c r="BB26" i="14"/>
  <c r="AI26" i="14"/>
  <c r="AC26" i="14"/>
  <c r="M26" i="14"/>
  <c r="I26" i="14"/>
  <c r="BH25" i="14"/>
  <c r="AM25" i="14"/>
  <c r="AC25" i="14"/>
  <c r="AE24" i="14"/>
  <c r="Z24" i="14"/>
  <c r="E24" i="14"/>
  <c r="AZ23" i="14"/>
  <c r="AI23" i="14"/>
  <c r="B23" i="14"/>
  <c r="AU22" i="14"/>
  <c r="U22" i="14"/>
  <c r="AT21" i="14"/>
  <c r="K21" i="14"/>
  <c r="AL20" i="14"/>
  <c r="Y20" i="14"/>
  <c r="N20" i="14"/>
  <c r="AG216" i="14"/>
  <c r="AF216" i="14"/>
  <c r="AE216" i="14"/>
  <c r="AC216" i="14"/>
  <c r="AB216" i="14"/>
  <c r="AA216" i="14"/>
  <c r="Z216" i="14"/>
  <c r="Y216" i="14"/>
  <c r="W216" i="14"/>
  <c r="V216" i="14"/>
  <c r="U216" i="14"/>
  <c r="T216" i="14"/>
  <c r="S216" i="14"/>
  <c r="Q216" i="14"/>
  <c r="P216" i="14"/>
  <c r="O216" i="14"/>
  <c r="N216" i="14"/>
  <c r="M216" i="14"/>
  <c r="K216" i="14"/>
  <c r="M216" i="20" s="1"/>
  <c r="J216" i="14"/>
  <c r="L216" i="20" s="1"/>
  <c r="I216" i="14"/>
  <c r="K216" i="20" s="1"/>
  <c r="H216" i="14"/>
  <c r="J216" i="20" s="1"/>
  <c r="G216" i="14"/>
  <c r="E216" i="14"/>
  <c r="D216" i="14"/>
  <c r="C216" i="14"/>
  <c r="B216" i="14"/>
  <c r="BJ215" i="14"/>
  <c r="BI215" i="14"/>
  <c r="BH215" i="14"/>
  <c r="BG215" i="14"/>
  <c r="BE215" i="14"/>
  <c r="BC215" i="14"/>
  <c r="BB215" i="14"/>
  <c r="BA215" i="14"/>
  <c r="AZ215" i="14"/>
  <c r="AX215" i="14"/>
  <c r="AV215" i="14"/>
  <c r="AU215" i="14"/>
  <c r="AT215" i="14"/>
  <c r="AS215" i="14"/>
  <c r="AQ215" i="14"/>
  <c r="AO215" i="14"/>
  <c r="AN215" i="14"/>
  <c r="AM215" i="14"/>
  <c r="AL215" i="14"/>
  <c r="AK215" i="14"/>
  <c r="AI215" i="14"/>
  <c r="AH215" i="14"/>
  <c r="AG215" i="14"/>
  <c r="AF215" i="14"/>
  <c r="AE215" i="14"/>
  <c r="AC215" i="14"/>
  <c r="AB215" i="14"/>
  <c r="AA215" i="14"/>
  <c r="Z215" i="14"/>
  <c r="Y215" i="14"/>
  <c r="W215" i="14"/>
  <c r="V215" i="14"/>
  <c r="U215" i="14"/>
  <c r="T215" i="14"/>
  <c r="S215" i="14"/>
  <c r="Q215" i="14"/>
  <c r="P215" i="14"/>
  <c r="O215" i="14"/>
  <c r="N215" i="14"/>
  <c r="M215" i="14"/>
  <c r="K215" i="14"/>
  <c r="M215" i="20" s="1"/>
  <c r="J215" i="14"/>
  <c r="L215" i="20" s="1"/>
  <c r="I215" i="14"/>
  <c r="K215" i="20" s="1"/>
  <c r="H215" i="14"/>
  <c r="J215" i="20" s="1"/>
  <c r="G215" i="14"/>
  <c r="E215" i="14"/>
  <c r="D215" i="14"/>
  <c r="C215" i="14"/>
  <c r="B215" i="14"/>
  <c r="BJ214" i="14"/>
  <c r="BI214" i="14"/>
  <c r="BH214" i="14"/>
  <c r="BG214" i="14"/>
  <c r="BE214" i="14"/>
  <c r="BC214" i="14"/>
  <c r="BB214" i="14"/>
  <c r="BA214" i="14"/>
  <c r="AZ214" i="14"/>
  <c r="AX214" i="14"/>
  <c r="AV214" i="14"/>
  <c r="AU214" i="14"/>
  <c r="AT214" i="14"/>
  <c r="AS214" i="14"/>
  <c r="AQ214" i="14"/>
  <c r="AO214" i="14"/>
  <c r="AN214" i="14"/>
  <c r="AM214" i="14"/>
  <c r="AL214" i="14"/>
  <c r="AK214" i="14"/>
  <c r="AI214" i="14"/>
  <c r="AH214" i="14"/>
  <c r="AG214" i="14"/>
  <c r="AF214" i="14"/>
  <c r="AE214" i="14"/>
  <c r="AC214" i="14"/>
  <c r="AB214" i="14"/>
  <c r="AA214" i="14"/>
  <c r="Z214" i="14"/>
  <c r="Y214" i="14"/>
  <c r="W214" i="14"/>
  <c r="V214" i="14"/>
  <c r="U214" i="14"/>
  <c r="T214" i="14"/>
  <c r="S214" i="14"/>
  <c r="Q214" i="14"/>
  <c r="P214" i="14"/>
  <c r="O214" i="14"/>
  <c r="N214" i="14"/>
  <c r="M214" i="14"/>
  <c r="K214" i="14"/>
  <c r="M214" i="20" s="1"/>
  <c r="J214" i="14"/>
  <c r="L214" i="20" s="1"/>
  <c r="I214" i="14"/>
  <c r="K214" i="20" s="1"/>
  <c r="H214" i="14"/>
  <c r="J214" i="20" s="1"/>
  <c r="G214" i="14"/>
  <c r="E214" i="14"/>
  <c r="D214" i="14"/>
  <c r="C214" i="14"/>
  <c r="B214" i="14"/>
  <c r="BJ213" i="14"/>
  <c r="BI213" i="14"/>
  <c r="BH213" i="14"/>
  <c r="BG213" i="14"/>
  <c r="BE213" i="14"/>
  <c r="BC213" i="14"/>
  <c r="BB213" i="14"/>
  <c r="BA213" i="14"/>
  <c r="AZ213" i="14"/>
  <c r="AX213" i="14"/>
  <c r="AV213" i="14"/>
  <c r="AU213" i="14"/>
  <c r="AT213" i="14"/>
  <c r="AS213" i="14"/>
  <c r="AQ213" i="14"/>
  <c r="AO213" i="14"/>
  <c r="AN213" i="14"/>
  <c r="AM213" i="14"/>
  <c r="AL213" i="14"/>
  <c r="AK213" i="14"/>
  <c r="AI213" i="14"/>
  <c r="AH213" i="14"/>
  <c r="AG213" i="14"/>
  <c r="AF213" i="14"/>
  <c r="AE213" i="14"/>
  <c r="AC213" i="14"/>
  <c r="AB213" i="14"/>
  <c r="AA213" i="14"/>
  <c r="Z213" i="14"/>
  <c r="Y213" i="14"/>
  <c r="W213" i="14"/>
  <c r="V213" i="14"/>
  <c r="U213" i="14"/>
  <c r="T213" i="14"/>
  <c r="S213" i="14"/>
  <c r="Q213" i="14"/>
  <c r="P213" i="14"/>
  <c r="O213" i="14"/>
  <c r="N213" i="14"/>
  <c r="M213" i="14"/>
  <c r="K213" i="14"/>
  <c r="M213" i="20" s="1"/>
  <c r="J213" i="14"/>
  <c r="L213" i="20" s="1"/>
  <c r="I213" i="14"/>
  <c r="K213" i="20" s="1"/>
  <c r="H213" i="14"/>
  <c r="J213" i="20" s="1"/>
  <c r="G213" i="14"/>
  <c r="E213" i="14"/>
  <c r="D213" i="14"/>
  <c r="C213" i="14"/>
  <c r="B213" i="14"/>
  <c r="BJ212" i="14"/>
  <c r="BI212" i="14"/>
  <c r="BH212" i="14"/>
  <c r="BG212" i="14"/>
  <c r="BE212" i="14"/>
  <c r="BC212" i="14"/>
  <c r="BB212" i="14"/>
  <c r="BA212" i="14"/>
  <c r="AZ212" i="14"/>
  <c r="AX212" i="14"/>
  <c r="AV212" i="14"/>
  <c r="AU212" i="14"/>
  <c r="AT212" i="14"/>
  <c r="AS212" i="14"/>
  <c r="AQ212" i="14"/>
  <c r="AO212" i="14"/>
  <c r="AN212" i="14"/>
  <c r="AM212" i="14"/>
  <c r="AL212" i="14"/>
  <c r="AK212" i="14"/>
  <c r="AI212" i="14"/>
  <c r="AH212" i="14"/>
  <c r="AG212" i="14"/>
  <c r="AF212" i="14"/>
  <c r="AE212" i="14"/>
  <c r="AC212" i="14"/>
  <c r="AB212" i="14"/>
  <c r="AA212" i="14"/>
  <c r="Z212" i="14"/>
  <c r="Y212" i="14"/>
  <c r="W212" i="14"/>
  <c r="V212" i="14"/>
  <c r="U212" i="14"/>
  <c r="T212" i="14"/>
  <c r="S212" i="14"/>
  <c r="Q212" i="14"/>
  <c r="P212" i="14"/>
  <c r="O212" i="14"/>
  <c r="N212" i="14"/>
  <c r="M212" i="14"/>
  <c r="K212" i="14"/>
  <c r="M212" i="20" s="1"/>
  <c r="J212" i="14"/>
  <c r="L212" i="20" s="1"/>
  <c r="I212" i="14"/>
  <c r="K212" i="20" s="1"/>
  <c r="H212" i="14"/>
  <c r="J212" i="20" s="1"/>
  <c r="G212" i="14"/>
  <c r="E212" i="14"/>
  <c r="D212" i="14"/>
  <c r="C212" i="14"/>
  <c r="B212" i="14"/>
  <c r="BJ211" i="14"/>
  <c r="BI211" i="14"/>
  <c r="BH211" i="14"/>
  <c r="BG211" i="14"/>
  <c r="BE211" i="14"/>
  <c r="BC211" i="14"/>
  <c r="BB211" i="14"/>
  <c r="BA211" i="14"/>
  <c r="AZ211" i="14"/>
  <c r="AX211" i="14"/>
  <c r="AV211" i="14"/>
  <c r="AU211" i="14"/>
  <c r="AT211" i="14"/>
  <c r="AS211" i="14"/>
  <c r="AQ211" i="14"/>
  <c r="AO211" i="14"/>
  <c r="AN211" i="14"/>
  <c r="AM211" i="14"/>
  <c r="AL211" i="14"/>
  <c r="AK211" i="14"/>
  <c r="AI211" i="14"/>
  <c r="AH211" i="14"/>
  <c r="AG211" i="14"/>
  <c r="AF211" i="14"/>
  <c r="AE211" i="14"/>
  <c r="AC211" i="14"/>
  <c r="AB211" i="14"/>
  <c r="AA211" i="14"/>
  <c r="Z211" i="14"/>
  <c r="Y211" i="14"/>
  <c r="W211" i="14"/>
  <c r="V211" i="14"/>
  <c r="U211" i="14"/>
  <c r="T211" i="14"/>
  <c r="S211" i="14"/>
  <c r="Q211" i="14"/>
  <c r="P211" i="14"/>
  <c r="O211" i="14"/>
  <c r="N211" i="14"/>
  <c r="M211" i="14"/>
  <c r="K211" i="14"/>
  <c r="M211" i="20" s="1"/>
  <c r="J211" i="14"/>
  <c r="L211" i="20" s="1"/>
  <c r="I211" i="14"/>
  <c r="K211" i="20" s="1"/>
  <c r="H211" i="14"/>
  <c r="J211" i="20" s="1"/>
  <c r="G211" i="14"/>
  <c r="E211" i="14"/>
  <c r="D211" i="14"/>
  <c r="C211" i="14"/>
  <c r="B211" i="14"/>
  <c r="BJ210" i="14"/>
  <c r="BI210" i="14"/>
  <c r="BH210" i="14"/>
  <c r="BG210" i="14"/>
  <c r="BE210" i="14"/>
  <c r="BC210" i="14"/>
  <c r="BB210" i="14"/>
  <c r="BA210" i="14"/>
  <c r="AZ210" i="14"/>
  <c r="AX210" i="14"/>
  <c r="AV210" i="14"/>
  <c r="AU210" i="14"/>
  <c r="AT210" i="14"/>
  <c r="AS210" i="14"/>
  <c r="AQ210" i="14"/>
  <c r="AO210" i="14"/>
  <c r="AN210" i="14"/>
  <c r="AM210" i="14"/>
  <c r="AL210" i="14"/>
  <c r="AK210" i="14"/>
  <c r="AI210" i="14"/>
  <c r="AH210" i="14"/>
  <c r="AG210" i="14"/>
  <c r="AF210" i="14"/>
  <c r="AE210" i="14"/>
  <c r="AC210" i="14"/>
  <c r="AB210" i="14"/>
  <c r="AA210" i="14"/>
  <c r="Z210" i="14"/>
  <c r="Y210" i="14"/>
  <c r="W210" i="14"/>
  <c r="V210" i="14"/>
  <c r="U210" i="14"/>
  <c r="T210" i="14"/>
  <c r="S210" i="14"/>
  <c r="Q210" i="14"/>
  <c r="P210" i="14"/>
  <c r="O210" i="14"/>
  <c r="N210" i="14"/>
  <c r="M210" i="14"/>
  <c r="K210" i="14"/>
  <c r="M210" i="20" s="1"/>
  <c r="J210" i="14"/>
  <c r="L210" i="20" s="1"/>
  <c r="I210" i="14"/>
  <c r="K210" i="20" s="1"/>
  <c r="H210" i="14"/>
  <c r="J210" i="20" s="1"/>
  <c r="G210" i="14"/>
  <c r="E210" i="14"/>
  <c r="D210" i="14"/>
  <c r="C210" i="14"/>
  <c r="B210" i="14"/>
  <c r="BJ209" i="14"/>
  <c r="BI209" i="14"/>
  <c r="BH209" i="14"/>
  <c r="BG209" i="14"/>
  <c r="BE209" i="14"/>
  <c r="BC209" i="14"/>
  <c r="BB209" i="14"/>
  <c r="BA209" i="14"/>
  <c r="AZ209" i="14"/>
  <c r="AX209" i="14"/>
  <c r="AV209" i="14"/>
  <c r="AU209" i="14"/>
  <c r="AT209" i="14"/>
  <c r="AS209" i="14"/>
  <c r="AQ209" i="14"/>
  <c r="AO209" i="14"/>
  <c r="AN209" i="14"/>
  <c r="AM209" i="14"/>
  <c r="AL209" i="14"/>
  <c r="AK209" i="14"/>
  <c r="AI209" i="14"/>
  <c r="AH209" i="14"/>
  <c r="AG209" i="14"/>
  <c r="AF209" i="14"/>
  <c r="AE209" i="14"/>
  <c r="AC209" i="14"/>
  <c r="AB209" i="14"/>
  <c r="AA209" i="14"/>
  <c r="Z209" i="14"/>
  <c r="Y209" i="14"/>
  <c r="W209" i="14"/>
  <c r="V209" i="14"/>
  <c r="U209" i="14"/>
  <c r="T209" i="14"/>
  <c r="S209" i="14"/>
  <c r="Q209" i="14"/>
  <c r="P209" i="14"/>
  <c r="O209" i="14"/>
  <c r="N209" i="14"/>
  <c r="M209" i="14"/>
  <c r="K209" i="14"/>
  <c r="M209" i="20" s="1"/>
  <c r="J209" i="14"/>
  <c r="L209" i="20" s="1"/>
  <c r="I209" i="14"/>
  <c r="K209" i="20" s="1"/>
  <c r="H209" i="14"/>
  <c r="J209" i="20" s="1"/>
  <c r="G209" i="14"/>
  <c r="E209" i="14"/>
  <c r="D209" i="14"/>
  <c r="C209" i="14"/>
  <c r="B209" i="14"/>
  <c r="BJ208" i="14"/>
  <c r="BI208" i="14"/>
  <c r="BH208" i="14"/>
  <c r="BG208" i="14"/>
  <c r="BE208" i="14"/>
  <c r="BC208" i="14"/>
  <c r="BB208" i="14"/>
  <c r="BA208" i="14"/>
  <c r="AZ208" i="14"/>
  <c r="AX208" i="14"/>
  <c r="AV208" i="14"/>
  <c r="AU208" i="14"/>
  <c r="AT208" i="14"/>
  <c r="AS208" i="14"/>
  <c r="AQ208" i="14"/>
  <c r="AO208" i="14"/>
  <c r="AN208" i="14"/>
  <c r="AM208" i="14"/>
  <c r="AL208" i="14"/>
  <c r="AK208" i="14"/>
  <c r="AI208" i="14"/>
  <c r="AH208" i="14"/>
  <c r="AG208" i="14"/>
  <c r="AF208" i="14"/>
  <c r="AE208" i="14"/>
  <c r="AC208" i="14"/>
  <c r="AB208" i="14"/>
  <c r="AA208" i="14"/>
  <c r="Z208" i="14"/>
  <c r="Y208" i="14"/>
  <c r="W208" i="14"/>
  <c r="V208" i="14"/>
  <c r="U208" i="14"/>
  <c r="T208" i="14"/>
  <c r="S208" i="14"/>
  <c r="Q208" i="14"/>
  <c r="P208" i="14"/>
  <c r="O208" i="14"/>
  <c r="N208" i="14"/>
  <c r="M208" i="14"/>
  <c r="K208" i="14"/>
  <c r="M208" i="20" s="1"/>
  <c r="J208" i="14"/>
  <c r="L208" i="20" s="1"/>
  <c r="I208" i="14"/>
  <c r="K208" i="20" s="1"/>
  <c r="H208" i="14"/>
  <c r="J208" i="20" s="1"/>
  <c r="G208" i="14"/>
  <c r="E208" i="14"/>
  <c r="D208" i="14"/>
  <c r="C208" i="14"/>
  <c r="B208" i="14"/>
  <c r="BJ207" i="14"/>
  <c r="BI207" i="14"/>
  <c r="BH207" i="14"/>
  <c r="BG207" i="14"/>
  <c r="BE207" i="14"/>
  <c r="BC207" i="14"/>
  <c r="BB207" i="14"/>
  <c r="BA207" i="14"/>
  <c r="AZ207" i="14"/>
  <c r="AX207" i="14"/>
  <c r="AV207" i="14"/>
  <c r="AU207" i="14"/>
  <c r="AT207" i="14"/>
  <c r="AS207" i="14"/>
  <c r="AQ207" i="14"/>
  <c r="AO207" i="14"/>
  <c r="AN207" i="14"/>
  <c r="AM207" i="14"/>
  <c r="AL207" i="14"/>
  <c r="AK207" i="14"/>
  <c r="AI207" i="14"/>
  <c r="AH207" i="14"/>
  <c r="AG207" i="14"/>
  <c r="AF207" i="14"/>
  <c r="AE207" i="14"/>
  <c r="AC207" i="14"/>
  <c r="AB207" i="14"/>
  <c r="AA207" i="14"/>
  <c r="Z207" i="14"/>
  <c r="Y207" i="14"/>
  <c r="W207" i="14"/>
  <c r="V207" i="14"/>
  <c r="U207" i="14"/>
  <c r="T207" i="14"/>
  <c r="S207" i="14"/>
  <c r="Q207" i="14"/>
  <c r="P207" i="14"/>
  <c r="O207" i="14"/>
  <c r="N207" i="14"/>
  <c r="M207" i="14"/>
  <c r="K207" i="14"/>
  <c r="M207" i="20" s="1"/>
  <c r="J207" i="14"/>
  <c r="L207" i="20" s="1"/>
  <c r="I207" i="14"/>
  <c r="K207" i="20" s="1"/>
  <c r="H207" i="14"/>
  <c r="J207" i="20" s="1"/>
  <c r="G207" i="14"/>
  <c r="E207" i="14"/>
  <c r="D207" i="14"/>
  <c r="C207" i="14"/>
  <c r="B207" i="14"/>
  <c r="BJ206" i="14"/>
  <c r="BI206" i="14"/>
  <c r="BH206" i="14"/>
  <c r="BG206" i="14"/>
  <c r="BE206" i="14"/>
  <c r="BC206" i="14"/>
  <c r="BB206" i="14"/>
  <c r="BA206" i="14"/>
  <c r="AZ206" i="14"/>
  <c r="AX206" i="14"/>
  <c r="AV206" i="14"/>
  <c r="AU206" i="14"/>
  <c r="AT206" i="14"/>
  <c r="AS206" i="14"/>
  <c r="AQ206" i="14"/>
  <c r="AO206" i="14"/>
  <c r="AN206" i="14"/>
  <c r="AM206" i="14"/>
  <c r="AL206" i="14"/>
  <c r="AK206" i="14"/>
  <c r="AI206" i="14"/>
  <c r="AH206" i="14"/>
  <c r="AG206" i="14"/>
  <c r="AF206" i="14"/>
  <c r="AE206" i="14"/>
  <c r="AC206" i="14"/>
  <c r="AB206" i="14"/>
  <c r="AA206" i="14"/>
  <c r="Z206" i="14"/>
  <c r="Y206" i="14"/>
  <c r="W206" i="14"/>
  <c r="V206" i="14"/>
  <c r="U206" i="14"/>
  <c r="T206" i="14"/>
  <c r="S206" i="14"/>
  <c r="Q206" i="14"/>
  <c r="P206" i="14"/>
  <c r="O206" i="14"/>
  <c r="N206" i="14"/>
  <c r="M206" i="14"/>
  <c r="K206" i="14"/>
  <c r="M206" i="20" s="1"/>
  <c r="J206" i="14"/>
  <c r="L206" i="20" s="1"/>
  <c r="I206" i="14"/>
  <c r="K206" i="20" s="1"/>
  <c r="H206" i="14"/>
  <c r="J206" i="20" s="1"/>
  <c r="G206" i="14"/>
  <c r="E206" i="14"/>
  <c r="D206" i="14"/>
  <c r="C206" i="14"/>
  <c r="B206" i="14"/>
  <c r="BJ205" i="14"/>
  <c r="BI205" i="14"/>
  <c r="BH205" i="14"/>
  <c r="BG205" i="14"/>
  <c r="BE205" i="14"/>
  <c r="BC205" i="14"/>
  <c r="BB205" i="14"/>
  <c r="BA205" i="14"/>
  <c r="AZ205" i="14"/>
  <c r="AX205" i="14"/>
  <c r="AV205" i="14"/>
  <c r="AU205" i="14"/>
  <c r="AT205" i="14"/>
  <c r="AS205" i="14"/>
  <c r="AQ205" i="14"/>
  <c r="AO205" i="14"/>
  <c r="AN205" i="14"/>
  <c r="AM205" i="14"/>
  <c r="AL205" i="14"/>
  <c r="AK205" i="14"/>
  <c r="AI205" i="14"/>
  <c r="AH205" i="14"/>
  <c r="AG205" i="14"/>
  <c r="AF205" i="14"/>
  <c r="AE205" i="14"/>
  <c r="AC205" i="14"/>
  <c r="AB205" i="14"/>
  <c r="AA205" i="14"/>
  <c r="Z205" i="14"/>
  <c r="Y205" i="14"/>
  <c r="W205" i="14"/>
  <c r="V205" i="14"/>
  <c r="U205" i="14"/>
  <c r="T205" i="14"/>
  <c r="S205" i="14"/>
  <c r="Q205" i="14"/>
  <c r="P205" i="14"/>
  <c r="O205" i="14"/>
  <c r="N205" i="14"/>
  <c r="M205" i="14"/>
  <c r="K205" i="14"/>
  <c r="M205" i="20" s="1"/>
  <c r="J205" i="14"/>
  <c r="L205" i="20" s="1"/>
  <c r="I205" i="14"/>
  <c r="K205" i="20" s="1"/>
  <c r="H205" i="14"/>
  <c r="J205" i="20" s="1"/>
  <c r="G205" i="14"/>
  <c r="E205" i="14"/>
  <c r="D205" i="14"/>
  <c r="C205" i="14"/>
  <c r="B205" i="14"/>
  <c r="BJ204" i="14"/>
  <c r="BI204" i="14"/>
  <c r="BH204" i="14"/>
  <c r="BG204" i="14"/>
  <c r="BE204" i="14"/>
  <c r="BC204" i="14"/>
  <c r="BB204" i="14"/>
  <c r="BA204" i="14"/>
  <c r="AZ204" i="14"/>
  <c r="AX204" i="14"/>
  <c r="AV204" i="14"/>
  <c r="AU204" i="14"/>
  <c r="AT204" i="14"/>
  <c r="AS204" i="14"/>
  <c r="AQ204" i="14"/>
  <c r="AO204" i="14"/>
  <c r="AN204" i="14"/>
  <c r="AM204" i="14"/>
  <c r="AL204" i="14"/>
  <c r="AK204" i="14"/>
  <c r="AI204" i="14"/>
  <c r="AH204" i="14"/>
  <c r="AG204" i="14"/>
  <c r="AF204" i="14"/>
  <c r="AE204" i="14"/>
  <c r="AC204" i="14"/>
  <c r="AB204" i="14"/>
  <c r="AA204" i="14"/>
  <c r="Z204" i="14"/>
  <c r="Y204" i="14"/>
  <c r="W204" i="14"/>
  <c r="V204" i="14"/>
  <c r="U204" i="14"/>
  <c r="T204" i="14"/>
  <c r="S204" i="14"/>
  <c r="Q204" i="14"/>
  <c r="P204" i="14"/>
  <c r="O204" i="14"/>
  <c r="N204" i="14"/>
  <c r="M204" i="14"/>
  <c r="K204" i="14"/>
  <c r="M204" i="20" s="1"/>
  <c r="J204" i="14"/>
  <c r="L204" i="20" s="1"/>
  <c r="I204" i="14"/>
  <c r="K204" i="20" s="1"/>
  <c r="H204" i="14"/>
  <c r="J204" i="20" s="1"/>
  <c r="G204" i="14"/>
  <c r="E204" i="14"/>
  <c r="D204" i="14"/>
  <c r="C204" i="14"/>
  <c r="B204" i="14"/>
  <c r="BJ203" i="14"/>
  <c r="BI203" i="14"/>
  <c r="BH203" i="14"/>
  <c r="BG203" i="14"/>
  <c r="BE203" i="14"/>
  <c r="BC203" i="14"/>
  <c r="BB203" i="14"/>
  <c r="BA203" i="14"/>
  <c r="AZ203" i="14"/>
  <c r="AX203" i="14"/>
  <c r="AV203" i="14"/>
  <c r="AU203" i="14"/>
  <c r="AT203" i="14"/>
  <c r="AS203" i="14"/>
  <c r="AQ203" i="14"/>
  <c r="AO203" i="14"/>
  <c r="AN203" i="14"/>
  <c r="AM203" i="14"/>
  <c r="AL203" i="14"/>
  <c r="AK203" i="14"/>
  <c r="AI203" i="14"/>
  <c r="AH203" i="14"/>
  <c r="AG203" i="14"/>
  <c r="AF203" i="14"/>
  <c r="AE203" i="14"/>
  <c r="AC203" i="14"/>
  <c r="AB203" i="14"/>
  <c r="AA203" i="14"/>
  <c r="Z203" i="14"/>
  <c r="Y203" i="14"/>
  <c r="W203" i="14"/>
  <c r="V203" i="14"/>
  <c r="U203" i="14"/>
  <c r="T203" i="14"/>
  <c r="S203" i="14"/>
  <c r="Q203" i="14"/>
  <c r="P203" i="14"/>
  <c r="O203" i="14"/>
  <c r="N203" i="14"/>
  <c r="M203" i="14"/>
  <c r="K203" i="14"/>
  <c r="M203" i="20" s="1"/>
  <c r="J203" i="14"/>
  <c r="L203" i="20" s="1"/>
  <c r="I203" i="14"/>
  <c r="K203" i="20" s="1"/>
  <c r="H203" i="14"/>
  <c r="J203" i="20" s="1"/>
  <c r="G203" i="14"/>
  <c r="E203" i="14"/>
  <c r="D203" i="14"/>
  <c r="C203" i="14"/>
  <c r="B203" i="14"/>
  <c r="BJ202" i="14"/>
  <c r="BI202" i="14"/>
  <c r="BH202" i="14"/>
  <c r="BG202" i="14"/>
  <c r="BE202" i="14"/>
  <c r="BC202" i="14"/>
  <c r="BB202" i="14"/>
  <c r="BA202" i="14"/>
  <c r="AZ202" i="14"/>
  <c r="AX202" i="14"/>
  <c r="AV202" i="14"/>
  <c r="AU202" i="14"/>
  <c r="AT202" i="14"/>
  <c r="AS202" i="14"/>
  <c r="AQ202" i="14"/>
  <c r="AO202" i="14"/>
  <c r="AN202" i="14"/>
  <c r="AM202" i="14"/>
  <c r="AL202" i="14"/>
  <c r="AK202" i="14"/>
  <c r="AI202" i="14"/>
  <c r="AH202" i="14"/>
  <c r="AG202" i="14"/>
  <c r="AF202" i="14"/>
  <c r="AE202" i="14"/>
  <c r="AC202" i="14"/>
  <c r="AB202" i="14"/>
  <c r="AA202" i="14"/>
  <c r="Z202" i="14"/>
  <c r="Y202" i="14"/>
  <c r="W202" i="14"/>
  <c r="V202" i="14"/>
  <c r="U202" i="14"/>
  <c r="T202" i="14"/>
  <c r="S202" i="14"/>
  <c r="Q202" i="14"/>
  <c r="P202" i="14"/>
  <c r="O202" i="14"/>
  <c r="N202" i="14"/>
  <c r="M202" i="14"/>
  <c r="K202" i="14"/>
  <c r="M202" i="20" s="1"/>
  <c r="J202" i="14"/>
  <c r="L202" i="20" s="1"/>
  <c r="I202" i="14"/>
  <c r="K202" i="20" s="1"/>
  <c r="H202" i="14"/>
  <c r="J202" i="20" s="1"/>
  <c r="G202" i="14"/>
  <c r="E202" i="14"/>
  <c r="D202" i="14"/>
  <c r="C202" i="14"/>
  <c r="B202" i="14"/>
  <c r="BJ201" i="14"/>
  <c r="BI201" i="14"/>
  <c r="BH201" i="14"/>
  <c r="BG201" i="14"/>
  <c r="BE201" i="14"/>
  <c r="BC201" i="14"/>
  <c r="BB201" i="14"/>
  <c r="BA201" i="14"/>
  <c r="AZ201" i="14"/>
  <c r="AX201" i="14"/>
  <c r="AV201" i="14"/>
  <c r="AU201" i="14"/>
  <c r="AT201" i="14"/>
  <c r="AS201" i="14"/>
  <c r="AQ201" i="14"/>
  <c r="AO201" i="14"/>
  <c r="AN201" i="14"/>
  <c r="AM201" i="14"/>
  <c r="AL201" i="14"/>
  <c r="AK201" i="14"/>
  <c r="AI201" i="14"/>
  <c r="AH201" i="14"/>
  <c r="AG201" i="14"/>
  <c r="AF201" i="14"/>
  <c r="AE201" i="14"/>
  <c r="AC201" i="14"/>
  <c r="AB201" i="14"/>
  <c r="AA201" i="14"/>
  <c r="Z201" i="14"/>
  <c r="Y201" i="14"/>
  <c r="W201" i="14"/>
  <c r="V201" i="14"/>
  <c r="U201" i="14"/>
  <c r="T201" i="14"/>
  <c r="S201" i="14"/>
  <c r="Q201" i="14"/>
  <c r="P201" i="14"/>
  <c r="O201" i="14"/>
  <c r="N201" i="14"/>
  <c r="M201" i="14"/>
  <c r="K201" i="14"/>
  <c r="M201" i="20" s="1"/>
  <c r="J201" i="14"/>
  <c r="L201" i="20" s="1"/>
  <c r="I201" i="14"/>
  <c r="K201" i="20" s="1"/>
  <c r="H201" i="14"/>
  <c r="J201" i="20" s="1"/>
  <c r="G201" i="14"/>
  <c r="E201" i="14"/>
  <c r="D201" i="14"/>
  <c r="C201" i="14"/>
  <c r="B201" i="14"/>
  <c r="BJ200" i="14"/>
  <c r="BI200" i="14"/>
  <c r="BH200" i="14"/>
  <c r="BG200" i="14"/>
  <c r="BE200" i="14"/>
  <c r="BC200" i="14"/>
  <c r="BB200" i="14"/>
  <c r="BA200" i="14"/>
  <c r="AZ200" i="14"/>
  <c r="AX200" i="14"/>
  <c r="AV200" i="14"/>
  <c r="AU200" i="14"/>
  <c r="AT200" i="14"/>
  <c r="AS200" i="14"/>
  <c r="AQ200" i="14"/>
  <c r="AO200" i="14"/>
  <c r="AN200" i="14"/>
  <c r="AM200" i="14"/>
  <c r="AL200" i="14"/>
  <c r="AK200" i="14"/>
  <c r="AI200" i="14"/>
  <c r="AH200" i="14"/>
  <c r="AG200" i="14"/>
  <c r="AF200" i="14"/>
  <c r="AE200" i="14"/>
  <c r="AC200" i="14"/>
  <c r="AB200" i="14"/>
  <c r="AA200" i="14"/>
  <c r="Z200" i="14"/>
  <c r="Y200" i="14"/>
  <c r="W200" i="14"/>
  <c r="V200" i="14"/>
  <c r="U200" i="14"/>
  <c r="T200" i="14"/>
  <c r="S200" i="14"/>
  <c r="Q200" i="14"/>
  <c r="P200" i="14"/>
  <c r="O200" i="14"/>
  <c r="N200" i="14"/>
  <c r="M200" i="14"/>
  <c r="K200" i="14"/>
  <c r="M200" i="20" s="1"/>
  <c r="J200" i="14"/>
  <c r="L200" i="20" s="1"/>
  <c r="I200" i="14"/>
  <c r="K200" i="20" s="1"/>
  <c r="H200" i="14"/>
  <c r="J200" i="20" s="1"/>
  <c r="G200" i="14"/>
  <c r="E200" i="14"/>
  <c r="D200" i="14"/>
  <c r="C200" i="14"/>
  <c r="B200" i="14"/>
  <c r="BJ199" i="14"/>
  <c r="BI199" i="14"/>
  <c r="BH199" i="14"/>
  <c r="BG199" i="14"/>
  <c r="BE199" i="14"/>
  <c r="BC199" i="14"/>
  <c r="BB199" i="14"/>
  <c r="BA199" i="14"/>
  <c r="AZ199" i="14"/>
  <c r="AX199" i="14"/>
  <c r="AV199" i="14"/>
  <c r="AU199" i="14"/>
  <c r="AT199" i="14"/>
  <c r="AS199" i="14"/>
  <c r="AQ199" i="14"/>
  <c r="AO199" i="14"/>
  <c r="AN199" i="14"/>
  <c r="AM199" i="14"/>
  <c r="AL199" i="14"/>
  <c r="AK199" i="14"/>
  <c r="AI199" i="14"/>
  <c r="AH199" i="14"/>
  <c r="AG199" i="14"/>
  <c r="AF199" i="14"/>
  <c r="AE199" i="14"/>
  <c r="AC199" i="14"/>
  <c r="AB199" i="14"/>
  <c r="AA199" i="14"/>
  <c r="Z199" i="14"/>
  <c r="Y199" i="14"/>
  <c r="W199" i="14"/>
  <c r="V199" i="14"/>
  <c r="U199" i="14"/>
  <c r="T199" i="14"/>
  <c r="S199" i="14"/>
  <c r="Q199" i="14"/>
  <c r="P199" i="14"/>
  <c r="O199" i="14"/>
  <c r="N199" i="14"/>
  <c r="M199" i="14"/>
  <c r="K199" i="14"/>
  <c r="M199" i="20" s="1"/>
  <c r="J199" i="14"/>
  <c r="L199" i="20" s="1"/>
  <c r="I199" i="14"/>
  <c r="K199" i="20" s="1"/>
  <c r="H199" i="14"/>
  <c r="J199" i="20" s="1"/>
  <c r="G199" i="14"/>
  <c r="E199" i="14"/>
  <c r="D199" i="14"/>
  <c r="C199" i="14"/>
  <c r="B199" i="14"/>
  <c r="BJ198" i="14"/>
  <c r="BI198" i="14"/>
  <c r="BH198" i="14"/>
  <c r="BG198" i="14"/>
  <c r="BE198" i="14"/>
  <c r="BC198" i="14"/>
  <c r="BB198" i="14"/>
  <c r="BA198" i="14"/>
  <c r="AZ198" i="14"/>
  <c r="AX198" i="14"/>
  <c r="AV198" i="14"/>
  <c r="AU198" i="14"/>
  <c r="AT198" i="14"/>
  <c r="AS198" i="14"/>
  <c r="AQ198" i="14"/>
  <c r="AO198" i="14"/>
  <c r="AN198" i="14"/>
  <c r="AM198" i="14"/>
  <c r="AL198" i="14"/>
  <c r="AK198" i="14"/>
  <c r="AI198" i="14"/>
  <c r="AH198" i="14"/>
  <c r="AG198" i="14"/>
  <c r="AF198" i="14"/>
  <c r="AE198" i="14"/>
  <c r="AC198" i="14"/>
  <c r="AB198" i="14"/>
  <c r="AA198" i="14"/>
  <c r="Z198" i="14"/>
  <c r="Y198" i="14"/>
  <c r="W198" i="14"/>
  <c r="V198" i="14"/>
  <c r="U198" i="14"/>
  <c r="T198" i="14"/>
  <c r="S198" i="14"/>
  <c r="Q198" i="14"/>
  <c r="P198" i="14"/>
  <c r="O198" i="14"/>
  <c r="N198" i="14"/>
  <c r="M198" i="14"/>
  <c r="K198" i="14"/>
  <c r="M198" i="20" s="1"/>
  <c r="J198" i="14"/>
  <c r="L198" i="20" s="1"/>
  <c r="I198" i="14"/>
  <c r="K198" i="20" s="1"/>
  <c r="H198" i="14"/>
  <c r="J198" i="20" s="1"/>
  <c r="G198" i="14"/>
  <c r="E198" i="14"/>
  <c r="D198" i="14"/>
  <c r="C198" i="14"/>
  <c r="B198" i="14"/>
  <c r="BJ197" i="14"/>
  <c r="BI197" i="14"/>
  <c r="BH197" i="14"/>
  <c r="BG197" i="14"/>
  <c r="BE197" i="14"/>
  <c r="BC197" i="14"/>
  <c r="BB197" i="14"/>
  <c r="BA197" i="14"/>
  <c r="AZ197" i="14"/>
  <c r="AX197" i="14"/>
  <c r="AV197" i="14"/>
  <c r="AU197" i="14"/>
  <c r="AT197" i="14"/>
  <c r="AS197" i="14"/>
  <c r="AQ197" i="14"/>
  <c r="AO197" i="14"/>
  <c r="AN197" i="14"/>
  <c r="AM197" i="14"/>
  <c r="AL197" i="14"/>
  <c r="AK197" i="14"/>
  <c r="AI197" i="14"/>
  <c r="AH197" i="14"/>
  <c r="AG197" i="14"/>
  <c r="AF197" i="14"/>
  <c r="AE197" i="14"/>
  <c r="AC197" i="14"/>
  <c r="AB197" i="14"/>
  <c r="AA197" i="14"/>
  <c r="Z197" i="14"/>
  <c r="Y197" i="14"/>
  <c r="W197" i="14"/>
  <c r="V197" i="14"/>
  <c r="U197" i="14"/>
  <c r="T197" i="14"/>
  <c r="S197" i="14"/>
  <c r="Q197" i="14"/>
  <c r="P197" i="14"/>
  <c r="O197" i="14"/>
  <c r="N197" i="14"/>
  <c r="M197" i="14"/>
  <c r="K197" i="14"/>
  <c r="M197" i="20" s="1"/>
  <c r="J197" i="14"/>
  <c r="L197" i="20" s="1"/>
  <c r="I197" i="14"/>
  <c r="K197" i="20" s="1"/>
  <c r="H197" i="14"/>
  <c r="J197" i="20" s="1"/>
  <c r="G197" i="14"/>
  <c r="E197" i="14"/>
  <c r="D197" i="14"/>
  <c r="C197" i="14"/>
  <c r="B197" i="14"/>
  <c r="BJ196" i="14"/>
  <c r="BI196" i="14"/>
  <c r="BH196" i="14"/>
  <c r="BG196" i="14"/>
  <c r="BE196" i="14"/>
  <c r="BC196" i="14"/>
  <c r="BB196" i="14"/>
  <c r="BA196" i="14"/>
  <c r="AZ196" i="14"/>
  <c r="AX196" i="14"/>
  <c r="AV196" i="14"/>
  <c r="AU196" i="14"/>
  <c r="AT196" i="14"/>
  <c r="AS196" i="14"/>
  <c r="AQ196" i="14"/>
  <c r="AO196" i="14"/>
  <c r="AN196" i="14"/>
  <c r="AM196" i="14"/>
  <c r="AL196" i="14"/>
  <c r="AK196" i="14"/>
  <c r="AI196" i="14"/>
  <c r="AH196" i="14"/>
  <c r="AG196" i="14"/>
  <c r="AF196" i="14"/>
  <c r="AE196" i="14"/>
  <c r="AC196" i="14"/>
  <c r="AB196" i="14"/>
  <c r="AA196" i="14"/>
  <c r="Z196" i="14"/>
  <c r="Y196" i="14"/>
  <c r="W196" i="14"/>
  <c r="V196" i="14"/>
  <c r="U196" i="14"/>
  <c r="T196" i="14"/>
  <c r="S196" i="14"/>
  <c r="Q196" i="14"/>
  <c r="P196" i="14"/>
  <c r="O196" i="14"/>
  <c r="N196" i="14"/>
  <c r="M196" i="14"/>
  <c r="K196" i="14"/>
  <c r="M196" i="20" s="1"/>
  <c r="J196" i="14"/>
  <c r="L196" i="20" s="1"/>
  <c r="I196" i="14"/>
  <c r="K196" i="20" s="1"/>
  <c r="H196" i="14"/>
  <c r="J196" i="20" s="1"/>
  <c r="G196" i="14"/>
  <c r="E196" i="14"/>
  <c r="D196" i="14"/>
  <c r="C196" i="14"/>
  <c r="B196" i="14"/>
  <c r="BJ195" i="14"/>
  <c r="BI195" i="14"/>
  <c r="BH195" i="14"/>
  <c r="BG195" i="14"/>
  <c r="BE195" i="14"/>
  <c r="BC195" i="14"/>
  <c r="BB195" i="14"/>
  <c r="BA195" i="14"/>
  <c r="AZ195" i="14"/>
  <c r="AX195" i="14"/>
  <c r="AV195" i="14"/>
  <c r="AU195" i="14"/>
  <c r="AT195" i="14"/>
  <c r="AS195" i="14"/>
  <c r="AQ195" i="14"/>
  <c r="AO195" i="14"/>
  <c r="AN195" i="14"/>
  <c r="AM195" i="14"/>
  <c r="AL195" i="14"/>
  <c r="AK195" i="14"/>
  <c r="AI195" i="14"/>
  <c r="AH195" i="14"/>
  <c r="AG195" i="14"/>
  <c r="AF195" i="14"/>
  <c r="AE195" i="14"/>
  <c r="AC195" i="14"/>
  <c r="AB195" i="14"/>
  <c r="AA195" i="14"/>
  <c r="Z195" i="14"/>
  <c r="Y195" i="14"/>
  <c r="W195" i="14"/>
  <c r="V195" i="14"/>
  <c r="U195" i="14"/>
  <c r="T195" i="14"/>
  <c r="S195" i="14"/>
  <c r="Q195" i="14"/>
  <c r="P195" i="14"/>
  <c r="O195" i="14"/>
  <c r="N195" i="14"/>
  <c r="M195" i="14"/>
  <c r="K195" i="14"/>
  <c r="M195" i="20" s="1"/>
  <c r="J195" i="14"/>
  <c r="L195" i="20" s="1"/>
  <c r="I195" i="14"/>
  <c r="K195" i="20" s="1"/>
  <c r="H195" i="14"/>
  <c r="J195" i="20" s="1"/>
  <c r="G195" i="14"/>
  <c r="E195" i="14"/>
  <c r="D195" i="14"/>
  <c r="C195" i="14"/>
  <c r="B195" i="14"/>
  <c r="BJ194" i="14"/>
  <c r="BI194" i="14"/>
  <c r="BH194" i="14"/>
  <c r="BG194" i="14"/>
  <c r="BE194" i="14"/>
  <c r="BC194" i="14"/>
  <c r="BB194" i="14"/>
  <c r="BA194" i="14"/>
  <c r="AZ194" i="14"/>
  <c r="AX194" i="14"/>
  <c r="AV194" i="14"/>
  <c r="AU194" i="14"/>
  <c r="AT194" i="14"/>
  <c r="AS194" i="14"/>
  <c r="AQ194" i="14"/>
  <c r="AO194" i="14"/>
  <c r="AN194" i="14"/>
  <c r="AM194" i="14"/>
  <c r="AL194" i="14"/>
  <c r="AK194" i="14"/>
  <c r="AI194" i="14"/>
  <c r="AH194" i="14"/>
  <c r="AG194" i="14"/>
  <c r="AF194" i="14"/>
  <c r="AE194" i="14"/>
  <c r="AC194" i="14"/>
  <c r="AB194" i="14"/>
  <c r="AA194" i="14"/>
  <c r="Z194" i="14"/>
  <c r="Y194" i="14"/>
  <c r="W194" i="14"/>
  <c r="V194" i="14"/>
  <c r="U194" i="14"/>
  <c r="T194" i="14"/>
  <c r="S194" i="14"/>
  <c r="Q194" i="14"/>
  <c r="P194" i="14"/>
  <c r="O194" i="14"/>
  <c r="N194" i="14"/>
  <c r="M194" i="14"/>
  <c r="K194" i="14"/>
  <c r="M194" i="20" s="1"/>
  <c r="J194" i="14"/>
  <c r="L194" i="20" s="1"/>
  <c r="I194" i="14"/>
  <c r="K194" i="20" s="1"/>
  <c r="H194" i="14"/>
  <c r="J194" i="20" s="1"/>
  <c r="G194" i="14"/>
  <c r="E194" i="14"/>
  <c r="D194" i="14"/>
  <c r="C194" i="14"/>
  <c r="B194" i="14"/>
  <c r="BJ193" i="14"/>
  <c r="BI193" i="14"/>
  <c r="BH193" i="14"/>
  <c r="BG193" i="14"/>
  <c r="BE193" i="14"/>
  <c r="BC193" i="14"/>
  <c r="BB193" i="14"/>
  <c r="BA193" i="14"/>
  <c r="AZ193" i="14"/>
  <c r="AX193" i="14"/>
  <c r="AV193" i="14"/>
  <c r="AU193" i="14"/>
  <c r="AT193" i="14"/>
  <c r="AS193" i="14"/>
  <c r="AQ193" i="14"/>
  <c r="AO193" i="14"/>
  <c r="AN193" i="14"/>
  <c r="AM193" i="14"/>
  <c r="AL193" i="14"/>
  <c r="AK193" i="14"/>
  <c r="AI193" i="14"/>
  <c r="AH193" i="14"/>
  <c r="AG193" i="14"/>
  <c r="AF193" i="14"/>
  <c r="AE193" i="14"/>
  <c r="AC193" i="14"/>
  <c r="AB193" i="14"/>
  <c r="AA193" i="14"/>
  <c r="Z193" i="14"/>
  <c r="Y193" i="14"/>
  <c r="W193" i="14"/>
  <c r="V193" i="14"/>
  <c r="U193" i="14"/>
  <c r="T193" i="14"/>
  <c r="S193" i="14"/>
  <c r="Q193" i="14"/>
  <c r="P193" i="14"/>
  <c r="O193" i="14"/>
  <c r="N193" i="14"/>
  <c r="M193" i="14"/>
  <c r="K193" i="14"/>
  <c r="M193" i="20" s="1"/>
  <c r="J193" i="14"/>
  <c r="L193" i="20" s="1"/>
  <c r="I193" i="14"/>
  <c r="K193" i="20" s="1"/>
  <c r="H193" i="14"/>
  <c r="J193" i="20" s="1"/>
  <c r="G193" i="14"/>
  <c r="E193" i="14"/>
  <c r="D193" i="14"/>
  <c r="C193" i="14"/>
  <c r="B193" i="14"/>
  <c r="BJ192" i="14"/>
  <c r="BI192" i="14"/>
  <c r="BH192" i="14"/>
  <c r="BG192" i="14"/>
  <c r="BE192" i="14"/>
  <c r="BC192" i="14"/>
  <c r="BB192" i="14"/>
  <c r="BA192" i="14"/>
  <c r="AZ192" i="14"/>
  <c r="AX192" i="14"/>
  <c r="AV192" i="14"/>
  <c r="AU192" i="14"/>
  <c r="AT192" i="14"/>
  <c r="AS192" i="14"/>
  <c r="AQ192" i="14"/>
  <c r="AO192" i="14"/>
  <c r="AN192" i="14"/>
  <c r="AM192" i="14"/>
  <c r="AL192" i="14"/>
  <c r="AK192" i="14"/>
  <c r="AI192" i="14"/>
  <c r="AH192" i="14"/>
  <c r="AG192" i="14"/>
  <c r="AF192" i="14"/>
  <c r="AE192" i="14"/>
  <c r="AC192" i="14"/>
  <c r="AB192" i="14"/>
  <c r="AA192" i="14"/>
  <c r="Z192" i="14"/>
  <c r="Y192" i="14"/>
  <c r="W192" i="14"/>
  <c r="V192" i="14"/>
  <c r="U192" i="14"/>
  <c r="T192" i="14"/>
  <c r="S192" i="14"/>
  <c r="Q192" i="14"/>
  <c r="P192" i="14"/>
  <c r="O192" i="14"/>
  <c r="N192" i="14"/>
  <c r="M192" i="14"/>
  <c r="K192" i="14"/>
  <c r="M192" i="20" s="1"/>
  <c r="J192" i="14"/>
  <c r="L192" i="20" s="1"/>
  <c r="I192" i="14"/>
  <c r="K192" i="20" s="1"/>
  <c r="H192" i="14"/>
  <c r="J192" i="20" s="1"/>
  <c r="G192" i="14"/>
  <c r="E192" i="14"/>
  <c r="D192" i="14"/>
  <c r="C192" i="14"/>
  <c r="B192" i="14"/>
  <c r="BJ191" i="14"/>
  <c r="BI191" i="14"/>
  <c r="BH191" i="14"/>
  <c r="BG191" i="14"/>
  <c r="BE191" i="14"/>
  <c r="BC191" i="14"/>
  <c r="BB191" i="14"/>
  <c r="BA191" i="14"/>
  <c r="AZ191" i="14"/>
  <c r="AX191" i="14"/>
  <c r="AV191" i="14"/>
  <c r="AU191" i="14"/>
  <c r="AT191" i="14"/>
  <c r="AS191" i="14"/>
  <c r="AQ191" i="14"/>
  <c r="AO191" i="14"/>
  <c r="AN191" i="14"/>
  <c r="AM191" i="14"/>
  <c r="AL191" i="14"/>
  <c r="AK191" i="14"/>
  <c r="AI191" i="14"/>
  <c r="AH191" i="14"/>
  <c r="AG191" i="14"/>
  <c r="AF191" i="14"/>
  <c r="AE191" i="14"/>
  <c r="AC191" i="14"/>
  <c r="AB191" i="14"/>
  <c r="AA191" i="14"/>
  <c r="Z191" i="14"/>
  <c r="Y191" i="14"/>
  <c r="W191" i="14"/>
  <c r="V191" i="14"/>
  <c r="U191" i="14"/>
  <c r="T191" i="14"/>
  <c r="S191" i="14"/>
  <c r="Q191" i="14"/>
  <c r="P191" i="14"/>
  <c r="O191" i="14"/>
  <c r="N191" i="14"/>
  <c r="M191" i="14"/>
  <c r="K191" i="14"/>
  <c r="M191" i="20" s="1"/>
  <c r="J191" i="14"/>
  <c r="L191" i="20" s="1"/>
  <c r="I191" i="14"/>
  <c r="K191" i="20" s="1"/>
  <c r="H191" i="14"/>
  <c r="J191" i="20" s="1"/>
  <c r="G191" i="14"/>
  <c r="E191" i="14"/>
  <c r="D191" i="14"/>
  <c r="C191" i="14"/>
  <c r="B191" i="14"/>
  <c r="BJ190" i="14"/>
  <c r="BI190" i="14"/>
  <c r="BH190" i="14"/>
  <c r="BG190" i="14"/>
  <c r="BE190" i="14"/>
  <c r="BC190" i="14"/>
  <c r="BB190" i="14"/>
  <c r="BA190" i="14"/>
  <c r="AZ190" i="14"/>
  <c r="AX190" i="14"/>
  <c r="AV190" i="14"/>
  <c r="AU190" i="14"/>
  <c r="AT190" i="14"/>
  <c r="AS190" i="14"/>
  <c r="AQ190" i="14"/>
  <c r="AO190" i="14"/>
  <c r="AN190" i="14"/>
  <c r="AM190" i="14"/>
  <c r="AL190" i="14"/>
  <c r="AK190" i="14"/>
  <c r="AI190" i="14"/>
  <c r="AH190" i="14"/>
  <c r="AG190" i="14"/>
  <c r="AF190" i="14"/>
  <c r="AE190" i="14"/>
  <c r="AC190" i="14"/>
  <c r="AB190" i="14"/>
  <c r="AA190" i="14"/>
  <c r="Z190" i="14"/>
  <c r="Y190" i="14"/>
  <c r="W190" i="14"/>
  <c r="V190" i="14"/>
  <c r="U190" i="14"/>
  <c r="T190" i="14"/>
  <c r="S190" i="14"/>
  <c r="Q190" i="14"/>
  <c r="P190" i="14"/>
  <c r="O190" i="14"/>
  <c r="N190" i="14"/>
  <c r="M190" i="14"/>
  <c r="K190" i="14"/>
  <c r="M190" i="20" s="1"/>
  <c r="J190" i="14"/>
  <c r="L190" i="20" s="1"/>
  <c r="I190" i="14"/>
  <c r="K190" i="20" s="1"/>
  <c r="H190" i="14"/>
  <c r="J190" i="20" s="1"/>
  <c r="G190" i="14"/>
  <c r="E190" i="14"/>
  <c r="D190" i="14"/>
  <c r="C190" i="14"/>
  <c r="B190" i="14"/>
  <c r="BJ189" i="14"/>
  <c r="BI189" i="14"/>
  <c r="BH189" i="14"/>
  <c r="BG189" i="14"/>
  <c r="BE189" i="14"/>
  <c r="BC189" i="14"/>
  <c r="BB189" i="14"/>
  <c r="BA189" i="14"/>
  <c r="AZ189" i="14"/>
  <c r="AX189" i="14"/>
  <c r="AV189" i="14"/>
  <c r="AU189" i="14"/>
  <c r="AT189" i="14"/>
  <c r="AS189" i="14"/>
  <c r="AQ189" i="14"/>
  <c r="AO189" i="14"/>
  <c r="AN189" i="14"/>
  <c r="AM189" i="14"/>
  <c r="AL189" i="14"/>
  <c r="AK189" i="14"/>
  <c r="AI189" i="14"/>
  <c r="AH189" i="14"/>
  <c r="AG189" i="14"/>
  <c r="AF189" i="14"/>
  <c r="AE189" i="14"/>
  <c r="AC189" i="14"/>
  <c r="AB189" i="14"/>
  <c r="AA189" i="14"/>
  <c r="Z189" i="14"/>
  <c r="Y189" i="14"/>
  <c r="W189" i="14"/>
  <c r="V189" i="14"/>
  <c r="U189" i="14"/>
  <c r="T189" i="14"/>
  <c r="S189" i="14"/>
  <c r="Q189" i="14"/>
  <c r="P189" i="14"/>
  <c r="O189" i="14"/>
  <c r="N189" i="14"/>
  <c r="M189" i="14"/>
  <c r="K189" i="14"/>
  <c r="M189" i="20" s="1"/>
  <c r="J189" i="14"/>
  <c r="L189" i="20" s="1"/>
  <c r="I189" i="14"/>
  <c r="K189" i="20" s="1"/>
  <c r="H189" i="14"/>
  <c r="J189" i="20" s="1"/>
  <c r="G189" i="14"/>
  <c r="E189" i="14"/>
  <c r="D189" i="14"/>
  <c r="C189" i="14"/>
  <c r="B189" i="14"/>
  <c r="BJ188" i="14"/>
  <c r="BI188" i="14"/>
  <c r="BH188" i="14"/>
  <c r="BG188" i="14"/>
  <c r="BE188" i="14"/>
  <c r="BC188" i="14"/>
  <c r="BB188" i="14"/>
  <c r="BA188" i="14"/>
  <c r="AZ188" i="14"/>
  <c r="AX188" i="14"/>
  <c r="AV188" i="14"/>
  <c r="AU188" i="14"/>
  <c r="AT188" i="14"/>
  <c r="AS188" i="14"/>
  <c r="AQ188" i="14"/>
  <c r="AO188" i="14"/>
  <c r="AN188" i="14"/>
  <c r="AM188" i="14"/>
  <c r="AL188" i="14"/>
  <c r="AK188" i="14"/>
  <c r="AI188" i="14"/>
  <c r="AH188" i="14"/>
  <c r="AG188" i="14"/>
  <c r="AF188" i="14"/>
  <c r="AE188" i="14"/>
  <c r="AC188" i="14"/>
  <c r="AB188" i="14"/>
  <c r="AA188" i="14"/>
  <c r="Z188" i="14"/>
  <c r="Y188" i="14"/>
  <c r="W188" i="14"/>
  <c r="V188" i="14"/>
  <c r="U188" i="14"/>
  <c r="T188" i="14"/>
  <c r="S188" i="14"/>
  <c r="Q188" i="14"/>
  <c r="P188" i="14"/>
  <c r="O188" i="14"/>
  <c r="N188" i="14"/>
  <c r="M188" i="14"/>
  <c r="K188" i="14"/>
  <c r="M188" i="20" s="1"/>
  <c r="J188" i="14"/>
  <c r="L188" i="20" s="1"/>
  <c r="I188" i="14"/>
  <c r="K188" i="20" s="1"/>
  <c r="H188" i="14"/>
  <c r="J188" i="20" s="1"/>
  <c r="G188" i="14"/>
  <c r="E188" i="14"/>
  <c r="D188" i="14"/>
  <c r="C188" i="14"/>
  <c r="B188" i="14"/>
  <c r="BJ187" i="14"/>
  <c r="BI187" i="14"/>
  <c r="BH187" i="14"/>
  <c r="BG187" i="14"/>
  <c r="BE187" i="14"/>
  <c r="BC187" i="14"/>
  <c r="BB187" i="14"/>
  <c r="BA187" i="14"/>
  <c r="AZ187" i="14"/>
  <c r="AX187" i="14"/>
  <c r="AV187" i="14"/>
  <c r="AU187" i="14"/>
  <c r="AT187" i="14"/>
  <c r="AS187" i="14"/>
  <c r="AQ187" i="14"/>
  <c r="AO187" i="14"/>
  <c r="AN187" i="14"/>
  <c r="AM187" i="14"/>
  <c r="AL187" i="14"/>
  <c r="AK187" i="14"/>
  <c r="AI187" i="14"/>
  <c r="AH187" i="14"/>
  <c r="AG187" i="14"/>
  <c r="AF187" i="14"/>
  <c r="AE187" i="14"/>
  <c r="AC187" i="14"/>
  <c r="AB187" i="14"/>
  <c r="AA187" i="14"/>
  <c r="Z187" i="14"/>
  <c r="Y187" i="14"/>
  <c r="W187" i="14"/>
  <c r="V187" i="14"/>
  <c r="U187" i="14"/>
  <c r="T187" i="14"/>
  <c r="S187" i="14"/>
  <c r="Q187" i="14"/>
  <c r="P187" i="14"/>
  <c r="O187" i="14"/>
  <c r="N187" i="14"/>
  <c r="M187" i="14"/>
  <c r="K187" i="14"/>
  <c r="M187" i="20" s="1"/>
  <c r="J187" i="14"/>
  <c r="L187" i="20" s="1"/>
  <c r="I187" i="14"/>
  <c r="K187" i="20" s="1"/>
  <c r="H187" i="14"/>
  <c r="J187" i="20" s="1"/>
  <c r="G187" i="14"/>
  <c r="E187" i="14"/>
  <c r="D187" i="14"/>
  <c r="C187" i="14"/>
  <c r="B187" i="14"/>
  <c r="BJ186" i="14"/>
  <c r="BI186" i="14"/>
  <c r="BH186" i="14"/>
  <c r="BG186" i="14"/>
  <c r="BE186" i="14"/>
  <c r="BC186" i="14"/>
  <c r="BB186" i="14"/>
  <c r="BA186" i="14"/>
  <c r="AZ186" i="14"/>
  <c r="AX186" i="14"/>
  <c r="AV186" i="14"/>
  <c r="AU186" i="14"/>
  <c r="AT186" i="14"/>
  <c r="AS186" i="14"/>
  <c r="AQ186" i="14"/>
  <c r="AO186" i="14"/>
  <c r="AN186" i="14"/>
  <c r="AM186" i="14"/>
  <c r="AL186" i="14"/>
  <c r="AK186" i="14"/>
  <c r="AI186" i="14"/>
  <c r="AH186" i="14"/>
  <c r="AG186" i="14"/>
  <c r="AF186" i="14"/>
  <c r="AE186" i="14"/>
  <c r="AC186" i="14"/>
  <c r="AB186" i="14"/>
  <c r="AA186" i="14"/>
  <c r="Z186" i="14"/>
  <c r="Y186" i="14"/>
  <c r="W186" i="14"/>
  <c r="V186" i="14"/>
  <c r="U186" i="14"/>
  <c r="T186" i="14"/>
  <c r="S186" i="14"/>
  <c r="Q186" i="14"/>
  <c r="P186" i="14"/>
  <c r="O186" i="14"/>
  <c r="N186" i="14"/>
  <c r="M186" i="14"/>
  <c r="K186" i="14"/>
  <c r="M186" i="20" s="1"/>
  <c r="J186" i="14"/>
  <c r="L186" i="20" s="1"/>
  <c r="I186" i="14"/>
  <c r="K186" i="20" s="1"/>
  <c r="H186" i="14"/>
  <c r="J186" i="20" s="1"/>
  <c r="G186" i="14"/>
  <c r="E186" i="14"/>
  <c r="D186" i="14"/>
  <c r="C186" i="14"/>
  <c r="B186" i="14"/>
  <c r="BJ185" i="14"/>
  <c r="BI185" i="14"/>
  <c r="BH185" i="14"/>
  <c r="BG185" i="14"/>
  <c r="BE185" i="14"/>
  <c r="BC185" i="14"/>
  <c r="BB185" i="14"/>
  <c r="BA185" i="14"/>
  <c r="AZ185" i="14"/>
  <c r="AX185" i="14"/>
  <c r="AV185" i="14"/>
  <c r="AU185" i="14"/>
  <c r="AT185" i="14"/>
  <c r="AS185" i="14"/>
  <c r="AQ185" i="14"/>
  <c r="AO185" i="14"/>
  <c r="AN185" i="14"/>
  <c r="AM185" i="14"/>
  <c r="AL185" i="14"/>
  <c r="AK185" i="14"/>
  <c r="AI185" i="14"/>
  <c r="AH185" i="14"/>
  <c r="AG185" i="14"/>
  <c r="AF185" i="14"/>
  <c r="AE185" i="14"/>
  <c r="AC185" i="14"/>
  <c r="AB185" i="14"/>
  <c r="AA185" i="14"/>
  <c r="Z185" i="14"/>
  <c r="Y185" i="14"/>
  <c r="W185" i="14"/>
  <c r="V185" i="14"/>
  <c r="U185" i="14"/>
  <c r="T185" i="14"/>
  <c r="S185" i="14"/>
  <c r="Q185" i="14"/>
  <c r="P185" i="14"/>
  <c r="O185" i="14"/>
  <c r="N185" i="14"/>
  <c r="M185" i="14"/>
  <c r="K185" i="14"/>
  <c r="M185" i="20" s="1"/>
  <c r="J185" i="14"/>
  <c r="L185" i="20" s="1"/>
  <c r="I185" i="14"/>
  <c r="K185" i="20" s="1"/>
  <c r="H185" i="14"/>
  <c r="J185" i="20" s="1"/>
  <c r="G185" i="14"/>
  <c r="E185" i="14"/>
  <c r="D185" i="14"/>
  <c r="C185" i="14"/>
  <c r="B185" i="14"/>
  <c r="BJ184" i="14"/>
  <c r="BI184" i="14"/>
  <c r="BH184" i="14"/>
  <c r="BG184" i="14"/>
  <c r="BE184" i="14"/>
  <c r="BC184" i="14"/>
  <c r="BB184" i="14"/>
  <c r="BA184" i="14"/>
  <c r="AZ184" i="14"/>
  <c r="AX184" i="14"/>
  <c r="AV184" i="14"/>
  <c r="AU184" i="14"/>
  <c r="AT184" i="14"/>
  <c r="AS184" i="14"/>
  <c r="AQ184" i="14"/>
  <c r="AO184" i="14"/>
  <c r="AN184" i="14"/>
  <c r="AM184" i="14"/>
  <c r="AL184" i="14"/>
  <c r="AK184" i="14"/>
  <c r="AI184" i="14"/>
  <c r="AH184" i="14"/>
  <c r="AG184" i="14"/>
  <c r="AF184" i="14"/>
  <c r="AE184" i="14"/>
  <c r="AC184" i="14"/>
  <c r="AB184" i="14"/>
  <c r="AA184" i="14"/>
  <c r="Z184" i="14"/>
  <c r="Y184" i="14"/>
  <c r="W184" i="14"/>
  <c r="V184" i="14"/>
  <c r="U184" i="14"/>
  <c r="T184" i="14"/>
  <c r="S184" i="14"/>
  <c r="Q184" i="14"/>
  <c r="P184" i="14"/>
  <c r="O184" i="14"/>
  <c r="N184" i="14"/>
  <c r="M184" i="14"/>
  <c r="K184" i="14"/>
  <c r="M184" i="20" s="1"/>
  <c r="J184" i="14"/>
  <c r="L184" i="20" s="1"/>
  <c r="I184" i="14"/>
  <c r="K184" i="20" s="1"/>
  <c r="H184" i="14"/>
  <c r="J184" i="20" s="1"/>
  <c r="G184" i="14"/>
  <c r="E184" i="14"/>
  <c r="D184" i="14"/>
  <c r="C184" i="14"/>
  <c r="B184" i="14"/>
  <c r="BJ183" i="14"/>
  <c r="BI183" i="14"/>
  <c r="BH183" i="14"/>
  <c r="BG183" i="14"/>
  <c r="BE183" i="14"/>
  <c r="BC183" i="14"/>
  <c r="BB183" i="14"/>
  <c r="BA183" i="14"/>
  <c r="AZ183" i="14"/>
  <c r="AX183" i="14"/>
  <c r="AV183" i="14"/>
  <c r="AU183" i="14"/>
  <c r="AT183" i="14"/>
  <c r="AS183" i="14"/>
  <c r="AQ183" i="14"/>
  <c r="AO183" i="14"/>
  <c r="AN183" i="14"/>
  <c r="AM183" i="14"/>
  <c r="AL183" i="14"/>
  <c r="AK183" i="14"/>
  <c r="AI183" i="14"/>
  <c r="AH183" i="14"/>
  <c r="AG183" i="14"/>
  <c r="AF183" i="14"/>
  <c r="AE183" i="14"/>
  <c r="AC183" i="14"/>
  <c r="AB183" i="14"/>
  <c r="AA183" i="14"/>
  <c r="Z183" i="14"/>
  <c r="Y183" i="14"/>
  <c r="W183" i="14"/>
  <c r="V183" i="14"/>
  <c r="U183" i="14"/>
  <c r="T183" i="14"/>
  <c r="S183" i="14"/>
  <c r="Q183" i="14"/>
  <c r="P183" i="14"/>
  <c r="O183" i="14"/>
  <c r="N183" i="14"/>
  <c r="M183" i="14"/>
  <c r="K183" i="14"/>
  <c r="M183" i="20" s="1"/>
  <c r="J183" i="14"/>
  <c r="L183" i="20" s="1"/>
  <c r="I183" i="14"/>
  <c r="K183" i="20" s="1"/>
  <c r="H183" i="14"/>
  <c r="J183" i="20" s="1"/>
  <c r="G183" i="14"/>
  <c r="E183" i="14"/>
  <c r="D183" i="14"/>
  <c r="C183" i="14"/>
  <c r="B183" i="14"/>
  <c r="BJ182" i="14"/>
  <c r="BI182" i="14"/>
  <c r="BH182" i="14"/>
  <c r="BG182" i="14"/>
  <c r="BE182" i="14"/>
  <c r="BC182" i="14"/>
  <c r="BB182" i="14"/>
  <c r="BA182" i="14"/>
  <c r="AZ182" i="14"/>
  <c r="AX182" i="14"/>
  <c r="AV182" i="14"/>
  <c r="AU182" i="14"/>
  <c r="AT182" i="14"/>
  <c r="AS182" i="14"/>
  <c r="AQ182" i="14"/>
  <c r="AO182" i="14"/>
  <c r="AN182" i="14"/>
  <c r="AM182" i="14"/>
  <c r="AL182" i="14"/>
  <c r="AK182" i="14"/>
  <c r="AI182" i="14"/>
  <c r="AH182" i="14"/>
  <c r="AG182" i="14"/>
  <c r="AF182" i="14"/>
  <c r="AE182" i="14"/>
  <c r="AC182" i="14"/>
  <c r="AB182" i="14"/>
  <c r="AA182" i="14"/>
  <c r="Z182" i="14"/>
  <c r="Y182" i="14"/>
  <c r="W182" i="14"/>
  <c r="V182" i="14"/>
  <c r="U182" i="14"/>
  <c r="T182" i="14"/>
  <c r="S182" i="14"/>
  <c r="Q182" i="14"/>
  <c r="P182" i="14"/>
  <c r="O182" i="14"/>
  <c r="N182" i="14"/>
  <c r="M182" i="14"/>
  <c r="K182" i="14"/>
  <c r="M182" i="20" s="1"/>
  <c r="J182" i="14"/>
  <c r="L182" i="20" s="1"/>
  <c r="I182" i="14"/>
  <c r="K182" i="20" s="1"/>
  <c r="H182" i="14"/>
  <c r="J182" i="20" s="1"/>
  <c r="G182" i="14"/>
  <c r="E182" i="14"/>
  <c r="D182" i="14"/>
  <c r="C182" i="14"/>
  <c r="B182" i="14"/>
  <c r="BJ181" i="14"/>
  <c r="BI181" i="14"/>
  <c r="BH181" i="14"/>
  <c r="BG181" i="14"/>
  <c r="BE181" i="14"/>
  <c r="BC181" i="14"/>
  <c r="BB181" i="14"/>
  <c r="BA181" i="14"/>
  <c r="AZ181" i="14"/>
  <c r="AX181" i="14"/>
  <c r="AV181" i="14"/>
  <c r="AU181" i="14"/>
  <c r="AT181" i="14"/>
  <c r="AS181" i="14"/>
  <c r="AQ181" i="14"/>
  <c r="AO181" i="14"/>
  <c r="AN181" i="14"/>
  <c r="AM181" i="14"/>
  <c r="AL181" i="14"/>
  <c r="AK181" i="14"/>
  <c r="AI181" i="14"/>
  <c r="AH181" i="14"/>
  <c r="AG181" i="14"/>
  <c r="AF181" i="14"/>
  <c r="AE181" i="14"/>
  <c r="AC181" i="14"/>
  <c r="AB181" i="14"/>
  <c r="AA181" i="14"/>
  <c r="Z181" i="14"/>
  <c r="Y181" i="14"/>
  <c r="W181" i="14"/>
  <c r="V181" i="14"/>
  <c r="U181" i="14"/>
  <c r="T181" i="14"/>
  <c r="S181" i="14"/>
  <c r="Q181" i="14"/>
  <c r="P181" i="14"/>
  <c r="O181" i="14"/>
  <c r="N181" i="14"/>
  <c r="M181" i="14"/>
  <c r="K181" i="14"/>
  <c r="M181" i="20" s="1"/>
  <c r="J181" i="14"/>
  <c r="L181" i="20" s="1"/>
  <c r="I181" i="14"/>
  <c r="K181" i="20" s="1"/>
  <c r="H181" i="14"/>
  <c r="J181" i="20" s="1"/>
  <c r="G181" i="14"/>
  <c r="E181" i="14"/>
  <c r="D181" i="14"/>
  <c r="C181" i="14"/>
  <c r="B181" i="14"/>
  <c r="BJ180" i="14"/>
  <c r="BI180" i="14"/>
  <c r="BH180" i="14"/>
  <c r="BG180" i="14"/>
  <c r="BE180" i="14"/>
  <c r="BC180" i="14"/>
  <c r="BB180" i="14"/>
  <c r="BA180" i="14"/>
  <c r="AZ180" i="14"/>
  <c r="AX180" i="14"/>
  <c r="AV180" i="14"/>
  <c r="AU180" i="14"/>
  <c r="AT180" i="14"/>
  <c r="AS180" i="14"/>
  <c r="AQ180" i="14"/>
  <c r="AO180" i="14"/>
  <c r="AN180" i="14"/>
  <c r="AM180" i="14"/>
  <c r="AL180" i="14"/>
  <c r="AK180" i="14"/>
  <c r="AI180" i="14"/>
  <c r="AH180" i="14"/>
  <c r="AG180" i="14"/>
  <c r="AF180" i="14"/>
  <c r="AE180" i="14"/>
  <c r="AC180" i="14"/>
  <c r="AB180" i="14"/>
  <c r="AA180" i="14"/>
  <c r="Z180" i="14"/>
  <c r="Y180" i="14"/>
  <c r="W180" i="14"/>
  <c r="V180" i="14"/>
  <c r="U180" i="14"/>
  <c r="T180" i="14"/>
  <c r="S180" i="14"/>
  <c r="Q180" i="14"/>
  <c r="P180" i="14"/>
  <c r="O180" i="14"/>
  <c r="N180" i="14"/>
  <c r="M180" i="14"/>
  <c r="K180" i="14"/>
  <c r="M180" i="20" s="1"/>
  <c r="J180" i="14"/>
  <c r="L180" i="20" s="1"/>
  <c r="I180" i="14"/>
  <c r="K180" i="20" s="1"/>
  <c r="H180" i="14"/>
  <c r="J180" i="20" s="1"/>
  <c r="G180" i="14"/>
  <c r="E180" i="14"/>
  <c r="D180" i="14"/>
  <c r="C180" i="14"/>
  <c r="B180" i="14"/>
  <c r="BJ179" i="14"/>
  <c r="BI179" i="14"/>
  <c r="BH179" i="14"/>
  <c r="BG179" i="14"/>
  <c r="BE179" i="14"/>
  <c r="BC179" i="14"/>
  <c r="BB179" i="14"/>
  <c r="BA179" i="14"/>
  <c r="AZ179" i="14"/>
  <c r="AX179" i="14"/>
  <c r="AV179" i="14"/>
  <c r="AU179" i="14"/>
  <c r="AT179" i="14"/>
  <c r="AS179" i="14"/>
  <c r="AQ179" i="14"/>
  <c r="AO179" i="14"/>
  <c r="AN179" i="14"/>
  <c r="AM179" i="14"/>
  <c r="AL179" i="14"/>
  <c r="AK179" i="14"/>
  <c r="AI179" i="14"/>
  <c r="AH179" i="14"/>
  <c r="AG179" i="14"/>
  <c r="AF179" i="14"/>
  <c r="AE179" i="14"/>
  <c r="AC179" i="14"/>
  <c r="AB179" i="14"/>
  <c r="AA179" i="14"/>
  <c r="Z179" i="14"/>
  <c r="Y179" i="14"/>
  <c r="W179" i="14"/>
  <c r="V179" i="14"/>
  <c r="U179" i="14"/>
  <c r="T179" i="14"/>
  <c r="S179" i="14"/>
  <c r="Q179" i="14"/>
  <c r="P179" i="14"/>
  <c r="O179" i="14"/>
  <c r="N179" i="14"/>
  <c r="M179" i="14"/>
  <c r="K179" i="14"/>
  <c r="M179" i="20" s="1"/>
  <c r="J179" i="14"/>
  <c r="L179" i="20" s="1"/>
  <c r="I179" i="14"/>
  <c r="K179" i="20" s="1"/>
  <c r="H179" i="14"/>
  <c r="J179" i="20" s="1"/>
  <c r="G179" i="14"/>
  <c r="E179" i="14"/>
  <c r="D179" i="14"/>
  <c r="C179" i="14"/>
  <c r="B179" i="14"/>
  <c r="BJ178" i="14"/>
  <c r="BI178" i="14"/>
  <c r="BH178" i="14"/>
  <c r="BG178" i="14"/>
  <c r="BE178" i="14"/>
  <c r="BC178" i="14"/>
  <c r="BB178" i="14"/>
  <c r="BA178" i="14"/>
  <c r="AZ178" i="14"/>
  <c r="AX178" i="14"/>
  <c r="AV178" i="14"/>
  <c r="AU178" i="14"/>
  <c r="AT178" i="14"/>
  <c r="AS178" i="14"/>
  <c r="AQ178" i="14"/>
  <c r="AO178" i="14"/>
  <c r="AN178" i="14"/>
  <c r="AM178" i="14"/>
  <c r="AL178" i="14"/>
  <c r="AK178" i="14"/>
  <c r="AI178" i="14"/>
  <c r="AH178" i="14"/>
  <c r="AG178" i="14"/>
  <c r="AF178" i="14"/>
  <c r="AE178" i="14"/>
  <c r="AC178" i="14"/>
  <c r="AB178" i="14"/>
  <c r="AA178" i="14"/>
  <c r="Z178" i="14"/>
  <c r="Y178" i="14"/>
  <c r="W178" i="14"/>
  <c r="V178" i="14"/>
  <c r="U178" i="14"/>
  <c r="T178" i="14"/>
  <c r="S178" i="14"/>
  <c r="Q178" i="14"/>
  <c r="P178" i="14"/>
  <c r="O178" i="14"/>
  <c r="N178" i="14"/>
  <c r="M178" i="14"/>
  <c r="K178" i="14"/>
  <c r="M178" i="20" s="1"/>
  <c r="J178" i="14"/>
  <c r="L178" i="20" s="1"/>
  <c r="I178" i="14"/>
  <c r="K178" i="20" s="1"/>
  <c r="H178" i="14"/>
  <c r="J178" i="20" s="1"/>
  <c r="G178" i="14"/>
  <c r="E178" i="14"/>
  <c r="D178" i="14"/>
  <c r="C178" i="14"/>
  <c r="B178" i="14"/>
  <c r="BJ177" i="14"/>
  <c r="BI177" i="14"/>
  <c r="BH177" i="14"/>
  <c r="BG177" i="14"/>
  <c r="BE177" i="14"/>
  <c r="BC177" i="14"/>
  <c r="BB177" i="14"/>
  <c r="BA177" i="14"/>
  <c r="AZ177" i="14"/>
  <c r="AX177" i="14"/>
  <c r="AV177" i="14"/>
  <c r="AU177" i="14"/>
  <c r="AT177" i="14"/>
  <c r="AS177" i="14"/>
  <c r="AQ177" i="14"/>
  <c r="AO177" i="14"/>
  <c r="AN177" i="14"/>
  <c r="AM177" i="14"/>
  <c r="AL177" i="14"/>
  <c r="AK177" i="14"/>
  <c r="AI177" i="14"/>
  <c r="AH177" i="14"/>
  <c r="AG177" i="14"/>
  <c r="AF177" i="14"/>
  <c r="AE177" i="14"/>
  <c r="AC177" i="14"/>
  <c r="AB177" i="14"/>
  <c r="AA177" i="14"/>
  <c r="Z177" i="14"/>
  <c r="Y177" i="14"/>
  <c r="W177" i="14"/>
  <c r="V177" i="14"/>
  <c r="U177" i="14"/>
  <c r="T177" i="14"/>
  <c r="S177" i="14"/>
  <c r="Q177" i="14"/>
  <c r="P177" i="14"/>
  <c r="O177" i="14"/>
  <c r="N177" i="14"/>
  <c r="M177" i="14"/>
  <c r="K177" i="14"/>
  <c r="M177" i="20" s="1"/>
  <c r="J177" i="14"/>
  <c r="L177" i="20" s="1"/>
  <c r="I177" i="14"/>
  <c r="K177" i="20" s="1"/>
  <c r="H177" i="14"/>
  <c r="J177" i="20" s="1"/>
  <c r="G177" i="14"/>
  <c r="E177" i="14"/>
  <c r="D177" i="14"/>
  <c r="C177" i="14"/>
  <c r="B177" i="14"/>
  <c r="BJ176" i="14"/>
  <c r="BI176" i="14"/>
  <c r="BH176" i="14"/>
  <c r="BG176" i="14"/>
  <c r="BE176" i="14"/>
  <c r="BC176" i="14"/>
  <c r="BB176" i="14"/>
  <c r="BA176" i="14"/>
  <c r="AZ176" i="14"/>
  <c r="AX176" i="14"/>
  <c r="AV176" i="14"/>
  <c r="AU176" i="14"/>
  <c r="AT176" i="14"/>
  <c r="AS176" i="14"/>
  <c r="AQ176" i="14"/>
  <c r="AO176" i="14"/>
  <c r="AN176" i="14"/>
  <c r="AM176" i="14"/>
  <c r="AL176" i="14"/>
  <c r="AK176" i="14"/>
  <c r="AI176" i="14"/>
  <c r="AH176" i="14"/>
  <c r="AG176" i="14"/>
  <c r="AF176" i="14"/>
  <c r="AE176" i="14"/>
  <c r="AC176" i="14"/>
  <c r="AB176" i="14"/>
  <c r="AA176" i="14"/>
  <c r="Z176" i="14"/>
  <c r="Y176" i="14"/>
  <c r="W176" i="14"/>
  <c r="V176" i="14"/>
  <c r="U176" i="14"/>
  <c r="T176" i="14"/>
  <c r="S176" i="14"/>
  <c r="Q176" i="14"/>
  <c r="P176" i="14"/>
  <c r="O176" i="14"/>
  <c r="N176" i="14"/>
  <c r="M176" i="14"/>
  <c r="K176" i="14"/>
  <c r="M176" i="20" s="1"/>
  <c r="J176" i="14"/>
  <c r="L176" i="20" s="1"/>
  <c r="I176" i="14"/>
  <c r="K176" i="20" s="1"/>
  <c r="H176" i="14"/>
  <c r="J176" i="20" s="1"/>
  <c r="G176" i="14"/>
  <c r="E176" i="14"/>
  <c r="D176" i="14"/>
  <c r="C176" i="14"/>
  <c r="B176" i="14"/>
  <c r="BJ175" i="14"/>
  <c r="BI175" i="14"/>
  <c r="BH175" i="14"/>
  <c r="BG175" i="14"/>
  <c r="BE175" i="14"/>
  <c r="BC175" i="14"/>
  <c r="BB175" i="14"/>
  <c r="BA175" i="14"/>
  <c r="AZ175" i="14"/>
  <c r="AX175" i="14"/>
  <c r="AV175" i="14"/>
  <c r="AU175" i="14"/>
  <c r="AT175" i="14"/>
  <c r="AS175" i="14"/>
  <c r="AQ175" i="14"/>
  <c r="AO175" i="14"/>
  <c r="AN175" i="14"/>
  <c r="AM175" i="14"/>
  <c r="AL175" i="14"/>
  <c r="AK175" i="14"/>
  <c r="AI175" i="14"/>
  <c r="AH175" i="14"/>
  <c r="AG175" i="14"/>
  <c r="AF175" i="14"/>
  <c r="AE175" i="14"/>
  <c r="AC175" i="14"/>
  <c r="AB175" i="14"/>
  <c r="AA175" i="14"/>
  <c r="Z175" i="14"/>
  <c r="Y175" i="14"/>
  <c r="W175" i="14"/>
  <c r="V175" i="14"/>
  <c r="U175" i="14"/>
  <c r="T175" i="14"/>
  <c r="S175" i="14"/>
  <c r="Q175" i="14"/>
  <c r="P175" i="14"/>
  <c r="O175" i="14"/>
  <c r="N175" i="14"/>
  <c r="M175" i="14"/>
  <c r="K175" i="14"/>
  <c r="M175" i="20" s="1"/>
  <c r="J175" i="14"/>
  <c r="L175" i="20" s="1"/>
  <c r="I175" i="14"/>
  <c r="K175" i="20" s="1"/>
  <c r="H175" i="14"/>
  <c r="J175" i="20" s="1"/>
  <c r="G175" i="14"/>
  <c r="E175" i="14"/>
  <c r="D175" i="14"/>
  <c r="C175" i="14"/>
  <c r="B175" i="14"/>
  <c r="BJ174" i="14"/>
  <c r="BI174" i="14"/>
  <c r="BH174" i="14"/>
  <c r="BG174" i="14"/>
  <c r="BE174" i="14"/>
  <c r="BC174" i="14"/>
  <c r="BB174" i="14"/>
  <c r="BA174" i="14"/>
  <c r="AZ174" i="14"/>
  <c r="AX174" i="14"/>
  <c r="AV174" i="14"/>
  <c r="AU174" i="14"/>
  <c r="AT174" i="14"/>
  <c r="AS174" i="14"/>
  <c r="AQ174" i="14"/>
  <c r="AO174" i="14"/>
  <c r="AN174" i="14"/>
  <c r="AM174" i="14"/>
  <c r="AL174" i="14"/>
  <c r="AK174" i="14"/>
  <c r="AI174" i="14"/>
  <c r="AH174" i="14"/>
  <c r="AG174" i="14"/>
  <c r="AF174" i="14"/>
  <c r="AE174" i="14"/>
  <c r="AC174" i="14"/>
  <c r="AB174" i="14"/>
  <c r="AA174" i="14"/>
  <c r="Z174" i="14"/>
  <c r="Y174" i="14"/>
  <c r="W174" i="14"/>
  <c r="V174" i="14"/>
  <c r="U174" i="14"/>
  <c r="T174" i="14"/>
  <c r="S174" i="14"/>
  <c r="Q174" i="14"/>
  <c r="P174" i="14"/>
  <c r="O174" i="14"/>
  <c r="N174" i="14"/>
  <c r="M174" i="14"/>
  <c r="K174" i="14"/>
  <c r="M174" i="20" s="1"/>
  <c r="J174" i="14"/>
  <c r="L174" i="20" s="1"/>
  <c r="I174" i="14"/>
  <c r="K174" i="20" s="1"/>
  <c r="H174" i="14"/>
  <c r="J174" i="20" s="1"/>
  <c r="G174" i="14"/>
  <c r="E174" i="14"/>
  <c r="D174" i="14"/>
  <c r="C174" i="14"/>
  <c r="B174" i="14"/>
  <c r="BJ173" i="14"/>
  <c r="BI173" i="14"/>
  <c r="BH173" i="14"/>
  <c r="BG173" i="14"/>
  <c r="BE173" i="14"/>
  <c r="BC173" i="14"/>
  <c r="BB173" i="14"/>
  <c r="BA173" i="14"/>
  <c r="AZ173" i="14"/>
  <c r="AX173" i="14"/>
  <c r="AV173" i="14"/>
  <c r="AU173" i="14"/>
  <c r="AT173" i="14"/>
  <c r="AS173" i="14"/>
  <c r="AQ173" i="14"/>
  <c r="AO173" i="14"/>
  <c r="AN173" i="14"/>
  <c r="AM173" i="14"/>
  <c r="AL173" i="14"/>
  <c r="AK173" i="14"/>
  <c r="AI173" i="14"/>
  <c r="AH173" i="14"/>
  <c r="AG173" i="14"/>
  <c r="AF173" i="14"/>
  <c r="AE173" i="14"/>
  <c r="AC173" i="14"/>
  <c r="AB173" i="14"/>
  <c r="AA173" i="14"/>
  <c r="Z173" i="14"/>
  <c r="Y173" i="14"/>
  <c r="W173" i="14"/>
  <c r="V173" i="14"/>
  <c r="U173" i="14"/>
  <c r="T173" i="14"/>
  <c r="S173" i="14"/>
  <c r="Q173" i="14"/>
  <c r="P173" i="14"/>
  <c r="O173" i="14"/>
  <c r="N173" i="14"/>
  <c r="M173" i="14"/>
  <c r="K173" i="14"/>
  <c r="M173" i="20" s="1"/>
  <c r="J173" i="14"/>
  <c r="L173" i="20" s="1"/>
  <c r="I173" i="14"/>
  <c r="K173" i="20" s="1"/>
  <c r="H173" i="14"/>
  <c r="J173" i="20" s="1"/>
  <c r="G173" i="14"/>
  <c r="E173" i="14"/>
  <c r="D173" i="14"/>
  <c r="C173" i="14"/>
  <c r="B173" i="14"/>
  <c r="BJ172" i="14"/>
  <c r="BI172" i="14"/>
  <c r="BH172" i="14"/>
  <c r="BG172" i="14"/>
  <c r="BE172" i="14"/>
  <c r="BC172" i="14"/>
  <c r="BB172" i="14"/>
  <c r="BA172" i="14"/>
  <c r="AZ172" i="14"/>
  <c r="AX172" i="14"/>
  <c r="AV172" i="14"/>
  <c r="AU172" i="14"/>
  <c r="AT172" i="14"/>
  <c r="AS172" i="14"/>
  <c r="AQ172" i="14"/>
  <c r="AO172" i="14"/>
  <c r="AN172" i="14"/>
  <c r="AM172" i="14"/>
  <c r="AL172" i="14"/>
  <c r="AK172" i="14"/>
  <c r="AI172" i="14"/>
  <c r="AH172" i="14"/>
  <c r="AG172" i="14"/>
  <c r="AF172" i="14"/>
  <c r="AE172" i="14"/>
  <c r="AC172" i="14"/>
  <c r="AB172" i="14"/>
  <c r="AA172" i="14"/>
  <c r="Z172" i="14"/>
  <c r="Y172" i="14"/>
  <c r="W172" i="14"/>
  <c r="V172" i="14"/>
  <c r="U172" i="14"/>
  <c r="T172" i="14"/>
  <c r="S172" i="14"/>
  <c r="Q172" i="14"/>
  <c r="P172" i="14"/>
  <c r="O172" i="14"/>
  <c r="N172" i="14"/>
  <c r="M172" i="14"/>
  <c r="K172" i="14"/>
  <c r="M172" i="20" s="1"/>
  <c r="J172" i="14"/>
  <c r="L172" i="20" s="1"/>
  <c r="I172" i="14"/>
  <c r="K172" i="20" s="1"/>
  <c r="H172" i="14"/>
  <c r="J172" i="20" s="1"/>
  <c r="G172" i="14"/>
  <c r="E172" i="14"/>
  <c r="D172" i="14"/>
  <c r="C172" i="14"/>
  <c r="B172" i="14"/>
  <c r="BJ171" i="14"/>
  <c r="BI171" i="14"/>
  <c r="BH171" i="14"/>
  <c r="BG171" i="14"/>
  <c r="BE171" i="14"/>
  <c r="BC171" i="14"/>
  <c r="BB171" i="14"/>
  <c r="BA171" i="14"/>
  <c r="AZ171" i="14"/>
  <c r="AX171" i="14"/>
  <c r="AV171" i="14"/>
  <c r="AU171" i="14"/>
  <c r="AT171" i="14"/>
  <c r="AS171" i="14"/>
  <c r="AQ171" i="14"/>
  <c r="AO171" i="14"/>
  <c r="AN171" i="14"/>
  <c r="AM171" i="14"/>
  <c r="AL171" i="14"/>
  <c r="AK171" i="14"/>
  <c r="AI171" i="14"/>
  <c r="AH171" i="14"/>
  <c r="AG171" i="14"/>
  <c r="AF171" i="14"/>
  <c r="AE171" i="14"/>
  <c r="AC171" i="14"/>
  <c r="AB171" i="14"/>
  <c r="AA171" i="14"/>
  <c r="Z171" i="14"/>
  <c r="Y171" i="14"/>
  <c r="W171" i="14"/>
  <c r="V171" i="14"/>
  <c r="U171" i="14"/>
  <c r="T171" i="14"/>
  <c r="S171" i="14"/>
  <c r="Q171" i="14"/>
  <c r="P171" i="14"/>
  <c r="O171" i="14"/>
  <c r="N171" i="14"/>
  <c r="M171" i="14"/>
  <c r="K171" i="14"/>
  <c r="M171" i="20" s="1"/>
  <c r="J171" i="14"/>
  <c r="L171" i="20" s="1"/>
  <c r="I171" i="14"/>
  <c r="K171" i="20" s="1"/>
  <c r="H171" i="14"/>
  <c r="J171" i="20" s="1"/>
  <c r="G171" i="14"/>
  <c r="E171" i="14"/>
  <c r="D171" i="14"/>
  <c r="C171" i="14"/>
  <c r="B171" i="14"/>
  <c r="BJ170" i="14"/>
  <c r="BI170" i="14"/>
  <c r="BH170" i="14"/>
  <c r="BG170" i="14"/>
  <c r="BE170" i="14"/>
  <c r="BC170" i="14"/>
  <c r="BB170" i="14"/>
  <c r="BA170" i="14"/>
  <c r="AZ170" i="14"/>
  <c r="AX170" i="14"/>
  <c r="AV170" i="14"/>
  <c r="AU170" i="14"/>
  <c r="AT170" i="14"/>
  <c r="AS170" i="14"/>
  <c r="AQ170" i="14"/>
  <c r="AO170" i="14"/>
  <c r="AN170" i="14"/>
  <c r="AM170" i="14"/>
  <c r="AL170" i="14"/>
  <c r="AK170" i="14"/>
  <c r="AI170" i="14"/>
  <c r="AH170" i="14"/>
  <c r="AG170" i="14"/>
  <c r="AF170" i="14"/>
  <c r="AE170" i="14"/>
  <c r="AC170" i="14"/>
  <c r="AB170" i="14"/>
  <c r="AA170" i="14"/>
  <c r="Z170" i="14"/>
  <c r="Y170" i="14"/>
  <c r="W170" i="14"/>
  <c r="V170" i="14"/>
  <c r="U170" i="14"/>
  <c r="T170" i="14"/>
  <c r="S170" i="14"/>
  <c r="Q170" i="14"/>
  <c r="P170" i="14"/>
  <c r="O170" i="14"/>
  <c r="N170" i="14"/>
  <c r="M170" i="14"/>
  <c r="K170" i="14"/>
  <c r="M170" i="20" s="1"/>
  <c r="J170" i="14"/>
  <c r="L170" i="20" s="1"/>
  <c r="I170" i="14"/>
  <c r="K170" i="20" s="1"/>
  <c r="H170" i="14"/>
  <c r="J170" i="20" s="1"/>
  <c r="G170" i="14"/>
  <c r="E170" i="14"/>
  <c r="D170" i="14"/>
  <c r="C170" i="14"/>
  <c r="B170" i="14"/>
  <c r="BJ169" i="14"/>
  <c r="BI169" i="14"/>
  <c r="BH169" i="14"/>
  <c r="BG169" i="14"/>
  <c r="BE169" i="14"/>
  <c r="BC169" i="14"/>
  <c r="BB169" i="14"/>
  <c r="BA169" i="14"/>
  <c r="AZ169" i="14"/>
  <c r="AX169" i="14"/>
  <c r="AV169" i="14"/>
  <c r="AU169" i="14"/>
  <c r="AT169" i="14"/>
  <c r="AS169" i="14"/>
  <c r="AQ169" i="14"/>
  <c r="AO169" i="14"/>
  <c r="AN169" i="14"/>
  <c r="AM169" i="14"/>
  <c r="AL169" i="14"/>
  <c r="AK169" i="14"/>
  <c r="AI169" i="14"/>
  <c r="AH169" i="14"/>
  <c r="AG169" i="14"/>
  <c r="AF169" i="14"/>
  <c r="AE169" i="14"/>
  <c r="AC169" i="14"/>
  <c r="AB169" i="14"/>
  <c r="AA169" i="14"/>
  <c r="Z169" i="14"/>
  <c r="Y169" i="14"/>
  <c r="W169" i="14"/>
  <c r="V169" i="14"/>
  <c r="U169" i="14"/>
  <c r="T169" i="14"/>
  <c r="S169" i="14"/>
  <c r="Q169" i="14"/>
  <c r="P169" i="14"/>
  <c r="O169" i="14"/>
  <c r="N169" i="14"/>
  <c r="M169" i="14"/>
  <c r="K169" i="14"/>
  <c r="M169" i="20" s="1"/>
  <c r="J169" i="14"/>
  <c r="L169" i="20" s="1"/>
  <c r="I169" i="14"/>
  <c r="K169" i="20" s="1"/>
  <c r="H169" i="14"/>
  <c r="J169" i="20" s="1"/>
  <c r="G169" i="14"/>
  <c r="E169" i="14"/>
  <c r="D169" i="14"/>
  <c r="C169" i="14"/>
  <c r="B169" i="14"/>
  <c r="BJ168" i="14"/>
  <c r="BI168" i="14"/>
  <c r="BH168" i="14"/>
  <c r="BG168" i="14"/>
  <c r="BE168" i="14"/>
  <c r="BC168" i="14"/>
  <c r="BB168" i="14"/>
  <c r="BA168" i="14"/>
  <c r="AZ168" i="14"/>
  <c r="AX168" i="14"/>
  <c r="AV168" i="14"/>
  <c r="AU168" i="14"/>
  <c r="AT168" i="14"/>
  <c r="AS168" i="14"/>
  <c r="AQ168" i="14"/>
  <c r="AO168" i="14"/>
  <c r="AN168" i="14"/>
  <c r="AM168" i="14"/>
  <c r="AL168" i="14"/>
  <c r="AK168" i="14"/>
  <c r="AI168" i="14"/>
  <c r="AH168" i="14"/>
  <c r="AG168" i="14"/>
  <c r="AF168" i="14"/>
  <c r="AE168" i="14"/>
  <c r="AC168" i="14"/>
  <c r="AB168" i="14"/>
  <c r="AA168" i="14"/>
  <c r="Z168" i="14"/>
  <c r="Y168" i="14"/>
  <c r="W168" i="14"/>
  <c r="V168" i="14"/>
  <c r="U168" i="14"/>
  <c r="T168" i="14"/>
  <c r="S168" i="14"/>
  <c r="Q168" i="14"/>
  <c r="P168" i="14"/>
  <c r="O168" i="14"/>
  <c r="N168" i="14"/>
  <c r="M168" i="14"/>
  <c r="K168" i="14"/>
  <c r="M168" i="20" s="1"/>
  <c r="J168" i="14"/>
  <c r="L168" i="20" s="1"/>
  <c r="I168" i="14"/>
  <c r="K168" i="20" s="1"/>
  <c r="H168" i="14"/>
  <c r="J168" i="20" s="1"/>
  <c r="G168" i="14"/>
  <c r="E168" i="14"/>
  <c r="D168" i="14"/>
  <c r="C168" i="14"/>
  <c r="B168" i="14"/>
  <c r="BJ167" i="14"/>
  <c r="BI167" i="14"/>
  <c r="BH167" i="14"/>
  <c r="BG167" i="14"/>
  <c r="BE167" i="14"/>
  <c r="BC167" i="14"/>
  <c r="BB167" i="14"/>
  <c r="BA167" i="14"/>
  <c r="AZ167" i="14"/>
  <c r="AX167" i="14"/>
  <c r="AV167" i="14"/>
  <c r="AU167" i="14"/>
  <c r="AT167" i="14"/>
  <c r="AS167" i="14"/>
  <c r="AQ167" i="14"/>
  <c r="AO167" i="14"/>
  <c r="AN167" i="14"/>
  <c r="AM167" i="14"/>
  <c r="AL167" i="14"/>
  <c r="AK167" i="14"/>
  <c r="AI167" i="14"/>
  <c r="AH167" i="14"/>
  <c r="AG167" i="14"/>
  <c r="AF167" i="14"/>
  <c r="AE167" i="14"/>
  <c r="AC167" i="14"/>
  <c r="AB167" i="14"/>
  <c r="AA167" i="14"/>
  <c r="Z167" i="14"/>
  <c r="Y167" i="14"/>
  <c r="W167" i="14"/>
  <c r="V167" i="14"/>
  <c r="U167" i="14"/>
  <c r="T167" i="14"/>
  <c r="S167" i="14"/>
  <c r="Q167" i="14"/>
  <c r="P167" i="14"/>
  <c r="O167" i="14"/>
  <c r="N167" i="14"/>
  <c r="M167" i="14"/>
  <c r="K167" i="14"/>
  <c r="M167" i="20" s="1"/>
  <c r="J167" i="14"/>
  <c r="L167" i="20" s="1"/>
  <c r="I167" i="14"/>
  <c r="K167" i="20" s="1"/>
  <c r="H167" i="14"/>
  <c r="J167" i="20" s="1"/>
  <c r="G167" i="14"/>
  <c r="E167" i="14"/>
  <c r="D167" i="14"/>
  <c r="C167" i="14"/>
  <c r="B167" i="14"/>
  <c r="BJ166" i="14"/>
  <c r="BI166" i="14"/>
  <c r="BH166" i="14"/>
  <c r="BG166" i="14"/>
  <c r="BE166" i="14"/>
  <c r="BC166" i="14"/>
  <c r="BB166" i="14"/>
  <c r="BA166" i="14"/>
  <c r="AZ166" i="14"/>
  <c r="AX166" i="14"/>
  <c r="AV166" i="14"/>
  <c r="AU166" i="14"/>
  <c r="AT166" i="14"/>
  <c r="AS166" i="14"/>
  <c r="AQ166" i="14"/>
  <c r="AO166" i="14"/>
  <c r="AN166" i="14"/>
  <c r="AM166" i="14"/>
  <c r="AL166" i="14"/>
  <c r="AK166" i="14"/>
  <c r="AI166" i="14"/>
  <c r="AH166" i="14"/>
  <c r="AG166" i="14"/>
  <c r="AF166" i="14"/>
  <c r="AE166" i="14"/>
  <c r="AC166" i="14"/>
  <c r="AB166" i="14"/>
  <c r="AA166" i="14"/>
  <c r="Z166" i="14"/>
  <c r="Y166" i="14"/>
  <c r="W166" i="14"/>
  <c r="V166" i="14"/>
  <c r="U166" i="14"/>
  <c r="T166" i="14"/>
  <c r="S166" i="14"/>
  <c r="Q166" i="14"/>
  <c r="P166" i="14"/>
  <c r="O166" i="14"/>
  <c r="N166" i="14"/>
  <c r="M166" i="14"/>
  <c r="K166" i="14"/>
  <c r="M166" i="20" s="1"/>
  <c r="J166" i="14"/>
  <c r="L166" i="20" s="1"/>
  <c r="I166" i="14"/>
  <c r="K166" i="20" s="1"/>
  <c r="H166" i="14"/>
  <c r="J166" i="20" s="1"/>
  <c r="G166" i="14"/>
  <c r="E166" i="14"/>
  <c r="D166" i="14"/>
  <c r="C166" i="14"/>
  <c r="B166" i="14"/>
  <c r="BJ165" i="14"/>
  <c r="BI165" i="14"/>
  <c r="BH165" i="14"/>
  <c r="BG165" i="14"/>
  <c r="BE165" i="14"/>
  <c r="BC165" i="14"/>
  <c r="BB165" i="14"/>
  <c r="BA165" i="14"/>
  <c r="AZ165" i="14"/>
  <c r="AX165" i="14"/>
  <c r="AV165" i="14"/>
  <c r="AU165" i="14"/>
  <c r="AT165" i="14"/>
  <c r="AS165" i="14"/>
  <c r="AQ165" i="14"/>
  <c r="AO165" i="14"/>
  <c r="AN165" i="14"/>
  <c r="AM165" i="14"/>
  <c r="AL165" i="14"/>
  <c r="AK165" i="14"/>
  <c r="AI165" i="14"/>
  <c r="AH165" i="14"/>
  <c r="AG165" i="14"/>
  <c r="AF165" i="14"/>
  <c r="AE165" i="14"/>
  <c r="AC165" i="14"/>
  <c r="AB165" i="14"/>
  <c r="AA165" i="14"/>
  <c r="Z165" i="14"/>
  <c r="Y165" i="14"/>
  <c r="W165" i="14"/>
  <c r="V165" i="14"/>
  <c r="U165" i="14"/>
  <c r="T165" i="14"/>
  <c r="S165" i="14"/>
  <c r="Q165" i="14"/>
  <c r="P165" i="14"/>
  <c r="O165" i="14"/>
  <c r="N165" i="14"/>
  <c r="M165" i="14"/>
  <c r="K165" i="14"/>
  <c r="M165" i="20" s="1"/>
  <c r="J165" i="14"/>
  <c r="L165" i="20" s="1"/>
  <c r="I165" i="14"/>
  <c r="K165" i="20" s="1"/>
  <c r="H165" i="14"/>
  <c r="J165" i="20" s="1"/>
  <c r="G165" i="14"/>
  <c r="E165" i="14"/>
  <c r="D165" i="14"/>
  <c r="C165" i="14"/>
  <c r="B165" i="14"/>
  <c r="BJ164" i="14"/>
  <c r="BI164" i="14"/>
  <c r="BH164" i="14"/>
  <c r="BG164" i="14"/>
  <c r="BE164" i="14"/>
  <c r="BC164" i="14"/>
  <c r="BB164" i="14"/>
  <c r="BA164" i="14"/>
  <c r="AZ164" i="14"/>
  <c r="AX164" i="14"/>
  <c r="AV164" i="14"/>
  <c r="AU164" i="14"/>
  <c r="AT164" i="14"/>
  <c r="AS164" i="14"/>
  <c r="AQ164" i="14"/>
  <c r="AO164" i="14"/>
  <c r="AN164" i="14"/>
  <c r="AM164" i="14"/>
  <c r="AL164" i="14"/>
  <c r="AK164" i="14"/>
  <c r="AI164" i="14"/>
  <c r="AH164" i="14"/>
  <c r="AG164" i="14"/>
  <c r="AF164" i="14"/>
  <c r="AE164" i="14"/>
  <c r="AC164" i="14"/>
  <c r="AB164" i="14"/>
  <c r="AA164" i="14"/>
  <c r="Z164" i="14"/>
  <c r="Y164" i="14"/>
  <c r="W164" i="14"/>
  <c r="V164" i="14"/>
  <c r="U164" i="14"/>
  <c r="T164" i="14"/>
  <c r="S164" i="14"/>
  <c r="Q164" i="14"/>
  <c r="P164" i="14"/>
  <c r="O164" i="14"/>
  <c r="N164" i="14"/>
  <c r="M164" i="14"/>
  <c r="K164" i="14"/>
  <c r="M164" i="20" s="1"/>
  <c r="J164" i="14"/>
  <c r="L164" i="20" s="1"/>
  <c r="I164" i="14"/>
  <c r="K164" i="20" s="1"/>
  <c r="H164" i="14"/>
  <c r="J164" i="20" s="1"/>
  <c r="G164" i="14"/>
  <c r="E164" i="14"/>
  <c r="D164" i="14"/>
  <c r="C164" i="14"/>
  <c r="B164" i="14"/>
  <c r="BJ163" i="14"/>
  <c r="BI163" i="14"/>
  <c r="BH163" i="14"/>
  <c r="BA163" i="14"/>
  <c r="AV163" i="14"/>
  <c r="AN163" i="14"/>
  <c r="AI163" i="14"/>
  <c r="AC163" i="14"/>
  <c r="Y163" i="14"/>
  <c r="V163" i="14"/>
  <c r="P163" i="14"/>
  <c r="J163" i="14"/>
  <c r="L163" i="20" s="1"/>
  <c r="B163" i="14"/>
  <c r="BG162" i="14"/>
  <c r="AX162" i="14"/>
  <c r="AV162" i="14"/>
  <c r="AI162" i="14"/>
  <c r="AC162" i="14"/>
  <c r="V162" i="14"/>
  <c r="N162" i="14"/>
  <c r="G162" i="14"/>
  <c r="E162" i="14"/>
  <c r="BJ161" i="14"/>
  <c r="AI161" i="14"/>
  <c r="AA161" i="14"/>
  <c r="T161" i="14"/>
  <c r="M161" i="14"/>
  <c r="K161" i="14"/>
  <c r="M161" i="20" s="1"/>
  <c r="E161" i="14"/>
  <c r="BG160" i="14"/>
  <c r="AZ160" i="14"/>
  <c r="M160" i="14"/>
  <c r="K160" i="14"/>
  <c r="D160" i="14"/>
  <c r="BH159" i="14"/>
  <c r="AL159" i="14"/>
  <c r="AF159" i="14"/>
  <c r="Y159" i="14"/>
  <c r="U159" i="14"/>
  <c r="P159" i="14"/>
  <c r="I159" i="14"/>
  <c r="K159" i="20" s="1"/>
  <c r="C159" i="14"/>
  <c r="BI158" i="14"/>
  <c r="BB158" i="14"/>
  <c r="AS158" i="14"/>
  <c r="AC158" i="14"/>
  <c r="W158" i="14"/>
  <c r="Q158" i="14"/>
  <c r="J158" i="14"/>
  <c r="L158" i="20" s="1"/>
  <c r="C158" i="14"/>
  <c r="BI157" i="14"/>
  <c r="BE157" i="14"/>
  <c r="AX157" i="14"/>
  <c r="AQ157" i="14"/>
  <c r="AO157" i="14"/>
  <c r="AN157" i="14"/>
  <c r="AL157" i="14"/>
  <c r="AI157" i="14"/>
  <c r="AF157" i="14"/>
  <c r="Z157" i="14"/>
  <c r="W157" i="14"/>
  <c r="Q157" i="14"/>
  <c r="J157" i="14"/>
  <c r="C157" i="14"/>
  <c r="BH156" i="14"/>
  <c r="AZ156" i="14"/>
  <c r="AQ156" i="14"/>
  <c r="AO156" i="14"/>
  <c r="AN156" i="14"/>
  <c r="AK156" i="14"/>
  <c r="AH156" i="14"/>
  <c r="AC156" i="14"/>
  <c r="Y156" i="14"/>
  <c r="U156" i="14"/>
  <c r="P156" i="14"/>
  <c r="M156" i="14"/>
  <c r="K156" i="14"/>
  <c r="D156" i="14"/>
  <c r="BJ155" i="14"/>
  <c r="BA155" i="14"/>
  <c r="AU155" i="14"/>
  <c r="AL155" i="14"/>
  <c r="AG155" i="14"/>
  <c r="AC155" i="14"/>
  <c r="Z155" i="14"/>
  <c r="U155" i="14"/>
  <c r="P155" i="14"/>
  <c r="K155" i="14"/>
  <c r="M155" i="20" s="1"/>
  <c r="H155" i="14"/>
  <c r="J155" i="20" s="1"/>
  <c r="C155" i="14"/>
  <c r="BJ154" i="14"/>
  <c r="BG154" i="14"/>
  <c r="BA154" i="14"/>
  <c r="AT154" i="14"/>
  <c r="AQ154" i="14"/>
  <c r="AO154" i="14"/>
  <c r="AM154" i="14"/>
  <c r="AI154" i="14"/>
  <c r="AF154" i="14"/>
  <c r="Z154" i="14"/>
  <c r="S154" i="14"/>
  <c r="O154" i="14"/>
  <c r="H154" i="14"/>
  <c r="BI153" i="14"/>
  <c r="BB153" i="14"/>
  <c r="AU153" i="14"/>
  <c r="AF153" i="14"/>
  <c r="V153" i="14"/>
  <c r="Q153" i="14"/>
  <c r="J153" i="14"/>
  <c r="L153" i="20" s="1"/>
  <c r="BG152" i="14"/>
  <c r="AX152" i="14"/>
  <c r="AT152" i="14"/>
  <c r="AI152" i="14"/>
  <c r="AC152" i="14"/>
  <c r="W152" i="14"/>
  <c r="U152" i="14"/>
  <c r="Q152" i="14"/>
  <c r="J152" i="14"/>
  <c r="BE151" i="14"/>
  <c r="BC151" i="14"/>
  <c r="AU151" i="14"/>
  <c r="AI151" i="14"/>
  <c r="AC151" i="14"/>
  <c r="V151" i="14"/>
  <c r="P151" i="14"/>
  <c r="J151" i="14"/>
  <c r="L151" i="20" s="1"/>
  <c r="C151" i="14"/>
  <c r="BI150" i="14"/>
  <c r="BB150" i="14"/>
  <c r="AV150" i="14"/>
  <c r="AG150" i="14"/>
  <c r="AA150" i="14"/>
  <c r="U150" i="14"/>
  <c r="Q150" i="14"/>
  <c r="I150" i="14"/>
  <c r="K150" i="20" s="1"/>
  <c r="B150" i="14"/>
  <c r="BG149" i="14"/>
  <c r="AZ149" i="14"/>
  <c r="AQ149" i="14"/>
  <c r="AO149" i="14"/>
  <c r="AN149" i="14"/>
  <c r="AL149" i="14"/>
  <c r="AH149" i="14"/>
  <c r="AB149" i="14"/>
  <c r="U149" i="14"/>
  <c r="M149" i="14"/>
  <c r="K149" i="14"/>
  <c r="M149" i="20" s="1"/>
  <c r="D149" i="14"/>
  <c r="BI148" i="14"/>
  <c r="BE148" i="14"/>
  <c r="AZ148" i="14"/>
  <c r="AT148" i="14"/>
  <c r="AF148" i="14"/>
  <c r="V148" i="14"/>
  <c r="AB143" i="14"/>
  <c r="S143" i="14"/>
  <c r="P143" i="14"/>
  <c r="E143" i="14"/>
  <c r="BE142" i="14"/>
  <c r="BC142" i="14"/>
  <c r="AU142" i="14"/>
  <c r="AI142" i="14"/>
  <c r="AB142" i="14"/>
  <c r="W142" i="14"/>
  <c r="P142" i="14"/>
  <c r="E142" i="14"/>
  <c r="BJ141" i="14"/>
  <c r="BC141" i="14"/>
  <c r="AX141" i="14"/>
  <c r="AQ141" i="14"/>
  <c r="AO141" i="14"/>
  <c r="AN141" i="14"/>
  <c r="AL141" i="14"/>
  <c r="AG141" i="14"/>
  <c r="AA141" i="14"/>
  <c r="U141" i="14"/>
  <c r="O141" i="14"/>
  <c r="G141" i="14"/>
  <c r="D141" i="14"/>
  <c r="BI140" i="14"/>
  <c r="BE140" i="14"/>
  <c r="BA140" i="14"/>
  <c r="AX140" i="14"/>
  <c r="AU140" i="14"/>
  <c r="AK140" i="14"/>
  <c r="AE140" i="14"/>
  <c r="AB140" i="14"/>
  <c r="V140" i="14"/>
  <c r="Q140" i="14"/>
  <c r="K140" i="14"/>
  <c r="D140" i="14"/>
  <c r="BI139" i="14"/>
  <c r="BA139" i="14"/>
  <c r="AQ139" i="14"/>
  <c r="AO139" i="14"/>
  <c r="AN139" i="14"/>
  <c r="AM139" i="14"/>
  <c r="AH139" i="14"/>
  <c r="AA139" i="14"/>
  <c r="U139" i="14"/>
  <c r="M139" i="14"/>
  <c r="K139" i="14"/>
  <c r="M139" i="20" s="1"/>
  <c r="E139" i="14"/>
  <c r="BH138" i="14"/>
  <c r="BA138" i="14"/>
  <c r="AT138" i="14"/>
  <c r="AK138" i="14"/>
  <c r="AF138" i="14"/>
  <c r="Y138" i="14"/>
  <c r="S138" i="14"/>
  <c r="Q138" i="14"/>
  <c r="J138" i="14"/>
  <c r="BB137" i="14"/>
  <c r="AS137" i="14"/>
  <c r="AF137" i="14"/>
  <c r="Y137" i="14"/>
  <c r="U137" i="14"/>
  <c r="M137" i="14"/>
  <c r="K137" i="14"/>
  <c r="E137" i="14"/>
  <c r="BJ136" i="14"/>
  <c r="BE136" i="14"/>
  <c r="AZ136" i="14"/>
  <c r="AQ136" i="14"/>
  <c r="AO136" i="14"/>
  <c r="AN136" i="14"/>
  <c r="AI136" i="14"/>
  <c r="AC136" i="14"/>
  <c r="Z136" i="14"/>
  <c r="T136" i="14"/>
  <c r="O136" i="14"/>
  <c r="K136" i="14"/>
  <c r="E136" i="14"/>
  <c r="BI135" i="14"/>
  <c r="BC135" i="14"/>
  <c r="AT135" i="14"/>
  <c r="AH135" i="14"/>
  <c r="AB135" i="14"/>
  <c r="W135" i="14"/>
  <c r="S135" i="14"/>
  <c r="M135" i="14"/>
  <c r="K135" i="14"/>
  <c r="M135" i="20" s="1"/>
  <c r="G135" i="14"/>
  <c r="BJ134" i="14"/>
  <c r="BE134" i="14"/>
  <c r="BA134" i="14"/>
  <c r="AT134" i="14"/>
  <c r="AI134" i="14"/>
  <c r="Z134" i="14"/>
  <c r="P134" i="14"/>
  <c r="E134" i="14"/>
  <c r="BH133" i="14"/>
  <c r="BA133" i="14"/>
  <c r="AU133" i="14"/>
  <c r="AE133" i="14"/>
  <c r="AA133" i="14"/>
  <c r="T133" i="14"/>
  <c r="P133" i="14"/>
  <c r="G133" i="14"/>
  <c r="E133" i="14"/>
  <c r="B133" i="14"/>
  <c r="BG132" i="14"/>
  <c r="AX132" i="14"/>
  <c r="AS132" i="14"/>
  <c r="AG132" i="14"/>
  <c r="Z132" i="14"/>
  <c r="T132" i="14"/>
  <c r="M132" i="14"/>
  <c r="K132" i="14"/>
  <c r="E132" i="14"/>
  <c r="BJ131" i="14"/>
  <c r="BE131" i="14"/>
  <c r="BA131" i="14"/>
  <c r="AS131" i="14"/>
  <c r="Y131" i="14"/>
  <c r="V131" i="14"/>
  <c r="P131" i="14"/>
  <c r="H131" i="14"/>
  <c r="AZ130" i="14"/>
  <c r="AQ130" i="14"/>
  <c r="AO130" i="14"/>
  <c r="AN130" i="14"/>
  <c r="AL130" i="14"/>
  <c r="AG130" i="14"/>
  <c r="AA130" i="14"/>
  <c r="W130" i="14"/>
  <c r="M130" i="14"/>
  <c r="K130" i="14"/>
  <c r="M130" i="20" s="1"/>
  <c r="H130" i="14"/>
  <c r="BJ129" i="14"/>
  <c r="BC129" i="14"/>
  <c r="AQ129" i="14"/>
  <c r="AO129" i="14"/>
  <c r="AN129" i="14"/>
  <c r="AM129" i="14"/>
  <c r="AH129" i="14"/>
  <c r="AB129" i="14"/>
  <c r="Y129" i="14"/>
  <c r="Q129" i="14"/>
  <c r="J129" i="14"/>
  <c r="C129" i="14"/>
  <c r="BG128" i="14"/>
  <c r="AX128" i="14"/>
  <c r="AU128" i="14"/>
  <c r="AG128" i="14"/>
  <c r="AA128" i="14"/>
  <c r="S128" i="14"/>
  <c r="P128" i="14"/>
  <c r="H128" i="14"/>
  <c r="AZ127" i="14"/>
  <c r="AS127" i="14"/>
  <c r="AH127" i="14"/>
  <c r="AC127" i="14"/>
  <c r="Y127" i="14"/>
  <c r="V127" i="14"/>
  <c r="O127" i="14"/>
  <c r="G127" i="14"/>
  <c r="D127" i="14"/>
  <c r="BI126" i="14"/>
  <c r="BB126" i="14"/>
  <c r="AU126" i="14"/>
  <c r="AI126" i="14"/>
  <c r="AC126" i="14"/>
  <c r="W126" i="14"/>
  <c r="S126" i="14"/>
  <c r="O126" i="14"/>
  <c r="H126" i="14"/>
  <c r="BJ125" i="14"/>
  <c r="BC125" i="14"/>
  <c r="AV125" i="14"/>
  <c r="AH125" i="14"/>
  <c r="AA125" i="14"/>
  <c r="U125" i="14"/>
  <c r="P125" i="14"/>
  <c r="I125" i="14"/>
  <c r="K125" i="20" s="1"/>
  <c r="BE124" i="14"/>
  <c r="BA124" i="14"/>
  <c r="AT124" i="14"/>
  <c r="AG124" i="14"/>
  <c r="Y124" i="14"/>
  <c r="Q124" i="14"/>
  <c r="J124" i="14"/>
  <c r="D124" i="14"/>
  <c r="BH123" i="14"/>
  <c r="BB123" i="14"/>
  <c r="AU123" i="14"/>
  <c r="AH123" i="14"/>
  <c r="AA123" i="14"/>
  <c r="T123" i="14"/>
  <c r="N123" i="14"/>
  <c r="G123" i="14"/>
  <c r="C123" i="14"/>
  <c r="BH122" i="14"/>
  <c r="BB122" i="14"/>
  <c r="AS122" i="14"/>
  <c r="AH122" i="14"/>
  <c r="F118" i="1" s="1"/>
  <c r="AC122" i="14"/>
  <c r="Y122" i="14"/>
  <c r="T122" i="14"/>
  <c r="N122" i="14"/>
  <c r="G122" i="14"/>
  <c r="D122" i="14"/>
  <c r="BH121" i="14"/>
  <c r="AZ121" i="14"/>
  <c r="AQ121" i="14"/>
  <c r="AO121" i="14"/>
  <c r="AN121" i="14"/>
  <c r="AK121" i="14"/>
  <c r="AE121" i="14"/>
  <c r="AB121" i="14"/>
  <c r="V121" i="14"/>
  <c r="Q121" i="14"/>
  <c r="J121" i="14"/>
  <c r="L121" i="20" s="1"/>
  <c r="B121" i="14"/>
  <c r="BG120" i="14"/>
  <c r="AU120" i="14"/>
  <c r="AI120" i="14"/>
  <c r="AC120" i="14"/>
  <c r="V120" i="14"/>
  <c r="P120" i="14"/>
  <c r="BG119" i="14"/>
  <c r="AZ119" i="14"/>
  <c r="AO119" i="14"/>
  <c r="AL119" i="14"/>
  <c r="AG119" i="14"/>
  <c r="AC119" i="14"/>
  <c r="W119" i="14"/>
  <c r="T119" i="14"/>
  <c r="K119" i="14"/>
  <c r="M119" i="20" s="1"/>
  <c r="BG118" i="14"/>
  <c r="AT118" i="14"/>
  <c r="H118" i="14"/>
  <c r="AQ52" i="14"/>
  <c r="AK52" i="14"/>
  <c r="AC52" i="14"/>
  <c r="V52" i="14"/>
  <c r="G52" i="14"/>
  <c r="B52" i="14"/>
  <c r="AX51" i="14"/>
  <c r="AT51" i="14"/>
  <c r="Q51" i="14"/>
  <c r="BJ50" i="14"/>
  <c r="AG50" i="14"/>
  <c r="T50" i="14"/>
  <c r="N50" i="14"/>
  <c r="BG49" i="14"/>
  <c r="AN49" i="14"/>
  <c r="AF49" i="14"/>
  <c r="U49" i="14"/>
  <c r="D49" i="14"/>
  <c r="AZ48" i="14"/>
  <c r="AF48" i="14"/>
  <c r="U48" i="14"/>
  <c r="G48" i="14"/>
  <c r="BA47" i="14"/>
  <c r="AL47" i="14"/>
  <c r="N47" i="14"/>
  <c r="BH46" i="14"/>
  <c r="AH46" i="14"/>
  <c r="Y46" i="14"/>
  <c r="T46" i="14"/>
  <c r="P46" i="14"/>
  <c r="B46" i="14"/>
  <c r="AL45" i="14"/>
  <c r="AC45" i="14"/>
  <c r="V45" i="14"/>
  <c r="Q45" i="14"/>
  <c r="D45" i="14"/>
  <c r="AU44" i="14"/>
  <c r="P44" i="14"/>
  <c r="BJ43" i="14"/>
  <c r="AS43" i="14"/>
  <c r="S43" i="14"/>
  <c r="P43" i="14"/>
  <c r="AM42" i="14"/>
  <c r="AG42" i="14"/>
  <c r="AA42" i="14"/>
  <c r="U42" i="14"/>
  <c r="P42" i="14"/>
  <c r="C42" i="14"/>
  <c r="AZ41" i="14"/>
  <c r="AB41" i="14"/>
  <c r="V41" i="14"/>
  <c r="I41" i="14"/>
  <c r="BB40" i="14"/>
  <c r="AE40" i="14"/>
  <c r="T40" i="14"/>
  <c r="J40" i="14"/>
  <c r="L40" i="20" s="1"/>
  <c r="BC39" i="14"/>
  <c r="AK39" i="14"/>
  <c r="AA39" i="14"/>
  <c r="G39" i="14"/>
  <c r="BI38" i="14"/>
  <c r="AS38" i="14"/>
  <c r="M38" i="14"/>
  <c r="H38" i="14"/>
  <c r="BA37" i="14"/>
  <c r="AI37" i="14"/>
  <c r="AA37" i="14"/>
  <c r="T37" i="14"/>
  <c r="N37" i="14"/>
  <c r="BE36" i="14"/>
  <c r="AF36" i="14"/>
  <c r="G36" i="14"/>
  <c r="BJ35" i="14"/>
  <c r="AU35" i="14"/>
  <c r="E35" i="14"/>
  <c r="BA34" i="14"/>
  <c r="AL34" i="14"/>
  <c r="AC34" i="14"/>
  <c r="T34" i="14"/>
  <c r="N34" i="14"/>
  <c r="BH33" i="14"/>
  <c r="AT33" i="14"/>
  <c r="AN32" i="14"/>
  <c r="AF32" i="14"/>
  <c r="N32" i="14"/>
  <c r="BI31" i="14"/>
  <c r="AO31" i="14"/>
  <c r="AG31" i="14"/>
  <c r="P31" i="14"/>
  <c r="BH30" i="14"/>
  <c r="AU30" i="14"/>
  <c r="U30" i="14"/>
  <c r="G30" i="14"/>
  <c r="AX29" i="14"/>
  <c r="AK29" i="14"/>
  <c r="AE29" i="14"/>
  <c r="AX28" i="14"/>
  <c r="AS28" i="14"/>
  <c r="M28" i="14"/>
  <c r="D28" i="14"/>
  <c r="AZ27" i="14"/>
  <c r="AC27" i="14"/>
  <c r="W27" i="14"/>
  <c r="S27" i="14"/>
  <c r="N27" i="14"/>
  <c r="BJ26" i="14"/>
  <c r="AS26" i="14"/>
  <c r="P26" i="14"/>
  <c r="AO25" i="14"/>
  <c r="AB25" i="14"/>
  <c r="U25" i="14"/>
  <c r="H25" i="14"/>
  <c r="J25" i="20" s="1"/>
  <c r="BC24" i="14"/>
  <c r="AB24" i="14"/>
  <c r="AQ23" i="14"/>
  <c r="AH23" i="14"/>
  <c r="W23" i="14"/>
  <c r="Q23" i="14"/>
  <c r="BH22" i="14"/>
  <c r="AQ22" i="14"/>
  <c r="Z22" i="14"/>
  <c r="C22" i="14"/>
  <c r="AV21" i="14"/>
  <c r="M21" i="14"/>
  <c r="H21" i="14"/>
  <c r="AX20" i="14"/>
  <c r="AS20" i="14"/>
  <c r="J20" i="14"/>
  <c r="BH117" i="14"/>
  <c r="BG117" i="14"/>
  <c r="BE117" i="14"/>
  <c r="BC117" i="14"/>
  <c r="BB117" i="14"/>
  <c r="BA117" i="14"/>
  <c r="AZ117" i="14"/>
  <c r="AX117" i="14"/>
  <c r="AV117" i="14"/>
  <c r="AU117" i="14"/>
  <c r="AT117" i="14"/>
  <c r="AS117" i="14"/>
  <c r="AQ117" i="14"/>
  <c r="AO117" i="14"/>
  <c r="AN117" i="14"/>
  <c r="AM117" i="14"/>
  <c r="AL117" i="14"/>
  <c r="AK117" i="14"/>
  <c r="AI117" i="14"/>
  <c r="AH117" i="14"/>
  <c r="AG117" i="14"/>
  <c r="AF117" i="14"/>
  <c r="AE117" i="14"/>
  <c r="AC117" i="14"/>
  <c r="AB117" i="14"/>
  <c r="AA117" i="14"/>
  <c r="Z117" i="14"/>
  <c r="Y117" i="14"/>
  <c r="W117" i="14"/>
  <c r="V117" i="14"/>
  <c r="U117" i="14"/>
  <c r="T117" i="14"/>
  <c r="S117" i="14"/>
  <c r="Q117" i="14"/>
  <c r="P117" i="14"/>
  <c r="O117" i="14"/>
  <c r="N117" i="14"/>
  <c r="M117" i="14"/>
  <c r="K117" i="14"/>
  <c r="M117" i="20" s="1"/>
  <c r="J117" i="14"/>
  <c r="L117" i="20" s="1"/>
  <c r="I117" i="14"/>
  <c r="K117" i="20" s="1"/>
  <c r="H117" i="14"/>
  <c r="G117" i="14"/>
  <c r="E117" i="14"/>
  <c r="D117" i="14"/>
  <c r="C117" i="14"/>
  <c r="B117" i="14"/>
  <c r="BJ116" i="14"/>
  <c r="BI116" i="14"/>
  <c r="BH116" i="14"/>
  <c r="BG116" i="14"/>
  <c r="BE116" i="14"/>
  <c r="BC116" i="14"/>
  <c r="BB116" i="14"/>
  <c r="BA116" i="14"/>
  <c r="AZ116" i="14"/>
  <c r="AX116" i="14"/>
  <c r="AV116" i="14"/>
  <c r="AU116" i="14"/>
  <c r="AT116" i="14"/>
  <c r="AS116" i="14"/>
  <c r="AQ116" i="14"/>
  <c r="AO116" i="14"/>
  <c r="AN116" i="14"/>
  <c r="AM116" i="14"/>
  <c r="AL116" i="14"/>
  <c r="AK116" i="14"/>
  <c r="AI116" i="14"/>
  <c r="AH116" i="14"/>
  <c r="AG116" i="14"/>
  <c r="AF116" i="14"/>
  <c r="AE116" i="14"/>
  <c r="AC116" i="14"/>
  <c r="AB116" i="14"/>
  <c r="AA116" i="14"/>
  <c r="Z116" i="14"/>
  <c r="Y116" i="14"/>
  <c r="W116" i="14"/>
  <c r="V116" i="14"/>
  <c r="U116" i="14"/>
  <c r="T116" i="14"/>
  <c r="S116" i="14"/>
  <c r="Q116" i="14"/>
  <c r="P116" i="14"/>
  <c r="O116" i="14"/>
  <c r="N116" i="14"/>
  <c r="M116" i="14"/>
  <c r="K116" i="14"/>
  <c r="M116" i="20" s="1"/>
  <c r="J116" i="14"/>
  <c r="L116" i="20" s="1"/>
  <c r="I116" i="14"/>
  <c r="K116" i="20" s="1"/>
  <c r="H116" i="14"/>
  <c r="J116" i="20" s="1"/>
  <c r="G116" i="14"/>
  <c r="E116" i="14"/>
  <c r="D116" i="14"/>
  <c r="C116" i="14"/>
  <c r="B116" i="14"/>
  <c r="BJ115" i="14"/>
  <c r="BI115" i="14"/>
  <c r="BH115" i="14"/>
  <c r="BG115" i="14"/>
  <c r="BE115" i="14"/>
  <c r="BC115" i="14"/>
  <c r="BB115" i="14"/>
  <c r="BA115" i="14"/>
  <c r="AZ115" i="14"/>
  <c r="AX115" i="14"/>
  <c r="AV115" i="14"/>
  <c r="AU115" i="14"/>
  <c r="AT115" i="14"/>
  <c r="AS115" i="14"/>
  <c r="AQ115" i="14"/>
  <c r="AO115" i="14"/>
  <c r="AN115" i="14"/>
  <c r="AM115" i="14"/>
  <c r="AL115" i="14"/>
  <c r="AK115" i="14"/>
  <c r="AI115" i="14"/>
  <c r="AH115" i="14"/>
  <c r="AG115" i="14"/>
  <c r="AF115" i="14"/>
  <c r="AE115" i="14"/>
  <c r="AC115" i="14"/>
  <c r="AB115" i="14"/>
  <c r="AA115" i="14"/>
  <c r="Z115" i="14"/>
  <c r="Y115" i="14"/>
  <c r="W115" i="14"/>
  <c r="V115" i="14"/>
  <c r="U115" i="14"/>
  <c r="T115" i="14"/>
  <c r="S115" i="14"/>
  <c r="Q115" i="14"/>
  <c r="P115" i="14"/>
  <c r="O115" i="14"/>
  <c r="N115" i="14"/>
  <c r="M115" i="14"/>
  <c r="K115" i="14"/>
  <c r="M115" i="20" s="1"/>
  <c r="J115" i="14"/>
  <c r="L115" i="20" s="1"/>
  <c r="I115" i="14"/>
  <c r="K115" i="20" s="1"/>
  <c r="H115" i="14"/>
  <c r="J115" i="20" s="1"/>
  <c r="G115" i="14"/>
  <c r="E115" i="14"/>
  <c r="D115" i="14"/>
  <c r="C115" i="14"/>
  <c r="B115" i="14"/>
  <c r="BJ114" i="14"/>
  <c r="BI114" i="14"/>
  <c r="BH114" i="14"/>
  <c r="BG114" i="14"/>
  <c r="BE114" i="14"/>
  <c r="BC114" i="14"/>
  <c r="BB114" i="14"/>
  <c r="BA114" i="14"/>
  <c r="AZ114" i="14"/>
  <c r="AX114" i="14"/>
  <c r="AV114" i="14"/>
  <c r="AU114" i="14"/>
  <c r="AT114" i="14"/>
  <c r="AS114" i="14"/>
  <c r="AQ114" i="14"/>
  <c r="AO114" i="14"/>
  <c r="AN114" i="14"/>
  <c r="AM114" i="14"/>
  <c r="AL114" i="14"/>
  <c r="AK114" i="14"/>
  <c r="AI114" i="14"/>
  <c r="AH114" i="14"/>
  <c r="AG114" i="14"/>
  <c r="AF114" i="14"/>
  <c r="AE114" i="14"/>
  <c r="AC114" i="14"/>
  <c r="AB114" i="14"/>
  <c r="AA114" i="14"/>
  <c r="Z114" i="14"/>
  <c r="Y114" i="14"/>
  <c r="W114" i="14"/>
  <c r="V114" i="14"/>
  <c r="U114" i="14"/>
  <c r="T114" i="14"/>
  <c r="S114" i="14"/>
  <c r="Q114" i="14"/>
  <c r="P114" i="14"/>
  <c r="O114" i="14"/>
  <c r="N114" i="14"/>
  <c r="M114" i="14"/>
  <c r="K114" i="14"/>
  <c r="M114" i="20" s="1"/>
  <c r="J114" i="14"/>
  <c r="L114" i="20" s="1"/>
  <c r="I114" i="14"/>
  <c r="K114" i="20" s="1"/>
  <c r="H114" i="14"/>
  <c r="J114" i="20" s="1"/>
  <c r="G114" i="14"/>
  <c r="E114" i="14"/>
  <c r="D114" i="14"/>
  <c r="C114" i="14"/>
  <c r="B114" i="14"/>
  <c r="BJ113" i="14"/>
  <c r="BI113" i="14"/>
  <c r="BH113" i="14"/>
  <c r="BG113" i="14"/>
  <c r="BE113" i="14"/>
  <c r="BC113" i="14"/>
  <c r="BB113" i="14"/>
  <c r="BA113" i="14"/>
  <c r="AZ113" i="14"/>
  <c r="AX113" i="14"/>
  <c r="AV113" i="14"/>
  <c r="AU113" i="14"/>
  <c r="AT113" i="14"/>
  <c r="AS113" i="14"/>
  <c r="AQ113" i="14"/>
  <c r="AO113" i="14"/>
  <c r="AN113" i="14"/>
  <c r="AM113" i="14"/>
  <c r="AL113" i="14"/>
  <c r="AK113" i="14"/>
  <c r="AI113" i="14"/>
  <c r="AH113" i="14"/>
  <c r="AG113" i="14"/>
  <c r="AF113" i="14"/>
  <c r="AE113" i="14"/>
  <c r="AC113" i="14"/>
  <c r="AB113" i="14"/>
  <c r="AA113" i="14"/>
  <c r="Z113" i="14"/>
  <c r="Y113" i="14"/>
  <c r="W113" i="14"/>
  <c r="V113" i="14"/>
  <c r="U113" i="14"/>
  <c r="T113" i="14"/>
  <c r="S113" i="14"/>
  <c r="Q113" i="14"/>
  <c r="P113" i="14"/>
  <c r="O113" i="14"/>
  <c r="N113" i="14"/>
  <c r="M113" i="14"/>
  <c r="K113" i="14"/>
  <c r="M113" i="20" s="1"/>
  <c r="J113" i="14"/>
  <c r="L113" i="20" s="1"/>
  <c r="I113" i="14"/>
  <c r="K113" i="20" s="1"/>
  <c r="H113" i="14"/>
  <c r="J113" i="20" s="1"/>
  <c r="G113" i="14"/>
  <c r="E113" i="14"/>
  <c r="D113" i="14"/>
  <c r="C113" i="14"/>
  <c r="B113" i="14"/>
  <c r="BJ112" i="14"/>
  <c r="BI112" i="14"/>
  <c r="BH112" i="14"/>
  <c r="BG112" i="14"/>
  <c r="BE112" i="14"/>
  <c r="BC112" i="14"/>
  <c r="BB112" i="14"/>
  <c r="BA112" i="14"/>
  <c r="AZ112" i="14"/>
  <c r="AX112" i="14"/>
  <c r="AV112" i="14"/>
  <c r="AU112" i="14"/>
  <c r="AT112" i="14"/>
  <c r="AS112" i="14"/>
  <c r="AQ112" i="14"/>
  <c r="AO112" i="14"/>
  <c r="AN112" i="14"/>
  <c r="AM112" i="14"/>
  <c r="AL112" i="14"/>
  <c r="AK112" i="14"/>
  <c r="AI112" i="14"/>
  <c r="AH112" i="14"/>
  <c r="AG112" i="14"/>
  <c r="AF112" i="14"/>
  <c r="AE112" i="14"/>
  <c r="AC112" i="14"/>
  <c r="AB112" i="14"/>
  <c r="AA112" i="14"/>
  <c r="Z112" i="14"/>
  <c r="Y112" i="14"/>
  <c r="W112" i="14"/>
  <c r="V112" i="14"/>
  <c r="U112" i="14"/>
  <c r="T112" i="14"/>
  <c r="S112" i="14"/>
  <c r="Q112" i="14"/>
  <c r="P112" i="14"/>
  <c r="O112" i="14"/>
  <c r="N112" i="14"/>
  <c r="M112" i="14"/>
  <c r="K112" i="14"/>
  <c r="M112" i="20" s="1"/>
  <c r="J112" i="14"/>
  <c r="L112" i="20" s="1"/>
  <c r="I112" i="14"/>
  <c r="K112" i="20" s="1"/>
  <c r="H112" i="14"/>
  <c r="J112" i="20" s="1"/>
  <c r="G112" i="14"/>
  <c r="E112" i="14"/>
  <c r="D112" i="14"/>
  <c r="C112" i="14"/>
  <c r="B112" i="14"/>
  <c r="BJ111" i="14"/>
  <c r="BI111" i="14"/>
  <c r="BH111" i="14"/>
  <c r="BG111" i="14"/>
  <c r="BE111" i="14"/>
  <c r="BC111" i="14"/>
  <c r="BB111" i="14"/>
  <c r="BA111" i="14"/>
  <c r="AZ111" i="14"/>
  <c r="AX111" i="14"/>
  <c r="AV111" i="14"/>
  <c r="AU111" i="14"/>
  <c r="AT111" i="14"/>
  <c r="AS111" i="14"/>
  <c r="AQ111" i="14"/>
  <c r="AO111" i="14"/>
  <c r="AN111" i="14"/>
  <c r="AM111" i="14"/>
  <c r="AL111" i="14"/>
  <c r="AK111" i="14"/>
  <c r="AI111" i="14"/>
  <c r="AH111" i="14"/>
  <c r="AG111" i="14"/>
  <c r="AF111" i="14"/>
  <c r="AE111" i="14"/>
  <c r="AC111" i="14"/>
  <c r="AB111" i="14"/>
  <c r="AA111" i="14"/>
  <c r="Z111" i="14"/>
  <c r="Y111" i="14"/>
  <c r="W111" i="14"/>
  <c r="V111" i="14"/>
  <c r="U111" i="14"/>
  <c r="T111" i="14"/>
  <c r="S111" i="14"/>
  <c r="Q111" i="14"/>
  <c r="P111" i="14"/>
  <c r="O111" i="14"/>
  <c r="N111" i="14"/>
  <c r="M111" i="14"/>
  <c r="K111" i="14"/>
  <c r="M111" i="20" s="1"/>
  <c r="J111" i="14"/>
  <c r="L111" i="20" s="1"/>
  <c r="I111" i="14"/>
  <c r="K111" i="20" s="1"/>
  <c r="H111" i="14"/>
  <c r="J111" i="20" s="1"/>
  <c r="G111" i="14"/>
  <c r="E111" i="14"/>
  <c r="D111" i="14"/>
  <c r="C111" i="14"/>
  <c r="B111" i="14"/>
  <c r="BJ110" i="14"/>
  <c r="BI110" i="14"/>
  <c r="BH110" i="14"/>
  <c r="BG110" i="14"/>
  <c r="BE110" i="14"/>
  <c r="BC110" i="14"/>
  <c r="BB110" i="14"/>
  <c r="BA110" i="14"/>
  <c r="AZ110" i="14"/>
  <c r="AX110" i="14"/>
  <c r="AV110" i="14"/>
  <c r="AU110" i="14"/>
  <c r="AT110" i="14"/>
  <c r="AS110" i="14"/>
  <c r="AQ110" i="14"/>
  <c r="AO110" i="14"/>
  <c r="AN110" i="14"/>
  <c r="AM110" i="14"/>
  <c r="AL110" i="14"/>
  <c r="AK110" i="14"/>
  <c r="AI110" i="14"/>
  <c r="AH110" i="14"/>
  <c r="AG110" i="14"/>
  <c r="AF110" i="14"/>
  <c r="AE110" i="14"/>
  <c r="AC110" i="14"/>
  <c r="AB110" i="14"/>
  <c r="AA110" i="14"/>
  <c r="Z110" i="14"/>
  <c r="Y110" i="14"/>
  <c r="W110" i="14"/>
  <c r="V110" i="14"/>
  <c r="U110" i="14"/>
  <c r="T110" i="14"/>
  <c r="S110" i="14"/>
  <c r="Q110" i="14"/>
  <c r="P110" i="14"/>
  <c r="O110" i="14"/>
  <c r="N110" i="14"/>
  <c r="M110" i="14"/>
  <c r="K110" i="14"/>
  <c r="M110" i="20" s="1"/>
  <c r="J110" i="14"/>
  <c r="L110" i="20" s="1"/>
  <c r="I110" i="14"/>
  <c r="K110" i="20" s="1"/>
  <c r="H110" i="14"/>
  <c r="J110" i="20" s="1"/>
  <c r="G110" i="14"/>
  <c r="E110" i="14"/>
  <c r="D110" i="14"/>
  <c r="C110" i="14"/>
  <c r="B110" i="14"/>
  <c r="BJ109" i="14"/>
  <c r="BI109" i="14"/>
  <c r="BH109" i="14"/>
  <c r="BG109" i="14"/>
  <c r="BE109" i="14"/>
  <c r="BC109" i="14"/>
  <c r="BB109" i="14"/>
  <c r="BA109" i="14"/>
  <c r="AZ109" i="14"/>
  <c r="AX109" i="14"/>
  <c r="AV109" i="14"/>
  <c r="AU109" i="14"/>
  <c r="AT109" i="14"/>
  <c r="AS109" i="14"/>
  <c r="AQ109" i="14"/>
  <c r="AO109" i="14"/>
  <c r="AN109" i="14"/>
  <c r="AM109" i="14"/>
  <c r="AL109" i="14"/>
  <c r="AK109" i="14"/>
  <c r="AI109" i="14"/>
  <c r="AH109" i="14"/>
  <c r="AG109" i="14"/>
  <c r="AF109" i="14"/>
  <c r="AE109" i="14"/>
  <c r="AC109" i="14"/>
  <c r="AB109" i="14"/>
  <c r="AA109" i="14"/>
  <c r="Z109" i="14"/>
  <c r="Y109" i="14"/>
  <c r="W109" i="14"/>
  <c r="V109" i="14"/>
  <c r="U109" i="14"/>
  <c r="T109" i="14"/>
  <c r="S109" i="14"/>
  <c r="Q109" i="14"/>
  <c r="P109" i="14"/>
  <c r="O109" i="14"/>
  <c r="N109" i="14"/>
  <c r="M109" i="14"/>
  <c r="K109" i="14"/>
  <c r="M109" i="20" s="1"/>
  <c r="J109" i="14"/>
  <c r="L109" i="20" s="1"/>
  <c r="I109" i="14"/>
  <c r="K109" i="20" s="1"/>
  <c r="H109" i="14"/>
  <c r="J109" i="20" s="1"/>
  <c r="G109" i="14"/>
  <c r="E109" i="14"/>
  <c r="D109" i="14"/>
  <c r="C109" i="14"/>
  <c r="B109" i="14"/>
  <c r="BJ108" i="14"/>
  <c r="BI108" i="14"/>
  <c r="BH108" i="14"/>
  <c r="BG108" i="14"/>
  <c r="BE108" i="14"/>
  <c r="BC108" i="14"/>
  <c r="BB108" i="14"/>
  <c r="BA108" i="14"/>
  <c r="AZ108" i="14"/>
  <c r="AX108" i="14"/>
  <c r="AV108" i="14"/>
  <c r="AU108" i="14"/>
  <c r="AT108" i="14"/>
  <c r="AS108" i="14"/>
  <c r="AQ108" i="14"/>
  <c r="AO108" i="14"/>
  <c r="AN108" i="14"/>
  <c r="AM108" i="14"/>
  <c r="AL108" i="14"/>
  <c r="AK108" i="14"/>
  <c r="AI108" i="14"/>
  <c r="AH108" i="14"/>
  <c r="AG108" i="14"/>
  <c r="AF108" i="14"/>
  <c r="AE108" i="14"/>
  <c r="AC108" i="14"/>
  <c r="AB108" i="14"/>
  <c r="AA108" i="14"/>
  <c r="Z108" i="14"/>
  <c r="Y108" i="14"/>
  <c r="W108" i="14"/>
  <c r="V108" i="14"/>
  <c r="U108" i="14"/>
  <c r="T108" i="14"/>
  <c r="S108" i="14"/>
  <c r="Q108" i="14"/>
  <c r="P108" i="14"/>
  <c r="O108" i="14"/>
  <c r="N108" i="14"/>
  <c r="M108" i="14"/>
  <c r="K108" i="14"/>
  <c r="M108" i="20" s="1"/>
  <c r="J108" i="14"/>
  <c r="L108" i="20" s="1"/>
  <c r="I108" i="14"/>
  <c r="K108" i="20" s="1"/>
  <c r="H108" i="14"/>
  <c r="J108" i="20" s="1"/>
  <c r="G108" i="14"/>
  <c r="E108" i="14"/>
  <c r="D108" i="14"/>
  <c r="C108" i="14"/>
  <c r="B108" i="14"/>
  <c r="BJ107" i="14"/>
  <c r="BI107" i="14"/>
  <c r="BH107" i="14"/>
  <c r="BG107" i="14"/>
  <c r="BE107" i="14"/>
  <c r="BC107" i="14"/>
  <c r="BB107" i="14"/>
  <c r="BA107" i="14"/>
  <c r="AZ107" i="14"/>
  <c r="AX107" i="14"/>
  <c r="AV107" i="14"/>
  <c r="AU107" i="14"/>
  <c r="AT107" i="14"/>
  <c r="AS107" i="14"/>
  <c r="AQ107" i="14"/>
  <c r="AO107" i="14"/>
  <c r="AN107" i="14"/>
  <c r="AM107" i="14"/>
  <c r="AL107" i="14"/>
  <c r="AK107" i="14"/>
  <c r="AI107" i="14"/>
  <c r="AH107" i="14"/>
  <c r="AG107" i="14"/>
  <c r="AF107" i="14"/>
  <c r="AE107" i="14"/>
  <c r="AC107" i="14"/>
  <c r="AB107" i="14"/>
  <c r="AA107" i="14"/>
  <c r="Z107" i="14"/>
  <c r="Y107" i="14"/>
  <c r="W107" i="14"/>
  <c r="V107" i="14"/>
  <c r="U107" i="14"/>
  <c r="T107" i="14"/>
  <c r="S107" i="14"/>
  <c r="Q107" i="14"/>
  <c r="P107" i="14"/>
  <c r="O107" i="14"/>
  <c r="N107" i="14"/>
  <c r="M107" i="14"/>
  <c r="K107" i="14"/>
  <c r="M107" i="20" s="1"/>
  <c r="J107" i="14"/>
  <c r="L107" i="20" s="1"/>
  <c r="I107" i="14"/>
  <c r="K107" i="20" s="1"/>
  <c r="H107" i="14"/>
  <c r="J107" i="20" s="1"/>
  <c r="G107" i="14"/>
  <c r="E107" i="14"/>
  <c r="D107" i="14"/>
  <c r="C107" i="14"/>
  <c r="B107" i="14"/>
  <c r="BJ106" i="14"/>
  <c r="BI106" i="14"/>
  <c r="BH106" i="14"/>
  <c r="BG106" i="14"/>
  <c r="BE106" i="14"/>
  <c r="BC106" i="14"/>
  <c r="BB106" i="14"/>
  <c r="BA106" i="14"/>
  <c r="AZ106" i="14"/>
  <c r="AX106" i="14"/>
  <c r="AV106" i="14"/>
  <c r="AU106" i="14"/>
  <c r="AT106" i="14"/>
  <c r="AS106" i="14"/>
  <c r="AQ106" i="14"/>
  <c r="AO106" i="14"/>
  <c r="AN106" i="14"/>
  <c r="AM106" i="14"/>
  <c r="AL106" i="14"/>
  <c r="AK106" i="14"/>
  <c r="AI106" i="14"/>
  <c r="AH106" i="14"/>
  <c r="AG106" i="14"/>
  <c r="AF106" i="14"/>
  <c r="AE106" i="14"/>
  <c r="AC106" i="14"/>
  <c r="AB106" i="14"/>
  <c r="AA106" i="14"/>
  <c r="Z106" i="14"/>
  <c r="Y106" i="14"/>
  <c r="W106" i="14"/>
  <c r="V106" i="14"/>
  <c r="U106" i="14"/>
  <c r="T106" i="14"/>
  <c r="S106" i="14"/>
  <c r="Q106" i="14"/>
  <c r="P106" i="14"/>
  <c r="O106" i="14"/>
  <c r="N106" i="14"/>
  <c r="M106" i="14"/>
  <c r="K106" i="14"/>
  <c r="M106" i="20" s="1"/>
  <c r="J106" i="14"/>
  <c r="L106" i="20" s="1"/>
  <c r="I106" i="14"/>
  <c r="K106" i="20" s="1"/>
  <c r="H106" i="14"/>
  <c r="J106" i="20" s="1"/>
  <c r="G106" i="14"/>
  <c r="E106" i="14"/>
  <c r="D106" i="14"/>
  <c r="C106" i="14"/>
  <c r="B106" i="14"/>
  <c r="BJ105" i="14"/>
  <c r="BI105" i="14"/>
  <c r="BH105" i="14"/>
  <c r="BG105" i="14"/>
  <c r="BE105" i="14"/>
  <c r="BC105" i="14"/>
  <c r="BB105" i="14"/>
  <c r="BA105" i="14"/>
  <c r="AZ105" i="14"/>
  <c r="AX105" i="14"/>
  <c r="AV105" i="14"/>
  <c r="AU105" i="14"/>
  <c r="AT105" i="14"/>
  <c r="AS105" i="14"/>
  <c r="AQ105" i="14"/>
  <c r="AO105" i="14"/>
  <c r="AN105" i="14"/>
  <c r="AM105" i="14"/>
  <c r="AL105" i="14"/>
  <c r="AK105" i="14"/>
  <c r="AI105" i="14"/>
  <c r="AH105" i="14"/>
  <c r="AG105" i="14"/>
  <c r="AF105" i="14"/>
  <c r="AE105" i="14"/>
  <c r="AC105" i="14"/>
  <c r="AB105" i="14"/>
  <c r="AA105" i="14"/>
  <c r="Z105" i="14"/>
  <c r="Y105" i="14"/>
  <c r="W105" i="14"/>
  <c r="V105" i="14"/>
  <c r="U105" i="14"/>
  <c r="T105" i="14"/>
  <c r="S105" i="14"/>
  <c r="Q105" i="14"/>
  <c r="P105" i="14"/>
  <c r="O105" i="14"/>
  <c r="N105" i="14"/>
  <c r="M105" i="14"/>
  <c r="K105" i="14"/>
  <c r="M105" i="20" s="1"/>
  <c r="J105" i="14"/>
  <c r="L105" i="20" s="1"/>
  <c r="I105" i="14"/>
  <c r="K105" i="20" s="1"/>
  <c r="H105" i="14"/>
  <c r="J105" i="20" s="1"/>
  <c r="G105" i="14"/>
  <c r="E105" i="14"/>
  <c r="D105" i="14"/>
  <c r="C105" i="14"/>
  <c r="B105" i="14"/>
  <c r="BJ104" i="14"/>
  <c r="BI104" i="14"/>
  <c r="BH104" i="14"/>
  <c r="BG104" i="14"/>
  <c r="BE104" i="14"/>
  <c r="BC104" i="14"/>
  <c r="BB104" i="14"/>
  <c r="BA104" i="14"/>
  <c r="AZ104" i="14"/>
  <c r="AX104" i="14"/>
  <c r="AV104" i="14"/>
  <c r="AU104" i="14"/>
  <c r="AT104" i="14"/>
  <c r="AS104" i="14"/>
  <c r="AQ104" i="14"/>
  <c r="AO104" i="14"/>
  <c r="AN104" i="14"/>
  <c r="AM104" i="14"/>
  <c r="AL104" i="14"/>
  <c r="AK104" i="14"/>
  <c r="AI104" i="14"/>
  <c r="AH104" i="14"/>
  <c r="AG104" i="14"/>
  <c r="AF104" i="14"/>
  <c r="AE104" i="14"/>
  <c r="AC104" i="14"/>
  <c r="AB104" i="14"/>
  <c r="AA104" i="14"/>
  <c r="Z104" i="14"/>
  <c r="Y104" i="14"/>
  <c r="W104" i="14"/>
  <c r="V104" i="14"/>
  <c r="U104" i="14"/>
  <c r="T104" i="14"/>
  <c r="S104" i="14"/>
  <c r="Q104" i="14"/>
  <c r="P104" i="14"/>
  <c r="O104" i="14"/>
  <c r="N104" i="14"/>
  <c r="M104" i="14"/>
  <c r="K104" i="14"/>
  <c r="M104" i="20" s="1"/>
  <c r="J104" i="14"/>
  <c r="L104" i="20" s="1"/>
  <c r="I104" i="14"/>
  <c r="K104" i="20" s="1"/>
  <c r="H104" i="14"/>
  <c r="J104" i="20" s="1"/>
  <c r="G104" i="14"/>
  <c r="E104" i="14"/>
  <c r="D104" i="14"/>
  <c r="C104" i="14"/>
  <c r="B104" i="14"/>
  <c r="BJ103" i="14"/>
  <c r="BI103" i="14"/>
  <c r="BH103" i="14"/>
  <c r="BG103" i="14"/>
  <c r="BE103" i="14"/>
  <c r="BC103" i="14"/>
  <c r="BB103" i="14"/>
  <c r="BA103" i="14"/>
  <c r="AZ103" i="14"/>
  <c r="AX103" i="14"/>
  <c r="AV103" i="14"/>
  <c r="AU103" i="14"/>
  <c r="AT103" i="14"/>
  <c r="AS103" i="14"/>
  <c r="AQ103" i="14"/>
  <c r="AO103" i="14"/>
  <c r="AN103" i="14"/>
  <c r="AM103" i="14"/>
  <c r="AL103" i="14"/>
  <c r="AK103" i="14"/>
  <c r="AI103" i="14"/>
  <c r="AH103" i="14"/>
  <c r="AG103" i="14"/>
  <c r="AF103" i="14"/>
  <c r="AE103" i="14"/>
  <c r="AC103" i="14"/>
  <c r="AB103" i="14"/>
  <c r="AA103" i="14"/>
  <c r="Z103" i="14"/>
  <c r="Y103" i="14"/>
  <c r="W103" i="14"/>
  <c r="V103" i="14"/>
  <c r="U103" i="14"/>
  <c r="T103" i="14"/>
  <c r="S103" i="14"/>
  <c r="Q103" i="14"/>
  <c r="P103" i="14"/>
  <c r="O103" i="14"/>
  <c r="N103" i="14"/>
  <c r="M103" i="14"/>
  <c r="K103" i="14"/>
  <c r="M103" i="20" s="1"/>
  <c r="J103" i="14"/>
  <c r="L103" i="20" s="1"/>
  <c r="I103" i="14"/>
  <c r="K103" i="20" s="1"/>
  <c r="H103" i="14"/>
  <c r="J103" i="20" s="1"/>
  <c r="G103" i="14"/>
  <c r="E103" i="14"/>
  <c r="D103" i="14"/>
  <c r="C103" i="14"/>
  <c r="B103" i="14"/>
  <c r="BJ102" i="14"/>
  <c r="BI102" i="14"/>
  <c r="BH102" i="14"/>
  <c r="BG102" i="14"/>
  <c r="BE102" i="14"/>
  <c r="BC102" i="14"/>
  <c r="BB102" i="14"/>
  <c r="BA102" i="14"/>
  <c r="AZ102" i="14"/>
  <c r="AX102" i="14"/>
  <c r="AV102" i="14"/>
  <c r="AU102" i="14"/>
  <c r="AT102" i="14"/>
  <c r="AS102" i="14"/>
  <c r="AQ102" i="14"/>
  <c r="AO102" i="14"/>
  <c r="AN102" i="14"/>
  <c r="AM102" i="14"/>
  <c r="AL102" i="14"/>
  <c r="AK102" i="14"/>
  <c r="AI102" i="14"/>
  <c r="AH102" i="14"/>
  <c r="AG102" i="14"/>
  <c r="AF102" i="14"/>
  <c r="AE102" i="14"/>
  <c r="AC102" i="14"/>
  <c r="AB102" i="14"/>
  <c r="AA102" i="14"/>
  <c r="Z102" i="14"/>
  <c r="Y102" i="14"/>
  <c r="W102" i="14"/>
  <c r="V102" i="14"/>
  <c r="U102" i="14"/>
  <c r="T102" i="14"/>
  <c r="S102" i="14"/>
  <c r="Q102" i="14"/>
  <c r="P102" i="14"/>
  <c r="O102" i="14"/>
  <c r="N102" i="14"/>
  <c r="M102" i="14"/>
  <c r="K102" i="14"/>
  <c r="M102" i="20" s="1"/>
  <c r="J102" i="14"/>
  <c r="L102" i="20" s="1"/>
  <c r="I102" i="14"/>
  <c r="K102" i="20" s="1"/>
  <c r="H102" i="14"/>
  <c r="J102" i="20" s="1"/>
  <c r="G102" i="14"/>
  <c r="E102" i="14"/>
  <c r="D102" i="14"/>
  <c r="C102" i="14"/>
  <c r="B102" i="14"/>
  <c r="BJ101" i="14"/>
  <c r="BI101" i="14"/>
  <c r="BH101" i="14"/>
  <c r="BG101" i="14"/>
  <c r="BE101" i="14"/>
  <c r="BC101" i="14"/>
  <c r="BB101" i="14"/>
  <c r="BA101" i="14"/>
  <c r="AZ101" i="14"/>
  <c r="AX101" i="14"/>
  <c r="AV101" i="14"/>
  <c r="AU101" i="14"/>
  <c r="AT101" i="14"/>
  <c r="AS101" i="14"/>
  <c r="AQ101" i="14"/>
  <c r="AO101" i="14"/>
  <c r="AN101" i="14"/>
  <c r="AM101" i="14"/>
  <c r="AL101" i="14"/>
  <c r="AK101" i="14"/>
  <c r="AI101" i="14"/>
  <c r="AH101" i="14"/>
  <c r="AG101" i="14"/>
  <c r="AF101" i="14"/>
  <c r="AE101" i="14"/>
  <c r="AC101" i="14"/>
  <c r="AB101" i="14"/>
  <c r="AA101" i="14"/>
  <c r="Z101" i="14"/>
  <c r="Y101" i="14"/>
  <c r="W101" i="14"/>
  <c r="V101" i="14"/>
  <c r="U101" i="14"/>
  <c r="T101" i="14"/>
  <c r="S101" i="14"/>
  <c r="Q101" i="14"/>
  <c r="P101" i="14"/>
  <c r="O101" i="14"/>
  <c r="N101" i="14"/>
  <c r="M101" i="14"/>
  <c r="K101" i="14"/>
  <c r="M101" i="20" s="1"/>
  <c r="J101" i="14"/>
  <c r="L101" i="20" s="1"/>
  <c r="I101" i="14"/>
  <c r="K101" i="20" s="1"/>
  <c r="H101" i="14"/>
  <c r="J101" i="20" s="1"/>
  <c r="G101" i="14"/>
  <c r="E101" i="14"/>
  <c r="D101" i="14"/>
  <c r="C101" i="14"/>
  <c r="B101" i="14"/>
  <c r="BJ100" i="14"/>
  <c r="BI100" i="14"/>
  <c r="BH100" i="14"/>
  <c r="BG100" i="14"/>
  <c r="BE100" i="14"/>
  <c r="BC100" i="14"/>
  <c r="BB100" i="14"/>
  <c r="BA100" i="14"/>
  <c r="AZ100" i="14"/>
  <c r="AX100" i="14"/>
  <c r="AV100" i="14"/>
  <c r="AU100" i="14"/>
  <c r="AT100" i="14"/>
  <c r="AS100" i="14"/>
  <c r="AQ100" i="14"/>
  <c r="AO100" i="14"/>
  <c r="AN100" i="14"/>
  <c r="AM100" i="14"/>
  <c r="AL100" i="14"/>
  <c r="AK100" i="14"/>
  <c r="AI100" i="14"/>
  <c r="AH100" i="14"/>
  <c r="AG100" i="14"/>
  <c r="AF100" i="14"/>
  <c r="AE100" i="14"/>
  <c r="AC100" i="14"/>
  <c r="AB100" i="14"/>
  <c r="AA100" i="14"/>
  <c r="Z100" i="14"/>
  <c r="Y100" i="14"/>
  <c r="W100" i="14"/>
  <c r="V100" i="14"/>
  <c r="U100" i="14"/>
  <c r="T100" i="14"/>
  <c r="S100" i="14"/>
  <c r="Q100" i="14"/>
  <c r="P100" i="14"/>
  <c r="O100" i="14"/>
  <c r="N100" i="14"/>
  <c r="M100" i="14"/>
  <c r="K100" i="14"/>
  <c r="M100" i="20" s="1"/>
  <c r="J100" i="14"/>
  <c r="L100" i="20" s="1"/>
  <c r="I100" i="14"/>
  <c r="K100" i="20" s="1"/>
  <c r="H100" i="14"/>
  <c r="J100" i="20" s="1"/>
  <c r="G100" i="14"/>
  <c r="E100" i="14"/>
  <c r="D100" i="14"/>
  <c r="C100" i="14"/>
  <c r="B100" i="14"/>
  <c r="BJ99" i="14"/>
  <c r="BI99" i="14"/>
  <c r="BH99" i="14"/>
  <c r="BG99" i="14"/>
  <c r="BE99" i="14"/>
  <c r="BC99" i="14"/>
  <c r="BB99" i="14"/>
  <c r="BA99" i="14"/>
  <c r="AZ99" i="14"/>
  <c r="AX99" i="14"/>
  <c r="AV99" i="14"/>
  <c r="AU99" i="14"/>
  <c r="AT99" i="14"/>
  <c r="AS99" i="14"/>
  <c r="AQ99" i="14"/>
  <c r="AO99" i="14"/>
  <c r="AN99" i="14"/>
  <c r="AM99" i="14"/>
  <c r="AL99" i="14"/>
  <c r="AK99" i="14"/>
  <c r="AI99" i="14"/>
  <c r="AH99" i="14"/>
  <c r="AG99" i="14"/>
  <c r="AF99" i="14"/>
  <c r="AE99" i="14"/>
  <c r="AC99" i="14"/>
  <c r="AB99" i="14"/>
  <c r="AA99" i="14"/>
  <c r="Z99" i="14"/>
  <c r="Y99" i="14"/>
  <c r="W99" i="14"/>
  <c r="V99" i="14"/>
  <c r="U99" i="14"/>
  <c r="T99" i="14"/>
  <c r="S99" i="14"/>
  <c r="Q99" i="14"/>
  <c r="P99" i="14"/>
  <c r="O99" i="14"/>
  <c r="N99" i="14"/>
  <c r="M99" i="14"/>
  <c r="K99" i="14"/>
  <c r="M99" i="20" s="1"/>
  <c r="J99" i="14"/>
  <c r="L99" i="20" s="1"/>
  <c r="I99" i="14"/>
  <c r="K99" i="20" s="1"/>
  <c r="H99" i="14"/>
  <c r="J99" i="20" s="1"/>
  <c r="G99" i="14"/>
  <c r="E99" i="14"/>
  <c r="D99" i="14"/>
  <c r="C99" i="14"/>
  <c r="B99" i="14"/>
  <c r="BJ98" i="14"/>
  <c r="BI98" i="14"/>
  <c r="BH98" i="14"/>
  <c r="BG98" i="14"/>
  <c r="BE98" i="14"/>
  <c r="BC98" i="14"/>
  <c r="BB98" i="14"/>
  <c r="BA98" i="14"/>
  <c r="AZ98" i="14"/>
  <c r="AX98" i="14"/>
  <c r="AV98" i="14"/>
  <c r="AU98" i="14"/>
  <c r="AT98" i="14"/>
  <c r="AS98" i="14"/>
  <c r="AQ98" i="14"/>
  <c r="AO98" i="14"/>
  <c r="AN98" i="14"/>
  <c r="AM98" i="14"/>
  <c r="AL98" i="14"/>
  <c r="AK98" i="14"/>
  <c r="AI98" i="14"/>
  <c r="AH98" i="14"/>
  <c r="AG98" i="14"/>
  <c r="AF98" i="14"/>
  <c r="AE98" i="14"/>
  <c r="AC98" i="14"/>
  <c r="AB98" i="14"/>
  <c r="AA98" i="14"/>
  <c r="Z98" i="14"/>
  <c r="Y98" i="14"/>
  <c r="W98" i="14"/>
  <c r="V98" i="14"/>
  <c r="U98" i="14"/>
  <c r="T98" i="14"/>
  <c r="S98" i="14"/>
  <c r="Q98" i="14"/>
  <c r="P98" i="14"/>
  <c r="O98" i="14"/>
  <c r="N98" i="14"/>
  <c r="M98" i="14"/>
  <c r="K98" i="14"/>
  <c r="M98" i="20" s="1"/>
  <c r="J98" i="14"/>
  <c r="L98" i="20" s="1"/>
  <c r="I98" i="14"/>
  <c r="K98" i="20" s="1"/>
  <c r="H98" i="14"/>
  <c r="J98" i="20" s="1"/>
  <c r="G98" i="14"/>
  <c r="E98" i="14"/>
  <c r="D98" i="14"/>
  <c r="C98" i="14"/>
  <c r="B98" i="14"/>
  <c r="BJ97" i="14"/>
  <c r="BI97" i="14"/>
  <c r="BH97" i="14"/>
  <c r="BG97" i="14"/>
  <c r="BE97" i="14"/>
  <c r="BC97" i="14"/>
  <c r="BB97" i="14"/>
  <c r="BA97" i="14"/>
  <c r="AZ97" i="14"/>
  <c r="AX97" i="14"/>
  <c r="AV97" i="14"/>
  <c r="AU97" i="14"/>
  <c r="AT97" i="14"/>
  <c r="AS97" i="14"/>
  <c r="AQ97" i="14"/>
  <c r="AO97" i="14"/>
  <c r="AN97" i="14"/>
  <c r="AM97" i="14"/>
  <c r="AL97" i="14"/>
  <c r="AK97" i="14"/>
  <c r="AI97" i="14"/>
  <c r="AH97" i="14"/>
  <c r="AG97" i="14"/>
  <c r="AF97" i="14"/>
  <c r="AE97" i="14"/>
  <c r="AC97" i="14"/>
  <c r="AB97" i="14"/>
  <c r="AA97" i="14"/>
  <c r="Z97" i="14"/>
  <c r="Y97" i="14"/>
  <c r="W97" i="14"/>
  <c r="V97" i="14"/>
  <c r="U97" i="14"/>
  <c r="T97" i="14"/>
  <c r="S97" i="14"/>
  <c r="Q97" i="14"/>
  <c r="P97" i="14"/>
  <c r="O97" i="14"/>
  <c r="N97" i="14"/>
  <c r="M97" i="14"/>
  <c r="K97" i="14"/>
  <c r="M97" i="20" s="1"/>
  <c r="J97" i="14"/>
  <c r="L97" i="20" s="1"/>
  <c r="I97" i="14"/>
  <c r="K97" i="20" s="1"/>
  <c r="H97" i="14"/>
  <c r="J97" i="20" s="1"/>
  <c r="G97" i="14"/>
  <c r="E97" i="14"/>
  <c r="D97" i="14"/>
  <c r="C97" i="14"/>
  <c r="B97" i="14"/>
  <c r="BJ96" i="14"/>
  <c r="BI96" i="14"/>
  <c r="BH96" i="14"/>
  <c r="BG96" i="14"/>
  <c r="BE96" i="14"/>
  <c r="BC96" i="14"/>
  <c r="BB96" i="14"/>
  <c r="BA96" i="14"/>
  <c r="AZ96" i="14"/>
  <c r="AX96" i="14"/>
  <c r="AV96" i="14"/>
  <c r="AU96" i="14"/>
  <c r="AT96" i="14"/>
  <c r="AS96" i="14"/>
  <c r="AQ96" i="14"/>
  <c r="AO96" i="14"/>
  <c r="AN96" i="14"/>
  <c r="AM96" i="14"/>
  <c r="AL96" i="14"/>
  <c r="AK96" i="14"/>
  <c r="AI96" i="14"/>
  <c r="AH96" i="14"/>
  <c r="AG96" i="14"/>
  <c r="AF96" i="14"/>
  <c r="AE96" i="14"/>
  <c r="AC96" i="14"/>
  <c r="AB96" i="14"/>
  <c r="AA96" i="14"/>
  <c r="Z96" i="14"/>
  <c r="Y96" i="14"/>
  <c r="W96" i="14"/>
  <c r="V96" i="14"/>
  <c r="U96" i="14"/>
  <c r="T96" i="14"/>
  <c r="S96" i="14"/>
  <c r="Q96" i="14"/>
  <c r="P96" i="14"/>
  <c r="O96" i="14"/>
  <c r="N96" i="14"/>
  <c r="M96" i="14"/>
  <c r="K96" i="14"/>
  <c r="M96" i="20" s="1"/>
  <c r="J96" i="14"/>
  <c r="L96" i="20" s="1"/>
  <c r="I96" i="14"/>
  <c r="K96" i="20" s="1"/>
  <c r="H96" i="14"/>
  <c r="J96" i="20" s="1"/>
  <c r="G96" i="14"/>
  <c r="E96" i="14"/>
  <c r="D96" i="14"/>
  <c r="C96" i="14"/>
  <c r="B96" i="14"/>
  <c r="BJ95" i="14"/>
  <c r="BI95" i="14"/>
  <c r="BH95" i="14"/>
  <c r="BG95" i="14"/>
  <c r="BE95" i="14"/>
  <c r="BC95" i="14"/>
  <c r="BB95" i="14"/>
  <c r="BA95" i="14"/>
  <c r="AZ95" i="14"/>
  <c r="AX95" i="14"/>
  <c r="AV95" i="14"/>
  <c r="AU95" i="14"/>
  <c r="AT95" i="14"/>
  <c r="AS95" i="14"/>
  <c r="AQ95" i="14"/>
  <c r="AO95" i="14"/>
  <c r="AN95" i="14"/>
  <c r="AM95" i="14"/>
  <c r="AL95" i="14"/>
  <c r="AK95" i="14"/>
  <c r="AI95" i="14"/>
  <c r="AH95" i="14"/>
  <c r="AG95" i="14"/>
  <c r="AF95" i="14"/>
  <c r="AE95" i="14"/>
  <c r="AC95" i="14"/>
  <c r="AB95" i="14"/>
  <c r="AA95" i="14"/>
  <c r="Z95" i="14"/>
  <c r="Y95" i="14"/>
  <c r="W95" i="14"/>
  <c r="V95" i="14"/>
  <c r="U95" i="14"/>
  <c r="T95" i="14"/>
  <c r="S95" i="14"/>
  <c r="Q95" i="14"/>
  <c r="P95" i="14"/>
  <c r="O95" i="14"/>
  <c r="N95" i="14"/>
  <c r="M95" i="14"/>
  <c r="K95" i="14"/>
  <c r="J95" i="14"/>
  <c r="I95" i="14"/>
  <c r="H95" i="14"/>
  <c r="G95" i="14"/>
  <c r="E95" i="14"/>
  <c r="D95" i="14"/>
  <c r="C95" i="14"/>
  <c r="B95" i="14"/>
  <c r="BJ94" i="14"/>
  <c r="BI94" i="14"/>
  <c r="BH94" i="14"/>
  <c r="BG94" i="14"/>
  <c r="BE94" i="14"/>
  <c r="BC94" i="14"/>
  <c r="BB94" i="14"/>
  <c r="BA94" i="14"/>
  <c r="AZ94" i="14"/>
  <c r="AX94" i="14"/>
  <c r="AV94" i="14"/>
  <c r="AU94" i="14"/>
  <c r="AT94" i="14"/>
  <c r="AS94" i="14"/>
  <c r="AQ94" i="14"/>
  <c r="AO94" i="14"/>
  <c r="AN94" i="14"/>
  <c r="AM94" i="14"/>
  <c r="AL94" i="14"/>
  <c r="AK94" i="14"/>
  <c r="AI94" i="14"/>
  <c r="AH94" i="14"/>
  <c r="AG94" i="14"/>
  <c r="AF94" i="14"/>
  <c r="AE94" i="14"/>
  <c r="AC94" i="14"/>
  <c r="AB94" i="14"/>
  <c r="AA94" i="14"/>
  <c r="Z94" i="14"/>
  <c r="Y94" i="14"/>
  <c r="W94" i="14"/>
  <c r="V94" i="14"/>
  <c r="U94" i="14"/>
  <c r="T94" i="14"/>
  <c r="S94" i="14"/>
  <c r="Q94" i="14"/>
  <c r="P94" i="14"/>
  <c r="O94" i="14"/>
  <c r="N94" i="14"/>
  <c r="M94" i="14"/>
  <c r="K94" i="14"/>
  <c r="M94" i="20" s="1"/>
  <c r="J94" i="14"/>
  <c r="L94" i="20" s="1"/>
  <c r="I94" i="14"/>
  <c r="K94" i="20" s="1"/>
  <c r="H94" i="14"/>
  <c r="J94" i="20" s="1"/>
  <c r="G94" i="14"/>
  <c r="E94" i="14"/>
  <c r="D94" i="14"/>
  <c r="C94" i="14"/>
  <c r="B94" i="14"/>
  <c r="BJ93" i="14"/>
  <c r="BI93" i="14"/>
  <c r="BH93" i="14"/>
  <c r="BG93" i="14"/>
  <c r="BE93" i="14"/>
  <c r="BC93" i="14"/>
  <c r="BB93" i="14"/>
  <c r="BA93" i="14"/>
  <c r="AZ93" i="14"/>
  <c r="AX93" i="14"/>
  <c r="AV93" i="14"/>
  <c r="AU93" i="14"/>
  <c r="AT93" i="14"/>
  <c r="AS93" i="14"/>
  <c r="AQ93" i="14"/>
  <c r="AO93" i="14"/>
  <c r="AN93" i="14"/>
  <c r="AM93" i="14"/>
  <c r="AL93" i="14"/>
  <c r="AK93" i="14"/>
  <c r="AI93" i="14"/>
  <c r="AH93" i="14"/>
  <c r="AG93" i="14"/>
  <c r="AF93" i="14"/>
  <c r="AE93" i="14"/>
  <c r="AC93" i="14"/>
  <c r="AB93" i="14"/>
  <c r="AA93" i="14"/>
  <c r="Z93" i="14"/>
  <c r="Y93" i="14"/>
  <c r="W93" i="14"/>
  <c r="V93" i="14"/>
  <c r="U93" i="14"/>
  <c r="T93" i="14"/>
  <c r="S93" i="14"/>
  <c r="Q93" i="14"/>
  <c r="P93" i="14"/>
  <c r="O93" i="14"/>
  <c r="N93" i="14"/>
  <c r="M93" i="14"/>
  <c r="K93" i="14"/>
  <c r="M93" i="20" s="1"/>
  <c r="J93" i="14"/>
  <c r="L93" i="20" s="1"/>
  <c r="I93" i="14"/>
  <c r="K93" i="20" s="1"/>
  <c r="H93" i="14"/>
  <c r="J93" i="20" s="1"/>
  <c r="G93" i="14"/>
  <c r="E93" i="14"/>
  <c r="D93" i="14"/>
  <c r="C93" i="14"/>
  <c r="B93" i="14"/>
  <c r="BJ92" i="14"/>
  <c r="BI92" i="14"/>
  <c r="BH92" i="14"/>
  <c r="BG92" i="14"/>
  <c r="BE92" i="14"/>
  <c r="BC92" i="14"/>
  <c r="BB92" i="14"/>
  <c r="BA92" i="14"/>
  <c r="AZ92" i="14"/>
  <c r="AX92" i="14"/>
  <c r="AV92" i="14"/>
  <c r="AU92" i="14"/>
  <c r="AT92" i="14"/>
  <c r="AS92" i="14"/>
  <c r="AQ92" i="14"/>
  <c r="AO92" i="14"/>
  <c r="AN92" i="14"/>
  <c r="AM92" i="14"/>
  <c r="AL92" i="14"/>
  <c r="AK92" i="14"/>
  <c r="AI92" i="14"/>
  <c r="AH92" i="14"/>
  <c r="AG92" i="14"/>
  <c r="AF92" i="14"/>
  <c r="AE92" i="14"/>
  <c r="AC92" i="14"/>
  <c r="AB92" i="14"/>
  <c r="AA92" i="14"/>
  <c r="Z92" i="14"/>
  <c r="Y92" i="14"/>
  <c r="W92" i="14"/>
  <c r="V92" i="14"/>
  <c r="U92" i="14"/>
  <c r="T92" i="14"/>
  <c r="S92" i="14"/>
  <c r="Q92" i="14"/>
  <c r="P92" i="14"/>
  <c r="O92" i="14"/>
  <c r="N92" i="14"/>
  <c r="M92" i="14"/>
  <c r="K92" i="14"/>
  <c r="M92" i="20" s="1"/>
  <c r="J92" i="14"/>
  <c r="L92" i="20" s="1"/>
  <c r="I92" i="14"/>
  <c r="K92" i="20" s="1"/>
  <c r="H92" i="14"/>
  <c r="J92" i="20" s="1"/>
  <c r="G92" i="14"/>
  <c r="E92" i="14"/>
  <c r="D92" i="14"/>
  <c r="C92" i="14"/>
  <c r="B92" i="14"/>
  <c r="BJ91" i="14"/>
  <c r="BI91" i="14"/>
  <c r="BH91" i="14"/>
  <c r="BG91" i="14"/>
  <c r="BE91" i="14"/>
  <c r="BC91" i="14"/>
  <c r="BB91" i="14"/>
  <c r="BA91" i="14"/>
  <c r="AZ91" i="14"/>
  <c r="AX91" i="14"/>
  <c r="AV91" i="14"/>
  <c r="AU91" i="14"/>
  <c r="AT91" i="14"/>
  <c r="AS91" i="14"/>
  <c r="AQ91" i="14"/>
  <c r="AO91" i="14"/>
  <c r="AN91" i="14"/>
  <c r="AM91" i="14"/>
  <c r="AL91" i="14"/>
  <c r="AK91" i="14"/>
  <c r="AI91" i="14"/>
  <c r="AH91" i="14"/>
  <c r="AG91" i="14"/>
  <c r="AF91" i="14"/>
  <c r="AE91" i="14"/>
  <c r="AC91" i="14"/>
  <c r="AB91" i="14"/>
  <c r="AA91" i="14"/>
  <c r="Z91" i="14"/>
  <c r="Y91" i="14"/>
  <c r="W91" i="14"/>
  <c r="V91" i="14"/>
  <c r="U91" i="14"/>
  <c r="T91" i="14"/>
  <c r="S91" i="14"/>
  <c r="Q91" i="14"/>
  <c r="P91" i="14"/>
  <c r="O91" i="14"/>
  <c r="N91" i="14"/>
  <c r="M91" i="14"/>
  <c r="K91" i="14"/>
  <c r="M91" i="20" s="1"/>
  <c r="J91" i="14"/>
  <c r="L91" i="20" s="1"/>
  <c r="I91" i="14"/>
  <c r="K91" i="20" s="1"/>
  <c r="H91" i="14"/>
  <c r="J91" i="20" s="1"/>
  <c r="G91" i="14"/>
  <c r="E91" i="14"/>
  <c r="D91" i="14"/>
  <c r="C91" i="14"/>
  <c r="B91" i="14"/>
  <c r="BJ90" i="14"/>
  <c r="BI90" i="14"/>
  <c r="BH90" i="14"/>
  <c r="BG90" i="14"/>
  <c r="BE90" i="14"/>
  <c r="BC90" i="14"/>
  <c r="BB90" i="14"/>
  <c r="BA90" i="14"/>
  <c r="AZ90" i="14"/>
  <c r="AX90" i="14"/>
  <c r="AV90" i="14"/>
  <c r="AU90" i="14"/>
  <c r="AT90" i="14"/>
  <c r="AS90" i="14"/>
  <c r="AQ90" i="14"/>
  <c r="AO90" i="14"/>
  <c r="AN90" i="14"/>
  <c r="AM90" i="14"/>
  <c r="AL90" i="14"/>
  <c r="AK90" i="14"/>
  <c r="AI90" i="14"/>
  <c r="AH90" i="14"/>
  <c r="AG90" i="14"/>
  <c r="AF90" i="14"/>
  <c r="AE90" i="14"/>
  <c r="AC90" i="14"/>
  <c r="AB90" i="14"/>
  <c r="AA90" i="14"/>
  <c r="Z90" i="14"/>
  <c r="Y90" i="14"/>
  <c r="W90" i="14"/>
  <c r="V90" i="14"/>
  <c r="U90" i="14"/>
  <c r="T90" i="14"/>
  <c r="S90" i="14"/>
  <c r="Q90" i="14"/>
  <c r="P90" i="14"/>
  <c r="O90" i="14"/>
  <c r="N90" i="14"/>
  <c r="M90" i="14"/>
  <c r="K90" i="14"/>
  <c r="M90" i="20" s="1"/>
  <c r="J90" i="14"/>
  <c r="L90" i="20" s="1"/>
  <c r="I90" i="14"/>
  <c r="K90" i="20" s="1"/>
  <c r="H90" i="14"/>
  <c r="J90" i="20" s="1"/>
  <c r="G90" i="14"/>
  <c r="E90" i="14"/>
  <c r="D90" i="14"/>
  <c r="C90" i="14"/>
  <c r="B90" i="14"/>
  <c r="BJ89" i="14"/>
  <c r="BI89" i="14"/>
  <c r="BH89" i="14"/>
  <c r="BG89" i="14"/>
  <c r="BE89" i="14"/>
  <c r="BC89" i="14"/>
  <c r="BB89" i="14"/>
  <c r="BA89" i="14"/>
  <c r="AZ89" i="14"/>
  <c r="AX89" i="14"/>
  <c r="AV89" i="14"/>
  <c r="AU89" i="14"/>
  <c r="AT89" i="14"/>
  <c r="AS89" i="14"/>
  <c r="AQ89" i="14"/>
  <c r="AO89" i="14"/>
  <c r="AN89" i="14"/>
  <c r="AM89" i="14"/>
  <c r="AL89" i="14"/>
  <c r="AK89" i="14"/>
  <c r="AI89" i="14"/>
  <c r="AH89" i="14"/>
  <c r="AG89" i="14"/>
  <c r="AF89" i="14"/>
  <c r="AE89" i="14"/>
  <c r="AC89" i="14"/>
  <c r="AB89" i="14"/>
  <c r="AA89" i="14"/>
  <c r="Z89" i="14"/>
  <c r="Y89" i="14"/>
  <c r="W89" i="14"/>
  <c r="V89" i="14"/>
  <c r="U89" i="14"/>
  <c r="T89" i="14"/>
  <c r="S89" i="14"/>
  <c r="Q89" i="14"/>
  <c r="P89" i="14"/>
  <c r="O89" i="14"/>
  <c r="N89" i="14"/>
  <c r="M89" i="14"/>
  <c r="K89" i="14"/>
  <c r="J89" i="14"/>
  <c r="L89" i="20" s="1"/>
  <c r="I89" i="14"/>
  <c r="K89" i="20" s="1"/>
  <c r="H89" i="14"/>
  <c r="J89" i="20" s="1"/>
  <c r="G89" i="14"/>
  <c r="E89" i="14"/>
  <c r="D89" i="14"/>
  <c r="C89" i="14"/>
  <c r="B89" i="14"/>
  <c r="BJ88" i="14"/>
  <c r="BI88" i="14"/>
  <c r="BH88" i="14"/>
  <c r="BG88" i="14"/>
  <c r="BE88" i="14"/>
  <c r="BC88" i="14"/>
  <c r="BB88" i="14"/>
  <c r="BA88" i="14"/>
  <c r="AZ88" i="14"/>
  <c r="AX88" i="14"/>
  <c r="AV88" i="14"/>
  <c r="AU88" i="14"/>
  <c r="AT88" i="14"/>
  <c r="AS88" i="14"/>
  <c r="AQ88" i="14"/>
  <c r="AO88" i="14"/>
  <c r="AN88" i="14"/>
  <c r="AM88" i="14"/>
  <c r="AL88" i="14"/>
  <c r="AK88" i="14"/>
  <c r="AI88" i="14"/>
  <c r="AH88" i="14"/>
  <c r="AG88" i="14"/>
  <c r="AF88" i="14"/>
  <c r="AE88" i="14"/>
  <c r="AC88" i="14"/>
  <c r="AB88" i="14"/>
  <c r="AA88" i="14"/>
  <c r="Z88" i="14"/>
  <c r="Y88" i="14"/>
  <c r="W88" i="14"/>
  <c r="V88" i="14"/>
  <c r="U88" i="14"/>
  <c r="T88" i="14"/>
  <c r="S88" i="14"/>
  <c r="Q88" i="14"/>
  <c r="P88" i="14"/>
  <c r="O88" i="14"/>
  <c r="N88" i="14"/>
  <c r="M88" i="14"/>
  <c r="K88" i="14"/>
  <c r="M88" i="20" s="1"/>
  <c r="J88" i="14"/>
  <c r="L88" i="20" s="1"/>
  <c r="I88" i="14"/>
  <c r="K88" i="20" s="1"/>
  <c r="H88" i="14"/>
  <c r="J88" i="20" s="1"/>
  <c r="G88" i="14"/>
  <c r="E88" i="14"/>
  <c r="D88" i="14"/>
  <c r="C88" i="14"/>
  <c r="B88" i="14"/>
  <c r="BJ87" i="14"/>
  <c r="BI87" i="14"/>
  <c r="BH87" i="14"/>
  <c r="BG87" i="14"/>
  <c r="BE87" i="14"/>
  <c r="BC87" i="14"/>
  <c r="BB87" i="14"/>
  <c r="BA87" i="14"/>
  <c r="AZ87" i="14"/>
  <c r="AX87" i="14"/>
  <c r="AV87" i="14"/>
  <c r="AU87" i="14"/>
  <c r="AT87" i="14"/>
  <c r="AS87" i="14"/>
  <c r="AQ87" i="14"/>
  <c r="AO87" i="14"/>
  <c r="AN87" i="14"/>
  <c r="AM87" i="14"/>
  <c r="AL87" i="14"/>
  <c r="AK87" i="14"/>
  <c r="AI87" i="14"/>
  <c r="AH87" i="14"/>
  <c r="AG87" i="14"/>
  <c r="AF87" i="14"/>
  <c r="AE87" i="14"/>
  <c r="AC87" i="14"/>
  <c r="AB87" i="14"/>
  <c r="AA87" i="14"/>
  <c r="Z87" i="14"/>
  <c r="Y87" i="14"/>
  <c r="W87" i="14"/>
  <c r="V87" i="14"/>
  <c r="U87" i="14"/>
  <c r="T87" i="14"/>
  <c r="S87" i="14"/>
  <c r="Q87" i="14"/>
  <c r="P87" i="14"/>
  <c r="O87" i="14"/>
  <c r="N87" i="14"/>
  <c r="M87" i="14"/>
  <c r="K87" i="14"/>
  <c r="M87" i="20" s="1"/>
  <c r="J87" i="14"/>
  <c r="L87" i="20" s="1"/>
  <c r="I87" i="14"/>
  <c r="K87" i="20" s="1"/>
  <c r="H87" i="14"/>
  <c r="J87" i="20" s="1"/>
  <c r="G87" i="14"/>
  <c r="E87" i="14"/>
  <c r="D87" i="14"/>
  <c r="C87" i="14"/>
  <c r="B87" i="14"/>
  <c r="BJ86" i="14"/>
  <c r="BI86" i="14"/>
  <c r="BH86" i="14"/>
  <c r="BG86" i="14"/>
  <c r="BE86" i="14"/>
  <c r="BC86" i="14"/>
  <c r="BB86" i="14"/>
  <c r="BA86" i="14"/>
  <c r="AZ86" i="14"/>
  <c r="AX86" i="14"/>
  <c r="AV86" i="14"/>
  <c r="AU86" i="14"/>
  <c r="AT86" i="14"/>
  <c r="AS86" i="14"/>
  <c r="AQ86" i="14"/>
  <c r="AO86" i="14"/>
  <c r="AN86" i="14"/>
  <c r="AM86" i="14"/>
  <c r="AL86" i="14"/>
  <c r="AK86" i="14"/>
  <c r="AI86" i="14"/>
  <c r="AH86" i="14"/>
  <c r="AG86" i="14"/>
  <c r="AF86" i="14"/>
  <c r="AE86" i="14"/>
  <c r="AC86" i="14"/>
  <c r="AB86" i="14"/>
  <c r="AA86" i="14"/>
  <c r="Z86" i="14"/>
  <c r="Y86" i="14"/>
  <c r="W86" i="14"/>
  <c r="V86" i="14"/>
  <c r="U86" i="14"/>
  <c r="T86" i="14"/>
  <c r="S86" i="14"/>
  <c r="Q86" i="14"/>
  <c r="P86" i="14"/>
  <c r="O86" i="14"/>
  <c r="N86" i="14"/>
  <c r="M86" i="14"/>
  <c r="K86" i="14"/>
  <c r="M86" i="20" s="1"/>
  <c r="J86" i="14"/>
  <c r="L86" i="20" s="1"/>
  <c r="I86" i="14"/>
  <c r="K86" i="20" s="1"/>
  <c r="H86" i="14"/>
  <c r="J86" i="20" s="1"/>
  <c r="G86" i="14"/>
  <c r="E86" i="14"/>
  <c r="D86" i="14"/>
  <c r="C86" i="14"/>
  <c r="B86" i="14"/>
  <c r="BJ85" i="14"/>
  <c r="BI85" i="14"/>
  <c r="BH85" i="14"/>
  <c r="BG85" i="14"/>
  <c r="BE85" i="14"/>
  <c r="BC85" i="14"/>
  <c r="BB85" i="14"/>
  <c r="BA85" i="14"/>
  <c r="AZ85" i="14"/>
  <c r="AX85" i="14"/>
  <c r="AV85" i="14"/>
  <c r="AU85" i="14"/>
  <c r="AT85" i="14"/>
  <c r="AS85" i="14"/>
  <c r="AQ85" i="14"/>
  <c r="AO85" i="14"/>
  <c r="AN85" i="14"/>
  <c r="AM85" i="14"/>
  <c r="AL85" i="14"/>
  <c r="AK85" i="14"/>
  <c r="AI85" i="14"/>
  <c r="AH85" i="14"/>
  <c r="AG85" i="14"/>
  <c r="AF85" i="14"/>
  <c r="AE85" i="14"/>
  <c r="AC85" i="14"/>
  <c r="AB85" i="14"/>
  <c r="AA85" i="14"/>
  <c r="Z85" i="14"/>
  <c r="Y85" i="14"/>
  <c r="W85" i="14"/>
  <c r="V85" i="14"/>
  <c r="U85" i="14"/>
  <c r="T85" i="14"/>
  <c r="S85" i="14"/>
  <c r="Q85" i="14"/>
  <c r="P85" i="14"/>
  <c r="O85" i="14"/>
  <c r="N85" i="14"/>
  <c r="M85" i="14"/>
  <c r="K85" i="14"/>
  <c r="M85" i="20" s="1"/>
  <c r="J85" i="14"/>
  <c r="L85" i="20" s="1"/>
  <c r="I85" i="14"/>
  <c r="K85" i="20" s="1"/>
  <c r="H85" i="14"/>
  <c r="J85" i="20" s="1"/>
  <c r="G85" i="14"/>
  <c r="E85" i="14"/>
  <c r="D85" i="14"/>
  <c r="C85" i="14"/>
  <c r="B85" i="14"/>
  <c r="BJ84" i="14"/>
  <c r="BI84" i="14"/>
  <c r="BH84" i="14"/>
  <c r="BG84" i="14"/>
  <c r="BE84" i="14"/>
  <c r="BC84" i="14"/>
  <c r="BB84" i="14"/>
  <c r="BA84" i="14"/>
  <c r="AZ84" i="14"/>
  <c r="AX84" i="14"/>
  <c r="AV84" i="14"/>
  <c r="AU84" i="14"/>
  <c r="AT84" i="14"/>
  <c r="AS84" i="14"/>
  <c r="AQ84" i="14"/>
  <c r="AO84" i="14"/>
  <c r="AN84" i="14"/>
  <c r="AM84" i="14"/>
  <c r="AL84" i="14"/>
  <c r="AK84" i="14"/>
  <c r="AI84" i="14"/>
  <c r="AH84" i="14"/>
  <c r="AG84" i="14"/>
  <c r="AF84" i="14"/>
  <c r="AE84" i="14"/>
  <c r="AC84" i="14"/>
  <c r="AB84" i="14"/>
  <c r="AA84" i="14"/>
  <c r="Z84" i="14"/>
  <c r="Y84" i="14"/>
  <c r="W84" i="14"/>
  <c r="V84" i="14"/>
  <c r="U84" i="14"/>
  <c r="T84" i="14"/>
  <c r="S84" i="14"/>
  <c r="Q84" i="14"/>
  <c r="P84" i="14"/>
  <c r="O84" i="14"/>
  <c r="N84" i="14"/>
  <c r="M84" i="14"/>
  <c r="K84" i="14"/>
  <c r="M84" i="20" s="1"/>
  <c r="J84" i="14"/>
  <c r="L84" i="20" s="1"/>
  <c r="I84" i="14"/>
  <c r="K84" i="20" s="1"/>
  <c r="H84" i="14"/>
  <c r="J84" i="20" s="1"/>
  <c r="G84" i="14"/>
  <c r="E84" i="14"/>
  <c r="D84" i="14"/>
  <c r="C84" i="14"/>
  <c r="B84" i="14"/>
  <c r="BJ83" i="14"/>
  <c r="BI83" i="14"/>
  <c r="BH83" i="14"/>
  <c r="BG83" i="14"/>
  <c r="BE83" i="14"/>
  <c r="BC83" i="14"/>
  <c r="BB83" i="14"/>
  <c r="BA83" i="14"/>
  <c r="AZ83" i="14"/>
  <c r="AX83" i="14"/>
  <c r="AV83" i="14"/>
  <c r="AU83" i="14"/>
  <c r="AT83" i="14"/>
  <c r="AS83" i="14"/>
  <c r="AQ83" i="14"/>
  <c r="AO83" i="14"/>
  <c r="AN83" i="14"/>
  <c r="AM83" i="14"/>
  <c r="AL83" i="14"/>
  <c r="AK83" i="14"/>
  <c r="AI83" i="14"/>
  <c r="AH83" i="14"/>
  <c r="AG83" i="14"/>
  <c r="AF83" i="14"/>
  <c r="AE83" i="14"/>
  <c r="AC83" i="14"/>
  <c r="AB83" i="14"/>
  <c r="AA83" i="14"/>
  <c r="Z83" i="14"/>
  <c r="Y83" i="14"/>
  <c r="W83" i="14"/>
  <c r="V83" i="14"/>
  <c r="U83" i="14"/>
  <c r="T83" i="14"/>
  <c r="S83" i="14"/>
  <c r="Q83" i="14"/>
  <c r="P83" i="14"/>
  <c r="O83" i="14"/>
  <c r="N83" i="14"/>
  <c r="M83" i="14"/>
  <c r="K83" i="14"/>
  <c r="M83" i="20" s="1"/>
  <c r="J83" i="14"/>
  <c r="L83" i="20" s="1"/>
  <c r="I83" i="14"/>
  <c r="K83" i="20" s="1"/>
  <c r="H83" i="14"/>
  <c r="J83" i="20" s="1"/>
  <c r="G83" i="14"/>
  <c r="E83" i="14"/>
  <c r="D83" i="14"/>
  <c r="C83" i="14"/>
  <c r="B83" i="14"/>
  <c r="BJ82" i="14"/>
  <c r="BI82" i="14"/>
  <c r="BH82" i="14"/>
  <c r="BG82" i="14"/>
  <c r="BE82" i="14"/>
  <c r="BC82" i="14"/>
  <c r="BB82" i="14"/>
  <c r="BA82" i="14"/>
  <c r="AZ82" i="14"/>
  <c r="AX82" i="14"/>
  <c r="AV82" i="14"/>
  <c r="AU82" i="14"/>
  <c r="AT82" i="14"/>
  <c r="AS82" i="14"/>
  <c r="AQ82" i="14"/>
  <c r="AO82" i="14"/>
  <c r="AN82" i="14"/>
  <c r="AM82" i="14"/>
  <c r="AL82" i="14"/>
  <c r="AK82" i="14"/>
  <c r="AI82" i="14"/>
  <c r="AH82" i="14"/>
  <c r="AG82" i="14"/>
  <c r="AF82" i="14"/>
  <c r="AE82" i="14"/>
  <c r="AC82" i="14"/>
  <c r="AB82" i="14"/>
  <c r="AA82" i="14"/>
  <c r="Z82" i="14"/>
  <c r="Y82" i="14"/>
  <c r="W82" i="14"/>
  <c r="V82" i="14"/>
  <c r="U82" i="14"/>
  <c r="T82" i="14"/>
  <c r="S82" i="14"/>
  <c r="Q82" i="14"/>
  <c r="P82" i="14"/>
  <c r="O82" i="14"/>
  <c r="N82" i="14"/>
  <c r="M82" i="14"/>
  <c r="K82" i="14"/>
  <c r="M82" i="20" s="1"/>
  <c r="J82" i="14"/>
  <c r="L82" i="20" s="1"/>
  <c r="I82" i="14"/>
  <c r="K82" i="20" s="1"/>
  <c r="H82" i="14"/>
  <c r="J82" i="20" s="1"/>
  <c r="G82" i="14"/>
  <c r="E82" i="14"/>
  <c r="D82" i="14"/>
  <c r="C82" i="14"/>
  <c r="B82" i="14"/>
  <c r="BJ81" i="14"/>
  <c r="BI81" i="14"/>
  <c r="BH81" i="14"/>
  <c r="BG81" i="14"/>
  <c r="BE81" i="14"/>
  <c r="BC81" i="14"/>
  <c r="BB81" i="14"/>
  <c r="BA81" i="14"/>
  <c r="AZ81" i="14"/>
  <c r="AX81" i="14"/>
  <c r="AV81" i="14"/>
  <c r="AU81" i="14"/>
  <c r="AT81" i="14"/>
  <c r="AS81" i="14"/>
  <c r="AQ81" i="14"/>
  <c r="AO81" i="14"/>
  <c r="AN81" i="14"/>
  <c r="AM81" i="14"/>
  <c r="AL81" i="14"/>
  <c r="AK81" i="14"/>
  <c r="AI81" i="14"/>
  <c r="AH81" i="14"/>
  <c r="AG81" i="14"/>
  <c r="AF81" i="14"/>
  <c r="AE81" i="14"/>
  <c r="AC81" i="14"/>
  <c r="AB81" i="14"/>
  <c r="AA81" i="14"/>
  <c r="Z81" i="14"/>
  <c r="Y81" i="14"/>
  <c r="W81" i="14"/>
  <c r="V81" i="14"/>
  <c r="U81" i="14"/>
  <c r="T81" i="14"/>
  <c r="S81" i="14"/>
  <c r="Q81" i="14"/>
  <c r="P81" i="14"/>
  <c r="O81" i="14"/>
  <c r="N81" i="14"/>
  <c r="M81" i="14"/>
  <c r="K81" i="14"/>
  <c r="M81" i="20" s="1"/>
  <c r="J81" i="14"/>
  <c r="L81" i="20" s="1"/>
  <c r="I81" i="14"/>
  <c r="K81" i="20" s="1"/>
  <c r="H81" i="14"/>
  <c r="J81" i="20" s="1"/>
  <c r="G81" i="14"/>
  <c r="E81" i="14"/>
  <c r="D81" i="14"/>
  <c r="C81" i="14"/>
  <c r="B81" i="14"/>
  <c r="BJ80" i="14"/>
  <c r="BI80" i="14"/>
  <c r="BH80" i="14"/>
  <c r="BG80" i="14"/>
  <c r="BE80" i="14"/>
  <c r="BC80" i="14"/>
  <c r="BB80" i="14"/>
  <c r="BA80" i="14"/>
  <c r="AZ80" i="14"/>
  <c r="AX80" i="14"/>
  <c r="AV80" i="14"/>
  <c r="AU80" i="14"/>
  <c r="AT80" i="14"/>
  <c r="AS80" i="14"/>
  <c r="AQ80" i="14"/>
  <c r="AO80" i="14"/>
  <c r="AN80" i="14"/>
  <c r="AM80" i="14"/>
  <c r="AL80" i="14"/>
  <c r="AK80" i="14"/>
  <c r="AI80" i="14"/>
  <c r="AH80" i="14"/>
  <c r="AG80" i="14"/>
  <c r="AF80" i="14"/>
  <c r="AE80" i="14"/>
  <c r="AC80" i="14"/>
  <c r="AB80" i="14"/>
  <c r="AA80" i="14"/>
  <c r="Z80" i="14"/>
  <c r="Y80" i="14"/>
  <c r="W80" i="14"/>
  <c r="V80" i="14"/>
  <c r="U80" i="14"/>
  <c r="T80" i="14"/>
  <c r="S80" i="14"/>
  <c r="Q80" i="14"/>
  <c r="P80" i="14"/>
  <c r="O80" i="14"/>
  <c r="N80" i="14"/>
  <c r="M80" i="14"/>
  <c r="K80" i="14"/>
  <c r="M80" i="20" s="1"/>
  <c r="J80" i="14"/>
  <c r="L80" i="20" s="1"/>
  <c r="I80" i="14"/>
  <c r="K80" i="20" s="1"/>
  <c r="H80" i="14"/>
  <c r="J80" i="20" s="1"/>
  <c r="G80" i="14"/>
  <c r="E80" i="14"/>
  <c r="D80" i="14"/>
  <c r="C80" i="14"/>
  <c r="B80" i="14"/>
  <c r="BJ79" i="14"/>
  <c r="BI79" i="14"/>
  <c r="BH79" i="14"/>
  <c r="BG79" i="14"/>
  <c r="BE79" i="14"/>
  <c r="BC79" i="14"/>
  <c r="BB79" i="14"/>
  <c r="BA79" i="14"/>
  <c r="AZ79" i="14"/>
  <c r="AX79" i="14"/>
  <c r="AV79" i="14"/>
  <c r="AU79" i="14"/>
  <c r="AT79" i="14"/>
  <c r="AS79" i="14"/>
  <c r="AQ79" i="14"/>
  <c r="AO79" i="14"/>
  <c r="AN79" i="14"/>
  <c r="AM79" i="14"/>
  <c r="AL79" i="14"/>
  <c r="AK79" i="14"/>
  <c r="AI79" i="14"/>
  <c r="AH79" i="14"/>
  <c r="AG79" i="14"/>
  <c r="AF79" i="14"/>
  <c r="AE79" i="14"/>
  <c r="AC79" i="14"/>
  <c r="AB79" i="14"/>
  <c r="AA79" i="14"/>
  <c r="Z79" i="14"/>
  <c r="Y79" i="14"/>
  <c r="W79" i="14"/>
  <c r="V79" i="14"/>
  <c r="U79" i="14"/>
  <c r="T79" i="14"/>
  <c r="S79" i="14"/>
  <c r="Q79" i="14"/>
  <c r="P79" i="14"/>
  <c r="O79" i="14"/>
  <c r="N79" i="14"/>
  <c r="M79" i="14"/>
  <c r="K79" i="14"/>
  <c r="M79" i="20" s="1"/>
  <c r="J79" i="14"/>
  <c r="L79" i="20" s="1"/>
  <c r="I79" i="14"/>
  <c r="K79" i="20" s="1"/>
  <c r="H79" i="14"/>
  <c r="J79" i="20" s="1"/>
  <c r="G79" i="14"/>
  <c r="E79" i="14"/>
  <c r="D79" i="14"/>
  <c r="C79" i="14"/>
  <c r="B79" i="14"/>
  <c r="BJ78" i="14"/>
  <c r="BI78" i="14"/>
  <c r="BH78" i="14"/>
  <c r="BG78" i="14"/>
  <c r="BE78" i="14"/>
  <c r="BC78" i="14"/>
  <c r="BB78" i="14"/>
  <c r="BA78" i="14"/>
  <c r="AZ78" i="14"/>
  <c r="AX78" i="14"/>
  <c r="AV78" i="14"/>
  <c r="AU78" i="14"/>
  <c r="AT78" i="14"/>
  <c r="AS78" i="14"/>
  <c r="AQ78" i="14"/>
  <c r="AO78" i="14"/>
  <c r="AN78" i="14"/>
  <c r="AM78" i="14"/>
  <c r="AL78" i="14"/>
  <c r="AK78" i="14"/>
  <c r="AI78" i="14"/>
  <c r="AH78" i="14"/>
  <c r="AG78" i="14"/>
  <c r="AF78" i="14"/>
  <c r="AE78" i="14"/>
  <c r="AC78" i="14"/>
  <c r="AB78" i="14"/>
  <c r="AA78" i="14"/>
  <c r="Z78" i="14"/>
  <c r="Y78" i="14"/>
  <c r="W78" i="14"/>
  <c r="V78" i="14"/>
  <c r="U78" i="14"/>
  <c r="T78" i="14"/>
  <c r="S78" i="14"/>
  <c r="Q78" i="14"/>
  <c r="P78" i="14"/>
  <c r="O78" i="14"/>
  <c r="N78" i="14"/>
  <c r="M78" i="14"/>
  <c r="K78" i="14"/>
  <c r="M78" i="20" s="1"/>
  <c r="J78" i="14"/>
  <c r="L78" i="20" s="1"/>
  <c r="I78" i="14"/>
  <c r="K78" i="20" s="1"/>
  <c r="H78" i="14"/>
  <c r="J78" i="20" s="1"/>
  <c r="G78" i="14"/>
  <c r="E78" i="14"/>
  <c r="D78" i="14"/>
  <c r="C78" i="14"/>
  <c r="B78" i="14"/>
  <c r="BJ77" i="14"/>
  <c r="BI77" i="14"/>
  <c r="BH77" i="14"/>
  <c r="BG77" i="14"/>
  <c r="BE77" i="14"/>
  <c r="BC77" i="14"/>
  <c r="BB77" i="14"/>
  <c r="BA77" i="14"/>
  <c r="AZ77" i="14"/>
  <c r="AX77" i="14"/>
  <c r="AV77" i="14"/>
  <c r="AU77" i="14"/>
  <c r="AT77" i="14"/>
  <c r="AS77" i="14"/>
  <c r="AQ77" i="14"/>
  <c r="AO77" i="14"/>
  <c r="AN77" i="14"/>
  <c r="AM77" i="14"/>
  <c r="AL77" i="14"/>
  <c r="AK77" i="14"/>
  <c r="AI77" i="14"/>
  <c r="AH77" i="14"/>
  <c r="AG77" i="14"/>
  <c r="AF77" i="14"/>
  <c r="AE77" i="14"/>
  <c r="AC77" i="14"/>
  <c r="AB77" i="14"/>
  <c r="AA77" i="14"/>
  <c r="Z77" i="14"/>
  <c r="Y77" i="14"/>
  <c r="W77" i="14"/>
  <c r="V77" i="14"/>
  <c r="U77" i="14"/>
  <c r="T77" i="14"/>
  <c r="S77" i="14"/>
  <c r="Q77" i="14"/>
  <c r="P77" i="14"/>
  <c r="O77" i="14"/>
  <c r="N77" i="14"/>
  <c r="M77" i="14"/>
  <c r="K77" i="14"/>
  <c r="M77" i="20" s="1"/>
  <c r="J77" i="14"/>
  <c r="L77" i="20" s="1"/>
  <c r="I77" i="14"/>
  <c r="K77" i="20" s="1"/>
  <c r="H77" i="14"/>
  <c r="J77" i="20" s="1"/>
  <c r="G77" i="14"/>
  <c r="E77" i="14"/>
  <c r="D77" i="14"/>
  <c r="C77" i="14"/>
  <c r="B77" i="14"/>
  <c r="BJ76" i="14"/>
  <c r="BI76" i="14"/>
  <c r="BH76" i="14"/>
  <c r="BG76" i="14"/>
  <c r="BE76" i="14"/>
  <c r="BC76" i="14"/>
  <c r="BB76" i="14"/>
  <c r="BA76" i="14"/>
  <c r="AZ76" i="14"/>
  <c r="AX76" i="14"/>
  <c r="AV76" i="14"/>
  <c r="AU76" i="14"/>
  <c r="AT76" i="14"/>
  <c r="AS76" i="14"/>
  <c r="AQ76" i="14"/>
  <c r="AO76" i="14"/>
  <c r="AN76" i="14"/>
  <c r="AM76" i="14"/>
  <c r="AL76" i="14"/>
  <c r="AK76" i="14"/>
  <c r="AI76" i="14"/>
  <c r="AH76" i="14"/>
  <c r="AG76" i="14"/>
  <c r="AF76" i="14"/>
  <c r="AE76" i="14"/>
  <c r="AC76" i="14"/>
  <c r="AB76" i="14"/>
  <c r="AA76" i="14"/>
  <c r="Z76" i="14"/>
  <c r="Y76" i="14"/>
  <c r="W76" i="14"/>
  <c r="V76" i="14"/>
  <c r="U76" i="14"/>
  <c r="T76" i="14"/>
  <c r="S76" i="14"/>
  <c r="Q76" i="14"/>
  <c r="P76" i="14"/>
  <c r="O76" i="14"/>
  <c r="N76" i="14"/>
  <c r="M76" i="14"/>
  <c r="K76" i="14"/>
  <c r="M76" i="20" s="1"/>
  <c r="J76" i="14"/>
  <c r="L76" i="20" s="1"/>
  <c r="I76" i="14"/>
  <c r="K76" i="20" s="1"/>
  <c r="H76" i="14"/>
  <c r="J76" i="20" s="1"/>
  <c r="G76" i="14"/>
  <c r="E76" i="14"/>
  <c r="D76" i="14"/>
  <c r="C76" i="14"/>
  <c r="B76" i="14"/>
  <c r="BJ75" i="14"/>
  <c r="BI75" i="14"/>
  <c r="BH75" i="14"/>
  <c r="BG75" i="14"/>
  <c r="BE75" i="14"/>
  <c r="BC75" i="14"/>
  <c r="BB75" i="14"/>
  <c r="BA75" i="14"/>
  <c r="AZ75" i="14"/>
  <c r="AX75" i="14"/>
  <c r="AV75" i="14"/>
  <c r="AU75" i="14"/>
  <c r="AT75" i="14"/>
  <c r="AS75" i="14"/>
  <c r="AQ75" i="14"/>
  <c r="AO75" i="14"/>
  <c r="AN75" i="14"/>
  <c r="AM75" i="14"/>
  <c r="AL75" i="14"/>
  <c r="AK75" i="14"/>
  <c r="AI75" i="14"/>
  <c r="AH75" i="14"/>
  <c r="AG75" i="14"/>
  <c r="AF75" i="14"/>
  <c r="AE75" i="14"/>
  <c r="AC75" i="14"/>
  <c r="AB75" i="14"/>
  <c r="AA75" i="14"/>
  <c r="Z75" i="14"/>
  <c r="Y75" i="14"/>
  <c r="W75" i="14"/>
  <c r="V75" i="14"/>
  <c r="U75" i="14"/>
  <c r="T75" i="14"/>
  <c r="S75" i="14"/>
  <c r="Q75" i="14"/>
  <c r="P75" i="14"/>
  <c r="O75" i="14"/>
  <c r="N75" i="14"/>
  <c r="M75" i="14"/>
  <c r="K75" i="14"/>
  <c r="M75" i="20" s="1"/>
  <c r="J75" i="14"/>
  <c r="L75" i="20" s="1"/>
  <c r="I75" i="14"/>
  <c r="K75" i="20" s="1"/>
  <c r="H75" i="14"/>
  <c r="J75" i="20" s="1"/>
  <c r="G75" i="14"/>
  <c r="E75" i="14"/>
  <c r="D75" i="14"/>
  <c r="C75" i="14"/>
  <c r="B75" i="14"/>
  <c r="BJ74" i="14"/>
  <c r="BI74" i="14"/>
  <c r="BH74" i="14"/>
  <c r="BG74" i="14"/>
  <c r="BE74" i="14"/>
  <c r="BC74" i="14"/>
  <c r="BB74" i="14"/>
  <c r="BA74" i="14"/>
  <c r="AZ74" i="14"/>
  <c r="AX74" i="14"/>
  <c r="AV74" i="14"/>
  <c r="AU74" i="14"/>
  <c r="AT74" i="14"/>
  <c r="AS74" i="14"/>
  <c r="AQ74" i="14"/>
  <c r="AO74" i="14"/>
  <c r="AN74" i="14"/>
  <c r="AM74" i="14"/>
  <c r="AL74" i="14"/>
  <c r="AK74" i="14"/>
  <c r="AI74" i="14"/>
  <c r="AH74" i="14"/>
  <c r="AG74" i="14"/>
  <c r="AF74" i="14"/>
  <c r="AE74" i="14"/>
  <c r="AC74" i="14"/>
  <c r="AB74" i="14"/>
  <c r="AA74" i="14"/>
  <c r="Z74" i="14"/>
  <c r="Y74" i="14"/>
  <c r="W74" i="14"/>
  <c r="V74" i="14"/>
  <c r="U74" i="14"/>
  <c r="T74" i="14"/>
  <c r="S74" i="14"/>
  <c r="Q74" i="14"/>
  <c r="P74" i="14"/>
  <c r="O74" i="14"/>
  <c r="N74" i="14"/>
  <c r="M74" i="14"/>
  <c r="K74" i="14"/>
  <c r="M74" i="20" s="1"/>
  <c r="J74" i="14"/>
  <c r="L74" i="20" s="1"/>
  <c r="I74" i="14"/>
  <c r="K74" i="20" s="1"/>
  <c r="H74" i="14"/>
  <c r="J74" i="20" s="1"/>
  <c r="G74" i="14"/>
  <c r="E74" i="14"/>
  <c r="D74" i="14"/>
  <c r="C74" i="14"/>
  <c r="B74" i="14"/>
  <c r="BJ73" i="14"/>
  <c r="BI73" i="14"/>
  <c r="BH73" i="14"/>
  <c r="BG73" i="14"/>
  <c r="BE73" i="14"/>
  <c r="BC73" i="14"/>
  <c r="BB73" i="14"/>
  <c r="BA73" i="14"/>
  <c r="AZ73" i="14"/>
  <c r="AX73" i="14"/>
  <c r="AV73" i="14"/>
  <c r="AU73" i="14"/>
  <c r="AT73" i="14"/>
  <c r="AS73" i="14"/>
  <c r="AQ73" i="14"/>
  <c r="AO73" i="14"/>
  <c r="AN73" i="14"/>
  <c r="AM73" i="14"/>
  <c r="AL73" i="14"/>
  <c r="AK73" i="14"/>
  <c r="AI73" i="14"/>
  <c r="AH73" i="14"/>
  <c r="AG73" i="14"/>
  <c r="AF73" i="14"/>
  <c r="AE73" i="14"/>
  <c r="AC73" i="14"/>
  <c r="AB73" i="14"/>
  <c r="AA73" i="14"/>
  <c r="Z73" i="14"/>
  <c r="Y73" i="14"/>
  <c r="W73" i="14"/>
  <c r="V73" i="14"/>
  <c r="U73" i="14"/>
  <c r="T73" i="14"/>
  <c r="S73" i="14"/>
  <c r="Q73" i="14"/>
  <c r="P73" i="14"/>
  <c r="O73" i="14"/>
  <c r="N73" i="14"/>
  <c r="M73" i="14"/>
  <c r="K73" i="14"/>
  <c r="J73" i="14"/>
  <c r="I73" i="14"/>
  <c r="H73" i="14"/>
  <c r="G73" i="14"/>
  <c r="E73" i="14"/>
  <c r="D73" i="14"/>
  <c r="C73" i="14"/>
  <c r="B73" i="14"/>
  <c r="BJ72" i="14"/>
  <c r="BI72" i="14"/>
  <c r="BH72" i="14"/>
  <c r="BG72" i="14"/>
  <c r="BE72" i="14"/>
  <c r="BC72" i="14"/>
  <c r="BB72" i="14"/>
  <c r="BA72" i="14"/>
  <c r="AZ72" i="14"/>
  <c r="AX72" i="14"/>
  <c r="AV72" i="14"/>
  <c r="AU72" i="14"/>
  <c r="AT72" i="14"/>
  <c r="AS72" i="14"/>
  <c r="AQ72" i="14"/>
  <c r="AO72" i="14"/>
  <c r="AN72" i="14"/>
  <c r="AM72" i="14"/>
  <c r="AL72" i="14"/>
  <c r="AK72" i="14"/>
  <c r="AI72" i="14"/>
  <c r="AH72" i="14"/>
  <c r="AG72" i="14"/>
  <c r="AF72" i="14"/>
  <c r="AE72" i="14"/>
  <c r="AC72" i="14"/>
  <c r="AB72" i="14"/>
  <c r="AA72" i="14"/>
  <c r="Z72" i="14"/>
  <c r="Y72" i="14"/>
  <c r="W72" i="14"/>
  <c r="V72" i="14"/>
  <c r="U72" i="14"/>
  <c r="T72" i="14"/>
  <c r="S72" i="14"/>
  <c r="Q72" i="14"/>
  <c r="P72" i="14"/>
  <c r="O72" i="14"/>
  <c r="N72" i="14"/>
  <c r="M72" i="14"/>
  <c r="K72" i="14"/>
  <c r="M72" i="20" s="1"/>
  <c r="J72" i="14"/>
  <c r="L72" i="20" s="1"/>
  <c r="I72" i="14"/>
  <c r="K72" i="20" s="1"/>
  <c r="H72" i="14"/>
  <c r="J72" i="20" s="1"/>
  <c r="G72" i="14"/>
  <c r="E72" i="14"/>
  <c r="D72" i="14"/>
  <c r="C72" i="14"/>
  <c r="B72" i="14"/>
  <c r="BJ71" i="14"/>
  <c r="BI71" i="14"/>
  <c r="BH71" i="14"/>
  <c r="BG71" i="14"/>
  <c r="BE71" i="14"/>
  <c r="BC71" i="14"/>
  <c r="BB71" i="14"/>
  <c r="BA71" i="14"/>
  <c r="AZ71" i="14"/>
  <c r="AX71" i="14"/>
  <c r="AV71" i="14"/>
  <c r="AU71" i="14"/>
  <c r="AT71" i="14"/>
  <c r="AS71" i="14"/>
  <c r="AQ71" i="14"/>
  <c r="AO71" i="14"/>
  <c r="AN71" i="14"/>
  <c r="AM71" i="14"/>
  <c r="AL71" i="14"/>
  <c r="AK71" i="14"/>
  <c r="AI71" i="14"/>
  <c r="AH71" i="14"/>
  <c r="AG71" i="14"/>
  <c r="AF71" i="14"/>
  <c r="AE71" i="14"/>
  <c r="AC71" i="14"/>
  <c r="AB71" i="14"/>
  <c r="AA71" i="14"/>
  <c r="Z71" i="14"/>
  <c r="Y71" i="14"/>
  <c r="W71" i="14"/>
  <c r="V71" i="14"/>
  <c r="U71" i="14"/>
  <c r="T71" i="14"/>
  <c r="S71" i="14"/>
  <c r="Q71" i="14"/>
  <c r="P71" i="14"/>
  <c r="O71" i="14"/>
  <c r="N71" i="14"/>
  <c r="M71" i="14"/>
  <c r="K71" i="14"/>
  <c r="M71" i="20" s="1"/>
  <c r="J71" i="14"/>
  <c r="L71" i="20" s="1"/>
  <c r="I71" i="14"/>
  <c r="K71" i="20" s="1"/>
  <c r="H71" i="14"/>
  <c r="J71" i="20" s="1"/>
  <c r="G71" i="14"/>
  <c r="E71" i="14"/>
  <c r="D71" i="14"/>
  <c r="C71" i="14"/>
  <c r="B71" i="14"/>
  <c r="BJ70" i="14"/>
  <c r="BI70" i="14"/>
  <c r="BH70" i="14"/>
  <c r="BG70" i="14"/>
  <c r="BE70" i="14"/>
  <c r="BC70" i="14"/>
  <c r="BB70" i="14"/>
  <c r="BA70" i="14"/>
  <c r="AZ70" i="14"/>
  <c r="AX70" i="14"/>
  <c r="AV70" i="14"/>
  <c r="AU70" i="14"/>
  <c r="AT70" i="14"/>
  <c r="AS70" i="14"/>
  <c r="AQ70" i="14"/>
  <c r="AO70" i="14"/>
  <c r="AN70" i="14"/>
  <c r="AM70" i="14"/>
  <c r="AL70" i="14"/>
  <c r="AK70" i="14"/>
  <c r="AI70" i="14"/>
  <c r="AH70" i="14"/>
  <c r="AG70" i="14"/>
  <c r="AF70" i="14"/>
  <c r="AE70" i="14"/>
  <c r="AC70" i="14"/>
  <c r="AB70" i="14"/>
  <c r="AA70" i="14"/>
  <c r="Z70" i="14"/>
  <c r="Y70" i="14"/>
  <c r="W70" i="14"/>
  <c r="V70" i="14"/>
  <c r="U70" i="14"/>
  <c r="T70" i="14"/>
  <c r="S70" i="14"/>
  <c r="Q70" i="14"/>
  <c r="P70" i="14"/>
  <c r="O70" i="14"/>
  <c r="N70" i="14"/>
  <c r="M70" i="14"/>
  <c r="K70" i="14"/>
  <c r="M70" i="20" s="1"/>
  <c r="J70" i="14"/>
  <c r="L70" i="20" s="1"/>
  <c r="I70" i="14"/>
  <c r="K70" i="20" s="1"/>
  <c r="H70" i="14"/>
  <c r="J70" i="20" s="1"/>
  <c r="G70" i="14"/>
  <c r="E70" i="14"/>
  <c r="D70" i="14"/>
  <c r="C70" i="14"/>
  <c r="B70" i="14"/>
  <c r="BJ69" i="14"/>
  <c r="BI69" i="14"/>
  <c r="BH69" i="14"/>
  <c r="BG69" i="14"/>
  <c r="BE69" i="14"/>
  <c r="BC69" i="14"/>
  <c r="BB69" i="14"/>
  <c r="BA69" i="14"/>
  <c r="AZ69" i="14"/>
  <c r="AX69" i="14"/>
  <c r="AV69" i="14"/>
  <c r="AU69" i="14"/>
  <c r="AT69" i="14"/>
  <c r="AS69" i="14"/>
  <c r="AQ69" i="14"/>
  <c r="AO69" i="14"/>
  <c r="AN69" i="14"/>
  <c r="AM69" i="14"/>
  <c r="AL69" i="14"/>
  <c r="AK69" i="14"/>
  <c r="AI69" i="14"/>
  <c r="AH69" i="14"/>
  <c r="AG69" i="14"/>
  <c r="AF69" i="14"/>
  <c r="AE69" i="14"/>
  <c r="AC69" i="14"/>
  <c r="AB69" i="14"/>
  <c r="AA69" i="14"/>
  <c r="Z69" i="14"/>
  <c r="Y69" i="14"/>
  <c r="W69" i="14"/>
  <c r="V69" i="14"/>
  <c r="U69" i="14"/>
  <c r="T69" i="14"/>
  <c r="S69" i="14"/>
  <c r="Q69" i="14"/>
  <c r="P69" i="14"/>
  <c r="O69" i="14"/>
  <c r="N69" i="14"/>
  <c r="M69" i="14"/>
  <c r="K69" i="14"/>
  <c r="M69" i="20" s="1"/>
  <c r="J69" i="14"/>
  <c r="L69" i="20" s="1"/>
  <c r="I69" i="14"/>
  <c r="K69" i="20" s="1"/>
  <c r="H69" i="14"/>
  <c r="J69" i="20" s="1"/>
  <c r="G69" i="14"/>
  <c r="E69" i="14"/>
  <c r="D69" i="14"/>
  <c r="C69" i="14"/>
  <c r="B69" i="14"/>
  <c r="BJ68" i="14"/>
  <c r="BI68" i="14"/>
  <c r="BH68" i="14"/>
  <c r="BG68" i="14"/>
  <c r="BE68" i="14"/>
  <c r="BC68" i="14"/>
  <c r="BB68" i="14"/>
  <c r="BA68" i="14"/>
  <c r="AZ68" i="14"/>
  <c r="AX68" i="14"/>
  <c r="AV68" i="14"/>
  <c r="AU68" i="14"/>
  <c r="AT68" i="14"/>
  <c r="AS68" i="14"/>
  <c r="AQ68" i="14"/>
  <c r="AO68" i="14"/>
  <c r="AN68" i="14"/>
  <c r="AM68" i="14"/>
  <c r="AL68" i="14"/>
  <c r="AK68" i="14"/>
  <c r="AI68" i="14"/>
  <c r="AH68" i="14"/>
  <c r="AG68" i="14"/>
  <c r="AF68" i="14"/>
  <c r="AE68" i="14"/>
  <c r="AC68" i="14"/>
  <c r="AB68" i="14"/>
  <c r="AA68" i="14"/>
  <c r="Z68" i="14"/>
  <c r="Y68" i="14"/>
  <c r="W68" i="14"/>
  <c r="V68" i="14"/>
  <c r="U68" i="14"/>
  <c r="T68" i="14"/>
  <c r="S68" i="14"/>
  <c r="Q68" i="14"/>
  <c r="P68" i="14"/>
  <c r="O68" i="14"/>
  <c r="N68" i="14"/>
  <c r="M68" i="14"/>
  <c r="K68" i="14"/>
  <c r="M68" i="20" s="1"/>
  <c r="J68" i="14"/>
  <c r="L68" i="20" s="1"/>
  <c r="I68" i="14"/>
  <c r="K68" i="20" s="1"/>
  <c r="H68" i="14"/>
  <c r="J68" i="20" s="1"/>
  <c r="G68" i="14"/>
  <c r="E68" i="14"/>
  <c r="D68" i="14"/>
  <c r="C68" i="14"/>
  <c r="B68" i="14"/>
  <c r="BJ67" i="14"/>
  <c r="BI67" i="14"/>
  <c r="BH67" i="14"/>
  <c r="BG67" i="14"/>
  <c r="BE67" i="14"/>
  <c r="BC67" i="14"/>
  <c r="BB67" i="14"/>
  <c r="BA67" i="14"/>
  <c r="AZ67" i="14"/>
  <c r="AX67" i="14"/>
  <c r="AV67" i="14"/>
  <c r="AU67" i="14"/>
  <c r="AT67" i="14"/>
  <c r="AS67" i="14"/>
  <c r="AQ67" i="14"/>
  <c r="AO67" i="14"/>
  <c r="AN67" i="14"/>
  <c r="AM67" i="14"/>
  <c r="AL67" i="14"/>
  <c r="AK67" i="14"/>
  <c r="AI67" i="14"/>
  <c r="AH67" i="14"/>
  <c r="AG67" i="14"/>
  <c r="AF67" i="14"/>
  <c r="AE67" i="14"/>
  <c r="AC67" i="14"/>
  <c r="AB67" i="14"/>
  <c r="AA67" i="14"/>
  <c r="Z67" i="14"/>
  <c r="Y67" i="14"/>
  <c r="W67" i="14"/>
  <c r="V67" i="14"/>
  <c r="U67" i="14"/>
  <c r="T67" i="14"/>
  <c r="S67" i="14"/>
  <c r="Q67" i="14"/>
  <c r="P67" i="14"/>
  <c r="O67" i="14"/>
  <c r="N67" i="14"/>
  <c r="M67" i="14"/>
  <c r="K67" i="14"/>
  <c r="M67" i="20" s="1"/>
  <c r="J67" i="14"/>
  <c r="L67" i="20" s="1"/>
  <c r="I67" i="14"/>
  <c r="K67" i="20" s="1"/>
  <c r="H67" i="14"/>
  <c r="J67" i="20" s="1"/>
  <c r="G67" i="14"/>
  <c r="E67" i="14"/>
  <c r="D67" i="14"/>
  <c r="C67" i="14"/>
  <c r="B67" i="14"/>
  <c r="BJ66" i="14"/>
  <c r="BI66" i="14"/>
  <c r="BH66" i="14"/>
  <c r="BG66" i="14"/>
  <c r="BE66" i="14"/>
  <c r="BC66" i="14"/>
  <c r="BB66" i="14"/>
  <c r="BA66" i="14"/>
  <c r="AZ66" i="14"/>
  <c r="AX66" i="14"/>
  <c r="AV66" i="14"/>
  <c r="AU66" i="14"/>
  <c r="AT66" i="14"/>
  <c r="AS66" i="14"/>
  <c r="AQ66" i="14"/>
  <c r="AO66" i="14"/>
  <c r="AN66" i="14"/>
  <c r="AM66" i="14"/>
  <c r="AL66" i="14"/>
  <c r="AK66" i="14"/>
  <c r="AI66" i="14"/>
  <c r="AH66" i="14"/>
  <c r="AG66" i="14"/>
  <c r="AF66" i="14"/>
  <c r="AE66" i="14"/>
  <c r="AC66" i="14"/>
  <c r="AB66" i="14"/>
  <c r="AA66" i="14"/>
  <c r="Z66" i="14"/>
  <c r="Y66" i="14"/>
  <c r="W66" i="14"/>
  <c r="V66" i="14"/>
  <c r="U66" i="14"/>
  <c r="T66" i="14"/>
  <c r="S66" i="14"/>
  <c r="Q66" i="14"/>
  <c r="P66" i="14"/>
  <c r="O66" i="14"/>
  <c r="N66" i="14"/>
  <c r="M66" i="14"/>
  <c r="K66" i="14"/>
  <c r="M66" i="20" s="1"/>
  <c r="J66" i="14"/>
  <c r="L66" i="20" s="1"/>
  <c r="I66" i="14"/>
  <c r="K66" i="20" s="1"/>
  <c r="H66" i="14"/>
  <c r="G66" i="14"/>
  <c r="E66" i="14"/>
  <c r="D66" i="14"/>
  <c r="C66" i="14"/>
  <c r="B66" i="14"/>
  <c r="BJ65" i="14"/>
  <c r="BI65" i="14"/>
  <c r="BH65" i="14"/>
  <c r="BG65" i="14"/>
  <c r="BE65" i="14"/>
  <c r="BC65" i="14"/>
  <c r="BB65" i="14"/>
  <c r="BA65" i="14"/>
  <c r="AZ65" i="14"/>
  <c r="AX65" i="14"/>
  <c r="AV65" i="14"/>
  <c r="AU65" i="14"/>
  <c r="AT65" i="14"/>
  <c r="AS65" i="14"/>
  <c r="AQ65" i="14"/>
  <c r="AO65" i="14"/>
  <c r="AN65" i="14"/>
  <c r="AM65" i="14"/>
  <c r="AL65" i="14"/>
  <c r="AK65" i="14"/>
  <c r="AI65" i="14"/>
  <c r="AH65" i="14"/>
  <c r="AG65" i="14"/>
  <c r="AF65" i="14"/>
  <c r="AE65" i="14"/>
  <c r="AC65" i="14"/>
  <c r="AB65" i="14"/>
  <c r="AA65" i="14"/>
  <c r="Z65" i="14"/>
  <c r="Y65" i="14"/>
  <c r="W65" i="14"/>
  <c r="V65" i="14"/>
  <c r="U65" i="14"/>
  <c r="T65" i="14"/>
  <c r="S65" i="14"/>
  <c r="Q65" i="14"/>
  <c r="P65" i="14"/>
  <c r="O65" i="14"/>
  <c r="N65" i="14"/>
  <c r="M65" i="14"/>
  <c r="K65" i="14"/>
  <c r="M65" i="20" s="1"/>
  <c r="J65" i="14"/>
  <c r="L65" i="20" s="1"/>
  <c r="I65" i="14"/>
  <c r="K65" i="20" s="1"/>
  <c r="H65" i="14"/>
  <c r="J65" i="20" s="1"/>
  <c r="G65" i="14"/>
  <c r="E65" i="14"/>
  <c r="D65" i="14"/>
  <c r="C65" i="14"/>
  <c r="B65" i="14"/>
  <c r="BJ64" i="14"/>
  <c r="BI64" i="14"/>
  <c r="BH64" i="14"/>
  <c r="BG64" i="14"/>
  <c r="BE64" i="14"/>
  <c r="BC64" i="14"/>
  <c r="BB64" i="14"/>
  <c r="BA64" i="14"/>
  <c r="AZ64" i="14"/>
  <c r="AX64" i="14"/>
  <c r="AV64" i="14"/>
  <c r="AU64" i="14"/>
  <c r="AT64" i="14"/>
  <c r="AS64" i="14"/>
  <c r="AQ64" i="14"/>
  <c r="AO64" i="14"/>
  <c r="AN64" i="14"/>
  <c r="AM64" i="14"/>
  <c r="AL64" i="14"/>
  <c r="AK64" i="14"/>
  <c r="AI64" i="14"/>
  <c r="AH64" i="14"/>
  <c r="AG64" i="14"/>
  <c r="AF64" i="14"/>
  <c r="AE64" i="14"/>
  <c r="AC64" i="14"/>
  <c r="AB64" i="14"/>
  <c r="AA64" i="14"/>
  <c r="Z64" i="14"/>
  <c r="Y64" i="14"/>
  <c r="W64" i="14"/>
  <c r="V64" i="14"/>
  <c r="U64" i="14"/>
  <c r="T64" i="14"/>
  <c r="S64" i="14"/>
  <c r="Q64" i="14"/>
  <c r="P64" i="14"/>
  <c r="O64" i="14"/>
  <c r="N64" i="14"/>
  <c r="M64" i="14"/>
  <c r="K64" i="14"/>
  <c r="M64" i="20" s="1"/>
  <c r="J64" i="14"/>
  <c r="L64" i="20" s="1"/>
  <c r="I64" i="14"/>
  <c r="K64" i="20" s="1"/>
  <c r="H64" i="14"/>
  <c r="J64" i="20" s="1"/>
  <c r="G64" i="14"/>
  <c r="E64" i="14"/>
  <c r="D64" i="14"/>
  <c r="C64" i="14"/>
  <c r="B64" i="14"/>
  <c r="BJ63" i="14"/>
  <c r="BI63" i="14"/>
  <c r="BH63" i="14"/>
  <c r="BG63" i="14"/>
  <c r="BE63" i="14"/>
  <c r="BC63" i="14"/>
  <c r="BB63" i="14"/>
  <c r="BA63" i="14"/>
  <c r="AZ63" i="14"/>
  <c r="AX63" i="14"/>
  <c r="AV63" i="14"/>
  <c r="AU63" i="14"/>
  <c r="AT63" i="14"/>
  <c r="AS63" i="14"/>
  <c r="AQ63" i="14"/>
  <c r="AO63" i="14"/>
  <c r="AN63" i="14"/>
  <c r="AM63" i="14"/>
  <c r="AL63" i="14"/>
  <c r="AK63" i="14"/>
  <c r="AI63" i="14"/>
  <c r="AH63" i="14"/>
  <c r="AG63" i="14"/>
  <c r="AF63" i="14"/>
  <c r="AE63" i="14"/>
  <c r="AC63" i="14"/>
  <c r="AB63" i="14"/>
  <c r="AA63" i="14"/>
  <c r="Z63" i="14"/>
  <c r="Y63" i="14"/>
  <c r="W63" i="14"/>
  <c r="V63" i="14"/>
  <c r="U63" i="14"/>
  <c r="T63" i="14"/>
  <c r="S63" i="14"/>
  <c r="Q63" i="14"/>
  <c r="P63" i="14"/>
  <c r="O63" i="14"/>
  <c r="N63" i="14"/>
  <c r="M63" i="14"/>
  <c r="K63" i="14"/>
  <c r="M63" i="20" s="1"/>
  <c r="J63" i="14"/>
  <c r="L63" i="20" s="1"/>
  <c r="I63" i="14"/>
  <c r="K63" i="20" s="1"/>
  <c r="H63" i="14"/>
  <c r="J63" i="20" s="1"/>
  <c r="G63" i="14"/>
  <c r="E63" i="14"/>
  <c r="D63" i="14"/>
  <c r="C63" i="14"/>
  <c r="B63" i="14"/>
  <c r="BJ62" i="14"/>
  <c r="BI62" i="14"/>
  <c r="BH62" i="14"/>
  <c r="BG62" i="14"/>
  <c r="BE62" i="14"/>
  <c r="BC62" i="14"/>
  <c r="BB62" i="14"/>
  <c r="BA62" i="14"/>
  <c r="AZ62" i="14"/>
  <c r="AX62" i="14"/>
  <c r="AV62" i="14"/>
  <c r="AU62" i="14"/>
  <c r="AT62" i="14"/>
  <c r="AS62" i="14"/>
  <c r="AQ62" i="14"/>
  <c r="AO62" i="14"/>
  <c r="AN62" i="14"/>
  <c r="AM62" i="14"/>
  <c r="AL62" i="14"/>
  <c r="AK62" i="14"/>
  <c r="AI62" i="14"/>
  <c r="AH62" i="14"/>
  <c r="AG62" i="14"/>
  <c r="AF62" i="14"/>
  <c r="AE62" i="14"/>
  <c r="AC62" i="14"/>
  <c r="AB62" i="14"/>
  <c r="AA62" i="14"/>
  <c r="Z62" i="14"/>
  <c r="Y62" i="14"/>
  <c r="W62" i="14"/>
  <c r="V62" i="14"/>
  <c r="U62" i="14"/>
  <c r="T62" i="14"/>
  <c r="S62" i="14"/>
  <c r="Q62" i="14"/>
  <c r="P62" i="14"/>
  <c r="O62" i="14"/>
  <c r="N62" i="14"/>
  <c r="M62" i="14"/>
  <c r="K62" i="14"/>
  <c r="M62" i="20" s="1"/>
  <c r="J62" i="14"/>
  <c r="L62" i="20" s="1"/>
  <c r="I62" i="14"/>
  <c r="K62" i="20" s="1"/>
  <c r="H62" i="14"/>
  <c r="J62" i="20" s="1"/>
  <c r="G62" i="14"/>
  <c r="E62" i="14"/>
  <c r="D62" i="14"/>
  <c r="C62" i="14"/>
  <c r="B62" i="14"/>
  <c r="BJ61" i="14"/>
  <c r="BI61" i="14"/>
  <c r="BH61" i="14"/>
  <c r="BG61" i="14"/>
  <c r="BE61" i="14"/>
  <c r="BC61" i="14"/>
  <c r="BB61" i="14"/>
  <c r="BA61" i="14"/>
  <c r="AZ61" i="14"/>
  <c r="AX61" i="14"/>
  <c r="AV61" i="14"/>
  <c r="AU61" i="14"/>
  <c r="AT61" i="14"/>
  <c r="AS61" i="14"/>
  <c r="AQ61" i="14"/>
  <c r="AO61" i="14"/>
  <c r="AN61" i="14"/>
  <c r="AM61" i="14"/>
  <c r="AL61" i="14"/>
  <c r="AK61" i="14"/>
  <c r="AI61" i="14"/>
  <c r="AH61" i="14"/>
  <c r="AG61" i="14"/>
  <c r="AF61" i="14"/>
  <c r="AE61" i="14"/>
  <c r="AC61" i="14"/>
  <c r="AB61" i="14"/>
  <c r="AA61" i="14"/>
  <c r="Z61" i="14"/>
  <c r="Y61" i="14"/>
  <c r="W61" i="14"/>
  <c r="V61" i="14"/>
  <c r="U61" i="14"/>
  <c r="T61" i="14"/>
  <c r="S61" i="14"/>
  <c r="Q61" i="14"/>
  <c r="P61" i="14"/>
  <c r="O61" i="14"/>
  <c r="N61" i="14"/>
  <c r="M61" i="14"/>
  <c r="K61" i="14"/>
  <c r="M61" i="20" s="1"/>
  <c r="J61" i="14"/>
  <c r="L61" i="20" s="1"/>
  <c r="I61" i="14"/>
  <c r="K61" i="20" s="1"/>
  <c r="H61" i="14"/>
  <c r="J61" i="20" s="1"/>
  <c r="G61" i="14"/>
  <c r="E61" i="14"/>
  <c r="D61" i="14"/>
  <c r="C61" i="14"/>
  <c r="B61" i="14"/>
  <c r="BJ60" i="14"/>
  <c r="BI60" i="14"/>
  <c r="BH60" i="14"/>
  <c r="BG60" i="14"/>
  <c r="BE60" i="14"/>
  <c r="BC60" i="14"/>
  <c r="BB60" i="14"/>
  <c r="BA60" i="14"/>
  <c r="AZ60" i="14"/>
  <c r="AX60" i="14"/>
  <c r="AV60" i="14"/>
  <c r="AU60" i="14"/>
  <c r="AT60" i="14"/>
  <c r="AS60" i="14"/>
  <c r="AQ60" i="14"/>
  <c r="AO60" i="14"/>
  <c r="AN60" i="14"/>
  <c r="AM60" i="14"/>
  <c r="AL60" i="14"/>
  <c r="AK60" i="14"/>
  <c r="AI60" i="14"/>
  <c r="AH60" i="14"/>
  <c r="AG60" i="14"/>
  <c r="AF60" i="14"/>
  <c r="AE60" i="14"/>
  <c r="AC60" i="14"/>
  <c r="AB60" i="14"/>
  <c r="AA60" i="14"/>
  <c r="Z60" i="14"/>
  <c r="Y60" i="14"/>
  <c r="W60" i="14"/>
  <c r="V60" i="14"/>
  <c r="U60" i="14"/>
  <c r="T60" i="14"/>
  <c r="S60" i="14"/>
  <c r="Q60" i="14"/>
  <c r="P60" i="14"/>
  <c r="O60" i="14"/>
  <c r="N60" i="14"/>
  <c r="M60" i="14"/>
  <c r="K60" i="14"/>
  <c r="M60" i="20" s="1"/>
  <c r="J60" i="14"/>
  <c r="L60" i="20" s="1"/>
  <c r="I60" i="14"/>
  <c r="K60" i="20" s="1"/>
  <c r="H60" i="14"/>
  <c r="J60" i="20" s="1"/>
  <c r="G60" i="14"/>
  <c r="E60" i="14"/>
  <c r="D60" i="14"/>
  <c r="C60" i="14"/>
  <c r="B60" i="14"/>
  <c r="BJ59" i="14"/>
  <c r="BI59" i="14"/>
  <c r="BH59" i="14"/>
  <c r="BG59" i="14"/>
  <c r="BE59" i="14"/>
  <c r="BC59" i="14"/>
  <c r="BB59" i="14"/>
  <c r="BA59" i="14"/>
  <c r="AZ59" i="14"/>
  <c r="AX59" i="14"/>
  <c r="AV59" i="14"/>
  <c r="AU59" i="14"/>
  <c r="AT59" i="14"/>
  <c r="AS59" i="14"/>
  <c r="AQ59" i="14"/>
  <c r="AO59" i="14"/>
  <c r="AN59" i="14"/>
  <c r="AM59" i="14"/>
  <c r="AL59" i="14"/>
  <c r="AK59" i="14"/>
  <c r="AI59" i="14"/>
  <c r="AH59" i="14"/>
  <c r="AG59" i="14"/>
  <c r="AF59" i="14"/>
  <c r="AE59" i="14"/>
  <c r="AC59" i="14"/>
  <c r="AB59" i="14"/>
  <c r="AA59" i="14"/>
  <c r="Z59" i="14"/>
  <c r="Y59" i="14"/>
  <c r="W59" i="14"/>
  <c r="V59" i="14"/>
  <c r="U59" i="14"/>
  <c r="T59" i="14"/>
  <c r="S59" i="14"/>
  <c r="Q59" i="14"/>
  <c r="P59" i="14"/>
  <c r="O59" i="14"/>
  <c r="N59" i="14"/>
  <c r="M59" i="14"/>
  <c r="K59" i="14"/>
  <c r="M59" i="20" s="1"/>
  <c r="J59" i="14"/>
  <c r="L59" i="20" s="1"/>
  <c r="I59" i="14"/>
  <c r="K59" i="20" s="1"/>
  <c r="H59" i="14"/>
  <c r="J59" i="20" s="1"/>
  <c r="G59" i="14"/>
  <c r="E59" i="14"/>
  <c r="D59" i="14"/>
  <c r="C59" i="14"/>
  <c r="B59" i="14"/>
  <c r="BJ58" i="14"/>
  <c r="BI58" i="14"/>
  <c r="BH58" i="14"/>
  <c r="BG58" i="14"/>
  <c r="BE58" i="14"/>
  <c r="BC58" i="14"/>
  <c r="BB58" i="14"/>
  <c r="BA58" i="14"/>
  <c r="AZ58" i="14"/>
  <c r="AX58" i="14"/>
  <c r="AV58" i="14"/>
  <c r="AU58" i="14"/>
  <c r="AT58" i="14"/>
  <c r="AS58" i="14"/>
  <c r="AQ58" i="14"/>
  <c r="AO58" i="14"/>
  <c r="AN58" i="14"/>
  <c r="AM58" i="14"/>
  <c r="AL58" i="14"/>
  <c r="AK58" i="14"/>
  <c r="AI58" i="14"/>
  <c r="AH58" i="14"/>
  <c r="AG58" i="14"/>
  <c r="AF58" i="14"/>
  <c r="AE58" i="14"/>
  <c r="AC58" i="14"/>
  <c r="AB58" i="14"/>
  <c r="AA58" i="14"/>
  <c r="Z58" i="14"/>
  <c r="Y58" i="14"/>
  <c r="W58" i="14"/>
  <c r="V58" i="14"/>
  <c r="U58" i="14"/>
  <c r="T58" i="14"/>
  <c r="S58" i="14"/>
  <c r="Q58" i="14"/>
  <c r="P58" i="14"/>
  <c r="O58" i="14"/>
  <c r="N58" i="14"/>
  <c r="M58" i="14"/>
  <c r="K58" i="14"/>
  <c r="M58" i="20" s="1"/>
  <c r="J58" i="14"/>
  <c r="L58" i="20" s="1"/>
  <c r="I58" i="14"/>
  <c r="K58" i="20" s="1"/>
  <c r="H58" i="14"/>
  <c r="J58" i="20" s="1"/>
  <c r="G58" i="14"/>
  <c r="E58" i="14"/>
  <c r="D58" i="14"/>
  <c r="C58" i="14"/>
  <c r="B58" i="14"/>
  <c r="BJ57" i="14"/>
  <c r="BI57" i="14"/>
  <c r="BH57" i="14"/>
  <c r="BG57" i="14"/>
  <c r="BE57" i="14"/>
  <c r="BC57" i="14"/>
  <c r="BB57" i="14"/>
  <c r="BA57" i="14"/>
  <c r="AZ57" i="14"/>
  <c r="AX57" i="14"/>
  <c r="AV57" i="14"/>
  <c r="AU57" i="14"/>
  <c r="AT57" i="14"/>
  <c r="AS57" i="14"/>
  <c r="AQ57" i="14"/>
  <c r="AO57" i="14"/>
  <c r="AN57" i="14"/>
  <c r="AM57" i="14"/>
  <c r="AL57" i="14"/>
  <c r="AK57" i="14"/>
  <c r="AI57" i="14"/>
  <c r="AH57" i="14"/>
  <c r="AG57" i="14"/>
  <c r="AF57" i="14"/>
  <c r="AE57" i="14"/>
  <c r="AC57" i="14"/>
  <c r="AB57" i="14"/>
  <c r="AA57" i="14"/>
  <c r="Z57" i="14"/>
  <c r="Y57" i="14"/>
  <c r="W57" i="14"/>
  <c r="V57" i="14"/>
  <c r="U57" i="14"/>
  <c r="T57" i="14"/>
  <c r="S57" i="14"/>
  <c r="Q57" i="14"/>
  <c r="P57" i="14"/>
  <c r="O57" i="14"/>
  <c r="N57" i="14"/>
  <c r="M57" i="14"/>
  <c r="K57" i="14"/>
  <c r="M57" i="20" s="1"/>
  <c r="J57" i="14"/>
  <c r="L57" i="20" s="1"/>
  <c r="I57" i="14"/>
  <c r="K57" i="20" s="1"/>
  <c r="H57" i="14"/>
  <c r="J57" i="20" s="1"/>
  <c r="G57" i="14"/>
  <c r="E57" i="14"/>
  <c r="D57" i="14"/>
  <c r="C57" i="14"/>
  <c r="B57" i="14"/>
  <c r="BJ56" i="14"/>
  <c r="BI56" i="14"/>
  <c r="BH56" i="14"/>
  <c r="BG56" i="14"/>
  <c r="BE56" i="14"/>
  <c r="BC56" i="14"/>
  <c r="BB56" i="14"/>
  <c r="BA56" i="14"/>
  <c r="AZ56" i="14"/>
  <c r="AX56" i="14"/>
  <c r="AV56" i="14"/>
  <c r="AU56" i="14"/>
  <c r="AT56" i="14"/>
  <c r="AS56" i="14"/>
  <c r="AQ56" i="14"/>
  <c r="AO56" i="14"/>
  <c r="AN56" i="14"/>
  <c r="AM56" i="14"/>
  <c r="AL56" i="14"/>
  <c r="AK56" i="14"/>
  <c r="AI56" i="14"/>
  <c r="AH56" i="14"/>
  <c r="AG56" i="14"/>
  <c r="AF56" i="14"/>
  <c r="AE56" i="14"/>
  <c r="AC56" i="14"/>
  <c r="AB56" i="14"/>
  <c r="AA56" i="14"/>
  <c r="Z56" i="14"/>
  <c r="Y56" i="14"/>
  <c r="W56" i="14"/>
  <c r="V56" i="14"/>
  <c r="U56" i="14"/>
  <c r="T56" i="14"/>
  <c r="S56" i="14"/>
  <c r="Q56" i="14"/>
  <c r="P56" i="14"/>
  <c r="O56" i="14"/>
  <c r="N56" i="14"/>
  <c r="M56" i="14"/>
  <c r="K56" i="14"/>
  <c r="M56" i="20" s="1"/>
  <c r="J56" i="14"/>
  <c r="L56" i="20" s="1"/>
  <c r="I56" i="14"/>
  <c r="K56" i="20" s="1"/>
  <c r="H56" i="14"/>
  <c r="J56" i="20" s="1"/>
  <c r="G56" i="14"/>
  <c r="E56" i="14"/>
  <c r="D56" i="14"/>
  <c r="C56" i="14"/>
  <c r="B56" i="14"/>
  <c r="BJ55" i="14"/>
  <c r="BI55" i="14"/>
  <c r="BH55" i="14"/>
  <c r="BG55" i="14"/>
  <c r="BE55" i="14"/>
  <c r="BC55" i="14"/>
  <c r="BB55" i="14"/>
  <c r="BA55" i="14"/>
  <c r="AZ55" i="14"/>
  <c r="AX55" i="14"/>
  <c r="AV55" i="14"/>
  <c r="AU55" i="14"/>
  <c r="AT55" i="14"/>
  <c r="AS55" i="14"/>
  <c r="AQ55" i="14"/>
  <c r="AO55" i="14"/>
  <c r="AN55" i="14"/>
  <c r="AM55" i="14"/>
  <c r="AL55" i="14"/>
  <c r="AK55" i="14"/>
  <c r="AI55" i="14"/>
  <c r="AH55" i="14"/>
  <c r="AG55" i="14"/>
  <c r="AF55" i="14"/>
  <c r="AE55" i="14"/>
  <c r="AC55" i="14"/>
  <c r="AB55" i="14"/>
  <c r="AA55" i="14"/>
  <c r="Z55" i="14"/>
  <c r="Y55" i="14"/>
  <c r="W55" i="14"/>
  <c r="V55" i="14"/>
  <c r="U55" i="14"/>
  <c r="T55" i="14"/>
  <c r="S55" i="14"/>
  <c r="Q55" i="14"/>
  <c r="P55" i="14"/>
  <c r="O55" i="14"/>
  <c r="N55" i="14"/>
  <c r="M55" i="14"/>
  <c r="K55" i="14"/>
  <c r="M55" i="20" s="1"/>
  <c r="J55" i="14"/>
  <c r="L55" i="20" s="1"/>
  <c r="I55" i="14"/>
  <c r="K55" i="20" s="1"/>
  <c r="H55" i="14"/>
  <c r="J55" i="20" s="1"/>
  <c r="G55" i="14"/>
  <c r="E55" i="14"/>
  <c r="D55" i="14"/>
  <c r="C55" i="14"/>
  <c r="B55" i="14"/>
  <c r="BJ54" i="14"/>
  <c r="BI54" i="14"/>
  <c r="BH54" i="14"/>
  <c r="BG54" i="14"/>
  <c r="BE54" i="14"/>
  <c r="BC54" i="14"/>
  <c r="BB54" i="14"/>
  <c r="BA54" i="14"/>
  <c r="AZ54" i="14"/>
  <c r="AX54" i="14"/>
  <c r="AV54" i="14"/>
  <c r="AU54" i="14"/>
  <c r="AT54" i="14"/>
  <c r="AS54" i="14"/>
  <c r="AQ54" i="14"/>
  <c r="AO54" i="14"/>
  <c r="AN54" i="14"/>
  <c r="AM54" i="14"/>
  <c r="AL54" i="14"/>
  <c r="AK54" i="14"/>
  <c r="AI54" i="14"/>
  <c r="AH54" i="14"/>
  <c r="AG54" i="14"/>
  <c r="AF54" i="14"/>
  <c r="AE54" i="14"/>
  <c r="AC54" i="14"/>
  <c r="AB54" i="14"/>
  <c r="AA54" i="14"/>
  <c r="Z54" i="14"/>
  <c r="Y54" i="14"/>
  <c r="W54" i="14"/>
  <c r="V54" i="14"/>
  <c r="U54" i="14"/>
  <c r="T54" i="14"/>
  <c r="S54" i="14"/>
  <c r="Q54" i="14"/>
  <c r="P54" i="14"/>
  <c r="O54" i="14"/>
  <c r="N54" i="14"/>
  <c r="M54" i="14"/>
  <c r="K54" i="14"/>
  <c r="M54" i="20" s="1"/>
  <c r="J54" i="14"/>
  <c r="L54" i="20" s="1"/>
  <c r="I54" i="14"/>
  <c r="K54" i="20" s="1"/>
  <c r="H54" i="14"/>
  <c r="J54" i="20" s="1"/>
  <c r="G54" i="14"/>
  <c r="E54" i="14"/>
  <c r="D54" i="14"/>
  <c r="C54" i="14"/>
  <c r="B54" i="14"/>
  <c r="BJ53" i="14"/>
  <c r="BI53" i="14"/>
  <c r="BH53" i="14"/>
  <c r="BG53" i="14"/>
  <c r="BE53" i="14"/>
  <c r="BC53" i="14"/>
  <c r="BB53" i="14"/>
  <c r="BA53" i="14"/>
  <c r="AZ53" i="14"/>
  <c r="AX53" i="14"/>
  <c r="AV53" i="14"/>
  <c r="AU53" i="14"/>
  <c r="AT53" i="14"/>
  <c r="AS53" i="14"/>
  <c r="AQ53" i="14"/>
  <c r="AO53" i="14"/>
  <c r="AN53" i="14"/>
  <c r="AM53" i="14"/>
  <c r="AL53" i="14"/>
  <c r="AK53" i="14"/>
  <c r="AI53" i="14"/>
  <c r="AH53" i="14"/>
  <c r="AG53" i="14"/>
  <c r="AF53" i="14"/>
  <c r="AE53" i="14"/>
  <c r="AC53" i="14"/>
  <c r="AB53" i="14"/>
  <c r="AA53" i="14"/>
  <c r="Z53" i="14"/>
  <c r="Y53" i="14"/>
  <c r="W53" i="14"/>
  <c r="V53" i="14"/>
  <c r="U53" i="14"/>
  <c r="T53" i="14"/>
  <c r="S53" i="14"/>
  <c r="Q53" i="14"/>
  <c r="P53" i="14"/>
  <c r="O53" i="14"/>
  <c r="N53" i="14"/>
  <c r="M53" i="14"/>
  <c r="K53" i="14"/>
  <c r="M53" i="20" s="1"/>
  <c r="J53" i="14"/>
  <c r="L53" i="20" s="1"/>
  <c r="I53" i="14"/>
  <c r="K53" i="20" s="1"/>
  <c r="H53" i="14"/>
  <c r="J53" i="20" s="1"/>
  <c r="G53" i="14"/>
  <c r="E53" i="14"/>
  <c r="D53" i="14"/>
  <c r="C53" i="14"/>
  <c r="B53" i="14"/>
  <c r="BJ52" i="14"/>
  <c r="BI52" i="14"/>
  <c r="BH52" i="14"/>
  <c r="BG52" i="14"/>
  <c r="BE52" i="14"/>
  <c r="BC52" i="14"/>
  <c r="BB52" i="14"/>
  <c r="BA52" i="14"/>
  <c r="AZ52" i="14"/>
  <c r="AV52" i="14"/>
  <c r="O52" i="14"/>
  <c r="BJ51" i="14"/>
  <c r="AG51" i="14"/>
  <c r="W51" i="14"/>
  <c r="T51" i="14"/>
  <c r="AU50" i="14"/>
  <c r="I50" i="14"/>
  <c r="K50" i="20" s="1"/>
  <c r="BE49" i="14"/>
  <c r="AU49" i="14"/>
  <c r="O49" i="14"/>
  <c r="AX48" i="14"/>
  <c r="AT48" i="14"/>
  <c r="N48" i="14"/>
  <c r="BH47" i="14"/>
  <c r="AQ47" i="14"/>
  <c r="AC47" i="14"/>
  <c r="T47" i="14"/>
  <c r="I47" i="14"/>
  <c r="BC46" i="14"/>
  <c r="J46" i="14"/>
  <c r="L46" i="20" s="1"/>
  <c r="AT45" i="14"/>
  <c r="H45" i="14"/>
  <c r="J45" i="20" s="1"/>
  <c r="BA44" i="14"/>
  <c r="AI44" i="14"/>
  <c r="T44" i="14"/>
  <c r="O44" i="14"/>
  <c r="BI43" i="14"/>
  <c r="AU43" i="14"/>
  <c r="W43" i="14"/>
  <c r="K43" i="14"/>
  <c r="M43" i="20" s="1"/>
  <c r="AS42" i="14"/>
  <c r="S42" i="14"/>
  <c r="N42" i="14"/>
  <c r="AX41" i="14"/>
  <c r="AS41" i="14"/>
  <c r="N41" i="14"/>
  <c r="AX40" i="14"/>
  <c r="AS40" i="14"/>
  <c r="D40" i="14"/>
  <c r="BB39" i="14"/>
  <c r="AF39" i="14"/>
  <c r="V39" i="14"/>
  <c r="O39" i="14"/>
  <c r="AU38" i="14"/>
  <c r="AS37" i="14"/>
  <c r="H37" i="14"/>
  <c r="AV36" i="14"/>
  <c r="J36" i="14"/>
  <c r="BG35" i="14"/>
  <c r="AI35" i="14"/>
  <c r="K35" i="14"/>
  <c r="BE34" i="14"/>
  <c r="AZ34" i="14"/>
  <c r="AF34" i="14"/>
  <c r="W34" i="14"/>
  <c r="M34" i="14"/>
  <c r="I34" i="14"/>
  <c r="BE33" i="14"/>
  <c r="BB33" i="14"/>
  <c r="AN33" i="14"/>
  <c r="AF33" i="14"/>
  <c r="N33" i="14"/>
  <c r="BE32" i="14"/>
  <c r="AX32" i="14"/>
  <c r="AU32" i="14"/>
  <c r="M32" i="14"/>
  <c r="G32" i="14"/>
  <c r="AX31" i="14"/>
  <c r="AQ31" i="14"/>
  <c r="AK31" i="14"/>
  <c r="AH31" i="14"/>
  <c r="T31" i="14"/>
  <c r="AS30" i="14"/>
  <c r="E30" i="14"/>
  <c r="AS29" i="14"/>
  <c r="N29" i="14"/>
  <c r="BC28" i="14"/>
  <c r="AL28" i="14"/>
  <c r="AB28" i="14"/>
  <c r="U28" i="14"/>
  <c r="O28" i="14"/>
  <c r="AV27" i="14"/>
  <c r="Y27" i="14"/>
  <c r="T27" i="14"/>
  <c r="G27" i="14"/>
  <c r="BH26" i="14"/>
  <c r="AO26" i="14"/>
  <c r="Y26" i="14"/>
  <c r="N26" i="14"/>
  <c r="AZ25" i="14"/>
  <c r="AH25" i="14"/>
  <c r="W25" i="14"/>
  <c r="M25" i="14"/>
  <c r="AQ24" i="14"/>
  <c r="AK24" i="14"/>
  <c r="AC24" i="14"/>
  <c r="K24" i="14"/>
  <c r="BA23" i="14"/>
  <c r="AO23" i="14"/>
  <c r="AG23" i="14"/>
  <c r="Y23" i="14"/>
  <c r="P23" i="14"/>
  <c r="BJ22" i="14"/>
  <c r="AN22" i="14"/>
  <c r="AA22" i="14"/>
  <c r="BJ21" i="14"/>
  <c r="AO21" i="14"/>
  <c r="W21" i="14"/>
  <c r="Q21" i="14"/>
  <c r="B21" i="14"/>
  <c r="BA20" i="14"/>
  <c r="AK20" i="14"/>
  <c r="AC20" i="14"/>
  <c r="H20" i="14"/>
  <c r="Y19" i="14"/>
  <c r="W19" i="14"/>
  <c r="V19" i="14"/>
  <c r="U19" i="14"/>
  <c r="T19" i="14"/>
  <c r="S19" i="14"/>
  <c r="Q19" i="14"/>
  <c r="P19" i="14"/>
  <c r="O19" i="14"/>
  <c r="N19" i="14"/>
  <c r="M19" i="14"/>
  <c r="K19" i="14"/>
  <c r="M19" i="20" s="1"/>
  <c r="J19" i="14"/>
  <c r="L19" i="20" s="1"/>
  <c r="I19" i="14"/>
  <c r="K19" i="20" s="1"/>
  <c r="H19" i="14"/>
  <c r="J19" i="20" s="1"/>
  <c r="G19" i="14"/>
  <c r="E19" i="14"/>
  <c r="D19" i="14"/>
  <c r="C19" i="14"/>
  <c r="B19" i="14"/>
  <c r="BJ18" i="14"/>
  <c r="BI18" i="14"/>
  <c r="BH18" i="14"/>
  <c r="BG18" i="14"/>
  <c r="BE18" i="14"/>
  <c r="BC18" i="14"/>
  <c r="BB18" i="14"/>
  <c r="BA18" i="14"/>
  <c r="AZ18" i="14"/>
  <c r="AX18" i="14"/>
  <c r="AV18" i="14"/>
  <c r="AU18" i="14"/>
  <c r="AT18" i="14"/>
  <c r="AS18" i="14"/>
  <c r="AQ18" i="14"/>
  <c r="AO18" i="14"/>
  <c r="AN18" i="14"/>
  <c r="AM18" i="14"/>
  <c r="AL18" i="14"/>
  <c r="AK18" i="14"/>
  <c r="AI18" i="14"/>
  <c r="AH18" i="14"/>
  <c r="AG18" i="14"/>
  <c r="AF18" i="14"/>
  <c r="AE18" i="14"/>
  <c r="AC18" i="14"/>
  <c r="AB18" i="14"/>
  <c r="AA18" i="14"/>
  <c r="Z18" i="14"/>
  <c r="Y18" i="14"/>
  <c r="W18" i="14"/>
  <c r="V18" i="14"/>
  <c r="U18" i="14"/>
  <c r="T18" i="14"/>
  <c r="S18" i="14"/>
  <c r="Q18" i="14"/>
  <c r="P18" i="14"/>
  <c r="O18" i="14"/>
  <c r="N18" i="14"/>
  <c r="M18" i="14"/>
  <c r="K18" i="14"/>
  <c r="M18" i="20" s="1"/>
  <c r="J18" i="14"/>
  <c r="L18" i="20" s="1"/>
  <c r="I18" i="14"/>
  <c r="K18" i="20" s="1"/>
  <c r="H18" i="14"/>
  <c r="J18" i="20" s="1"/>
  <c r="G18" i="14"/>
  <c r="E18" i="14"/>
  <c r="D18" i="14"/>
  <c r="C18" i="14"/>
  <c r="B18" i="14"/>
  <c r="BJ17" i="14"/>
  <c r="BI17" i="14"/>
  <c r="BH17" i="14"/>
  <c r="BG17" i="14"/>
  <c r="BE17" i="14"/>
  <c r="BC17" i="14"/>
  <c r="BB17" i="14"/>
  <c r="BA17" i="14"/>
  <c r="AZ17" i="14"/>
  <c r="AX17" i="14"/>
  <c r="AV17" i="14"/>
  <c r="AU17" i="14"/>
  <c r="AT17" i="14"/>
  <c r="AS17" i="14"/>
  <c r="AQ17" i="14"/>
  <c r="AO17" i="14"/>
  <c r="AN17" i="14"/>
  <c r="AM17" i="14"/>
  <c r="AL17" i="14"/>
  <c r="AK17" i="14"/>
  <c r="AI17" i="14"/>
  <c r="AH17" i="14"/>
  <c r="AG17" i="14"/>
  <c r="AF17" i="14"/>
  <c r="AE17" i="14"/>
  <c r="AC17" i="14"/>
  <c r="AB17" i="14"/>
  <c r="AA17" i="14"/>
  <c r="Z17" i="14"/>
  <c r="Y17" i="14"/>
  <c r="W17" i="14"/>
  <c r="V17" i="14"/>
  <c r="U17" i="14"/>
  <c r="T17" i="14"/>
  <c r="S17" i="14"/>
  <c r="Q17" i="14"/>
  <c r="P17" i="14"/>
  <c r="O17" i="14"/>
  <c r="N17" i="14"/>
  <c r="M17" i="14"/>
  <c r="K17" i="14"/>
  <c r="M17" i="20" s="1"/>
  <c r="J17" i="14"/>
  <c r="L17" i="20" s="1"/>
  <c r="I17" i="14"/>
  <c r="K17" i="20" s="1"/>
  <c r="H17" i="14"/>
  <c r="J17" i="20" s="1"/>
  <c r="G17" i="14"/>
  <c r="E17" i="14"/>
  <c r="D17" i="14"/>
  <c r="C17" i="14"/>
  <c r="B17" i="14"/>
  <c r="BJ16" i="14"/>
  <c r="BI16" i="14"/>
  <c r="BH16" i="14"/>
  <c r="BG16" i="14"/>
  <c r="BE16" i="14"/>
  <c r="BC16" i="14"/>
  <c r="BB16" i="14"/>
  <c r="BA16" i="14"/>
  <c r="AZ16" i="14"/>
  <c r="AX16" i="14"/>
  <c r="AV16" i="14"/>
  <c r="AU16" i="14"/>
  <c r="AT16" i="14"/>
  <c r="AS16" i="14"/>
  <c r="AQ16" i="14"/>
  <c r="AO16" i="14"/>
  <c r="AN16" i="14"/>
  <c r="AM16" i="14"/>
  <c r="AL16" i="14"/>
  <c r="AK16" i="14"/>
  <c r="AI16" i="14"/>
  <c r="AH16" i="14"/>
  <c r="AG16" i="14"/>
  <c r="AF16" i="14"/>
  <c r="AE16" i="14"/>
  <c r="AC16" i="14"/>
  <c r="AB16" i="14"/>
  <c r="AA16" i="14"/>
  <c r="Z16" i="14"/>
  <c r="Y16" i="14"/>
  <c r="W16" i="14"/>
  <c r="V16" i="14"/>
  <c r="U16" i="14"/>
  <c r="T16" i="14"/>
  <c r="S16" i="14"/>
  <c r="Q16" i="14"/>
  <c r="P16" i="14"/>
  <c r="O16" i="14"/>
  <c r="N16" i="14"/>
  <c r="M16" i="14"/>
  <c r="K16" i="14"/>
  <c r="M16" i="20" s="1"/>
  <c r="J16" i="14"/>
  <c r="L16" i="20" s="1"/>
  <c r="I16" i="14"/>
  <c r="K16" i="20" s="1"/>
  <c r="H16" i="14"/>
  <c r="J16" i="20" s="1"/>
  <c r="G16" i="14"/>
  <c r="E16" i="14"/>
  <c r="D16" i="14"/>
  <c r="C16" i="14"/>
  <c r="B16" i="14"/>
  <c r="BJ15" i="14"/>
  <c r="BI15" i="14"/>
  <c r="BH15" i="14"/>
  <c r="BG15" i="14"/>
  <c r="BE15" i="14"/>
  <c r="BC15" i="14"/>
  <c r="BB15" i="14"/>
  <c r="BA15" i="14"/>
  <c r="AZ15" i="14"/>
  <c r="AX15" i="14"/>
  <c r="AV15" i="14"/>
  <c r="AU15" i="14"/>
  <c r="AT15" i="14"/>
  <c r="AS15" i="14"/>
  <c r="AQ15" i="14"/>
  <c r="AO15" i="14"/>
  <c r="AN15" i="14"/>
  <c r="AM15" i="14"/>
  <c r="AL15" i="14"/>
  <c r="AK15" i="14"/>
  <c r="AI15" i="14"/>
  <c r="AH15" i="14"/>
  <c r="AG15" i="14"/>
  <c r="AF15" i="14"/>
  <c r="AE15" i="14"/>
  <c r="AC15" i="14"/>
  <c r="AB15" i="14"/>
  <c r="AA15" i="14"/>
  <c r="Z15" i="14"/>
  <c r="Y15" i="14"/>
  <c r="W15" i="14"/>
  <c r="V15" i="14"/>
  <c r="U15" i="14"/>
  <c r="T15" i="14"/>
  <c r="S15" i="14"/>
  <c r="Q15" i="14"/>
  <c r="P15" i="14"/>
  <c r="O15" i="14"/>
  <c r="N15" i="14"/>
  <c r="M15" i="14"/>
  <c r="K15" i="14"/>
  <c r="M15" i="20" s="1"/>
  <c r="J15" i="14"/>
  <c r="L15" i="20" s="1"/>
  <c r="I15" i="14"/>
  <c r="K15" i="20" s="1"/>
  <c r="H15" i="14"/>
  <c r="J15" i="20" s="1"/>
  <c r="G15" i="14"/>
  <c r="E15" i="14"/>
  <c r="D15" i="14"/>
  <c r="C15" i="14"/>
  <c r="B15" i="14"/>
  <c r="BJ14" i="14"/>
  <c r="BI14" i="14"/>
  <c r="BH14" i="14"/>
  <c r="BG14" i="14"/>
  <c r="BE14" i="14"/>
  <c r="BC14" i="14"/>
  <c r="BB14" i="14"/>
  <c r="BA14" i="14"/>
  <c r="AZ14" i="14"/>
  <c r="AX14" i="14"/>
  <c r="AV14" i="14"/>
  <c r="AU14" i="14"/>
  <c r="AT14" i="14"/>
  <c r="AS14" i="14"/>
  <c r="AQ14" i="14"/>
  <c r="AO14" i="14"/>
  <c r="AN14" i="14"/>
  <c r="AM14" i="14"/>
  <c r="AL14" i="14"/>
  <c r="AK14" i="14"/>
  <c r="AI14" i="14"/>
  <c r="AH14" i="14"/>
  <c r="AG14" i="14"/>
  <c r="AF14" i="14"/>
  <c r="AE14" i="14"/>
  <c r="AC14" i="14"/>
  <c r="AB14" i="14"/>
  <c r="AA14" i="14"/>
  <c r="Z14" i="14"/>
  <c r="Y14" i="14"/>
  <c r="W14" i="14"/>
  <c r="V14" i="14"/>
  <c r="U14" i="14"/>
  <c r="T14" i="14"/>
  <c r="S14" i="14"/>
  <c r="Q14" i="14"/>
  <c r="P14" i="14"/>
  <c r="O14" i="14"/>
  <c r="N14" i="14"/>
  <c r="M14" i="14"/>
  <c r="K14" i="14"/>
  <c r="M14" i="20" s="1"/>
  <c r="J14" i="14"/>
  <c r="L14" i="20" s="1"/>
  <c r="I14" i="14"/>
  <c r="K14" i="20" s="1"/>
  <c r="H14" i="14"/>
  <c r="J14" i="20" s="1"/>
  <c r="G14" i="14"/>
  <c r="E14" i="14"/>
  <c r="D14" i="14"/>
  <c r="C14" i="14"/>
  <c r="B14" i="14"/>
  <c r="BJ13" i="14"/>
  <c r="BI13" i="14"/>
  <c r="BH13" i="14"/>
  <c r="BG13" i="14"/>
  <c r="BE13" i="14"/>
  <c r="BC13" i="14"/>
  <c r="BB13" i="14"/>
  <c r="BA13" i="14"/>
  <c r="AZ13" i="14"/>
  <c r="AX13" i="14"/>
  <c r="AV13" i="14"/>
  <c r="AU13" i="14"/>
  <c r="AT13" i="14"/>
  <c r="AS13" i="14"/>
  <c r="AQ13" i="14"/>
  <c r="AO13" i="14"/>
  <c r="AN13" i="14"/>
  <c r="AM13" i="14"/>
  <c r="AL13" i="14"/>
  <c r="AK13" i="14"/>
  <c r="AI13" i="14"/>
  <c r="AH13" i="14"/>
  <c r="AG13" i="14"/>
  <c r="AF13" i="14"/>
  <c r="AE13" i="14"/>
  <c r="AC13" i="14"/>
  <c r="AB13" i="14"/>
  <c r="AA13" i="14"/>
  <c r="Z13" i="14"/>
  <c r="Y13" i="14"/>
  <c r="W13" i="14"/>
  <c r="V13" i="14"/>
  <c r="U13" i="14"/>
  <c r="T13" i="14"/>
  <c r="S13" i="14"/>
  <c r="Q13" i="14"/>
  <c r="P13" i="14"/>
  <c r="O13" i="14"/>
  <c r="N13" i="14"/>
  <c r="M13" i="14"/>
  <c r="K13" i="14"/>
  <c r="M13" i="20" s="1"/>
  <c r="J13" i="14"/>
  <c r="L13" i="20" s="1"/>
  <c r="I13" i="14"/>
  <c r="K13" i="20" s="1"/>
  <c r="H13" i="14"/>
  <c r="J13" i="20" s="1"/>
  <c r="G13" i="14"/>
  <c r="E13" i="14"/>
  <c r="D13" i="14"/>
  <c r="C13" i="14"/>
  <c r="B13" i="14"/>
  <c r="BJ12" i="14"/>
  <c r="BI12" i="14"/>
  <c r="BH12" i="14"/>
  <c r="BG12" i="14"/>
  <c r="BE12" i="14"/>
  <c r="BC12" i="14"/>
  <c r="BB12" i="14"/>
  <c r="BA12" i="14"/>
  <c r="AZ12" i="14"/>
  <c r="AX12" i="14"/>
  <c r="AV12" i="14"/>
  <c r="AU12" i="14"/>
  <c r="AT12" i="14"/>
  <c r="AS12" i="14"/>
  <c r="AQ12" i="14"/>
  <c r="AO12" i="14"/>
  <c r="AN12" i="14"/>
  <c r="AM12" i="14"/>
  <c r="AL12" i="14"/>
  <c r="AK12" i="14"/>
  <c r="AI12" i="14"/>
  <c r="AH12" i="14"/>
  <c r="AG12" i="14"/>
  <c r="AF12" i="14"/>
  <c r="AE12" i="14"/>
  <c r="AC12" i="14"/>
  <c r="AB12" i="14"/>
  <c r="AA12" i="14"/>
  <c r="Z12" i="14"/>
  <c r="Y12" i="14"/>
  <c r="W12" i="14"/>
  <c r="V12" i="14"/>
  <c r="U12" i="14"/>
  <c r="T12" i="14"/>
  <c r="S12" i="14"/>
  <c r="Q12" i="14"/>
  <c r="P12" i="14"/>
  <c r="O12" i="14"/>
  <c r="N12" i="14"/>
  <c r="M12" i="14"/>
  <c r="K12" i="14"/>
  <c r="M12" i="20" s="1"/>
  <c r="J12" i="14"/>
  <c r="L12" i="20" s="1"/>
  <c r="I12" i="14"/>
  <c r="K12" i="20" s="1"/>
  <c r="H12" i="14"/>
  <c r="J12" i="20" s="1"/>
  <c r="G12" i="14"/>
  <c r="E12" i="14"/>
  <c r="D12" i="14"/>
  <c r="C12" i="14"/>
  <c r="B12" i="14"/>
  <c r="BJ11" i="14"/>
  <c r="BI11" i="14"/>
  <c r="BH11" i="14"/>
  <c r="BG11" i="14"/>
  <c r="BE11" i="14"/>
  <c r="BC11" i="14"/>
  <c r="BB11" i="14"/>
  <c r="BA11" i="14"/>
  <c r="AZ11" i="14"/>
  <c r="AX11" i="14"/>
  <c r="AV11" i="14"/>
  <c r="AU11" i="14"/>
  <c r="AT11" i="14"/>
  <c r="AS11" i="14"/>
  <c r="AQ11" i="14"/>
  <c r="AO11" i="14"/>
  <c r="AN11" i="14"/>
  <c r="AM11" i="14"/>
  <c r="AL11" i="14"/>
  <c r="AK11" i="14"/>
  <c r="AI11" i="14"/>
  <c r="AH11" i="14"/>
  <c r="AG11" i="14"/>
  <c r="AF11" i="14"/>
  <c r="AE11" i="14"/>
  <c r="AC11" i="14"/>
  <c r="AB11" i="14"/>
  <c r="AA11" i="14"/>
  <c r="Z11" i="14"/>
  <c r="Y11" i="14"/>
  <c r="W11" i="14"/>
  <c r="V11" i="14"/>
  <c r="U11" i="14"/>
  <c r="T11" i="14"/>
  <c r="S11" i="14"/>
  <c r="Q11" i="14"/>
  <c r="P11" i="14"/>
  <c r="O11" i="14"/>
  <c r="N11" i="14"/>
  <c r="M11" i="14"/>
  <c r="K11" i="14"/>
  <c r="M11" i="20" s="1"/>
  <c r="J11" i="14"/>
  <c r="L11" i="20" s="1"/>
  <c r="I11" i="14"/>
  <c r="K11" i="20" s="1"/>
  <c r="H11" i="14"/>
  <c r="J11" i="20" s="1"/>
  <c r="G11" i="14"/>
  <c r="E11" i="14"/>
  <c r="D11" i="14"/>
  <c r="C11" i="14"/>
  <c r="B11" i="14"/>
  <c r="BJ10" i="14"/>
  <c r="BI10" i="14"/>
  <c r="BH10" i="14"/>
  <c r="BG10" i="14"/>
  <c r="BE10" i="14"/>
  <c r="BC10" i="14"/>
  <c r="BB10" i="14"/>
  <c r="BA10" i="14"/>
  <c r="AZ10" i="14"/>
  <c r="AX10" i="14"/>
  <c r="AV10" i="14"/>
  <c r="AU10" i="14"/>
  <c r="AT10" i="14"/>
  <c r="AS10" i="14"/>
  <c r="AQ10" i="14"/>
  <c r="AO10" i="14"/>
  <c r="AN10" i="14"/>
  <c r="AM10" i="14"/>
  <c r="AL10" i="14"/>
  <c r="AK10" i="14"/>
  <c r="AI10" i="14"/>
  <c r="AH10" i="14"/>
  <c r="AG10" i="14"/>
  <c r="AF10" i="14"/>
  <c r="AE10" i="14"/>
  <c r="AC10" i="14"/>
  <c r="AB10" i="14"/>
  <c r="AA10" i="14"/>
  <c r="Z10" i="14"/>
  <c r="Y10" i="14"/>
  <c r="W10" i="14"/>
  <c r="V10" i="14"/>
  <c r="U10" i="14"/>
  <c r="T10" i="14"/>
  <c r="S10" i="14"/>
  <c r="Q10" i="14"/>
  <c r="P10" i="14"/>
  <c r="O10" i="14"/>
  <c r="N10" i="14"/>
  <c r="M10" i="14"/>
  <c r="K10" i="14"/>
  <c r="M10" i="20" s="1"/>
  <c r="J10" i="14"/>
  <c r="L10" i="20" s="1"/>
  <c r="I10" i="14"/>
  <c r="K10" i="20" s="1"/>
  <c r="H10" i="14"/>
  <c r="J10" i="20" s="1"/>
  <c r="G10" i="14"/>
  <c r="E10" i="14"/>
  <c r="D10" i="14"/>
  <c r="C10" i="14"/>
  <c r="B10" i="14"/>
  <c r="BJ9" i="14"/>
  <c r="BI9" i="14"/>
  <c r="BH9" i="14"/>
  <c r="BG9" i="14"/>
  <c r="BE9" i="14"/>
  <c r="BC9" i="14"/>
  <c r="BB9" i="14"/>
  <c r="BA9" i="14"/>
  <c r="AZ9" i="14"/>
  <c r="AX9" i="14"/>
  <c r="AV9" i="14"/>
  <c r="AU9" i="14"/>
  <c r="AT9" i="14"/>
  <c r="AS9" i="14"/>
  <c r="AQ9" i="14"/>
  <c r="AO9" i="14"/>
  <c r="AN9" i="14"/>
  <c r="AM9" i="14"/>
  <c r="AL9" i="14"/>
  <c r="AK9" i="14"/>
  <c r="AI9" i="14"/>
  <c r="AH9" i="14"/>
  <c r="AG9" i="14"/>
  <c r="AF9" i="14"/>
  <c r="AE9" i="14"/>
  <c r="AC9" i="14"/>
  <c r="AB9" i="14"/>
  <c r="AA9" i="14"/>
  <c r="Z9" i="14"/>
  <c r="Y9" i="14"/>
  <c r="W9" i="14"/>
  <c r="V9" i="14"/>
  <c r="U9" i="14"/>
  <c r="T9" i="14"/>
  <c r="S9" i="14"/>
  <c r="Q9" i="14"/>
  <c r="P9" i="14"/>
  <c r="O9" i="14"/>
  <c r="N9" i="14"/>
  <c r="M9" i="14"/>
  <c r="K9" i="14"/>
  <c r="M9" i="20" s="1"/>
  <c r="J9" i="14"/>
  <c r="L9" i="20" s="1"/>
  <c r="I9" i="14"/>
  <c r="K9" i="20" s="1"/>
  <c r="H9" i="14"/>
  <c r="J9" i="20" s="1"/>
  <c r="G9" i="14"/>
  <c r="E9" i="14"/>
  <c r="D9" i="14"/>
  <c r="C9" i="14"/>
  <c r="B9" i="14"/>
  <c r="BJ8" i="14"/>
  <c r="BI8" i="14"/>
  <c r="BH8" i="14"/>
  <c r="BG8" i="14"/>
  <c r="BE8" i="14"/>
  <c r="BC8" i="14"/>
  <c r="BB8" i="14"/>
  <c r="BA8" i="14"/>
  <c r="AZ8" i="14"/>
  <c r="AX8" i="14"/>
  <c r="AV8" i="14"/>
  <c r="AU8" i="14"/>
  <c r="AT8" i="14"/>
  <c r="AS8" i="14"/>
  <c r="AQ8" i="14"/>
  <c r="AO8" i="14"/>
  <c r="AN8" i="14"/>
  <c r="AM8" i="14"/>
  <c r="AL8" i="14"/>
  <c r="AK8" i="14"/>
  <c r="AI8" i="14"/>
  <c r="AH8" i="14"/>
  <c r="AG8" i="14"/>
  <c r="AF8" i="14"/>
  <c r="AE8" i="14"/>
  <c r="AC8" i="14"/>
  <c r="AB8" i="14"/>
  <c r="AA8" i="14"/>
  <c r="Z8" i="14"/>
  <c r="Y8" i="14"/>
  <c r="W8" i="14"/>
  <c r="V8" i="14"/>
  <c r="U8" i="14"/>
  <c r="T8" i="14"/>
  <c r="S8" i="14"/>
  <c r="Q8" i="14"/>
  <c r="P8" i="14"/>
  <c r="O8" i="14"/>
  <c r="N8" i="14"/>
  <c r="M8" i="14"/>
  <c r="K8" i="14"/>
  <c r="M8" i="20" s="1"/>
  <c r="J8" i="14"/>
  <c r="L8" i="20" s="1"/>
  <c r="I8" i="14"/>
  <c r="K8" i="20" s="1"/>
  <c r="H8" i="14"/>
  <c r="J8" i="20" s="1"/>
  <c r="G8" i="14"/>
  <c r="E8" i="14"/>
  <c r="D8" i="14"/>
  <c r="C8" i="14"/>
  <c r="B8" i="14"/>
  <c r="BJ7" i="14"/>
  <c r="BI7" i="14"/>
  <c r="BH7" i="14"/>
  <c r="BG7" i="14"/>
  <c r="BE7" i="14"/>
  <c r="BC7" i="14"/>
  <c r="BB7" i="14"/>
  <c r="BA7" i="14"/>
  <c r="AZ7" i="14"/>
  <c r="AX7" i="14"/>
  <c r="AV7" i="14"/>
  <c r="AU7" i="14"/>
  <c r="AT7" i="14"/>
  <c r="AS7" i="14"/>
  <c r="AQ7" i="14"/>
  <c r="AO7" i="14"/>
  <c r="AN7" i="14"/>
  <c r="AM7" i="14"/>
  <c r="AL7" i="14"/>
  <c r="AK7" i="14"/>
  <c r="AI7" i="14"/>
  <c r="AH7" i="14"/>
  <c r="AG7" i="14"/>
  <c r="AF7" i="14"/>
  <c r="AE7" i="14"/>
  <c r="AC7" i="14"/>
  <c r="AB7" i="14"/>
  <c r="AA7" i="14"/>
  <c r="Z7" i="14"/>
  <c r="Y7" i="14"/>
  <c r="W7" i="14"/>
  <c r="V7" i="14"/>
  <c r="U7" i="14"/>
  <c r="T7" i="14"/>
  <c r="S7" i="14"/>
  <c r="Q7" i="14"/>
  <c r="P7" i="14"/>
  <c r="O7" i="14"/>
  <c r="N7" i="14"/>
  <c r="M7" i="14"/>
  <c r="K7" i="14"/>
  <c r="M7" i="20" s="1"/>
  <c r="J7" i="14"/>
  <c r="L7" i="20" s="1"/>
  <c r="I7" i="14"/>
  <c r="K7" i="20" s="1"/>
  <c r="H7" i="14"/>
  <c r="J7" i="20" s="1"/>
  <c r="G7" i="14"/>
  <c r="E7" i="14"/>
  <c r="D7" i="14"/>
  <c r="C7" i="14"/>
  <c r="B7" i="14"/>
  <c r="BJ6" i="14"/>
  <c r="BI6" i="14"/>
  <c r="BH6" i="14"/>
  <c r="BG6" i="14"/>
  <c r="BE6" i="14"/>
  <c r="BC6" i="14"/>
  <c r="BB6" i="14"/>
  <c r="BA6" i="14"/>
  <c r="AZ6" i="14"/>
  <c r="AX6" i="14"/>
  <c r="AV6" i="14"/>
  <c r="AU6" i="14"/>
  <c r="AT6" i="14"/>
  <c r="AS6" i="14"/>
  <c r="AQ6" i="14"/>
  <c r="AO6" i="14"/>
  <c r="AN6" i="14"/>
  <c r="AM6" i="14"/>
  <c r="AL6" i="14"/>
  <c r="AK6" i="14"/>
  <c r="AI6" i="14"/>
  <c r="AH6" i="14"/>
  <c r="AG6" i="14"/>
  <c r="AF6" i="14"/>
  <c r="AE6" i="14"/>
  <c r="AC6" i="14"/>
  <c r="AB6" i="14"/>
  <c r="AA6" i="14"/>
  <c r="Z6" i="14"/>
  <c r="Y6" i="14"/>
  <c r="W6" i="14"/>
  <c r="V6" i="14"/>
  <c r="U6" i="14"/>
  <c r="T6" i="14"/>
  <c r="S6" i="14"/>
  <c r="Q6" i="14"/>
  <c r="P6" i="14"/>
  <c r="O6" i="14"/>
  <c r="N6" i="14"/>
  <c r="M6" i="14"/>
  <c r="K6" i="14"/>
  <c r="M6" i="20" s="1"/>
  <c r="J6" i="14"/>
  <c r="L6" i="20" s="1"/>
  <c r="I6" i="14"/>
  <c r="K6" i="20" s="1"/>
  <c r="H6" i="14"/>
  <c r="J6" i="20" s="1"/>
  <c r="G6" i="14"/>
  <c r="E6" i="14"/>
  <c r="D6" i="14"/>
  <c r="C6" i="14"/>
  <c r="B6" i="14"/>
  <c r="BJ5" i="14"/>
  <c r="BI5" i="14"/>
  <c r="BH5" i="14"/>
  <c r="BG5" i="14"/>
  <c r="BE5" i="14"/>
  <c r="BC5" i="14"/>
  <c r="BB5" i="14"/>
  <c r="BA5" i="14"/>
  <c r="AZ5" i="14"/>
  <c r="AX5" i="14"/>
  <c r="AV5" i="14"/>
  <c r="AU5" i="14"/>
  <c r="AT5" i="14"/>
  <c r="AS5" i="14"/>
  <c r="AQ5" i="14"/>
  <c r="AO5" i="14"/>
  <c r="AN5" i="14"/>
  <c r="AM5" i="14"/>
  <c r="AL5" i="14"/>
  <c r="AK5" i="14"/>
  <c r="AI5" i="14"/>
  <c r="AH5" i="14"/>
  <c r="AG5" i="14"/>
  <c r="AF5" i="14"/>
  <c r="AE5" i="14"/>
  <c r="AC5" i="14"/>
  <c r="AB5" i="14"/>
  <c r="AA5" i="14"/>
  <c r="Z5" i="14"/>
  <c r="Y5" i="14"/>
  <c r="W5" i="14"/>
  <c r="V5" i="14"/>
  <c r="U5" i="14"/>
  <c r="T5" i="14"/>
  <c r="S5" i="14"/>
  <c r="Q5" i="14"/>
  <c r="P5" i="14"/>
  <c r="O5" i="14"/>
  <c r="N5" i="14"/>
  <c r="M5" i="14"/>
  <c r="K5" i="14"/>
  <c r="M5" i="20" s="1"/>
  <c r="J5" i="14"/>
  <c r="L5" i="20" s="1"/>
  <c r="I5" i="14"/>
  <c r="K5" i="20" s="1"/>
  <c r="H5" i="14"/>
  <c r="J5" i="20" s="1"/>
  <c r="G5" i="14"/>
  <c r="E5" i="14"/>
  <c r="D5" i="14"/>
  <c r="C5" i="14"/>
  <c r="B5" i="14"/>
  <c r="BJ4" i="14"/>
  <c r="BI4" i="14"/>
  <c r="BH4" i="14"/>
  <c r="BG4" i="14"/>
  <c r="BE4" i="14"/>
  <c r="BC4" i="14"/>
  <c r="BB4" i="14"/>
  <c r="BA4" i="14"/>
  <c r="AZ4" i="14"/>
  <c r="AX4" i="14"/>
  <c r="AV4" i="14"/>
  <c r="AU4" i="14"/>
  <c r="AT4" i="14"/>
  <c r="AS4" i="14"/>
  <c r="AQ4" i="14"/>
  <c r="AO4" i="14"/>
  <c r="AN4" i="14"/>
  <c r="AM4" i="14"/>
  <c r="AL4" i="14"/>
  <c r="AK4" i="14"/>
  <c r="AI4" i="14"/>
  <c r="AH4" i="14"/>
  <c r="AG4" i="14"/>
  <c r="AF4" i="14"/>
  <c r="AE4" i="14"/>
  <c r="AC4" i="14"/>
  <c r="AB4" i="14"/>
  <c r="AA4" i="14"/>
  <c r="Z4" i="14"/>
  <c r="Y4" i="14"/>
  <c r="W4" i="14"/>
  <c r="V4" i="14"/>
  <c r="U4" i="14"/>
  <c r="T4" i="14"/>
  <c r="S4" i="14"/>
  <c r="Q4" i="14"/>
  <c r="P4" i="14"/>
  <c r="O4" i="14"/>
  <c r="N4" i="14"/>
  <c r="M4" i="14"/>
  <c r="K4" i="14"/>
  <c r="M4" i="20" s="1"/>
  <c r="J4" i="14"/>
  <c r="L4" i="20" s="1"/>
  <c r="I4" i="14"/>
  <c r="K4" i="20" s="1"/>
  <c r="H4" i="14"/>
  <c r="J4" i="20" s="1"/>
  <c r="G4" i="14"/>
  <c r="E4" i="14"/>
  <c r="D4" i="14"/>
  <c r="C4" i="14"/>
  <c r="B4" i="14"/>
  <c r="BJ3" i="14"/>
  <c r="BI3" i="14"/>
  <c r="BH3" i="14"/>
  <c r="BG3" i="14"/>
  <c r="BE3" i="14"/>
  <c r="BC3" i="14"/>
  <c r="BB3" i="14"/>
  <c r="BA3" i="14"/>
  <c r="AZ3" i="14"/>
  <c r="AX3" i="14"/>
  <c r="AV3" i="14"/>
  <c r="AU3" i="14"/>
  <c r="AT3" i="14"/>
  <c r="AS3" i="14"/>
  <c r="AQ3" i="14"/>
  <c r="AO3" i="14"/>
  <c r="AN3" i="14"/>
  <c r="AM3" i="14"/>
  <c r="AL3" i="14"/>
  <c r="AK3" i="14"/>
  <c r="AI3" i="14"/>
  <c r="AH3" i="14"/>
  <c r="AG3" i="14"/>
  <c r="AF3" i="14"/>
  <c r="AE3" i="14"/>
  <c r="AC3" i="14"/>
  <c r="AB3" i="14"/>
  <c r="AA3" i="14"/>
  <c r="Z3" i="14"/>
  <c r="Y3" i="14"/>
  <c r="W3" i="14"/>
  <c r="V3" i="14"/>
  <c r="U3" i="14"/>
  <c r="T3" i="14"/>
  <c r="S3" i="14"/>
  <c r="Q3" i="14"/>
  <c r="P3" i="14"/>
  <c r="O3" i="14"/>
  <c r="N3" i="14"/>
  <c r="M3" i="14"/>
  <c r="K3" i="14"/>
  <c r="M3" i="20" s="1"/>
  <c r="J3" i="14"/>
  <c r="L3" i="20" s="1"/>
  <c r="I3" i="14"/>
  <c r="K3" i="20" s="1"/>
  <c r="H3" i="14"/>
  <c r="J3" i="20" s="1"/>
  <c r="G3" i="14"/>
  <c r="E3" i="14"/>
  <c r="D3" i="14"/>
  <c r="C3" i="14"/>
  <c r="B3" i="14"/>
  <c r="BJ2" i="14"/>
  <c r="BI2" i="14"/>
  <c r="BH2" i="14"/>
  <c r="BG2" i="14"/>
  <c r="BE2" i="14"/>
  <c r="BC2" i="14"/>
  <c r="BB2" i="14"/>
  <c r="BA2" i="14"/>
  <c r="AZ2" i="14"/>
  <c r="AX2" i="14"/>
  <c r="AV2" i="14"/>
  <c r="AU2" i="14"/>
  <c r="AT2" i="14"/>
  <c r="AS2" i="14"/>
  <c r="AQ2" i="14"/>
  <c r="AO2" i="14"/>
  <c r="AN2" i="14"/>
  <c r="AM2" i="14"/>
  <c r="AL2" i="14"/>
  <c r="AK2" i="14"/>
  <c r="AI2" i="14"/>
  <c r="AH2" i="14"/>
  <c r="AG2" i="14"/>
  <c r="AF2" i="14"/>
  <c r="AE2" i="14"/>
  <c r="AC2" i="14"/>
  <c r="AB2" i="14"/>
  <c r="AA2" i="14"/>
  <c r="Z2" i="14"/>
  <c r="Y2" i="14"/>
  <c r="W2" i="14"/>
  <c r="V2" i="14"/>
  <c r="U2" i="14"/>
  <c r="T2" i="14"/>
  <c r="S2" i="14"/>
  <c r="Q2" i="14"/>
  <c r="P2" i="14"/>
  <c r="O2" i="14"/>
  <c r="N2" i="14"/>
  <c r="M2" i="14"/>
  <c r="K2" i="14"/>
  <c r="M2" i="20" s="1"/>
  <c r="J2" i="14"/>
  <c r="L2" i="20" s="1"/>
  <c r="I2" i="14"/>
  <c r="K2" i="20" s="1"/>
  <c r="H2" i="14"/>
  <c r="J2" i="20" s="1"/>
  <c r="G2" i="14"/>
  <c r="E2" i="14"/>
  <c r="D2" i="14"/>
  <c r="C2" i="14"/>
  <c r="B2" i="14"/>
  <c r="AA230" i="13"/>
  <c r="Y230" i="13"/>
  <c r="V230" i="13"/>
  <c r="P230" i="13"/>
  <c r="K230" i="13"/>
  <c r="A230" i="20" s="1"/>
  <c r="A721" i="21" s="1"/>
  <c r="G230" i="13"/>
  <c r="D230" i="20" s="1"/>
  <c r="C230" i="13"/>
  <c r="A230" i="13"/>
  <c r="AA229" i="13"/>
  <c r="Y229" i="13"/>
  <c r="V229" i="13"/>
  <c r="P229" i="13"/>
  <c r="K229" i="13"/>
  <c r="A229" i="20" s="1"/>
  <c r="A720" i="21" s="1"/>
  <c r="G229" i="13"/>
  <c r="D229" i="20" s="1"/>
  <c r="C229" i="13"/>
  <c r="A229" i="13"/>
  <c r="AA228" i="13"/>
  <c r="Y228" i="13"/>
  <c r="V228" i="13"/>
  <c r="P228" i="13"/>
  <c r="K228" i="13"/>
  <c r="A228" i="20" s="1"/>
  <c r="A719" i="21" s="1"/>
  <c r="G228" i="13"/>
  <c r="D228" i="20" s="1"/>
  <c r="C228" i="13"/>
  <c r="A228" i="13"/>
  <c r="AA227" i="13"/>
  <c r="Y227" i="13"/>
  <c r="V227" i="13"/>
  <c r="P227" i="13"/>
  <c r="K227" i="13"/>
  <c r="A227" i="20" s="1"/>
  <c r="A718" i="21" s="1"/>
  <c r="G227" i="13"/>
  <c r="D227" i="20" s="1"/>
  <c r="C227" i="13"/>
  <c r="A227" i="13"/>
  <c r="AA226" i="13"/>
  <c r="Y226" i="13"/>
  <c r="V226" i="13"/>
  <c r="P226" i="13"/>
  <c r="K226" i="13"/>
  <c r="A226" i="20" s="1"/>
  <c r="A717" i="21" s="1"/>
  <c r="G226" i="13"/>
  <c r="D226" i="20" s="1"/>
  <c r="C226" i="13"/>
  <c r="A226" i="13"/>
  <c r="AA225" i="13"/>
  <c r="Y225" i="13"/>
  <c r="V225" i="13"/>
  <c r="P225" i="13"/>
  <c r="K225" i="13"/>
  <c r="A225" i="20" s="1"/>
  <c r="A716" i="21" s="1"/>
  <c r="G225" i="13"/>
  <c r="D225" i="20" s="1"/>
  <c r="C225" i="13"/>
  <c r="A225" i="13"/>
  <c r="AA224" i="13"/>
  <c r="Y224" i="13"/>
  <c r="V224" i="13"/>
  <c r="P224" i="13"/>
  <c r="K224" i="13"/>
  <c r="A224" i="20" s="1"/>
  <c r="A715" i="21" s="1"/>
  <c r="G224" i="13"/>
  <c r="D224" i="20" s="1"/>
  <c r="C224" i="13"/>
  <c r="A224" i="13"/>
  <c r="AA223" i="13"/>
  <c r="Y223" i="13"/>
  <c r="V223" i="13"/>
  <c r="P223" i="13"/>
  <c r="K223" i="13"/>
  <c r="A223" i="20" s="1"/>
  <c r="A714" i="21" s="1"/>
  <c r="G223" i="13"/>
  <c r="D223" i="20" s="1"/>
  <c r="C223" i="13"/>
  <c r="A223" i="13"/>
  <c r="AA222" i="13"/>
  <c r="Y222" i="13"/>
  <c r="V222" i="13"/>
  <c r="P222" i="13"/>
  <c r="K222" i="13"/>
  <c r="A222" i="20" s="1"/>
  <c r="A713" i="21" s="1"/>
  <c r="G222" i="13"/>
  <c r="D222" i="20" s="1"/>
  <c r="C222" i="13"/>
  <c r="A222" i="13"/>
  <c r="AA221" i="13"/>
  <c r="Y221" i="13"/>
  <c r="V221" i="13"/>
  <c r="P221" i="13"/>
  <c r="K221" i="13"/>
  <c r="A221" i="20" s="1"/>
  <c r="A712" i="21" s="1"/>
  <c r="G221" i="13"/>
  <c r="D221" i="20" s="1"/>
  <c r="C221" i="13"/>
  <c r="A221" i="13"/>
  <c r="AA220" i="13"/>
  <c r="Y220" i="13"/>
  <c r="V220" i="13"/>
  <c r="P220" i="13"/>
  <c r="K220" i="13"/>
  <c r="A220" i="20" s="1"/>
  <c r="A711" i="21" s="1"/>
  <c r="G220" i="13"/>
  <c r="D220" i="20" s="1"/>
  <c r="C220" i="13"/>
  <c r="A220" i="13"/>
  <c r="AA219" i="13"/>
  <c r="Y219" i="13"/>
  <c r="V219" i="13"/>
  <c r="P219" i="13"/>
  <c r="K219" i="13"/>
  <c r="A219" i="20" s="1"/>
  <c r="A710" i="21" s="1"/>
  <c r="G219" i="13"/>
  <c r="D219" i="20" s="1"/>
  <c r="C219" i="13"/>
  <c r="A219" i="13"/>
  <c r="AA218" i="13"/>
  <c r="Y218" i="13"/>
  <c r="V218" i="13"/>
  <c r="P218" i="13"/>
  <c r="K218" i="13"/>
  <c r="A218" i="20" s="1"/>
  <c r="A709" i="21" s="1"/>
  <c r="G218" i="13"/>
  <c r="D218" i="20" s="1"/>
  <c r="C218" i="13"/>
  <c r="A218" i="13"/>
  <c r="AA217" i="13"/>
  <c r="Y217" i="13"/>
  <c r="V217" i="13"/>
  <c r="P217" i="13"/>
  <c r="K217" i="13"/>
  <c r="A217" i="20" s="1"/>
  <c r="A708" i="21" s="1"/>
  <c r="G217" i="13"/>
  <c r="D217" i="20" s="1"/>
  <c r="C217" i="13"/>
  <c r="A217" i="13"/>
  <c r="AA216" i="13"/>
  <c r="Y216" i="13"/>
  <c r="V216" i="13"/>
  <c r="P216" i="13"/>
  <c r="K216" i="13"/>
  <c r="A216" i="20" s="1"/>
  <c r="A707" i="21" s="1"/>
  <c r="G216" i="13"/>
  <c r="D216" i="20" s="1"/>
  <c r="C216" i="13"/>
  <c r="A216" i="13"/>
  <c r="AA215" i="13"/>
  <c r="Y215" i="13"/>
  <c r="V215" i="13"/>
  <c r="P215" i="13"/>
  <c r="K215" i="13"/>
  <c r="A215" i="20" s="1"/>
  <c r="A706" i="21" s="1"/>
  <c r="G215" i="13"/>
  <c r="D215" i="20" s="1"/>
  <c r="C215" i="13"/>
  <c r="A215" i="13"/>
  <c r="AA214" i="13"/>
  <c r="Y214" i="13"/>
  <c r="V214" i="13"/>
  <c r="P214" i="13"/>
  <c r="K214" i="13"/>
  <c r="A214" i="20" s="1"/>
  <c r="A705" i="21" s="1"/>
  <c r="G214" i="13"/>
  <c r="D214" i="20" s="1"/>
  <c r="C214" i="13"/>
  <c r="A214" i="13"/>
  <c r="AA213" i="13"/>
  <c r="Y213" i="13"/>
  <c r="V213" i="13"/>
  <c r="P213" i="13"/>
  <c r="K213" i="13"/>
  <c r="A213" i="20" s="1"/>
  <c r="A704" i="21" s="1"/>
  <c r="G213" i="13"/>
  <c r="D213" i="20" s="1"/>
  <c r="C213" i="13"/>
  <c r="A213" i="13"/>
  <c r="AA212" i="13"/>
  <c r="Y212" i="13"/>
  <c r="V212" i="13"/>
  <c r="P212" i="13"/>
  <c r="K212" i="13"/>
  <c r="A212" i="20" s="1"/>
  <c r="A703" i="21" s="1"/>
  <c r="G212" i="13"/>
  <c r="D212" i="20" s="1"/>
  <c r="C212" i="13"/>
  <c r="A212" i="13"/>
  <c r="AA211" i="13"/>
  <c r="Y211" i="13"/>
  <c r="V211" i="13"/>
  <c r="P211" i="13"/>
  <c r="K211" i="13"/>
  <c r="A211" i="20" s="1"/>
  <c r="A702" i="21" s="1"/>
  <c r="G211" i="13"/>
  <c r="D211" i="20" s="1"/>
  <c r="C211" i="13"/>
  <c r="A211" i="13"/>
  <c r="AA210" i="13"/>
  <c r="Y210" i="13"/>
  <c r="V210" i="13"/>
  <c r="P210" i="13"/>
  <c r="K210" i="13"/>
  <c r="A210" i="20" s="1"/>
  <c r="A701" i="21" s="1"/>
  <c r="G210" i="13"/>
  <c r="D210" i="20" s="1"/>
  <c r="C210" i="13"/>
  <c r="A210" i="13"/>
  <c r="AA209" i="13"/>
  <c r="Y209" i="13"/>
  <c r="V209" i="13"/>
  <c r="P209" i="13"/>
  <c r="K209" i="13"/>
  <c r="A209" i="20" s="1"/>
  <c r="A700" i="21" s="1"/>
  <c r="G209" i="13"/>
  <c r="D209" i="20" s="1"/>
  <c r="C209" i="13"/>
  <c r="A209" i="13"/>
  <c r="AA208" i="13"/>
  <c r="Y208" i="13"/>
  <c r="V208" i="13"/>
  <c r="P208" i="13"/>
  <c r="K208" i="13"/>
  <c r="A208" i="20" s="1"/>
  <c r="A699" i="21" s="1"/>
  <c r="G208" i="13"/>
  <c r="D208" i="20" s="1"/>
  <c r="C208" i="13"/>
  <c r="A208" i="13"/>
  <c r="AA207" i="13"/>
  <c r="Y207" i="13"/>
  <c r="V207" i="13"/>
  <c r="P207" i="13"/>
  <c r="K207" i="13"/>
  <c r="A207" i="20" s="1"/>
  <c r="A698" i="21" s="1"/>
  <c r="G207" i="13"/>
  <c r="D207" i="20" s="1"/>
  <c r="C207" i="13"/>
  <c r="A207" i="13"/>
  <c r="AA206" i="13"/>
  <c r="Y206" i="13"/>
  <c r="V206" i="13"/>
  <c r="P206" i="13"/>
  <c r="K206" i="13"/>
  <c r="A206" i="20" s="1"/>
  <c r="A697" i="21" s="1"/>
  <c r="G206" i="13"/>
  <c r="D206" i="20" s="1"/>
  <c r="C206" i="13"/>
  <c r="A206" i="13"/>
  <c r="AA205" i="13"/>
  <c r="Y205" i="13"/>
  <c r="V205" i="13"/>
  <c r="P205" i="13"/>
  <c r="K205" i="13"/>
  <c r="A205" i="20" s="1"/>
  <c r="A696" i="21" s="1"/>
  <c r="G205" i="13"/>
  <c r="D205" i="20" s="1"/>
  <c r="C205" i="13"/>
  <c r="A205" i="13"/>
  <c r="AA204" i="13"/>
  <c r="Y204" i="13"/>
  <c r="V204" i="13"/>
  <c r="P204" i="13"/>
  <c r="K204" i="13"/>
  <c r="A204" i="20" s="1"/>
  <c r="A695" i="21" s="1"/>
  <c r="G204" i="13"/>
  <c r="D204" i="20" s="1"/>
  <c r="C204" i="13"/>
  <c r="A204" i="13"/>
  <c r="AA203" i="13"/>
  <c r="Y203" i="13"/>
  <c r="V203" i="13"/>
  <c r="P203" i="13"/>
  <c r="K203" i="13"/>
  <c r="A203" i="20" s="1"/>
  <c r="A694" i="21" s="1"/>
  <c r="G203" i="13"/>
  <c r="D203" i="20" s="1"/>
  <c r="C203" i="13"/>
  <c r="A203" i="13"/>
  <c r="AA202" i="13"/>
  <c r="Y202" i="13"/>
  <c r="V202" i="13"/>
  <c r="P202" i="13"/>
  <c r="K202" i="13"/>
  <c r="A202" i="20" s="1"/>
  <c r="A693" i="21" s="1"/>
  <c r="G202" i="13"/>
  <c r="D202" i="20" s="1"/>
  <c r="C202" i="13"/>
  <c r="A202" i="13"/>
  <c r="AA201" i="13"/>
  <c r="Y201" i="13"/>
  <c r="V201" i="13"/>
  <c r="P201" i="13"/>
  <c r="K201" i="13"/>
  <c r="A201" i="20" s="1"/>
  <c r="A692" i="21" s="1"/>
  <c r="G201" i="13"/>
  <c r="D201" i="20" s="1"/>
  <c r="C201" i="13"/>
  <c r="A201" i="13"/>
  <c r="AA200" i="13"/>
  <c r="Y200" i="13"/>
  <c r="V200" i="13"/>
  <c r="P200" i="13"/>
  <c r="K200" i="13"/>
  <c r="A200" i="20" s="1"/>
  <c r="A691" i="21" s="1"/>
  <c r="G200" i="13"/>
  <c r="D200" i="20" s="1"/>
  <c r="C200" i="13"/>
  <c r="A200" i="13"/>
  <c r="AA199" i="13"/>
  <c r="Y199" i="13"/>
  <c r="V199" i="13"/>
  <c r="P199" i="13"/>
  <c r="K199" i="13"/>
  <c r="A199" i="20" s="1"/>
  <c r="A690" i="21" s="1"/>
  <c r="G199" i="13"/>
  <c r="D199" i="20" s="1"/>
  <c r="C199" i="13"/>
  <c r="A199" i="13"/>
  <c r="AA198" i="13"/>
  <c r="Y198" i="13"/>
  <c r="V198" i="13"/>
  <c r="P198" i="13"/>
  <c r="K198" i="13"/>
  <c r="A198" i="20" s="1"/>
  <c r="A689" i="21" s="1"/>
  <c r="G198" i="13"/>
  <c r="D198" i="20" s="1"/>
  <c r="C198" i="13"/>
  <c r="A198" i="13"/>
  <c r="AA197" i="13"/>
  <c r="Y197" i="13"/>
  <c r="V197" i="13"/>
  <c r="P197" i="13"/>
  <c r="K197" i="13"/>
  <c r="A197" i="20" s="1"/>
  <c r="A688" i="21" s="1"/>
  <c r="G197" i="13"/>
  <c r="D197" i="20" s="1"/>
  <c r="C197" i="13"/>
  <c r="A197" i="13"/>
  <c r="AA196" i="13"/>
  <c r="Y196" i="13"/>
  <c r="V196" i="13"/>
  <c r="P196" i="13"/>
  <c r="K196" i="13"/>
  <c r="A196" i="20" s="1"/>
  <c r="A687" i="21" s="1"/>
  <c r="G196" i="13"/>
  <c r="D196" i="20" s="1"/>
  <c r="C196" i="13"/>
  <c r="A196" i="13"/>
  <c r="AA195" i="13"/>
  <c r="Y195" i="13"/>
  <c r="V195" i="13"/>
  <c r="P195" i="13"/>
  <c r="K195" i="13"/>
  <c r="A195" i="20" s="1"/>
  <c r="A686" i="21" s="1"/>
  <c r="G195" i="13"/>
  <c r="D195" i="20" s="1"/>
  <c r="C195" i="13"/>
  <c r="A195" i="13"/>
  <c r="AA194" i="13"/>
  <c r="Y194" i="13"/>
  <c r="V194" i="13"/>
  <c r="P194" i="13"/>
  <c r="K194" i="13"/>
  <c r="A194" i="20" s="1"/>
  <c r="A685" i="21" s="1"/>
  <c r="G194" i="13"/>
  <c r="D194" i="20" s="1"/>
  <c r="C194" i="13"/>
  <c r="A194" i="13"/>
  <c r="AA193" i="13"/>
  <c r="Y193" i="13"/>
  <c r="V193" i="13"/>
  <c r="P193" i="13"/>
  <c r="K193" i="13"/>
  <c r="A193" i="20" s="1"/>
  <c r="A684" i="21" s="1"/>
  <c r="G193" i="13"/>
  <c r="D193" i="20" s="1"/>
  <c r="C193" i="13"/>
  <c r="A193" i="13"/>
  <c r="AA192" i="13"/>
  <c r="Y192" i="13"/>
  <c r="V192" i="13"/>
  <c r="P192" i="13"/>
  <c r="K192" i="13"/>
  <c r="A192" i="20" s="1"/>
  <c r="A683" i="21" s="1"/>
  <c r="G192" i="13"/>
  <c r="D192" i="20" s="1"/>
  <c r="C192" i="13"/>
  <c r="A192" i="13"/>
  <c r="AA191" i="13"/>
  <c r="Y191" i="13"/>
  <c r="V191" i="13"/>
  <c r="P191" i="13"/>
  <c r="K191" i="13"/>
  <c r="A191" i="20" s="1"/>
  <c r="A682" i="21" s="1"/>
  <c r="G191" i="13"/>
  <c r="D191" i="20" s="1"/>
  <c r="C191" i="13"/>
  <c r="A191" i="13"/>
  <c r="AA190" i="13"/>
  <c r="Y190" i="13"/>
  <c r="V190" i="13"/>
  <c r="P190" i="13"/>
  <c r="K190" i="13"/>
  <c r="A190" i="20" s="1"/>
  <c r="A681" i="21" s="1"/>
  <c r="G190" i="13"/>
  <c r="D190" i="20" s="1"/>
  <c r="C190" i="13"/>
  <c r="A190" i="13"/>
  <c r="AA189" i="13"/>
  <c r="Y189" i="13"/>
  <c r="V189" i="13"/>
  <c r="P189" i="13"/>
  <c r="K189" i="13"/>
  <c r="A189" i="20" s="1"/>
  <c r="A680" i="21" s="1"/>
  <c r="G189" i="13"/>
  <c r="D189" i="20" s="1"/>
  <c r="C189" i="13"/>
  <c r="A189" i="13"/>
  <c r="AA188" i="13"/>
  <c r="Y188" i="13"/>
  <c r="V188" i="13"/>
  <c r="P188" i="13"/>
  <c r="K188" i="13"/>
  <c r="A188" i="20" s="1"/>
  <c r="A679" i="21" s="1"/>
  <c r="G188" i="13"/>
  <c r="D188" i="20" s="1"/>
  <c r="C188" i="13"/>
  <c r="A188" i="13"/>
  <c r="AA187" i="13"/>
  <c r="Y187" i="13"/>
  <c r="V187" i="13"/>
  <c r="P187" i="13"/>
  <c r="K187" i="13"/>
  <c r="A187" i="20" s="1"/>
  <c r="A678" i="21" s="1"/>
  <c r="G187" i="13"/>
  <c r="D187" i="20" s="1"/>
  <c r="C187" i="13"/>
  <c r="A187" i="13"/>
  <c r="AA186" i="13"/>
  <c r="Y186" i="13"/>
  <c r="V186" i="13"/>
  <c r="P186" i="13"/>
  <c r="K186" i="13"/>
  <c r="A186" i="20" s="1"/>
  <c r="A677" i="21" s="1"/>
  <c r="G186" i="13"/>
  <c r="D186" i="20" s="1"/>
  <c r="C186" i="13"/>
  <c r="A186" i="13"/>
  <c r="AA185" i="13"/>
  <c r="Y185" i="13"/>
  <c r="V185" i="13"/>
  <c r="P185" i="13"/>
  <c r="K185" i="13"/>
  <c r="A185" i="20" s="1"/>
  <c r="A676" i="21" s="1"/>
  <c r="G185" i="13"/>
  <c r="D185" i="20" s="1"/>
  <c r="C185" i="13"/>
  <c r="A185" i="13"/>
  <c r="AA184" i="13"/>
  <c r="Y184" i="13"/>
  <c r="V184" i="13"/>
  <c r="P184" i="13"/>
  <c r="K184" i="13"/>
  <c r="A184" i="20" s="1"/>
  <c r="A675" i="21" s="1"/>
  <c r="G184" i="13"/>
  <c r="D184" i="20" s="1"/>
  <c r="C184" i="13"/>
  <c r="A184" i="13"/>
  <c r="AA183" i="13"/>
  <c r="Y183" i="13"/>
  <c r="V183" i="13"/>
  <c r="P183" i="13"/>
  <c r="K183" i="13"/>
  <c r="A183" i="20" s="1"/>
  <c r="A674" i="21" s="1"/>
  <c r="G183" i="13"/>
  <c r="D183" i="20" s="1"/>
  <c r="C183" i="13"/>
  <c r="A183" i="13"/>
  <c r="AA182" i="13"/>
  <c r="Y182" i="13"/>
  <c r="V182" i="13"/>
  <c r="P182" i="13"/>
  <c r="K182" i="13"/>
  <c r="A182" i="20" s="1"/>
  <c r="A673" i="21" s="1"/>
  <c r="G182" i="13"/>
  <c r="D182" i="20" s="1"/>
  <c r="C182" i="13"/>
  <c r="A182" i="13"/>
  <c r="AA181" i="13"/>
  <c r="Y181" i="13"/>
  <c r="V181" i="13"/>
  <c r="P181" i="13"/>
  <c r="K181" i="13"/>
  <c r="A181" i="20" s="1"/>
  <c r="A672" i="21" s="1"/>
  <c r="G181" i="13"/>
  <c r="D181" i="20" s="1"/>
  <c r="C181" i="13"/>
  <c r="A181" i="13"/>
  <c r="AA180" i="13"/>
  <c r="Y180" i="13"/>
  <c r="V180" i="13"/>
  <c r="P180" i="13"/>
  <c r="K180" i="13"/>
  <c r="A180" i="20" s="1"/>
  <c r="A671" i="21" s="1"/>
  <c r="G180" i="13"/>
  <c r="D180" i="20" s="1"/>
  <c r="C180" i="13"/>
  <c r="A180" i="13"/>
  <c r="AA179" i="13"/>
  <c r="Y179" i="13"/>
  <c r="V179" i="13"/>
  <c r="P179" i="13"/>
  <c r="K179" i="13"/>
  <c r="A179" i="20" s="1"/>
  <c r="A670" i="21" s="1"/>
  <c r="G179" i="13"/>
  <c r="D179" i="20" s="1"/>
  <c r="C179" i="13"/>
  <c r="A179" i="13"/>
  <c r="AA178" i="13"/>
  <c r="Y178" i="13"/>
  <c r="V178" i="13"/>
  <c r="P178" i="13"/>
  <c r="K178" i="13"/>
  <c r="A178" i="20" s="1"/>
  <c r="A669" i="21" s="1"/>
  <c r="G178" i="13"/>
  <c r="D178" i="20" s="1"/>
  <c r="C178" i="13"/>
  <c r="A178" i="13"/>
  <c r="AA177" i="13"/>
  <c r="Y177" i="13"/>
  <c r="V177" i="13"/>
  <c r="P177" i="13"/>
  <c r="K177" i="13"/>
  <c r="A177" i="20" s="1"/>
  <c r="A668" i="21" s="1"/>
  <c r="G177" i="13"/>
  <c r="D177" i="20" s="1"/>
  <c r="C177" i="13"/>
  <c r="A177" i="13"/>
  <c r="AA176" i="13"/>
  <c r="Y176" i="13"/>
  <c r="V176" i="13"/>
  <c r="P176" i="13"/>
  <c r="K176" i="13"/>
  <c r="A176" i="20" s="1"/>
  <c r="A667" i="21" s="1"/>
  <c r="G176" i="13"/>
  <c r="D176" i="20" s="1"/>
  <c r="C176" i="13"/>
  <c r="A176" i="13"/>
  <c r="AA175" i="13"/>
  <c r="Y175" i="13"/>
  <c r="V175" i="13"/>
  <c r="P175" i="13"/>
  <c r="K175" i="13"/>
  <c r="A175" i="20" s="1"/>
  <c r="A666" i="21" s="1"/>
  <c r="G175" i="13"/>
  <c r="D175" i="20" s="1"/>
  <c r="C175" i="13"/>
  <c r="A175" i="13"/>
  <c r="AA174" i="13"/>
  <c r="Y174" i="13"/>
  <c r="V174" i="13"/>
  <c r="P174" i="13"/>
  <c r="K174" i="13"/>
  <c r="A174" i="20" s="1"/>
  <c r="A665" i="21" s="1"/>
  <c r="G174" i="13"/>
  <c r="D174" i="20" s="1"/>
  <c r="C174" i="13"/>
  <c r="A174" i="13"/>
  <c r="AA173" i="13"/>
  <c r="Y173" i="13"/>
  <c r="V173" i="13"/>
  <c r="P173" i="13"/>
  <c r="K173" i="13"/>
  <c r="A173" i="20" s="1"/>
  <c r="A664" i="21" s="1"/>
  <c r="G173" i="13"/>
  <c r="D173" i="20" s="1"/>
  <c r="C173" i="13"/>
  <c r="A173" i="13"/>
  <c r="AA172" i="13"/>
  <c r="Y172" i="13"/>
  <c r="V172" i="13"/>
  <c r="P172" i="13"/>
  <c r="K172" i="13"/>
  <c r="A172" i="20" s="1"/>
  <c r="A663" i="21" s="1"/>
  <c r="G172" i="13"/>
  <c r="D172" i="20" s="1"/>
  <c r="C172" i="13"/>
  <c r="A172" i="13"/>
  <c r="AA171" i="13"/>
  <c r="Y171" i="13"/>
  <c r="V171" i="13"/>
  <c r="P171" i="13"/>
  <c r="K171" i="13"/>
  <c r="A171" i="20" s="1"/>
  <c r="A662" i="21" s="1"/>
  <c r="G171" i="13"/>
  <c r="D171" i="20" s="1"/>
  <c r="C171" i="13"/>
  <c r="A171" i="13"/>
  <c r="AA170" i="13"/>
  <c r="Y170" i="13"/>
  <c r="V170" i="13"/>
  <c r="P170" i="13"/>
  <c r="K170" i="13"/>
  <c r="A170" i="20" s="1"/>
  <c r="A661" i="21" s="1"/>
  <c r="G170" i="13"/>
  <c r="D170" i="20" s="1"/>
  <c r="C170" i="13"/>
  <c r="A170" i="13"/>
  <c r="AA169" i="13"/>
  <c r="Y169" i="13"/>
  <c r="V169" i="13"/>
  <c r="P169" i="13"/>
  <c r="K169" i="13"/>
  <c r="A169" i="20" s="1"/>
  <c r="A660" i="21" s="1"/>
  <c r="G169" i="13"/>
  <c r="D169" i="20" s="1"/>
  <c r="C169" i="13"/>
  <c r="A169" i="13"/>
  <c r="AA168" i="13"/>
  <c r="Y168" i="13"/>
  <c r="V168" i="13"/>
  <c r="P168" i="13"/>
  <c r="K168" i="13"/>
  <c r="A168" i="20" s="1"/>
  <c r="A659" i="21" s="1"/>
  <c r="G168" i="13"/>
  <c r="D168" i="20" s="1"/>
  <c r="C168" i="13"/>
  <c r="A168" i="13"/>
  <c r="AA167" i="13"/>
  <c r="Y167" i="13"/>
  <c r="V167" i="13"/>
  <c r="P167" i="13"/>
  <c r="K167" i="13"/>
  <c r="A167" i="20" s="1"/>
  <c r="A658" i="21" s="1"/>
  <c r="G167" i="13"/>
  <c r="D167" i="20" s="1"/>
  <c r="C167" i="13"/>
  <c r="A167" i="13"/>
  <c r="AA166" i="13"/>
  <c r="Y166" i="13"/>
  <c r="V166" i="13"/>
  <c r="P166" i="13"/>
  <c r="K166" i="13"/>
  <c r="A166" i="20" s="1"/>
  <c r="A657" i="21" s="1"/>
  <c r="G166" i="13"/>
  <c r="D166" i="20" s="1"/>
  <c r="C166" i="13"/>
  <c r="A166" i="13"/>
  <c r="AA165" i="13"/>
  <c r="Y165" i="13"/>
  <c r="V165" i="13"/>
  <c r="P165" i="13"/>
  <c r="K165" i="13"/>
  <c r="A165" i="20" s="1"/>
  <c r="A656" i="21" s="1"/>
  <c r="G165" i="13"/>
  <c r="D165" i="20" s="1"/>
  <c r="C165" i="13"/>
  <c r="A165" i="13"/>
  <c r="AA164" i="13"/>
  <c r="Y164" i="13"/>
  <c r="V164" i="13"/>
  <c r="P164" i="13"/>
  <c r="K164" i="13"/>
  <c r="A164" i="20" s="1"/>
  <c r="A655" i="21" s="1"/>
  <c r="G164" i="13"/>
  <c r="D164" i="20" s="1"/>
  <c r="C164" i="13"/>
  <c r="A164" i="13"/>
  <c r="AA163" i="13"/>
  <c r="Y163" i="13"/>
  <c r="V163" i="13"/>
  <c r="P163" i="13"/>
  <c r="K163" i="13"/>
  <c r="A163" i="20" s="1"/>
  <c r="A654" i="21" s="1"/>
  <c r="G163" i="13"/>
  <c r="D163" i="20" s="1"/>
  <c r="C163" i="13"/>
  <c r="A163" i="13"/>
  <c r="AA162" i="13"/>
  <c r="Y162" i="13"/>
  <c r="V162" i="13"/>
  <c r="P162" i="13"/>
  <c r="K162" i="13"/>
  <c r="A162" i="20" s="1"/>
  <c r="A653" i="21" s="1"/>
  <c r="G162" i="13"/>
  <c r="D162" i="20" s="1"/>
  <c r="C162" i="13"/>
  <c r="A162" i="13"/>
  <c r="AA161" i="13"/>
  <c r="Y161" i="13"/>
  <c r="V161" i="13"/>
  <c r="P161" i="13"/>
  <c r="K161" i="13"/>
  <c r="A161" i="20" s="1"/>
  <c r="A652" i="21" s="1"/>
  <c r="G161" i="13"/>
  <c r="D161" i="20" s="1"/>
  <c r="C161" i="13"/>
  <c r="A161" i="13"/>
  <c r="AA160" i="13"/>
  <c r="Y160" i="13"/>
  <c r="V160" i="13"/>
  <c r="P160" i="13"/>
  <c r="K160" i="13"/>
  <c r="A160" i="20" s="1"/>
  <c r="A651" i="21" s="1"/>
  <c r="G160" i="13"/>
  <c r="D160" i="20" s="1"/>
  <c r="C160" i="13"/>
  <c r="A160" i="13"/>
  <c r="AA159" i="13"/>
  <c r="Y159" i="13"/>
  <c r="V159" i="13"/>
  <c r="P159" i="13"/>
  <c r="K159" i="13"/>
  <c r="A159" i="20" s="1"/>
  <c r="A650" i="21" s="1"/>
  <c r="G159" i="13"/>
  <c r="D159" i="20" s="1"/>
  <c r="C159" i="13"/>
  <c r="A159" i="13"/>
  <c r="AA158" i="13"/>
  <c r="Y158" i="13"/>
  <c r="V158" i="13"/>
  <c r="P158" i="13"/>
  <c r="K158" i="13"/>
  <c r="A158" i="20" s="1"/>
  <c r="A649" i="21" s="1"/>
  <c r="G158" i="13"/>
  <c r="D158" i="20" s="1"/>
  <c r="C158" i="13"/>
  <c r="A158" i="13"/>
  <c r="AA157" i="13"/>
  <c r="Y157" i="13"/>
  <c r="V157" i="13"/>
  <c r="P157" i="13"/>
  <c r="K157" i="13"/>
  <c r="A157" i="20" s="1"/>
  <c r="A648" i="21" s="1"/>
  <c r="G157" i="13"/>
  <c r="D157" i="20" s="1"/>
  <c r="C157" i="13"/>
  <c r="A157" i="13"/>
  <c r="AA156" i="13"/>
  <c r="Y156" i="13"/>
  <c r="V156" i="13"/>
  <c r="P156" i="13"/>
  <c r="K156" i="13"/>
  <c r="A156" i="20" s="1"/>
  <c r="A647" i="21" s="1"/>
  <c r="G156" i="13"/>
  <c r="D156" i="20" s="1"/>
  <c r="C156" i="13"/>
  <c r="A156" i="13"/>
  <c r="AA155" i="13"/>
  <c r="Y155" i="13"/>
  <c r="V155" i="13"/>
  <c r="P155" i="13"/>
  <c r="K155" i="13"/>
  <c r="A155" i="20" s="1"/>
  <c r="A646" i="21" s="1"/>
  <c r="G155" i="13"/>
  <c r="D155" i="20" s="1"/>
  <c r="C155" i="13"/>
  <c r="A155" i="13"/>
  <c r="AA154" i="13"/>
  <c r="Y154" i="13"/>
  <c r="V154" i="13"/>
  <c r="P154" i="13"/>
  <c r="K154" i="13"/>
  <c r="A154" i="20" s="1"/>
  <c r="A645" i="21" s="1"/>
  <c r="G154" i="13"/>
  <c r="D154" i="20" s="1"/>
  <c r="C154" i="13"/>
  <c r="A154" i="13"/>
  <c r="AA153" i="13"/>
  <c r="Y153" i="13"/>
  <c r="V153" i="13"/>
  <c r="P153" i="13"/>
  <c r="K153" i="13"/>
  <c r="A153" i="20" s="1"/>
  <c r="A644" i="21" s="1"/>
  <c r="G153" i="13"/>
  <c r="D153" i="20" s="1"/>
  <c r="C153" i="13"/>
  <c r="A153" i="13"/>
  <c r="AA152" i="13"/>
  <c r="Y152" i="13"/>
  <c r="V152" i="13"/>
  <c r="P152" i="13"/>
  <c r="K152" i="13"/>
  <c r="A152" i="20" s="1"/>
  <c r="A643" i="21" s="1"/>
  <c r="G152" i="13"/>
  <c r="D152" i="20" s="1"/>
  <c r="C152" i="13"/>
  <c r="A152" i="13"/>
  <c r="AA151" i="13"/>
  <c r="Y151" i="13"/>
  <c r="V151" i="13"/>
  <c r="P151" i="13"/>
  <c r="K151" i="13"/>
  <c r="A151" i="20" s="1"/>
  <c r="A642" i="21" s="1"/>
  <c r="G151" i="13"/>
  <c r="D151" i="20" s="1"/>
  <c r="C151" i="13"/>
  <c r="A151" i="13"/>
  <c r="AA150" i="13"/>
  <c r="Y150" i="13"/>
  <c r="V150" i="13"/>
  <c r="P150" i="13"/>
  <c r="K150" i="13"/>
  <c r="A150" i="20" s="1"/>
  <c r="A641" i="21" s="1"/>
  <c r="G150" i="13"/>
  <c r="D150" i="20" s="1"/>
  <c r="C150" i="13"/>
  <c r="A150" i="13"/>
  <c r="AA149" i="13"/>
  <c r="Y149" i="13"/>
  <c r="V149" i="13"/>
  <c r="P149" i="13"/>
  <c r="K149" i="13"/>
  <c r="A149" i="20" s="1"/>
  <c r="A640" i="21" s="1"/>
  <c r="G149" i="13"/>
  <c r="D149" i="20" s="1"/>
  <c r="C149" i="13"/>
  <c r="A149" i="13"/>
  <c r="AA148" i="13"/>
  <c r="Y148" i="13"/>
  <c r="V148" i="13"/>
  <c r="P148" i="13"/>
  <c r="K148" i="13"/>
  <c r="A148" i="20" s="1"/>
  <c r="A639" i="21" s="1"/>
  <c r="G148" i="13"/>
  <c r="D148" i="20" s="1"/>
  <c r="C148" i="13"/>
  <c r="A148" i="13"/>
  <c r="AA147" i="13"/>
  <c r="Y147" i="13"/>
  <c r="V147" i="13"/>
  <c r="P147" i="13"/>
  <c r="K147" i="13"/>
  <c r="A147" i="20" s="1"/>
  <c r="A638" i="21" s="1"/>
  <c r="G147" i="13"/>
  <c r="D147" i="20" s="1"/>
  <c r="C147" i="13"/>
  <c r="A147" i="13"/>
  <c r="AA146" i="13"/>
  <c r="Y146" i="13"/>
  <c r="V146" i="13"/>
  <c r="P146" i="13"/>
  <c r="K146" i="13"/>
  <c r="A146" i="20" s="1"/>
  <c r="A637" i="21" s="1"/>
  <c r="G146" i="13"/>
  <c r="D146" i="20" s="1"/>
  <c r="C146" i="13"/>
  <c r="A146" i="13"/>
  <c r="AA145" i="13"/>
  <c r="Y145" i="13"/>
  <c r="V145" i="13"/>
  <c r="P145" i="13"/>
  <c r="K145" i="13"/>
  <c r="A145" i="20" s="1"/>
  <c r="A636" i="21" s="1"/>
  <c r="G145" i="13"/>
  <c r="D145" i="20" s="1"/>
  <c r="C145" i="13"/>
  <c r="A145" i="13"/>
  <c r="AA144" i="13"/>
  <c r="Y144" i="13"/>
  <c r="V144" i="13"/>
  <c r="P144" i="13"/>
  <c r="K144" i="13"/>
  <c r="A144" i="20" s="1"/>
  <c r="A635" i="21" s="1"/>
  <c r="G144" i="13"/>
  <c r="D144" i="20" s="1"/>
  <c r="C144" i="13"/>
  <c r="A144" i="13"/>
  <c r="AA143" i="13"/>
  <c r="Y143" i="13"/>
  <c r="V143" i="13"/>
  <c r="P143" i="13"/>
  <c r="K143" i="13"/>
  <c r="A143" i="20" s="1"/>
  <c r="A634" i="21" s="1"/>
  <c r="G143" i="13"/>
  <c r="D143" i="20" s="1"/>
  <c r="C143" i="13"/>
  <c r="A143" i="13"/>
  <c r="AA142" i="13"/>
  <c r="Y142" i="13"/>
  <c r="V142" i="13"/>
  <c r="P142" i="13"/>
  <c r="K142" i="13"/>
  <c r="A142" i="20" s="1"/>
  <c r="A633" i="21" s="1"/>
  <c r="G142" i="13"/>
  <c r="D142" i="20" s="1"/>
  <c r="C142" i="13"/>
  <c r="A142" i="13"/>
  <c r="AA141" i="13"/>
  <c r="Y141" i="13"/>
  <c r="V141" i="13"/>
  <c r="P141" i="13"/>
  <c r="K141" i="13"/>
  <c r="A141" i="20" s="1"/>
  <c r="A632" i="21" s="1"/>
  <c r="G141" i="13"/>
  <c r="D141" i="20" s="1"/>
  <c r="C141" i="13"/>
  <c r="A141" i="13"/>
  <c r="AA140" i="13"/>
  <c r="Y140" i="13"/>
  <c r="V140" i="13"/>
  <c r="P140" i="13"/>
  <c r="K140" i="13"/>
  <c r="A140" i="20" s="1"/>
  <c r="A631" i="21" s="1"/>
  <c r="G140" i="13"/>
  <c r="D140" i="20" s="1"/>
  <c r="C140" i="13"/>
  <c r="A140" i="13"/>
  <c r="AA139" i="13"/>
  <c r="Y139" i="13"/>
  <c r="V139" i="13"/>
  <c r="P139" i="13"/>
  <c r="K139" i="13"/>
  <c r="A139" i="20" s="1"/>
  <c r="A630" i="21" s="1"/>
  <c r="G139" i="13"/>
  <c r="D139" i="20" s="1"/>
  <c r="C139" i="13"/>
  <c r="A139" i="13"/>
  <c r="AA138" i="13"/>
  <c r="Y138" i="13"/>
  <c r="V138" i="13"/>
  <c r="P138" i="13"/>
  <c r="K138" i="13"/>
  <c r="A138" i="20" s="1"/>
  <c r="A629" i="21" s="1"/>
  <c r="G138" i="13"/>
  <c r="D138" i="20" s="1"/>
  <c r="C138" i="13"/>
  <c r="A138" i="13"/>
  <c r="AA137" i="13"/>
  <c r="Y137" i="13"/>
  <c r="V137" i="13"/>
  <c r="P137" i="13"/>
  <c r="K137" i="13"/>
  <c r="A137" i="20" s="1"/>
  <c r="A628" i="21" s="1"/>
  <c r="G137" i="13"/>
  <c r="D137" i="20" s="1"/>
  <c r="C137" i="13"/>
  <c r="A137" i="13"/>
  <c r="AA136" i="13"/>
  <c r="Y136" i="13"/>
  <c r="V136" i="13"/>
  <c r="P136" i="13"/>
  <c r="K136" i="13"/>
  <c r="A136" i="20" s="1"/>
  <c r="A627" i="21" s="1"/>
  <c r="G136" i="13"/>
  <c r="D136" i="20" s="1"/>
  <c r="C136" i="13"/>
  <c r="A136" i="13"/>
  <c r="AA135" i="13"/>
  <c r="Y135" i="13"/>
  <c r="V135" i="13"/>
  <c r="P135" i="13"/>
  <c r="K135" i="13"/>
  <c r="A135" i="20" s="1"/>
  <c r="A626" i="21" s="1"/>
  <c r="G135" i="13"/>
  <c r="D135" i="20" s="1"/>
  <c r="C135" i="13"/>
  <c r="A135" i="13"/>
  <c r="AA134" i="13"/>
  <c r="Y134" i="13"/>
  <c r="V134" i="13"/>
  <c r="P134" i="13"/>
  <c r="K134" i="13"/>
  <c r="A134" i="20" s="1"/>
  <c r="A625" i="21" s="1"/>
  <c r="G134" i="13"/>
  <c r="D134" i="20" s="1"/>
  <c r="C134" i="13"/>
  <c r="A134" i="13"/>
  <c r="AA133" i="13"/>
  <c r="Y133" i="13"/>
  <c r="V133" i="13"/>
  <c r="P133" i="13"/>
  <c r="K133" i="13"/>
  <c r="A133" i="20" s="1"/>
  <c r="A624" i="21" s="1"/>
  <c r="G133" i="13"/>
  <c r="D133" i="20" s="1"/>
  <c r="C133" i="13"/>
  <c r="A133" i="13"/>
  <c r="AA132" i="13"/>
  <c r="Y132" i="13"/>
  <c r="V132" i="13"/>
  <c r="P132" i="13"/>
  <c r="K132" i="13"/>
  <c r="A132" i="20" s="1"/>
  <c r="A623" i="21" s="1"/>
  <c r="G132" i="13"/>
  <c r="D132" i="20" s="1"/>
  <c r="C132" i="13"/>
  <c r="A132" i="13"/>
  <c r="AA131" i="13"/>
  <c r="Y131" i="13"/>
  <c r="V131" i="13"/>
  <c r="P131" i="13"/>
  <c r="K131" i="13"/>
  <c r="A131" i="20" s="1"/>
  <c r="A622" i="21" s="1"/>
  <c r="G131" i="13"/>
  <c r="D131" i="20" s="1"/>
  <c r="C131" i="13"/>
  <c r="A131" i="13"/>
  <c r="M130" i="13"/>
  <c r="L130" i="13"/>
  <c r="J130" i="13"/>
  <c r="G130" i="20" s="1"/>
  <c r="F131" i="21" s="1"/>
  <c r="I130" i="13"/>
  <c r="F130" i="20" s="1"/>
  <c r="D131" i="21" s="1"/>
  <c r="H130" i="13"/>
  <c r="E130" i="20" s="1"/>
  <c r="B131" i="21" s="1"/>
  <c r="AS119" i="14"/>
  <c r="E119" i="14"/>
  <c r="BC118" i="14"/>
  <c r="AO118" i="14"/>
  <c r="AF118" i="14"/>
  <c r="U118" i="14"/>
  <c r="I118" i="14"/>
  <c r="K118" i="20" s="1"/>
  <c r="AS52" i="14"/>
  <c r="E52" i="14"/>
  <c r="AZ51" i="14"/>
  <c r="AI51" i="14"/>
  <c r="V51" i="14"/>
  <c r="J51" i="14"/>
  <c r="L51" i="20" s="1"/>
  <c r="AX50" i="14"/>
  <c r="AN50" i="14"/>
  <c r="AE50" i="14"/>
  <c r="Q50" i="14"/>
  <c r="BH49" i="14"/>
  <c r="AQ49" i="14"/>
  <c r="AB49" i="14"/>
  <c r="S49" i="14"/>
  <c r="K49" i="14"/>
  <c r="BH48" i="14"/>
  <c r="AQ48" i="14"/>
  <c r="AH48" i="14"/>
  <c r="Y48" i="14"/>
  <c r="S48" i="14"/>
  <c r="P48" i="14"/>
  <c r="B48" i="14"/>
  <c r="AV47" i="14"/>
  <c r="C47" i="14"/>
  <c r="AU46" i="14"/>
  <c r="BG45" i="14"/>
  <c r="AI45" i="14"/>
  <c r="M45" i="14"/>
  <c r="AN44" i="14"/>
  <c r="AE44" i="14"/>
  <c r="Y44" i="14"/>
  <c r="C44" i="14"/>
  <c r="AQ43" i="14"/>
  <c r="AE43" i="14"/>
  <c r="Z43" i="14"/>
  <c r="BC42" i="14"/>
  <c r="AI42" i="14"/>
  <c r="G42" i="14"/>
  <c r="BC41" i="14"/>
  <c r="AN41" i="14"/>
  <c r="AC41" i="14"/>
  <c r="BJ40" i="14"/>
  <c r="AM40" i="14"/>
  <c r="W40" i="14"/>
  <c r="H40" i="14"/>
  <c r="BA39" i="14"/>
  <c r="AB39" i="14"/>
  <c r="N39" i="14"/>
  <c r="AZ38" i="14"/>
  <c r="AB38" i="14"/>
  <c r="O38" i="14"/>
  <c r="D38" i="14"/>
  <c r="Z37" i="14"/>
  <c r="J37" i="14"/>
  <c r="AT36" i="14"/>
  <c r="AK35" i="14"/>
  <c r="AF35" i="14"/>
  <c r="Z35" i="14"/>
  <c r="G35" i="14"/>
  <c r="AX34" i="14"/>
  <c r="AU34" i="14"/>
  <c r="V34" i="14"/>
  <c r="Q34" i="14"/>
  <c r="BG33" i="14"/>
  <c r="AI33" i="14"/>
  <c r="AB33" i="14"/>
  <c r="I33" i="14"/>
  <c r="K33" i="20" s="1"/>
  <c r="BA32" i="14"/>
  <c r="V32" i="14"/>
  <c r="J32" i="14"/>
  <c r="L32" i="20" s="1"/>
  <c r="BG31" i="14"/>
  <c r="AL31" i="14"/>
  <c r="AF31" i="14"/>
  <c r="V31" i="14"/>
  <c r="N31" i="14"/>
  <c r="AF30" i="14"/>
  <c r="W30" i="14"/>
  <c r="Q30" i="14"/>
  <c r="BG29" i="14"/>
  <c r="AO29" i="14"/>
  <c r="AB29" i="14"/>
  <c r="U29" i="14"/>
  <c r="K29" i="14"/>
  <c r="BI28" i="14"/>
  <c r="AG28" i="14"/>
  <c r="Z28" i="14"/>
  <c r="E28" i="14"/>
  <c r="AX27" i="14"/>
  <c r="AK27" i="14"/>
  <c r="U27" i="14"/>
  <c r="P27" i="14"/>
  <c r="C27" i="14"/>
  <c r="BA26" i="14"/>
  <c r="AF26" i="14"/>
  <c r="T26" i="14"/>
  <c r="J26" i="14"/>
  <c r="L26" i="20" s="1"/>
  <c r="BI25" i="14"/>
  <c r="AQ25" i="14"/>
  <c r="AG25" i="14"/>
  <c r="Z25" i="14"/>
  <c r="J25" i="14"/>
  <c r="BB24" i="14"/>
  <c r="AO24" i="14"/>
  <c r="AF24" i="14"/>
  <c r="T24" i="14"/>
  <c r="G24" i="14"/>
  <c r="BC23" i="14"/>
  <c r="AN23" i="14"/>
  <c r="AC23" i="14"/>
  <c r="T23" i="14"/>
  <c r="K23" i="14"/>
  <c r="BE22" i="14"/>
  <c r="AX22" i="14"/>
  <c r="AS22" i="14"/>
  <c r="BC21" i="14"/>
  <c r="AL21" i="14"/>
  <c r="AC21" i="14"/>
  <c r="C21" i="14"/>
  <c r="AV20" i="14"/>
  <c r="M20" i="14"/>
  <c r="G20" i="14"/>
  <c r="P63" i="13"/>
  <c r="K63" i="13"/>
  <c r="A63" i="20" s="1"/>
  <c r="A554" i="21" s="1"/>
  <c r="G63" i="13"/>
  <c r="D63" i="20" s="1"/>
  <c r="C63" i="13"/>
  <c r="A63" i="13"/>
  <c r="AA62" i="13"/>
  <c r="Y62" i="13"/>
  <c r="V62" i="13"/>
  <c r="P62" i="13"/>
  <c r="K62" i="13"/>
  <c r="A62" i="20" s="1"/>
  <c r="A553" i="21" s="1"/>
  <c r="G62" i="13"/>
  <c r="D62" i="20" s="1"/>
  <c r="C62" i="13"/>
  <c r="A62" i="13"/>
  <c r="AA61" i="13"/>
  <c r="Y61" i="13"/>
  <c r="V61" i="13"/>
  <c r="P61" i="13"/>
  <c r="K61" i="13"/>
  <c r="A61" i="20" s="1"/>
  <c r="A552" i="21" s="1"/>
  <c r="G61" i="13"/>
  <c r="D61" i="20" s="1"/>
  <c r="C61" i="13"/>
  <c r="A61" i="13"/>
  <c r="AA60" i="13"/>
  <c r="Y60" i="13"/>
  <c r="V60" i="13"/>
  <c r="P60" i="13"/>
  <c r="K60" i="13"/>
  <c r="A60" i="20" s="1"/>
  <c r="A551" i="21" s="1"/>
  <c r="G60" i="13"/>
  <c r="D60" i="20" s="1"/>
  <c r="C60" i="13"/>
  <c r="A60" i="13"/>
  <c r="AA59" i="13"/>
  <c r="Y59" i="13"/>
  <c r="V59" i="13"/>
  <c r="P59" i="13"/>
  <c r="K59" i="13"/>
  <c r="A59" i="20" s="1"/>
  <c r="A550" i="21" s="1"/>
  <c r="G59" i="13"/>
  <c r="D59" i="20" s="1"/>
  <c r="C59" i="13"/>
  <c r="A59" i="13"/>
  <c r="AA58" i="13"/>
  <c r="Y58" i="13"/>
  <c r="V58" i="13"/>
  <c r="P58" i="13"/>
  <c r="K58" i="13"/>
  <c r="A58" i="20" s="1"/>
  <c r="A549" i="21" s="1"/>
  <c r="G58" i="13"/>
  <c r="D58" i="20" s="1"/>
  <c r="C58" i="13"/>
  <c r="A58" i="13"/>
  <c r="AA57" i="13"/>
  <c r="Y57" i="13"/>
  <c r="V57" i="13"/>
  <c r="P57" i="13"/>
  <c r="K57" i="13"/>
  <c r="A57" i="20" s="1"/>
  <c r="A548" i="21" s="1"/>
  <c r="G57" i="13"/>
  <c r="D57" i="20" s="1"/>
  <c r="C57" i="13"/>
  <c r="A57" i="13"/>
  <c r="AA56" i="13"/>
  <c r="Y56" i="13"/>
  <c r="V56" i="13"/>
  <c r="P56" i="13"/>
  <c r="K56" i="13"/>
  <c r="A56" i="20" s="1"/>
  <c r="A547" i="21" s="1"/>
  <c r="G56" i="13"/>
  <c r="D56" i="20" s="1"/>
  <c r="C56" i="13"/>
  <c r="A56" i="13"/>
  <c r="AA55" i="13"/>
  <c r="Y55" i="13"/>
  <c r="V55" i="13"/>
  <c r="P55" i="13"/>
  <c r="K55" i="13"/>
  <c r="A55" i="20" s="1"/>
  <c r="A546" i="21" s="1"/>
  <c r="G55" i="13"/>
  <c r="D55" i="20" s="1"/>
  <c r="C55" i="13"/>
  <c r="A55" i="13"/>
  <c r="AA54" i="13"/>
  <c r="Y54" i="13"/>
  <c r="V54" i="13"/>
  <c r="P54" i="13"/>
  <c r="K54" i="13"/>
  <c r="A54" i="20" s="1"/>
  <c r="A545" i="21" s="1"/>
  <c r="G54" i="13"/>
  <c r="D54" i="20" s="1"/>
  <c r="C54" i="13"/>
  <c r="A54" i="13"/>
  <c r="AA53" i="13"/>
  <c r="Y53" i="13"/>
  <c r="V53" i="13"/>
  <c r="P53" i="13"/>
  <c r="K53" i="13"/>
  <c r="A53" i="20" s="1"/>
  <c r="A544" i="21" s="1"/>
  <c r="G53" i="13"/>
  <c r="D53" i="20" s="1"/>
  <c r="C53" i="13"/>
  <c r="A53" i="13"/>
  <c r="AA52" i="13"/>
  <c r="Y52" i="13"/>
  <c r="V52" i="13"/>
  <c r="P52" i="13"/>
  <c r="K52" i="13"/>
  <c r="A52" i="20" s="1"/>
  <c r="A543" i="21" s="1"/>
  <c r="G52" i="13"/>
  <c r="D52" i="20" s="1"/>
  <c r="C52" i="13"/>
  <c r="A52" i="13"/>
  <c r="AA51" i="13"/>
  <c r="Y51" i="13"/>
  <c r="V51" i="13"/>
  <c r="P51" i="13"/>
  <c r="K51" i="13"/>
  <c r="A51" i="20" s="1"/>
  <c r="A542" i="21" s="1"/>
  <c r="G51" i="13"/>
  <c r="D51" i="20" s="1"/>
  <c r="C51" i="13"/>
  <c r="A51" i="13"/>
  <c r="AA50" i="13"/>
  <c r="Y50" i="13"/>
  <c r="V50" i="13"/>
  <c r="P50" i="13"/>
  <c r="K50" i="13"/>
  <c r="A50" i="20" s="1"/>
  <c r="A541" i="21" s="1"/>
  <c r="G50" i="13"/>
  <c r="D50" i="20" s="1"/>
  <c r="C50" i="13"/>
  <c r="A50" i="13"/>
  <c r="AA49" i="13"/>
  <c r="Y49" i="13"/>
  <c r="V49" i="13"/>
  <c r="P49" i="13"/>
  <c r="K49" i="13"/>
  <c r="A49" i="20" s="1"/>
  <c r="A540" i="21" s="1"/>
  <c r="G49" i="13"/>
  <c r="D49" i="20" s="1"/>
  <c r="C49" i="13"/>
  <c r="A49" i="13"/>
  <c r="AA48" i="13"/>
  <c r="Y48" i="13"/>
  <c r="V48" i="13"/>
  <c r="P48" i="13"/>
  <c r="K48" i="13"/>
  <c r="A48" i="20" s="1"/>
  <c r="A539" i="21" s="1"/>
  <c r="G48" i="13"/>
  <c r="D48" i="20" s="1"/>
  <c r="C48" i="13"/>
  <c r="A48" i="13"/>
  <c r="AA47" i="13"/>
  <c r="Y47" i="13"/>
  <c r="V47" i="13"/>
  <c r="P47" i="13"/>
  <c r="K47" i="13"/>
  <c r="A47" i="20" s="1"/>
  <c r="A538" i="21" s="1"/>
  <c r="G47" i="13"/>
  <c r="D47" i="20" s="1"/>
  <c r="C47" i="13"/>
  <c r="A47" i="13"/>
  <c r="AA46" i="13"/>
  <c r="Y46" i="13"/>
  <c r="V46" i="13"/>
  <c r="P46" i="13"/>
  <c r="K46" i="13"/>
  <c r="A46" i="20" s="1"/>
  <c r="A537" i="21" s="1"/>
  <c r="G46" i="13"/>
  <c r="D46" i="20" s="1"/>
  <c r="C46" i="13"/>
  <c r="A46" i="13"/>
  <c r="AA45" i="13"/>
  <c r="Y45" i="13"/>
  <c r="V45" i="13"/>
  <c r="P45" i="13"/>
  <c r="K45" i="13"/>
  <c r="A45" i="20" s="1"/>
  <c r="A536" i="21" s="1"/>
  <c r="G45" i="13"/>
  <c r="D45" i="20" s="1"/>
  <c r="C45" i="13"/>
  <c r="A45" i="13"/>
  <c r="AA44" i="13"/>
  <c r="Y44" i="13"/>
  <c r="V44" i="13"/>
  <c r="P44" i="13"/>
  <c r="K44" i="13"/>
  <c r="A44" i="20" s="1"/>
  <c r="A535" i="21" s="1"/>
  <c r="G44" i="13"/>
  <c r="D44" i="20" s="1"/>
  <c r="C44" i="13"/>
  <c r="A44" i="13"/>
  <c r="AA43" i="13"/>
  <c r="Y43" i="13"/>
  <c r="V43" i="13"/>
  <c r="P43" i="13"/>
  <c r="K43" i="13"/>
  <c r="A43" i="20" s="1"/>
  <c r="A534" i="21" s="1"/>
  <c r="G43" i="13"/>
  <c r="D43" i="20" s="1"/>
  <c r="C43" i="13"/>
  <c r="A43" i="13"/>
  <c r="AA42" i="13"/>
  <c r="Y42" i="13"/>
  <c r="V42" i="13"/>
  <c r="P42" i="13"/>
  <c r="K42" i="13"/>
  <c r="A42" i="20" s="1"/>
  <c r="A533" i="21" s="1"/>
  <c r="G42" i="13"/>
  <c r="D42" i="20" s="1"/>
  <c r="C42" i="13"/>
  <c r="A42" i="13"/>
  <c r="AA41" i="13"/>
  <c r="Y41" i="13"/>
  <c r="V41" i="13"/>
  <c r="P41" i="13"/>
  <c r="K41" i="13"/>
  <c r="A41" i="20" s="1"/>
  <c r="A532" i="21" s="1"/>
  <c r="G41" i="13"/>
  <c r="D41" i="20" s="1"/>
  <c r="C41" i="13"/>
  <c r="A41" i="13"/>
  <c r="AA40" i="13"/>
  <c r="Y40" i="13"/>
  <c r="V40" i="13"/>
  <c r="P40" i="13"/>
  <c r="K40" i="13"/>
  <c r="A40" i="20" s="1"/>
  <c r="A531" i="21" s="1"/>
  <c r="G40" i="13"/>
  <c r="D40" i="20" s="1"/>
  <c r="C40" i="13"/>
  <c r="A40" i="13"/>
  <c r="AA39" i="13"/>
  <c r="Y39" i="13"/>
  <c r="V39" i="13"/>
  <c r="P39" i="13"/>
  <c r="K39" i="13"/>
  <c r="A39" i="20" s="1"/>
  <c r="A530" i="21" s="1"/>
  <c r="G39" i="13"/>
  <c r="D39" i="20" s="1"/>
  <c r="C39" i="13"/>
  <c r="A39" i="13"/>
  <c r="AA38" i="13"/>
  <c r="Y38" i="13"/>
  <c r="V38" i="13"/>
  <c r="P38" i="13"/>
  <c r="K38" i="13"/>
  <c r="A38" i="20" s="1"/>
  <c r="A529" i="21" s="1"/>
  <c r="G38" i="13"/>
  <c r="D38" i="20" s="1"/>
  <c r="C38" i="13"/>
  <c r="A38" i="13"/>
  <c r="AA37" i="13"/>
  <c r="Y37" i="13"/>
  <c r="V37" i="13"/>
  <c r="P37" i="13"/>
  <c r="K37" i="13"/>
  <c r="A37" i="20" s="1"/>
  <c r="A528" i="21" s="1"/>
  <c r="G37" i="13"/>
  <c r="D37" i="20" s="1"/>
  <c r="C37" i="13"/>
  <c r="A37" i="13"/>
  <c r="AA36" i="13"/>
  <c r="Y36" i="13"/>
  <c r="V36" i="13"/>
  <c r="P36" i="13"/>
  <c r="K36" i="13"/>
  <c r="A36" i="20" s="1"/>
  <c r="A527" i="21" s="1"/>
  <c r="G36" i="13"/>
  <c r="D36" i="20" s="1"/>
  <c r="C36" i="13"/>
  <c r="A36" i="13"/>
  <c r="AA35" i="13"/>
  <c r="Y35" i="13"/>
  <c r="V35" i="13"/>
  <c r="P35" i="13"/>
  <c r="K35" i="13"/>
  <c r="A35" i="20" s="1"/>
  <c r="A526" i="21" s="1"/>
  <c r="G35" i="13"/>
  <c r="D35" i="20" s="1"/>
  <c r="C35" i="13"/>
  <c r="A35" i="13"/>
  <c r="AA34" i="13"/>
  <c r="Y34" i="13"/>
  <c r="V34" i="13"/>
  <c r="P34" i="13"/>
  <c r="K34" i="13"/>
  <c r="A34" i="20" s="1"/>
  <c r="A525" i="21" s="1"/>
  <c r="G34" i="13"/>
  <c r="D34" i="20" s="1"/>
  <c r="C34" i="13"/>
  <c r="A34" i="13"/>
  <c r="AA33" i="13"/>
  <c r="Y33" i="13"/>
  <c r="V33" i="13"/>
  <c r="P33" i="13"/>
  <c r="K33" i="13"/>
  <c r="A33" i="20" s="1"/>
  <c r="A524" i="21" s="1"/>
  <c r="G33" i="13"/>
  <c r="D33" i="20" s="1"/>
  <c r="C33" i="13"/>
  <c r="A33" i="13"/>
  <c r="AA32" i="13"/>
  <c r="Y32" i="13"/>
  <c r="V32" i="13"/>
  <c r="P32" i="13"/>
  <c r="K32" i="13"/>
  <c r="A32" i="20" s="1"/>
  <c r="A523" i="21" s="1"/>
  <c r="G32" i="13"/>
  <c r="D32" i="20" s="1"/>
  <c r="C32" i="13"/>
  <c r="A32" i="13"/>
  <c r="AA31" i="13"/>
  <c r="Y31" i="13"/>
  <c r="V31" i="13"/>
  <c r="P31" i="13"/>
  <c r="K31" i="13"/>
  <c r="A31" i="20" s="1"/>
  <c r="A522" i="21" s="1"/>
  <c r="G31" i="13"/>
  <c r="D31" i="20" s="1"/>
  <c r="C31" i="13"/>
  <c r="A31" i="13"/>
  <c r="AA30" i="13"/>
  <c r="Y30" i="13"/>
  <c r="V30" i="13"/>
  <c r="P30" i="13"/>
  <c r="K30" i="13"/>
  <c r="A30" i="20" s="1"/>
  <c r="A521" i="21" s="1"/>
  <c r="G30" i="13"/>
  <c r="D30" i="20" s="1"/>
  <c r="C30" i="13"/>
  <c r="A30" i="13"/>
  <c r="AA29" i="13"/>
  <c r="Y29" i="13"/>
  <c r="V29" i="13"/>
  <c r="P29" i="13"/>
  <c r="K29" i="13"/>
  <c r="A29" i="20" s="1"/>
  <c r="A520" i="21" s="1"/>
  <c r="G29" i="13"/>
  <c r="D29" i="20" s="1"/>
  <c r="C29" i="13"/>
  <c r="A29" i="13"/>
  <c r="AA28" i="13"/>
  <c r="Y28" i="13"/>
  <c r="V28" i="13"/>
  <c r="P28" i="13"/>
  <c r="K28" i="13"/>
  <c r="A28" i="20" s="1"/>
  <c r="A519" i="21" s="1"/>
  <c r="G28" i="13"/>
  <c r="D28" i="20" s="1"/>
  <c r="C28" i="13"/>
  <c r="A28" i="13"/>
  <c r="AA27" i="13"/>
  <c r="Y27" i="13"/>
  <c r="V27" i="13"/>
  <c r="P27" i="13"/>
  <c r="K27" i="13"/>
  <c r="A27" i="20" s="1"/>
  <c r="A518" i="21" s="1"/>
  <c r="G27" i="13"/>
  <c r="D27" i="20" s="1"/>
  <c r="C27" i="13"/>
  <c r="A27" i="13"/>
  <c r="AA26" i="13"/>
  <c r="Y26" i="13"/>
  <c r="V26" i="13"/>
  <c r="P26" i="13"/>
  <c r="K26" i="13"/>
  <c r="A26" i="20" s="1"/>
  <c r="A517" i="21" s="1"/>
  <c r="G26" i="13"/>
  <c r="D26" i="20" s="1"/>
  <c r="C26" i="13"/>
  <c r="A26" i="13"/>
  <c r="AA25" i="13"/>
  <c r="Y25" i="13"/>
  <c r="V25" i="13"/>
  <c r="P25" i="13"/>
  <c r="K25" i="13"/>
  <c r="A25" i="20" s="1"/>
  <c r="A516" i="21" s="1"/>
  <c r="G25" i="13"/>
  <c r="D25" i="20" s="1"/>
  <c r="C25" i="13"/>
  <c r="A25" i="13"/>
  <c r="AA24" i="13"/>
  <c r="Y24" i="13"/>
  <c r="V24" i="13"/>
  <c r="P24" i="13"/>
  <c r="K24" i="13"/>
  <c r="A24" i="20" s="1"/>
  <c r="A515" i="21" s="1"/>
  <c r="G24" i="13"/>
  <c r="D24" i="20" s="1"/>
  <c r="C24" i="13"/>
  <c r="A24" i="13"/>
  <c r="AA23" i="13"/>
  <c r="Y23" i="13"/>
  <c r="V23" i="13"/>
  <c r="P23" i="13"/>
  <c r="K23" i="13"/>
  <c r="A23" i="20" s="1"/>
  <c r="A514" i="21" s="1"/>
  <c r="G23" i="13"/>
  <c r="D23" i="20" s="1"/>
  <c r="C23" i="13"/>
  <c r="A23" i="13"/>
  <c r="AA22" i="13"/>
  <c r="Y22" i="13"/>
  <c r="V22" i="13"/>
  <c r="P22" i="13"/>
  <c r="K22" i="13"/>
  <c r="A22" i="20" s="1"/>
  <c r="A513" i="21" s="1"/>
  <c r="G22" i="13"/>
  <c r="D22" i="20" s="1"/>
  <c r="C22" i="13"/>
  <c r="A22" i="13"/>
  <c r="AA21" i="13"/>
  <c r="Y21" i="13"/>
  <c r="V21" i="13"/>
  <c r="P21" i="13"/>
  <c r="K21" i="13"/>
  <c r="A21" i="20" s="1"/>
  <c r="A512" i="21" s="1"/>
  <c r="G21" i="13"/>
  <c r="D21" i="20" s="1"/>
  <c r="C21" i="13"/>
  <c r="A21" i="13"/>
  <c r="AA20" i="13"/>
  <c r="Y20" i="13"/>
  <c r="V20" i="13"/>
  <c r="P20" i="13"/>
  <c r="K20" i="13"/>
  <c r="A20" i="20" s="1"/>
  <c r="A511" i="21" s="1"/>
  <c r="G20" i="13"/>
  <c r="D20" i="20" s="1"/>
  <c r="C20" i="13"/>
  <c r="A20" i="13"/>
  <c r="AA19" i="13"/>
  <c r="Y19" i="13"/>
  <c r="V19" i="13"/>
  <c r="P19" i="13"/>
  <c r="K19" i="13"/>
  <c r="A19" i="20" s="1"/>
  <c r="A510" i="21" s="1"/>
  <c r="G19" i="13"/>
  <c r="D19" i="20" s="1"/>
  <c r="C19" i="13"/>
  <c r="A19" i="13"/>
  <c r="AA18" i="13"/>
  <c r="Y18" i="13"/>
  <c r="V18" i="13"/>
  <c r="P18" i="13"/>
  <c r="K18" i="13"/>
  <c r="A18" i="20" s="1"/>
  <c r="A509" i="21" s="1"/>
  <c r="G18" i="13"/>
  <c r="D18" i="20" s="1"/>
  <c r="C18" i="13"/>
  <c r="A18" i="13"/>
  <c r="AA17" i="13"/>
  <c r="Y17" i="13"/>
  <c r="V17" i="13"/>
  <c r="P17" i="13"/>
  <c r="K17" i="13"/>
  <c r="A17" i="20" s="1"/>
  <c r="A508" i="21" s="1"/>
  <c r="G17" i="13"/>
  <c r="D17" i="20" s="1"/>
  <c r="C17" i="13"/>
  <c r="A17" i="13"/>
  <c r="AA16" i="13"/>
  <c r="Y16" i="13"/>
  <c r="V16" i="13"/>
  <c r="P16" i="13"/>
  <c r="K16" i="13"/>
  <c r="A16" i="20" s="1"/>
  <c r="A507" i="21" s="1"/>
  <c r="G16" i="13"/>
  <c r="D16" i="20" s="1"/>
  <c r="C16" i="13"/>
  <c r="A16" i="13"/>
  <c r="AA15" i="13"/>
  <c r="Y15" i="13"/>
  <c r="V15" i="13"/>
  <c r="P15" i="13"/>
  <c r="K15" i="13"/>
  <c r="A15" i="20" s="1"/>
  <c r="A506" i="21" s="1"/>
  <c r="G15" i="13"/>
  <c r="D15" i="20" s="1"/>
  <c r="C15" i="13"/>
  <c r="A15" i="13"/>
  <c r="B1477" i="12"/>
  <c r="B1476" i="12"/>
  <c r="B1475" i="12"/>
  <c r="B1474" i="12"/>
  <c r="B1473" i="12"/>
  <c r="E1316" i="12"/>
  <c r="C1316" i="12"/>
  <c r="A1316" i="12"/>
  <c r="E1315" i="12"/>
  <c r="C1315" i="12"/>
  <c r="A1315" i="12"/>
  <c r="E1314" i="12"/>
  <c r="C1314" i="12"/>
  <c r="A1314" i="12"/>
  <c r="E1313" i="12"/>
  <c r="C1313" i="12"/>
  <c r="A1313" i="12"/>
  <c r="E1312" i="12"/>
  <c r="C1312" i="12"/>
  <c r="A1312" i="12"/>
  <c r="E1311" i="12"/>
  <c r="C1311" i="12"/>
  <c r="A1311" i="12"/>
  <c r="E1310" i="12"/>
  <c r="C1310" i="12"/>
  <c r="A1310" i="12"/>
  <c r="E1309" i="12"/>
  <c r="C1309" i="12"/>
  <c r="A1309" i="12"/>
  <c r="E1308" i="12"/>
  <c r="C1308" i="12"/>
  <c r="A1308" i="12"/>
  <c r="E1307" i="12"/>
  <c r="C1307" i="12"/>
  <c r="A1307" i="12"/>
  <c r="E1306" i="12"/>
  <c r="C1306" i="12"/>
  <c r="A1306" i="12"/>
  <c r="E1305" i="12"/>
  <c r="C1305" i="12"/>
  <c r="A1305" i="12"/>
  <c r="E1304" i="12"/>
  <c r="C1304" i="12"/>
  <c r="A1304" i="12"/>
  <c r="E1303" i="12"/>
  <c r="C1303" i="12"/>
  <c r="A1303" i="12"/>
  <c r="E1302" i="12"/>
  <c r="C1302" i="12"/>
  <c r="A1302" i="12"/>
  <c r="E1301" i="12"/>
  <c r="C1301" i="12"/>
  <c r="A1301" i="12"/>
  <c r="E1300" i="12"/>
  <c r="C1300" i="12"/>
  <c r="A1300" i="12"/>
  <c r="M119" i="14"/>
  <c r="H119" i="14"/>
  <c r="AV118" i="14"/>
  <c r="N118" i="14"/>
  <c r="AI52" i="14"/>
  <c r="AB52" i="14"/>
  <c r="Q52" i="14"/>
  <c r="BI51" i="14"/>
  <c r="AQ51" i="14"/>
  <c r="AE51" i="14"/>
  <c r="AA51" i="14"/>
  <c r="S51" i="14"/>
  <c r="M51" i="14"/>
  <c r="I51" i="14"/>
  <c r="BE50" i="14"/>
  <c r="AV50" i="14"/>
  <c r="E50" i="14"/>
  <c r="BB49" i="14"/>
  <c r="AK49" i="14"/>
  <c r="AE49" i="14"/>
  <c r="V49" i="14"/>
  <c r="N49" i="14"/>
  <c r="BI48" i="14"/>
  <c r="AL48" i="14"/>
  <c r="AC48" i="14"/>
  <c r="T48" i="14"/>
  <c r="K48" i="14"/>
  <c r="BG47" i="14"/>
  <c r="AM47" i="14"/>
  <c r="AI47" i="14"/>
  <c r="Z47" i="14"/>
  <c r="V47" i="14"/>
  <c r="Q47" i="14"/>
  <c r="B47" i="14"/>
  <c r="AZ46" i="14"/>
  <c r="AL46" i="14"/>
  <c r="AF46" i="14"/>
  <c r="W46" i="14"/>
  <c r="E46" i="14"/>
  <c r="BB45" i="14"/>
  <c r="AN45" i="14"/>
  <c r="AG45" i="14"/>
  <c r="T45" i="14"/>
  <c r="K45" i="14"/>
  <c r="AZ44" i="14"/>
  <c r="AA44" i="14"/>
  <c r="H44" i="14"/>
  <c r="BB43" i="14"/>
  <c r="AG43" i="14"/>
  <c r="Y43" i="14"/>
  <c r="U43" i="14"/>
  <c r="BJ42" i="14"/>
  <c r="AX42" i="14"/>
  <c r="AH42" i="14"/>
  <c r="BB41" i="14"/>
  <c r="AE41" i="14"/>
  <c r="Y41" i="14"/>
  <c r="Q41" i="14"/>
  <c r="C41" i="14"/>
  <c r="BA40" i="14"/>
  <c r="AH40" i="14"/>
  <c r="Z40" i="14"/>
  <c r="U40" i="14"/>
  <c r="M40" i="14"/>
  <c r="G40" i="14"/>
  <c r="B40" i="14"/>
  <c r="AU39" i="14"/>
  <c r="BJ38" i="14"/>
  <c r="AT38" i="14"/>
  <c r="K38" i="14"/>
  <c r="BE37" i="14"/>
  <c r="AV37" i="14"/>
  <c r="AQ36" i="14"/>
  <c r="AL36" i="14"/>
  <c r="AA36" i="14"/>
  <c r="AM35" i="14"/>
  <c r="AB35" i="14"/>
  <c r="O35" i="14"/>
  <c r="BH34" i="14"/>
  <c r="AM34" i="14"/>
  <c r="AE34" i="14"/>
  <c r="AA33" i="14"/>
  <c r="T33" i="14"/>
  <c r="K33" i="14"/>
  <c r="BH32" i="14"/>
  <c r="AT32" i="14"/>
  <c r="BJ31" i="14"/>
  <c r="AN31" i="14"/>
  <c r="AC31" i="14"/>
  <c r="W31" i="14"/>
  <c r="H31" i="14"/>
  <c r="BA30" i="14"/>
  <c r="AG30" i="14"/>
  <c r="O30" i="14"/>
  <c r="BE29" i="14"/>
  <c r="AZ29" i="14"/>
  <c r="AG29" i="14"/>
  <c r="Y29" i="14"/>
  <c r="BB28" i="14"/>
  <c r="AF28" i="14"/>
  <c r="I28" i="14"/>
  <c r="BG27" i="14"/>
  <c r="AM27" i="14"/>
  <c r="D27" i="14"/>
  <c r="AX26" i="14"/>
  <c r="AH26" i="14"/>
  <c r="V26" i="14"/>
  <c r="AS25" i="14"/>
  <c r="K25" i="14"/>
  <c r="BG24" i="14"/>
  <c r="AI24" i="14"/>
  <c r="W24" i="14"/>
  <c r="AS23" i="14"/>
  <c r="BI22" i="14"/>
  <c r="AF22" i="14"/>
  <c r="T22" i="14"/>
  <c r="G22" i="14"/>
  <c r="AX21" i="14"/>
  <c r="AS21" i="14"/>
  <c r="G21" i="14"/>
  <c r="BJ20" i="14"/>
  <c r="AN20" i="14"/>
  <c r="AF20" i="14"/>
  <c r="V20" i="14"/>
  <c r="E501" i="12"/>
  <c r="C501" i="12"/>
  <c r="A501" i="12"/>
  <c r="E500" i="12"/>
  <c r="C500" i="12"/>
  <c r="A500" i="12"/>
  <c r="C499" i="12"/>
  <c r="A499" i="12"/>
  <c r="A329" i="12"/>
  <c r="E328" i="12"/>
  <c r="C328" i="12"/>
  <c r="A328" i="12"/>
  <c r="E327" i="12"/>
  <c r="C327" i="12"/>
  <c r="A327" i="12"/>
  <c r="E326" i="12"/>
  <c r="C326" i="12"/>
  <c r="A326" i="12"/>
  <c r="E325" i="12"/>
  <c r="C325" i="12"/>
  <c r="A325" i="12"/>
  <c r="E324" i="12"/>
  <c r="C324" i="12"/>
  <c r="A324" i="12"/>
  <c r="E323" i="12"/>
  <c r="C323" i="12"/>
  <c r="A323" i="12"/>
  <c r="E322" i="12"/>
  <c r="C322" i="12"/>
  <c r="A322" i="12"/>
  <c r="E321" i="12"/>
  <c r="C321" i="12"/>
  <c r="A321" i="12"/>
  <c r="E320" i="12"/>
  <c r="C320" i="12"/>
  <c r="A320" i="12"/>
  <c r="E259" i="12"/>
  <c r="C259" i="12"/>
  <c r="A259" i="12"/>
  <c r="E258" i="12"/>
  <c r="C258" i="12"/>
  <c r="A258" i="12"/>
  <c r="E256" i="12"/>
  <c r="C256" i="12"/>
  <c r="A256" i="12"/>
  <c r="E255" i="12"/>
  <c r="C255" i="12"/>
  <c r="A255" i="12"/>
  <c r="E254" i="12"/>
  <c r="C254" i="12"/>
  <c r="A254" i="12"/>
  <c r="G243" i="12"/>
  <c r="E243" i="12"/>
  <c r="C243" i="12"/>
  <c r="A243" i="12"/>
  <c r="G242" i="12"/>
  <c r="E242" i="12"/>
  <c r="C242" i="12"/>
  <c r="A242" i="12"/>
  <c r="G241" i="12"/>
  <c r="E241" i="12"/>
  <c r="C241" i="12"/>
  <c r="A241" i="12"/>
  <c r="G240" i="12"/>
  <c r="E240" i="12"/>
  <c r="C240" i="12"/>
  <c r="A240" i="12"/>
  <c r="G239" i="12"/>
  <c r="E239" i="12"/>
  <c r="C239" i="12"/>
  <c r="A239" i="12"/>
  <c r="G238" i="12"/>
  <c r="E238" i="12"/>
  <c r="C238" i="12"/>
  <c r="A238" i="12"/>
  <c r="G237" i="12"/>
  <c r="E237" i="12"/>
  <c r="C237" i="12"/>
  <c r="A237" i="12"/>
  <c r="G236" i="12"/>
  <c r="E236" i="12"/>
  <c r="C236" i="12"/>
  <c r="A236" i="12"/>
  <c r="G235" i="12"/>
  <c r="E235" i="12"/>
  <c r="C235" i="12"/>
  <c r="A235" i="12"/>
  <c r="G234" i="12"/>
  <c r="E234" i="12"/>
  <c r="C234" i="12"/>
  <c r="A234" i="12"/>
  <c r="G233" i="12"/>
  <c r="E233" i="12"/>
  <c r="C233" i="12"/>
  <c r="A233" i="12"/>
  <c r="G232" i="12"/>
  <c r="E232" i="12"/>
  <c r="C232" i="12"/>
  <c r="A232" i="12"/>
  <c r="G231" i="12"/>
  <c r="E231" i="12"/>
  <c r="C231" i="12"/>
  <c r="A231" i="12"/>
  <c r="G230" i="12"/>
  <c r="E230" i="12"/>
  <c r="C230" i="12"/>
  <c r="A230" i="12"/>
  <c r="G229" i="12"/>
  <c r="E229" i="12"/>
  <c r="C229" i="12"/>
  <c r="A229" i="12"/>
  <c r="G228" i="12"/>
  <c r="E228" i="12"/>
  <c r="C228" i="12"/>
  <c r="A228" i="12"/>
  <c r="G227" i="12"/>
  <c r="E227" i="12"/>
  <c r="C227" i="12"/>
  <c r="A227" i="12"/>
  <c r="G226" i="12"/>
  <c r="E226" i="12"/>
  <c r="C226" i="12"/>
  <c r="A226" i="12"/>
  <c r="G225" i="12"/>
  <c r="E225" i="12"/>
  <c r="C225" i="12"/>
  <c r="A225" i="12"/>
  <c r="G224" i="12"/>
  <c r="E224" i="12"/>
  <c r="C224" i="12"/>
  <c r="A224" i="12"/>
  <c r="G223" i="12"/>
  <c r="E223" i="12"/>
  <c r="C223" i="12"/>
  <c r="A223" i="12"/>
  <c r="G222" i="12"/>
  <c r="E222" i="12"/>
  <c r="C222" i="12"/>
  <c r="A222" i="12"/>
  <c r="G221" i="12"/>
  <c r="E221" i="12"/>
  <c r="C221" i="12"/>
  <c r="A221" i="12"/>
  <c r="G220" i="12"/>
  <c r="E220" i="12"/>
  <c r="C220" i="12"/>
  <c r="A220" i="12"/>
  <c r="G219" i="12"/>
  <c r="E219" i="12"/>
  <c r="C219" i="12"/>
  <c r="A219" i="12"/>
  <c r="G218" i="12"/>
  <c r="E218" i="12"/>
  <c r="C218" i="12"/>
  <c r="A218" i="12"/>
  <c r="G217" i="12"/>
  <c r="E217" i="12"/>
  <c r="C217" i="12"/>
  <c r="A217" i="12"/>
  <c r="G216" i="12"/>
  <c r="E216" i="12"/>
  <c r="C216" i="12"/>
  <c r="A216" i="12"/>
  <c r="G215" i="12"/>
  <c r="E215" i="12"/>
  <c r="C215" i="12"/>
  <c r="A215" i="12"/>
  <c r="G214" i="12"/>
  <c r="E214" i="12"/>
  <c r="C214" i="12"/>
  <c r="A214" i="12"/>
  <c r="G213" i="12"/>
  <c r="E213" i="12"/>
  <c r="C213" i="12"/>
  <c r="A213" i="12"/>
  <c r="G212" i="12"/>
  <c r="E212" i="12"/>
  <c r="C212" i="12"/>
  <c r="A212" i="12"/>
  <c r="G211" i="12"/>
  <c r="E211" i="12"/>
  <c r="C211" i="12"/>
  <c r="A211" i="12"/>
  <c r="G210" i="12"/>
  <c r="E210" i="12"/>
  <c r="C210" i="12"/>
  <c r="A210" i="12"/>
  <c r="C14" i="10"/>
  <c r="A240" i="9"/>
  <c r="A237" i="9"/>
  <c r="A231" i="9"/>
  <c r="A230" i="9"/>
  <c r="A228" i="9"/>
  <c r="A223" i="9"/>
  <c r="A221" i="9"/>
  <c r="I88" i="9"/>
  <c r="D824" i="12" s="1"/>
  <c r="I87" i="9"/>
  <c r="D823" i="12" s="1"/>
  <c r="I86" i="9"/>
  <c r="D822" i="12" s="1"/>
  <c r="I84" i="9"/>
  <c r="D820" i="12" s="1"/>
  <c r="I83" i="9"/>
  <c r="D819" i="12" s="1"/>
  <c r="I82" i="9"/>
  <c r="D818" i="12" s="1"/>
  <c r="I80" i="9"/>
  <c r="D816" i="12" s="1"/>
  <c r="I79" i="9"/>
  <c r="D815" i="12" s="1"/>
  <c r="I78" i="9"/>
  <c r="D814" i="12" s="1"/>
  <c r="I77" i="9"/>
  <c r="D813" i="12" s="1"/>
  <c r="I75" i="9"/>
  <c r="D811" i="12" s="1"/>
  <c r="I14" i="9"/>
  <c r="D750" i="12" s="1"/>
  <c r="I13" i="9"/>
  <c r="D749" i="12" s="1"/>
  <c r="I12" i="9"/>
  <c r="D748" i="12" s="1"/>
  <c r="I11" i="9"/>
  <c r="D747" i="12" s="1"/>
  <c r="I10" i="9"/>
  <c r="D746" i="12" s="1"/>
  <c r="I9" i="9"/>
  <c r="D745" i="12" s="1"/>
  <c r="I8" i="9"/>
  <c r="D744" i="12" s="1"/>
  <c r="H242" i="8"/>
  <c r="H241" i="8"/>
  <c r="H240" i="8"/>
  <c r="H238" i="8"/>
  <c r="H237" i="8"/>
  <c r="H235" i="8"/>
  <c r="H233" i="8"/>
  <c r="H230" i="8"/>
  <c r="H224" i="8"/>
  <c r="H221" i="8"/>
  <c r="H220" i="8"/>
  <c r="H215" i="8"/>
  <c r="H212" i="8"/>
  <c r="H209" i="8"/>
  <c r="BH118" i="14"/>
  <c r="AN118" i="14"/>
  <c r="AE118" i="14"/>
  <c r="Y118" i="14"/>
  <c r="S118" i="14"/>
  <c r="J118" i="14"/>
  <c r="AX52" i="14"/>
  <c r="AL52" i="14"/>
  <c r="Y52" i="14"/>
  <c r="U52" i="14"/>
  <c r="P52" i="14"/>
  <c r="BG51" i="14"/>
  <c r="AO51" i="14"/>
  <c r="Z51" i="14"/>
  <c r="O51" i="14"/>
  <c r="AS50" i="14"/>
  <c r="G50" i="14"/>
  <c r="AG49" i="14"/>
  <c r="AA49" i="14"/>
  <c r="H49" i="14"/>
  <c r="AS48" i="14"/>
  <c r="I48" i="14"/>
  <c r="BE47" i="14"/>
  <c r="AH47" i="14"/>
  <c r="AB47" i="14"/>
  <c r="S47" i="14"/>
  <c r="M47" i="14"/>
  <c r="D47" i="14"/>
  <c r="BB46" i="14"/>
  <c r="AM46" i="14"/>
  <c r="AB46" i="14"/>
  <c r="S46" i="14"/>
  <c r="H46" i="14"/>
  <c r="BA45" i="14"/>
  <c r="Y45" i="14"/>
  <c r="C45" i="14"/>
  <c r="AV44" i="14"/>
  <c r="V44" i="14"/>
  <c r="Q44" i="14"/>
  <c r="AV43" i="14"/>
  <c r="I43" i="14"/>
  <c r="BB42" i="14"/>
  <c r="AO42" i="14"/>
  <c r="AC42" i="14"/>
  <c r="V42" i="14"/>
  <c r="Q42" i="14"/>
  <c r="D42" i="14"/>
  <c r="BA41" i="14"/>
  <c r="AH41" i="14"/>
  <c r="Z41" i="14"/>
  <c r="T41" i="14"/>
  <c r="E41" i="14"/>
  <c r="BC40" i="14"/>
  <c r="AF40" i="14"/>
  <c r="I40" i="14"/>
  <c r="AV39" i="14"/>
  <c r="K39" i="14"/>
  <c r="BH38" i="14"/>
  <c r="AQ38" i="14"/>
  <c r="AK38" i="14"/>
  <c r="AF38" i="14"/>
  <c r="T38" i="14"/>
  <c r="B38" i="14"/>
  <c r="AZ37" i="14"/>
  <c r="AB37" i="14"/>
  <c r="Q37" i="14"/>
  <c r="G37" i="14"/>
  <c r="BJ36" i="14"/>
  <c r="AZ36" i="14"/>
  <c r="AG36" i="14"/>
  <c r="Z36" i="14"/>
  <c r="P36" i="14"/>
  <c r="AZ35" i="14"/>
  <c r="AN35" i="14"/>
  <c r="AC35" i="14"/>
  <c r="W35" i="14"/>
  <c r="Q35" i="14"/>
  <c r="C35" i="14"/>
  <c r="AT34" i="14"/>
  <c r="Y34" i="14"/>
  <c r="S34" i="14"/>
  <c r="G34" i="14"/>
  <c r="BC33" i="14"/>
  <c r="AQ33" i="14"/>
  <c r="AL33" i="14"/>
  <c r="AC33" i="14"/>
  <c r="U33" i="14"/>
  <c r="H33" i="14"/>
  <c r="BG32" i="14"/>
  <c r="AO32" i="14"/>
  <c r="AI32" i="14"/>
  <c r="AB32" i="14"/>
  <c r="U32" i="14"/>
  <c r="E32" i="14"/>
  <c r="BA31" i="14"/>
  <c r="AI31" i="14"/>
  <c r="O31" i="14"/>
  <c r="BJ30" i="14"/>
  <c r="AV30" i="14"/>
  <c r="AA30" i="14"/>
  <c r="K30" i="14"/>
  <c r="BI29" i="14"/>
  <c r="AT29" i="14"/>
  <c r="Q29" i="14"/>
  <c r="H29" i="14"/>
  <c r="BH28" i="14"/>
  <c r="AT28" i="14"/>
  <c r="S28" i="14"/>
  <c r="BI27" i="14"/>
  <c r="AO27" i="14"/>
  <c r="AG27" i="14"/>
  <c r="E27" i="14"/>
  <c r="BE26" i="14"/>
  <c r="AT26" i="14"/>
  <c r="H26" i="14"/>
  <c r="BE25" i="14"/>
  <c r="AX25" i="14"/>
  <c r="AT25" i="14"/>
  <c r="Q25" i="14"/>
  <c r="BJ24" i="14"/>
  <c r="AZ24" i="14"/>
  <c r="AG24" i="14"/>
  <c r="U24" i="14"/>
  <c r="I24" i="14"/>
  <c r="K24" i="20" s="1"/>
  <c r="BB23" i="14"/>
  <c r="AM23" i="14"/>
  <c r="AA23" i="14"/>
  <c r="O23" i="14"/>
  <c r="C23" i="14"/>
  <c r="AZ22" i="14"/>
  <c r="AK22" i="14"/>
  <c r="AC22" i="14"/>
  <c r="W22" i="14"/>
  <c r="O22" i="14"/>
  <c r="BI21" i="14"/>
  <c r="AQ21" i="14"/>
  <c r="AF21" i="14"/>
  <c r="U21" i="14"/>
  <c r="E21" i="14"/>
  <c r="BE20" i="14"/>
  <c r="AO20" i="14"/>
  <c r="AB20" i="14"/>
  <c r="S20" i="14"/>
  <c r="I20" i="14"/>
  <c r="C89" i="12"/>
  <c r="A89" i="12"/>
  <c r="G88" i="12"/>
  <c r="E88" i="12"/>
  <c r="C88" i="12"/>
  <c r="A88" i="12"/>
  <c r="G87" i="12"/>
  <c r="E87" i="12"/>
  <c r="C87" i="12"/>
  <c r="A87" i="12"/>
  <c r="G86" i="12"/>
  <c r="E86" i="12"/>
  <c r="C86" i="12"/>
  <c r="A86" i="12"/>
  <c r="G85" i="12"/>
  <c r="E85" i="12"/>
  <c r="C85" i="12"/>
  <c r="A85" i="12"/>
  <c r="G84" i="12"/>
  <c r="E84" i="12"/>
  <c r="C84" i="12"/>
  <c r="A84" i="12"/>
  <c r="G83" i="12"/>
  <c r="E83" i="12"/>
  <c r="C83" i="12"/>
  <c r="A83" i="12"/>
  <c r="G82" i="12"/>
  <c r="E82" i="12"/>
  <c r="C82" i="12"/>
  <c r="A82" i="12"/>
  <c r="G81" i="12"/>
  <c r="E81" i="12"/>
  <c r="C81" i="12"/>
  <c r="A81" i="12"/>
  <c r="G80" i="12"/>
  <c r="E80" i="12"/>
  <c r="C80" i="12"/>
  <c r="A80" i="12"/>
  <c r="G79" i="12"/>
  <c r="E79" i="12"/>
  <c r="C79" i="12"/>
  <c r="A79" i="12"/>
  <c r="G78" i="12"/>
  <c r="E78" i="12"/>
  <c r="C78" i="12"/>
  <c r="A78" i="12"/>
  <c r="G77" i="12"/>
  <c r="E77" i="12"/>
  <c r="C77" i="12"/>
  <c r="A77" i="12"/>
  <c r="G76" i="12"/>
  <c r="E76" i="12"/>
  <c r="C76" i="12"/>
  <c r="A76" i="12"/>
  <c r="G75" i="12"/>
  <c r="E75" i="12"/>
  <c r="C75" i="12"/>
  <c r="A75" i="12"/>
  <c r="A90" i="11"/>
  <c r="A89" i="11"/>
  <c r="A88" i="11"/>
  <c r="A87" i="11"/>
  <c r="A86" i="11"/>
  <c r="A85" i="11"/>
  <c r="A84" i="11"/>
  <c r="A83" i="11"/>
  <c r="A82" i="11"/>
  <c r="A81" i="11"/>
  <c r="A80" i="11"/>
  <c r="A79" i="11"/>
  <c r="A78" i="11"/>
  <c r="A77" i="11"/>
  <c r="A76" i="11"/>
  <c r="A75" i="11"/>
  <c r="A74" i="11"/>
  <c r="J13" i="10"/>
  <c r="B1495" i="12" s="1"/>
  <c r="D13" i="10"/>
  <c r="J12" i="10"/>
  <c r="B1494" i="12" s="1"/>
  <c r="D12" i="10"/>
  <c r="J11" i="10"/>
  <c r="B1493" i="12" s="1"/>
  <c r="D11" i="10"/>
  <c r="J10" i="10"/>
  <c r="B1492" i="12" s="1"/>
  <c r="D10" i="10"/>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C130" i="8"/>
  <c r="B130" i="8"/>
  <c r="H90" i="8"/>
  <c r="H89" i="8"/>
  <c r="H88" i="8"/>
  <c r="H87" i="8"/>
  <c r="H86" i="8"/>
  <c r="H85" i="8"/>
  <c r="H84" i="8"/>
  <c r="H83" i="8"/>
  <c r="H82" i="8"/>
  <c r="H81" i="8"/>
  <c r="H80" i="8"/>
  <c r="H79" i="8"/>
  <c r="H78" i="8"/>
  <c r="H77" i="8"/>
  <c r="H76" i="8"/>
  <c r="H75" i="8"/>
  <c r="H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M190" i="7"/>
  <c r="N190" i="7" s="1"/>
  <c r="B190" i="7"/>
  <c r="X189" i="7"/>
  <c r="M189" i="7"/>
  <c r="N189" i="7" s="1"/>
  <c r="B189" i="7"/>
  <c r="Y188" i="7"/>
  <c r="H188" i="7"/>
  <c r="X187" i="7"/>
  <c r="M187" i="7"/>
  <c r="N187" i="7" s="1"/>
  <c r="B187" i="7"/>
  <c r="X186" i="7"/>
  <c r="H186" i="7"/>
  <c r="X185" i="7"/>
  <c r="H185" i="7"/>
  <c r="B185" i="7"/>
  <c r="Y184" i="7"/>
  <c r="H184" i="7"/>
  <c r="B184" i="7"/>
  <c r="X183" i="7"/>
  <c r="H183" i="7"/>
  <c r="M182" i="7"/>
  <c r="N182" i="7" s="1"/>
  <c r="H182" i="7"/>
  <c r="Y181" i="7"/>
  <c r="B181" i="7"/>
  <c r="X180" i="7"/>
  <c r="H180" i="7"/>
  <c r="B180" i="7"/>
  <c r="Y179" i="7"/>
  <c r="Y178" i="7"/>
  <c r="M178" i="7"/>
  <c r="N178" i="7" s="1"/>
  <c r="H178" i="7"/>
  <c r="X177" i="7"/>
  <c r="M177" i="7"/>
  <c r="N177" i="7" s="1"/>
  <c r="H177" i="7"/>
  <c r="B177" i="7"/>
  <c r="Y176" i="7"/>
  <c r="Y175" i="7"/>
  <c r="X175" i="7"/>
  <c r="M175" i="7"/>
  <c r="N175" i="7" s="1"/>
  <c r="H175" i="7"/>
  <c r="B175" i="7"/>
  <c r="Y174" i="7"/>
  <c r="X174" i="7"/>
  <c r="M174" i="7"/>
  <c r="N174" i="7" s="1"/>
  <c r="H174" i="7"/>
  <c r="B174" i="7"/>
  <c r="Y173" i="7"/>
  <c r="X173" i="7"/>
  <c r="M173" i="7"/>
  <c r="N173" i="7" s="1"/>
  <c r="H173" i="7"/>
  <c r="B173" i="7"/>
  <c r="Y172" i="7"/>
  <c r="X172" i="7"/>
  <c r="M172" i="7"/>
  <c r="N172" i="7" s="1"/>
  <c r="H172" i="7"/>
  <c r="B172" i="7"/>
  <c r="Y171" i="7"/>
  <c r="X171" i="7"/>
  <c r="M171" i="7"/>
  <c r="N171" i="7" s="1"/>
  <c r="H171" i="7"/>
  <c r="B171" i="7"/>
  <c r="X170" i="7"/>
  <c r="B170" i="7"/>
  <c r="X169" i="7"/>
  <c r="H169" i="7"/>
  <c r="X168" i="7"/>
  <c r="H168" i="7"/>
  <c r="B168" i="7"/>
  <c r="X167" i="7"/>
  <c r="M167" i="7"/>
  <c r="N167" i="7" s="1"/>
  <c r="H167" i="7"/>
  <c r="B167" i="7"/>
  <c r="X166" i="7"/>
  <c r="H166" i="7"/>
  <c r="B166" i="7"/>
  <c r="Y165" i="7"/>
  <c r="H165" i="7"/>
  <c r="B165" i="7"/>
  <c r="Y164" i="7"/>
  <c r="Y163" i="7"/>
  <c r="M163" i="7"/>
  <c r="N163" i="7" s="1"/>
  <c r="H163" i="7"/>
  <c r="B163" i="7"/>
  <c r="Y162" i="7"/>
  <c r="H162" i="7"/>
  <c r="X150" i="7"/>
  <c r="M150" i="7"/>
  <c r="N150" i="7" s="1"/>
  <c r="B150" i="7"/>
  <c r="X149" i="7"/>
  <c r="B149" i="7"/>
  <c r="Y147" i="7"/>
  <c r="M147" i="7"/>
  <c r="N147" i="7" s="1"/>
  <c r="X146" i="7"/>
  <c r="M146" i="7"/>
  <c r="N146" i="7" s="1"/>
  <c r="H146" i="7"/>
  <c r="X145" i="7"/>
  <c r="M145" i="7"/>
  <c r="N145" i="7" s="1"/>
  <c r="H145" i="7"/>
  <c r="B145" i="7"/>
  <c r="Y144" i="7"/>
  <c r="H144" i="7"/>
  <c r="Y143" i="7"/>
  <c r="B143" i="7"/>
  <c r="X142" i="7"/>
  <c r="H142" i="7"/>
  <c r="B142" i="7"/>
  <c r="X141" i="7"/>
  <c r="M141" i="7"/>
  <c r="N141" i="7" s="1"/>
  <c r="X140" i="7"/>
  <c r="M140" i="7"/>
  <c r="N140" i="7" s="1"/>
  <c r="X139" i="7"/>
  <c r="B139" i="7"/>
  <c r="Y138" i="7"/>
  <c r="M138" i="7"/>
  <c r="N138" i="7" s="1"/>
  <c r="H138" i="7"/>
  <c r="X137" i="7"/>
  <c r="X136" i="7"/>
  <c r="H136" i="7"/>
  <c r="Y135" i="7"/>
  <c r="X134" i="7"/>
  <c r="M134" i="7"/>
  <c r="N134" i="7" s="1"/>
  <c r="H134" i="7"/>
  <c r="X133" i="7"/>
  <c r="M133" i="7"/>
  <c r="N133" i="7" s="1"/>
  <c r="B133" i="7"/>
  <c r="X132" i="7"/>
  <c r="M132" i="7"/>
  <c r="N132" i="7" s="1"/>
  <c r="B132" i="7"/>
  <c r="X131" i="7"/>
  <c r="M131" i="7"/>
  <c r="N131" i="7" s="1"/>
  <c r="B131" i="7"/>
  <c r="AK130" i="7"/>
  <c r="AK119" i="14"/>
  <c r="AF119" i="14"/>
  <c r="O119" i="14"/>
  <c r="BJ118" i="14"/>
  <c r="AX118" i="14"/>
  <c r="AI118" i="14"/>
  <c r="AA118" i="14"/>
  <c r="M118" i="14"/>
  <c r="E118" i="14"/>
  <c r="AO52" i="14"/>
  <c r="AG52" i="14"/>
  <c r="W52" i="14"/>
  <c r="M52" i="14"/>
  <c r="D52" i="14"/>
  <c r="BB51" i="14"/>
  <c r="AK51" i="14"/>
  <c r="Y51" i="14"/>
  <c r="BG50" i="14"/>
  <c r="AH50" i="14"/>
  <c r="Z50" i="14"/>
  <c r="S50" i="14"/>
  <c r="C50" i="14"/>
  <c r="AZ49" i="14"/>
  <c r="AC49" i="14"/>
  <c r="T49" i="14"/>
  <c r="BG48" i="14"/>
  <c r="AM48" i="14"/>
  <c r="AE48" i="14"/>
  <c r="V48" i="14"/>
  <c r="AX47" i="14"/>
  <c r="G47" i="14"/>
  <c r="BJ46" i="14"/>
  <c r="AV46" i="14"/>
  <c r="O46" i="14"/>
  <c r="AZ45" i="14"/>
  <c r="AF45" i="14"/>
  <c r="AA45" i="14"/>
  <c r="O45" i="14"/>
  <c r="BI44" i="14"/>
  <c r="AO44" i="14"/>
  <c r="AH44" i="14"/>
  <c r="G44" i="14"/>
  <c r="AL43" i="14"/>
  <c r="AC43" i="14"/>
  <c r="E43" i="14"/>
  <c r="BE42" i="14"/>
  <c r="AQ42" i="14"/>
  <c r="AK42" i="14"/>
  <c r="AF42" i="14"/>
  <c r="Y42" i="14"/>
  <c r="J42" i="14"/>
  <c r="BG41" i="14"/>
  <c r="AM41" i="14"/>
  <c r="S41" i="14"/>
  <c r="D41" i="14"/>
  <c r="AV40" i="14"/>
  <c r="BJ39" i="14"/>
  <c r="AM39" i="14"/>
  <c r="Z39" i="14"/>
  <c r="Q39" i="14"/>
  <c r="B39" i="14"/>
  <c r="AX38" i="14"/>
  <c r="AG38" i="14"/>
  <c r="V38" i="14"/>
  <c r="AT37" i="14"/>
  <c r="BA36" i="14"/>
  <c r="AH36" i="14"/>
  <c r="W36" i="14"/>
  <c r="T36" i="14"/>
  <c r="I36" i="14"/>
  <c r="K36" i="20" s="1"/>
  <c r="BE35" i="14"/>
  <c r="BC35" i="14"/>
  <c r="AL35" i="14"/>
  <c r="V35" i="14"/>
  <c r="M35" i="14"/>
  <c r="H35" i="14"/>
  <c r="BB34" i="14"/>
  <c r="AQ34" i="14"/>
  <c r="AI34" i="14"/>
  <c r="AA34" i="14"/>
  <c r="AV33" i="14"/>
  <c r="O33" i="14"/>
  <c r="AG32" i="14"/>
  <c r="T32" i="14"/>
  <c r="D32" i="14"/>
  <c r="AZ31" i="14"/>
  <c r="AA31" i="14"/>
  <c r="S31" i="14"/>
  <c r="J31" i="14"/>
  <c r="BC30" i="14"/>
  <c r="AQ30" i="14"/>
  <c r="AB30" i="14"/>
  <c r="C30" i="14"/>
  <c r="BC29" i="14"/>
  <c r="AM29" i="14"/>
  <c r="Z29" i="14"/>
  <c r="G29" i="14"/>
  <c r="BG28" i="14"/>
  <c r="AH28" i="14"/>
  <c r="J28" i="14"/>
  <c r="BE27" i="14"/>
  <c r="AU27" i="14"/>
  <c r="BC26" i="14"/>
  <c r="AM26" i="14"/>
  <c r="AG26" i="14"/>
  <c r="BB25" i="14"/>
  <c r="AK25" i="14"/>
  <c r="AA25" i="14"/>
  <c r="S25" i="14"/>
  <c r="AL24" i="14"/>
  <c r="V24" i="14"/>
  <c r="P24" i="14"/>
  <c r="BJ23" i="14"/>
  <c r="AU23" i="14"/>
  <c r="N23" i="14"/>
  <c r="BG22" i="14"/>
  <c r="AL22" i="14"/>
  <c r="AE22" i="14"/>
  <c r="Q22" i="14"/>
  <c r="E22" i="14"/>
  <c r="BA21" i="14"/>
  <c r="AK21" i="14"/>
  <c r="AB21" i="14"/>
  <c r="S21" i="14"/>
  <c r="P21" i="14"/>
  <c r="BI20" i="14"/>
  <c r="AU20" i="14"/>
  <c r="Q20" i="14"/>
  <c r="A7" i="8"/>
  <c r="A6" i="8"/>
  <c r="A5" i="8"/>
  <c r="A4" i="8"/>
  <c r="A3" i="8"/>
  <c r="A2" i="8"/>
  <c r="Y242" i="7"/>
  <c r="X242" i="7"/>
  <c r="M242" i="7"/>
  <c r="N242" i="7" s="1"/>
  <c r="H242" i="7"/>
  <c r="B242" i="7"/>
  <c r="Y241" i="7"/>
  <c r="X241" i="7"/>
  <c r="M241" i="7"/>
  <c r="N241" i="7" s="1"/>
  <c r="H241" i="7"/>
  <c r="B241" i="7"/>
  <c r="Y240" i="7"/>
  <c r="X240" i="7"/>
  <c r="M240" i="7"/>
  <c r="N240" i="7" s="1"/>
  <c r="H240" i="7"/>
  <c r="B240" i="7"/>
  <c r="Y239" i="7"/>
  <c r="X239" i="7"/>
  <c r="M239" i="7"/>
  <c r="N239" i="7" s="1"/>
  <c r="H239" i="7"/>
  <c r="B239" i="7"/>
  <c r="Y238" i="7"/>
  <c r="X238" i="7"/>
  <c r="M238" i="7"/>
  <c r="N238" i="7" s="1"/>
  <c r="H238" i="7"/>
  <c r="B238" i="7"/>
  <c r="Y237" i="7"/>
  <c r="X237" i="7"/>
  <c r="M237" i="7"/>
  <c r="N237" i="7" s="1"/>
  <c r="H237" i="7"/>
  <c r="B237" i="7"/>
  <c r="Y236" i="7"/>
  <c r="X236" i="7"/>
  <c r="M236" i="7"/>
  <c r="N236" i="7" s="1"/>
  <c r="H236" i="7"/>
  <c r="B236" i="7"/>
  <c r="Y235" i="7"/>
  <c r="X235" i="7"/>
  <c r="M235" i="7"/>
  <c r="N235" i="7" s="1"/>
  <c r="H235" i="7"/>
  <c r="B235" i="7"/>
  <c r="Y234" i="7"/>
  <c r="X234" i="7"/>
  <c r="M234" i="7"/>
  <c r="N234" i="7" s="1"/>
  <c r="H234" i="7"/>
  <c r="B234" i="7"/>
  <c r="Y233" i="7"/>
  <c r="X233" i="7"/>
  <c r="M233" i="7"/>
  <c r="N233" i="7" s="1"/>
  <c r="H233" i="7"/>
  <c r="B233" i="7"/>
  <c r="Y232" i="7"/>
  <c r="X232" i="7"/>
  <c r="M232" i="7"/>
  <c r="N232" i="7" s="1"/>
  <c r="H232" i="7"/>
  <c r="B232" i="7"/>
  <c r="Y231" i="7"/>
  <c r="X231" i="7"/>
  <c r="M231" i="7"/>
  <c r="N231" i="7" s="1"/>
  <c r="H231" i="7"/>
  <c r="B231" i="7"/>
  <c r="Y230" i="7"/>
  <c r="X230" i="7"/>
  <c r="M230" i="7"/>
  <c r="N230" i="7" s="1"/>
  <c r="H230" i="7"/>
  <c r="B230" i="7"/>
  <c r="Y229" i="7"/>
  <c r="X229" i="7"/>
  <c r="M229" i="7"/>
  <c r="N229" i="7" s="1"/>
  <c r="H229" i="7"/>
  <c r="B229" i="7"/>
  <c r="Y228" i="7"/>
  <c r="X228" i="7"/>
  <c r="M228" i="7"/>
  <c r="N228" i="7" s="1"/>
  <c r="H228" i="7"/>
  <c r="B228" i="7"/>
  <c r="Y227" i="7"/>
  <c r="X227" i="7"/>
  <c r="M227" i="7"/>
  <c r="N227" i="7" s="1"/>
  <c r="H227" i="7"/>
  <c r="B227" i="7"/>
  <c r="Y226" i="7"/>
  <c r="X226" i="7"/>
  <c r="M226" i="7"/>
  <c r="N226" i="7" s="1"/>
  <c r="H226" i="7"/>
  <c r="B226" i="7"/>
  <c r="Y225" i="7"/>
  <c r="X225" i="7"/>
  <c r="M225" i="7"/>
  <c r="N225" i="7" s="1"/>
  <c r="H225" i="7"/>
  <c r="B225" i="7"/>
  <c r="Y224" i="7"/>
  <c r="X224" i="7"/>
  <c r="M224" i="7"/>
  <c r="N224" i="7" s="1"/>
  <c r="H224" i="7"/>
  <c r="B224" i="7"/>
  <c r="Y223" i="7"/>
  <c r="X223" i="7"/>
  <c r="M223" i="7"/>
  <c r="N223" i="7" s="1"/>
  <c r="H223" i="7"/>
  <c r="B223" i="7"/>
  <c r="Y222" i="7"/>
  <c r="X222" i="7"/>
  <c r="M222" i="7"/>
  <c r="N222" i="7" s="1"/>
  <c r="H222" i="7"/>
  <c r="B222" i="7"/>
  <c r="Y221" i="7"/>
  <c r="X221" i="7"/>
  <c r="M221" i="7"/>
  <c r="N221" i="7" s="1"/>
  <c r="H221" i="7"/>
  <c r="B221" i="7"/>
  <c r="Y220" i="7"/>
  <c r="X220" i="7"/>
  <c r="M220" i="7"/>
  <c r="N220" i="7" s="1"/>
  <c r="H220" i="7"/>
  <c r="B220" i="7"/>
  <c r="Y219" i="7"/>
  <c r="X219" i="7"/>
  <c r="M219" i="7"/>
  <c r="N219" i="7" s="1"/>
  <c r="H219" i="7"/>
  <c r="B219" i="7"/>
  <c r="Y218" i="7"/>
  <c r="X218" i="7"/>
  <c r="M218" i="7"/>
  <c r="N218" i="7" s="1"/>
  <c r="H218" i="7"/>
  <c r="B218" i="7"/>
  <c r="Y217" i="7"/>
  <c r="X217" i="7"/>
  <c r="M217" i="7"/>
  <c r="N217" i="7" s="1"/>
  <c r="H217" i="7"/>
  <c r="B217" i="7"/>
  <c r="Y216" i="7"/>
  <c r="X216" i="7"/>
  <c r="M216" i="7"/>
  <c r="N216" i="7" s="1"/>
  <c r="H216" i="7"/>
  <c r="B216" i="7"/>
  <c r="Y215" i="7"/>
  <c r="X215" i="7"/>
  <c r="M215" i="7"/>
  <c r="N215" i="7" s="1"/>
  <c r="H215" i="7"/>
  <c r="B215" i="7"/>
  <c r="Y214" i="7"/>
  <c r="X214" i="7"/>
  <c r="M214" i="7"/>
  <c r="N214" i="7" s="1"/>
  <c r="H214" i="7"/>
  <c r="B214" i="7"/>
  <c r="Y213" i="7"/>
  <c r="X213" i="7"/>
  <c r="M213" i="7"/>
  <c r="N213" i="7" s="1"/>
  <c r="H213" i="7"/>
  <c r="B213" i="7"/>
  <c r="Y212" i="7"/>
  <c r="X212" i="7"/>
  <c r="M212" i="7"/>
  <c r="N212" i="7" s="1"/>
  <c r="H212" i="7"/>
  <c r="B212" i="7"/>
  <c r="Y211" i="7"/>
  <c r="X211" i="7"/>
  <c r="M211" i="7"/>
  <c r="N211" i="7" s="1"/>
  <c r="H211" i="7"/>
  <c r="B211" i="7"/>
  <c r="Y210" i="7"/>
  <c r="X210" i="7"/>
  <c r="M210" i="7"/>
  <c r="N210" i="7" s="1"/>
  <c r="H210" i="7"/>
  <c r="B210" i="7"/>
  <c r="Y209" i="7"/>
  <c r="X209" i="7"/>
  <c r="M209" i="7"/>
  <c r="N209" i="7" s="1"/>
  <c r="H209" i="7"/>
  <c r="B209" i="7"/>
  <c r="Y208" i="7"/>
  <c r="X208" i="7"/>
  <c r="M208" i="7"/>
  <c r="N208" i="7" s="1"/>
  <c r="H208" i="7"/>
  <c r="B208" i="7"/>
  <c r="Y207" i="7"/>
  <c r="X207" i="7"/>
  <c r="M207" i="7"/>
  <c r="N207" i="7" s="1"/>
  <c r="H207" i="7"/>
  <c r="B207" i="7"/>
  <c r="Y206" i="7"/>
  <c r="X206" i="7"/>
  <c r="M206" i="7"/>
  <c r="N206" i="7" s="1"/>
  <c r="H206" i="7"/>
  <c r="B206" i="7"/>
  <c r="Y205" i="7"/>
  <c r="X205" i="7"/>
  <c r="M205" i="7"/>
  <c r="N205" i="7" s="1"/>
  <c r="H205" i="7"/>
  <c r="B205" i="7"/>
  <c r="Y204" i="7"/>
  <c r="X204" i="7"/>
  <c r="M204" i="7"/>
  <c r="N204" i="7" s="1"/>
  <c r="H204" i="7"/>
  <c r="B204" i="7"/>
  <c r="Y203" i="7"/>
  <c r="X203" i="7"/>
  <c r="M203" i="7"/>
  <c r="N203" i="7" s="1"/>
  <c r="H203" i="7"/>
  <c r="B203" i="7"/>
  <c r="Y202" i="7"/>
  <c r="X202" i="7"/>
  <c r="M202" i="7"/>
  <c r="N202" i="7" s="1"/>
  <c r="H202" i="7"/>
  <c r="B202" i="7"/>
  <c r="Y201" i="7"/>
  <c r="X201" i="7"/>
  <c r="M201" i="7"/>
  <c r="N201" i="7" s="1"/>
  <c r="H201" i="7"/>
  <c r="B201" i="7"/>
  <c r="Y200" i="7"/>
  <c r="X200" i="7"/>
  <c r="M200" i="7"/>
  <c r="N200" i="7" s="1"/>
  <c r="H200" i="7"/>
  <c r="B200" i="7"/>
  <c r="Y199" i="7"/>
  <c r="X199" i="7"/>
  <c r="M199" i="7"/>
  <c r="N199" i="7" s="1"/>
  <c r="H199" i="7"/>
  <c r="B199" i="7"/>
  <c r="Y198" i="7"/>
  <c r="X198" i="7"/>
  <c r="M198" i="7"/>
  <c r="N198" i="7" s="1"/>
  <c r="H198" i="7"/>
  <c r="B198" i="7"/>
  <c r="Y197" i="7"/>
  <c r="X197" i="7"/>
  <c r="M197" i="7"/>
  <c r="N197" i="7" s="1"/>
  <c r="H197" i="7"/>
  <c r="B197" i="7"/>
  <c r="Y196" i="7"/>
  <c r="X196" i="7"/>
  <c r="M196" i="7"/>
  <c r="N196" i="7" s="1"/>
  <c r="H196" i="7"/>
  <c r="B196" i="7"/>
  <c r="Y195" i="7"/>
  <c r="X195" i="7"/>
  <c r="M195" i="7"/>
  <c r="N195" i="7" s="1"/>
  <c r="H195" i="7"/>
  <c r="B195" i="7"/>
  <c r="Y194" i="7"/>
  <c r="X194" i="7"/>
  <c r="M194" i="7"/>
  <c r="N194" i="7" s="1"/>
  <c r="H194" i="7"/>
  <c r="B194" i="7"/>
  <c r="Y193" i="7"/>
  <c r="X193" i="7"/>
  <c r="M193" i="7"/>
  <c r="N193" i="7" s="1"/>
  <c r="H193" i="7"/>
  <c r="B193" i="7"/>
  <c r="Y192" i="7"/>
  <c r="X192" i="7"/>
  <c r="M192" i="7"/>
  <c r="N192" i="7" s="1"/>
  <c r="H192" i="7"/>
  <c r="B192" i="7"/>
  <c r="Y191" i="7"/>
  <c r="X191" i="7"/>
  <c r="M191" i="7"/>
  <c r="N191" i="7" s="1"/>
  <c r="H191" i="7"/>
  <c r="B191" i="7"/>
  <c r="Y190" i="7"/>
  <c r="X190" i="7"/>
  <c r="H190" i="7"/>
  <c r="Y189" i="7"/>
  <c r="H189" i="7"/>
  <c r="X188" i="7"/>
  <c r="M188" i="7"/>
  <c r="N188" i="7" s="1"/>
  <c r="B188" i="7"/>
  <c r="Y187" i="7"/>
  <c r="H187" i="7"/>
  <c r="Y186" i="7"/>
  <c r="M186" i="7"/>
  <c r="N186" i="7" s="1"/>
  <c r="B186" i="7"/>
  <c r="Y185" i="7"/>
  <c r="M185" i="7"/>
  <c r="N185" i="7" s="1"/>
  <c r="X184" i="7"/>
  <c r="M184" i="7"/>
  <c r="N184" i="7" s="1"/>
  <c r="Y183" i="7"/>
  <c r="M183" i="7"/>
  <c r="N183" i="7" s="1"/>
  <c r="B183" i="7"/>
  <c r="Y182" i="7"/>
  <c r="X182" i="7"/>
  <c r="B182" i="7"/>
  <c r="X181" i="7"/>
  <c r="M181" i="7"/>
  <c r="N181" i="7" s="1"/>
  <c r="H181" i="7"/>
  <c r="Y180" i="7"/>
  <c r="M180" i="7"/>
  <c r="N180" i="7" s="1"/>
  <c r="X179" i="7"/>
  <c r="M179" i="7"/>
  <c r="N179" i="7" s="1"/>
  <c r="H179" i="7"/>
  <c r="B179" i="7"/>
  <c r="X178" i="7"/>
  <c r="B178" i="7"/>
  <c r="Y177" i="7"/>
  <c r="X176" i="7"/>
  <c r="M176" i="7"/>
  <c r="N176" i="7" s="1"/>
  <c r="H176" i="7"/>
  <c r="B176" i="7"/>
  <c r="Y170" i="7"/>
  <c r="M170" i="7"/>
  <c r="N170" i="7" s="1"/>
  <c r="H170" i="7"/>
  <c r="Y169" i="7"/>
  <c r="M169" i="7"/>
  <c r="N169" i="7" s="1"/>
  <c r="B169" i="7"/>
  <c r="Y168" i="7"/>
  <c r="M168" i="7"/>
  <c r="N168" i="7" s="1"/>
  <c r="Y167" i="7"/>
  <c r="Y166" i="7"/>
  <c r="M166" i="7"/>
  <c r="N166" i="7" s="1"/>
  <c r="X165" i="7"/>
  <c r="M165" i="7"/>
  <c r="N165" i="7" s="1"/>
  <c r="X164" i="7"/>
  <c r="M164" i="7"/>
  <c r="N164" i="7" s="1"/>
  <c r="H164" i="7"/>
  <c r="B164" i="7"/>
  <c r="X163" i="7"/>
  <c r="X162" i="7"/>
  <c r="M162" i="7"/>
  <c r="N162" i="7" s="1"/>
  <c r="B162" i="7"/>
  <c r="Y161" i="7"/>
  <c r="X161" i="7"/>
  <c r="M161" i="7"/>
  <c r="N161" i="7" s="1"/>
  <c r="H161" i="7"/>
  <c r="B161" i="7"/>
  <c r="Y160" i="7"/>
  <c r="X160" i="7"/>
  <c r="M160" i="7"/>
  <c r="N160" i="7" s="1"/>
  <c r="H160" i="7"/>
  <c r="B160" i="7"/>
  <c r="Y159" i="7"/>
  <c r="X159" i="7"/>
  <c r="M159" i="7"/>
  <c r="N159" i="7" s="1"/>
  <c r="H159" i="7"/>
  <c r="B159" i="7"/>
  <c r="Y158" i="7"/>
  <c r="X158" i="7"/>
  <c r="M158" i="7"/>
  <c r="N158" i="7" s="1"/>
  <c r="H158" i="7"/>
  <c r="B158" i="7"/>
  <c r="Y157" i="7"/>
  <c r="X157" i="7"/>
  <c r="M157" i="7"/>
  <c r="N157" i="7" s="1"/>
  <c r="H157" i="7"/>
  <c r="B157" i="7"/>
  <c r="Y156" i="7"/>
  <c r="X156" i="7"/>
  <c r="M156" i="7"/>
  <c r="N156" i="7" s="1"/>
  <c r="H156" i="7"/>
  <c r="B156" i="7"/>
  <c r="Y155" i="7"/>
  <c r="X155" i="7"/>
  <c r="M155" i="7"/>
  <c r="N155" i="7" s="1"/>
  <c r="H155" i="7"/>
  <c r="B155" i="7"/>
  <c r="Y154" i="7"/>
  <c r="X154" i="7"/>
  <c r="M154" i="7"/>
  <c r="N154" i="7" s="1"/>
  <c r="H154" i="7"/>
  <c r="B154" i="7"/>
  <c r="Y153" i="7"/>
  <c r="X153" i="7"/>
  <c r="M153" i="7"/>
  <c r="N153" i="7" s="1"/>
  <c r="H153" i="7"/>
  <c r="B153" i="7"/>
  <c r="Y152" i="7"/>
  <c r="X152" i="7"/>
  <c r="M152" i="7"/>
  <c r="N152" i="7" s="1"/>
  <c r="H152" i="7"/>
  <c r="B152" i="7"/>
  <c r="Y151" i="7"/>
  <c r="X151" i="7"/>
  <c r="M151" i="7"/>
  <c r="N151" i="7" s="1"/>
  <c r="H151" i="7"/>
  <c r="B151" i="7"/>
  <c r="Y150" i="7"/>
  <c r="H150" i="7"/>
  <c r="Y149" i="7"/>
  <c r="M149" i="7"/>
  <c r="N149" i="7" s="1"/>
  <c r="H149" i="7"/>
  <c r="Y148" i="7"/>
  <c r="X148" i="7"/>
  <c r="M148" i="7"/>
  <c r="N148" i="7" s="1"/>
  <c r="H148" i="7"/>
  <c r="B148" i="7"/>
  <c r="X147" i="7"/>
  <c r="H147" i="7"/>
  <c r="B147" i="7"/>
  <c r="Y146" i="7"/>
  <c r="B146" i="7"/>
  <c r="Y145" i="7"/>
  <c r="X144" i="7"/>
  <c r="M144" i="7"/>
  <c r="N144" i="7" s="1"/>
  <c r="B144" i="7"/>
  <c r="X143" i="7"/>
  <c r="M143" i="7"/>
  <c r="N143" i="7" s="1"/>
  <c r="H143" i="7"/>
  <c r="Y142" i="7"/>
  <c r="M142" i="7"/>
  <c r="N142" i="7" s="1"/>
  <c r="Y141" i="7"/>
  <c r="H141" i="7"/>
  <c r="B141" i="7"/>
  <c r="Y140" i="7"/>
  <c r="H140" i="7"/>
  <c r="B140" i="7"/>
  <c r="Y139" i="7"/>
  <c r="M139" i="7"/>
  <c r="N139" i="7" s="1"/>
  <c r="H139" i="7"/>
  <c r="X138" i="7"/>
  <c r="B138" i="7"/>
  <c r="Y137" i="7"/>
  <c r="M137" i="7"/>
  <c r="N137" i="7" s="1"/>
  <c r="H137" i="7"/>
  <c r="B137" i="7"/>
  <c r="Y136" i="7"/>
  <c r="M136" i="7"/>
  <c r="N136" i="7" s="1"/>
  <c r="B136" i="7"/>
  <c r="X135" i="7"/>
  <c r="M135" i="7"/>
  <c r="N135" i="7" s="1"/>
  <c r="H135" i="7"/>
  <c r="B135" i="7"/>
  <c r="Y134" i="7"/>
  <c r="B134" i="7"/>
  <c r="Y133" i="7"/>
  <c r="H133" i="7"/>
  <c r="Y132" i="7"/>
  <c r="H132" i="7"/>
  <c r="Y131" i="7"/>
  <c r="H131" i="7"/>
  <c r="AT119" i="14"/>
  <c r="D119" i="14"/>
  <c r="AZ118" i="14"/>
  <c r="AM118" i="14"/>
  <c r="AC118" i="14"/>
  <c r="V118" i="14"/>
  <c r="O118" i="14"/>
  <c r="AT52" i="14"/>
  <c r="K52" i="14"/>
  <c r="BH51" i="14"/>
  <c r="AM51" i="14"/>
  <c r="AF51" i="14"/>
  <c r="E51" i="14"/>
  <c r="BB50" i="14"/>
  <c r="AQ50" i="14"/>
  <c r="AL50" i="14"/>
  <c r="P50" i="14"/>
  <c r="BI49" i="14"/>
  <c r="AT49" i="14"/>
  <c r="J49" i="14"/>
  <c r="BE48" i="14"/>
  <c r="AV48" i="14"/>
  <c r="O48" i="14"/>
  <c r="BJ47" i="14"/>
  <c r="AT47" i="14"/>
  <c r="AA47" i="14"/>
  <c r="E47" i="14"/>
  <c r="BA46" i="14"/>
  <c r="AK46" i="14"/>
  <c r="AE46" i="14"/>
  <c r="AA46" i="14"/>
  <c r="V46" i="14"/>
  <c r="BJ45" i="14"/>
  <c r="AS45" i="14"/>
  <c r="U45" i="14"/>
  <c r="E45" i="14"/>
  <c r="AM44" i="14"/>
  <c r="AG44" i="14"/>
  <c r="S44" i="14"/>
  <c r="M44" i="14"/>
  <c r="D44" i="14"/>
  <c r="AX43" i="14"/>
  <c r="AT43" i="14"/>
  <c r="Q43" i="14"/>
  <c r="AV42" i="14"/>
  <c r="T42" i="14"/>
  <c r="I42" i="14"/>
  <c r="AV41" i="14"/>
  <c r="K41" i="14"/>
  <c r="BG40" i="14"/>
  <c r="AN40" i="14"/>
  <c r="AC40" i="14"/>
  <c r="V40" i="14"/>
  <c r="O40" i="14"/>
  <c r="AT39" i="14"/>
  <c r="H39" i="14"/>
  <c r="BC38" i="14"/>
  <c r="AM38" i="14"/>
  <c r="Z38" i="14"/>
  <c r="P38" i="14"/>
  <c r="BI37" i="14"/>
  <c r="AQ37" i="14"/>
  <c r="AM37" i="14"/>
  <c r="AF37" i="14"/>
  <c r="S37" i="14"/>
  <c r="M37" i="14"/>
  <c r="B37" i="14"/>
  <c r="BC36" i="14"/>
  <c r="AN36" i="14"/>
  <c r="U36" i="14"/>
  <c r="M36" i="14"/>
  <c r="AH35" i="14"/>
  <c r="Y35" i="14"/>
  <c r="J35" i="14"/>
  <c r="BG34" i="14"/>
  <c r="AO34" i="14"/>
  <c r="W33" i="14"/>
  <c r="Q33" i="14"/>
  <c r="AZ32" i="14"/>
  <c r="AK32" i="14"/>
  <c r="Q32" i="14"/>
  <c r="BC31" i="14"/>
  <c r="Z31" i="14"/>
  <c r="U31" i="14"/>
  <c r="Q31" i="14"/>
  <c r="AM30" i="14"/>
  <c r="Z30" i="14"/>
  <c r="M30" i="14"/>
  <c r="B30" i="14"/>
  <c r="BA29" i="14"/>
  <c r="AI29" i="14"/>
  <c r="V29" i="14"/>
  <c r="I29" i="14"/>
  <c r="BE28" i="14"/>
  <c r="AU28" i="14"/>
  <c r="P28" i="14"/>
  <c r="C28" i="14"/>
  <c r="BB27" i="14"/>
  <c r="AH27" i="14"/>
  <c r="V27" i="14"/>
  <c r="AV26" i="14"/>
  <c r="S26" i="14"/>
  <c r="G26" i="14"/>
  <c r="BJ25" i="14"/>
  <c r="AF25" i="14"/>
  <c r="T25" i="14"/>
  <c r="AU24" i="14"/>
  <c r="BI23" i="14"/>
  <c r="AX23" i="14"/>
  <c r="AT23" i="14"/>
  <c r="I23" i="14"/>
  <c r="AT22" i="14"/>
  <c r="J22" i="14"/>
  <c r="BH21" i="14"/>
  <c r="AM21" i="14"/>
  <c r="D21" i="14"/>
  <c r="AZ20" i="14"/>
  <c r="AH20" i="14"/>
  <c r="D20" i="14"/>
  <c r="H130" i="7"/>
  <c r="B130" i="7"/>
  <c r="Y129" i="7"/>
  <c r="X129" i="7"/>
  <c r="M129" i="7"/>
  <c r="N129" i="7" s="1"/>
  <c r="H129" i="7"/>
  <c r="B129" i="7"/>
  <c r="Y128" i="7"/>
  <c r="X128" i="7"/>
  <c r="M128" i="7"/>
  <c r="N128" i="7" s="1"/>
  <c r="H128" i="7"/>
  <c r="B128" i="7"/>
  <c r="Y127" i="7"/>
  <c r="X127" i="7"/>
  <c r="M127" i="7"/>
  <c r="N127" i="7" s="1"/>
  <c r="H127" i="7"/>
  <c r="B127" i="7"/>
  <c r="Y126" i="7"/>
  <c r="X126" i="7"/>
  <c r="M126" i="7"/>
  <c r="N126" i="7" s="1"/>
  <c r="H126" i="7"/>
  <c r="B126" i="7"/>
  <c r="Y125" i="7"/>
  <c r="X125" i="7"/>
  <c r="M125" i="7"/>
  <c r="N125" i="7" s="1"/>
  <c r="H125" i="7"/>
  <c r="B125" i="7"/>
  <c r="Y124" i="7"/>
  <c r="X124" i="7"/>
  <c r="M124" i="7"/>
  <c r="N124" i="7" s="1"/>
  <c r="H124" i="7"/>
  <c r="B124" i="7"/>
  <c r="Y123" i="7"/>
  <c r="X123" i="7"/>
  <c r="M123" i="7"/>
  <c r="N123" i="7" s="1"/>
  <c r="H123" i="7"/>
  <c r="B123" i="7"/>
  <c r="Y122" i="7"/>
  <c r="X122" i="7"/>
  <c r="M122" i="7"/>
  <c r="N122" i="7" s="1"/>
  <c r="H122" i="7"/>
  <c r="B122" i="7"/>
  <c r="Y121" i="7"/>
  <c r="X121" i="7"/>
  <c r="M121" i="7"/>
  <c r="N121" i="7" s="1"/>
  <c r="H121" i="7"/>
  <c r="B121" i="7"/>
  <c r="Y120" i="7"/>
  <c r="X120" i="7"/>
  <c r="M120" i="7"/>
  <c r="N120" i="7" s="1"/>
  <c r="H120" i="7"/>
  <c r="B120" i="7"/>
  <c r="Y119" i="7"/>
  <c r="X119" i="7"/>
  <c r="M119" i="7"/>
  <c r="N119" i="7" s="1"/>
  <c r="H119" i="7"/>
  <c r="B119" i="7"/>
  <c r="Y118" i="7"/>
  <c r="X118" i="7"/>
  <c r="M118" i="7"/>
  <c r="N118" i="7" s="1"/>
  <c r="H118" i="7"/>
  <c r="B118" i="7"/>
  <c r="Y117" i="7"/>
  <c r="X117" i="7"/>
  <c r="M117" i="7"/>
  <c r="N117" i="7" s="1"/>
  <c r="H117" i="7"/>
  <c r="B117" i="7"/>
  <c r="Y116" i="7"/>
  <c r="X116" i="7"/>
  <c r="M116" i="7"/>
  <c r="N116" i="7" s="1"/>
  <c r="H116" i="7"/>
  <c r="B116" i="7"/>
  <c r="Y115" i="7"/>
  <c r="X115" i="7"/>
  <c r="M115" i="7"/>
  <c r="N115" i="7" s="1"/>
  <c r="H115" i="7"/>
  <c r="B115" i="7"/>
  <c r="Y114" i="7"/>
  <c r="X114" i="7"/>
  <c r="M114" i="7"/>
  <c r="N114" i="7" s="1"/>
  <c r="H114" i="7"/>
  <c r="B114" i="7"/>
  <c r="Y113" i="7"/>
  <c r="X113" i="7"/>
  <c r="M113" i="7"/>
  <c r="N113" i="7" s="1"/>
  <c r="H113" i="7"/>
  <c r="B113" i="7"/>
  <c r="Y112" i="7"/>
  <c r="X112" i="7"/>
  <c r="M112" i="7"/>
  <c r="N112" i="7" s="1"/>
  <c r="H112" i="7"/>
  <c r="B112" i="7"/>
  <c r="Y111" i="7"/>
  <c r="X111" i="7"/>
  <c r="M111" i="7"/>
  <c r="N111" i="7" s="1"/>
  <c r="H111" i="7"/>
  <c r="B111" i="7"/>
  <c r="Y110" i="7"/>
  <c r="X110" i="7"/>
  <c r="M110" i="7"/>
  <c r="N110" i="7" s="1"/>
  <c r="H110" i="7"/>
  <c r="B110" i="7"/>
  <c r="Y109" i="7"/>
  <c r="X109" i="7"/>
  <c r="M109" i="7"/>
  <c r="N109" i="7" s="1"/>
  <c r="H109" i="7"/>
  <c r="B109" i="7"/>
  <c r="Y108" i="7"/>
  <c r="X108" i="7"/>
  <c r="M108" i="7"/>
  <c r="N108" i="7" s="1"/>
  <c r="H108" i="7"/>
  <c r="B108" i="7"/>
  <c r="Y107" i="7"/>
  <c r="X107" i="7"/>
  <c r="M107" i="7"/>
  <c r="N107" i="7" s="1"/>
  <c r="H107" i="7"/>
  <c r="B107" i="7"/>
  <c r="Y106" i="7"/>
  <c r="X106" i="7"/>
  <c r="M106" i="7"/>
  <c r="N106" i="7" s="1"/>
  <c r="H106" i="7"/>
  <c r="B106" i="7"/>
  <c r="Y105" i="7"/>
  <c r="X105" i="7"/>
  <c r="M105" i="7"/>
  <c r="N105" i="7" s="1"/>
  <c r="H105" i="7"/>
  <c r="B105" i="7"/>
  <c r="Y104" i="7"/>
  <c r="X104" i="7"/>
  <c r="M104" i="7"/>
  <c r="N104" i="7" s="1"/>
  <c r="H104" i="7"/>
  <c r="B104" i="7"/>
  <c r="Y103" i="7"/>
  <c r="X103" i="7"/>
  <c r="M103" i="7"/>
  <c r="N103" i="7" s="1"/>
  <c r="H103" i="7"/>
  <c r="B103" i="7"/>
  <c r="Y102" i="7"/>
  <c r="X102" i="7"/>
  <c r="M102" i="7"/>
  <c r="N102" i="7" s="1"/>
  <c r="H102" i="7"/>
  <c r="B102" i="7"/>
  <c r="Y101" i="7"/>
  <c r="X101" i="7"/>
  <c r="M101" i="7"/>
  <c r="N101" i="7" s="1"/>
  <c r="H101" i="7"/>
  <c r="B101" i="7"/>
  <c r="Y100" i="7"/>
  <c r="X100" i="7"/>
  <c r="M100" i="7"/>
  <c r="N100" i="7" s="1"/>
  <c r="H100" i="7"/>
  <c r="B100" i="7"/>
  <c r="Y99" i="7"/>
  <c r="X99" i="7"/>
  <c r="M99" i="7"/>
  <c r="N99" i="7" s="1"/>
  <c r="H99" i="7"/>
  <c r="B99" i="7"/>
  <c r="Y98" i="7"/>
  <c r="X98" i="7"/>
  <c r="M98" i="7"/>
  <c r="N98" i="7" s="1"/>
  <c r="H98" i="7"/>
  <c r="B98" i="7"/>
  <c r="Y97" i="7"/>
  <c r="X97" i="7"/>
  <c r="M97" i="7"/>
  <c r="N97" i="7" s="1"/>
  <c r="H97" i="7"/>
  <c r="B97" i="7"/>
  <c r="Y96" i="7"/>
  <c r="X96" i="7"/>
  <c r="M96" i="7"/>
  <c r="N96" i="7" s="1"/>
  <c r="H96" i="7"/>
  <c r="B96" i="7"/>
  <c r="Y95" i="7"/>
  <c r="X95" i="7"/>
  <c r="M95" i="7"/>
  <c r="N95" i="7" s="1"/>
  <c r="H95" i="7"/>
  <c r="B95" i="7"/>
  <c r="Y94" i="7"/>
  <c r="X94" i="7"/>
  <c r="M94" i="7"/>
  <c r="N94" i="7" s="1"/>
  <c r="H94" i="7"/>
  <c r="B94" i="7"/>
  <c r="Y93" i="7"/>
  <c r="X93" i="7"/>
  <c r="M93" i="7"/>
  <c r="N93" i="7" s="1"/>
  <c r="H93" i="7"/>
  <c r="B93" i="7"/>
  <c r="Y92" i="7"/>
  <c r="X92" i="7"/>
  <c r="M92" i="7"/>
  <c r="N92" i="7" s="1"/>
  <c r="H92" i="7"/>
  <c r="B92" i="7"/>
  <c r="Y91" i="7"/>
  <c r="X91" i="7"/>
  <c r="M91" i="7"/>
  <c r="N91" i="7" s="1"/>
  <c r="H91" i="7"/>
  <c r="B91" i="7"/>
  <c r="Y90" i="7"/>
  <c r="X90" i="7"/>
  <c r="M90" i="7"/>
  <c r="N90" i="7" s="1"/>
  <c r="H90" i="7"/>
  <c r="B90" i="7"/>
  <c r="Y89" i="7"/>
  <c r="X89" i="7"/>
  <c r="M89" i="7"/>
  <c r="N89" i="7" s="1"/>
  <c r="H89" i="7"/>
  <c r="B89" i="7"/>
  <c r="Y88" i="7"/>
  <c r="X88" i="7"/>
  <c r="M88" i="7"/>
  <c r="N88" i="7" s="1"/>
  <c r="H88" i="7"/>
  <c r="B88" i="7"/>
  <c r="Y87" i="7"/>
  <c r="X87" i="7"/>
  <c r="M87" i="7"/>
  <c r="N87" i="7" s="1"/>
  <c r="H87" i="7"/>
  <c r="B87" i="7"/>
  <c r="Y86" i="7"/>
  <c r="X86" i="7"/>
  <c r="M86" i="7"/>
  <c r="N86" i="7" s="1"/>
  <c r="H86" i="7"/>
  <c r="B86" i="7"/>
  <c r="Y85" i="7"/>
  <c r="X85" i="7"/>
  <c r="M85" i="7"/>
  <c r="N85" i="7" s="1"/>
  <c r="H85" i="7"/>
  <c r="B85" i="7"/>
  <c r="Y84" i="7"/>
  <c r="X84" i="7"/>
  <c r="M84" i="7"/>
  <c r="N84" i="7" s="1"/>
  <c r="H84" i="7"/>
  <c r="B84" i="7"/>
  <c r="Y83" i="7"/>
  <c r="X83" i="7"/>
  <c r="M83" i="7"/>
  <c r="N83" i="7" s="1"/>
  <c r="H83" i="7"/>
  <c r="B83" i="7"/>
  <c r="Y82" i="7"/>
  <c r="X82" i="7"/>
  <c r="M82" i="7"/>
  <c r="N82" i="7" s="1"/>
  <c r="H82" i="7"/>
  <c r="B82" i="7"/>
  <c r="Y81" i="7"/>
  <c r="X81" i="7"/>
  <c r="M81" i="7"/>
  <c r="N81" i="7" s="1"/>
  <c r="H81" i="7"/>
  <c r="B81" i="7"/>
  <c r="Y80" i="7"/>
  <c r="X80" i="7"/>
  <c r="M80" i="7"/>
  <c r="N80" i="7" s="1"/>
  <c r="H80" i="7"/>
  <c r="B80" i="7"/>
  <c r="Y79" i="7"/>
  <c r="X79" i="7"/>
  <c r="M79" i="7"/>
  <c r="N79" i="7" s="1"/>
  <c r="H79" i="7"/>
  <c r="B79" i="7"/>
  <c r="Y78" i="7"/>
  <c r="X78" i="7"/>
  <c r="M78" i="7"/>
  <c r="N78" i="7" s="1"/>
  <c r="H78" i="7"/>
  <c r="B78" i="7"/>
  <c r="Y77" i="7"/>
  <c r="X77" i="7"/>
  <c r="M77" i="7"/>
  <c r="N77" i="7" s="1"/>
  <c r="H77" i="7"/>
  <c r="B77" i="7"/>
  <c r="Y76" i="7"/>
  <c r="X76" i="7"/>
  <c r="M76" i="7"/>
  <c r="N76" i="7" s="1"/>
  <c r="H76" i="7"/>
  <c r="B76" i="7"/>
  <c r="Y75" i="7"/>
  <c r="X75" i="7"/>
  <c r="M75" i="7"/>
  <c r="N75" i="7" s="1"/>
  <c r="H75" i="7"/>
  <c r="B75" i="7"/>
  <c r="Y74" i="7"/>
  <c r="X74" i="7"/>
  <c r="M74" i="7"/>
  <c r="N74" i="7" s="1"/>
  <c r="H74" i="7"/>
  <c r="B74" i="7"/>
  <c r="Y73" i="7"/>
  <c r="X73" i="7"/>
  <c r="M73" i="7"/>
  <c r="N73" i="7" s="1"/>
  <c r="H73" i="7"/>
  <c r="B73" i="7"/>
  <c r="Y72" i="7"/>
  <c r="X72" i="7"/>
  <c r="M72" i="7"/>
  <c r="N72" i="7" s="1"/>
  <c r="H72" i="7"/>
  <c r="B72" i="7"/>
  <c r="Y71" i="7"/>
  <c r="X71" i="7"/>
  <c r="M71" i="7"/>
  <c r="N71" i="7" s="1"/>
  <c r="H71" i="7"/>
  <c r="B71" i="7"/>
  <c r="Y70" i="7"/>
  <c r="X70" i="7"/>
  <c r="M70" i="7"/>
  <c r="N70" i="7" s="1"/>
  <c r="H70" i="7"/>
  <c r="B70" i="7"/>
  <c r="Y69" i="7"/>
  <c r="X69" i="7"/>
  <c r="M69" i="7"/>
  <c r="N69" i="7" s="1"/>
  <c r="H69" i="7"/>
  <c r="B69" i="7"/>
  <c r="Y68" i="7"/>
  <c r="X68" i="7"/>
  <c r="M68" i="7"/>
  <c r="N68" i="7" s="1"/>
  <c r="H68" i="7"/>
  <c r="B68" i="7"/>
  <c r="Y67" i="7"/>
  <c r="X67" i="7"/>
  <c r="M67" i="7"/>
  <c r="N67" i="7" s="1"/>
  <c r="H67" i="7"/>
  <c r="B67" i="7"/>
  <c r="Y66" i="7"/>
  <c r="X66" i="7"/>
  <c r="M66" i="7"/>
  <c r="N66" i="7" s="1"/>
  <c r="H66" i="7"/>
  <c r="B66" i="7"/>
  <c r="Y65" i="7"/>
  <c r="X65" i="7"/>
  <c r="M65" i="7"/>
  <c r="N65" i="7" s="1"/>
  <c r="H65" i="7"/>
  <c r="B65" i="7"/>
  <c r="Y64" i="7"/>
  <c r="X64" i="7"/>
  <c r="M64" i="7"/>
  <c r="N64" i="7" s="1"/>
  <c r="H64" i="7"/>
  <c r="B64" i="7"/>
  <c r="Y63" i="7"/>
  <c r="X63" i="7"/>
  <c r="M63" i="7"/>
  <c r="N63" i="7" s="1"/>
  <c r="H63" i="7"/>
  <c r="B63" i="7"/>
  <c r="Y62" i="7"/>
  <c r="X62" i="7"/>
  <c r="M62" i="7"/>
  <c r="N62" i="7" s="1"/>
  <c r="H62" i="7"/>
  <c r="B62" i="7"/>
  <c r="Y61" i="7"/>
  <c r="X61" i="7"/>
  <c r="M61" i="7"/>
  <c r="N61" i="7" s="1"/>
  <c r="H61" i="7"/>
  <c r="B61" i="7"/>
  <c r="Y60" i="7"/>
  <c r="X60" i="7"/>
  <c r="M60" i="7"/>
  <c r="N60" i="7" s="1"/>
  <c r="H60" i="7"/>
  <c r="B60" i="7"/>
  <c r="Y59" i="7"/>
  <c r="X59" i="7"/>
  <c r="M59" i="7"/>
  <c r="N59" i="7" s="1"/>
  <c r="H59" i="7"/>
  <c r="B59" i="7"/>
  <c r="Y58" i="7"/>
  <c r="X58" i="7"/>
  <c r="M58" i="7"/>
  <c r="N58" i="7" s="1"/>
  <c r="H58" i="7"/>
  <c r="B58" i="7"/>
  <c r="Y57" i="7"/>
  <c r="X57" i="7"/>
  <c r="M57" i="7"/>
  <c r="N57" i="7" s="1"/>
  <c r="H57" i="7"/>
  <c r="B57" i="7"/>
  <c r="Y56" i="7"/>
  <c r="X56" i="7"/>
  <c r="M56" i="7"/>
  <c r="N56" i="7" s="1"/>
  <c r="H56" i="7"/>
  <c r="B56" i="7"/>
  <c r="Y55" i="7"/>
  <c r="X55" i="7"/>
  <c r="M55" i="7"/>
  <c r="N55" i="7" s="1"/>
  <c r="H55" i="7"/>
  <c r="B55" i="7"/>
  <c r="Y54" i="7"/>
  <c r="X54" i="7"/>
  <c r="M54" i="7"/>
  <c r="N54" i="7" s="1"/>
  <c r="H54" i="7"/>
  <c r="B54" i="7"/>
  <c r="Y53" i="7"/>
  <c r="X53" i="7"/>
  <c r="M53" i="7"/>
  <c r="N53" i="7" s="1"/>
  <c r="H53" i="7"/>
  <c r="B53" i="7"/>
  <c r="Y52" i="7"/>
  <c r="X52" i="7"/>
  <c r="M52" i="7"/>
  <c r="N52" i="7" s="1"/>
  <c r="H52" i="7"/>
  <c r="B52" i="7"/>
  <c r="Y51" i="7"/>
  <c r="X51" i="7"/>
  <c r="M51" i="7"/>
  <c r="N51" i="7" s="1"/>
  <c r="H51" i="7"/>
  <c r="B51" i="7"/>
  <c r="Y50" i="7"/>
  <c r="X50" i="7"/>
  <c r="M50" i="7"/>
  <c r="N50" i="7" s="1"/>
  <c r="H50" i="7"/>
  <c r="B50" i="7"/>
  <c r="Y49" i="7"/>
  <c r="X49" i="7"/>
  <c r="M49" i="7"/>
  <c r="N49" i="7" s="1"/>
  <c r="H49" i="7"/>
  <c r="B49" i="7"/>
  <c r="Y48" i="7"/>
  <c r="X48" i="7"/>
  <c r="M48" i="7"/>
  <c r="N48" i="7" s="1"/>
  <c r="H48" i="7"/>
  <c r="B48" i="7"/>
  <c r="Y47" i="7"/>
  <c r="X47" i="7"/>
  <c r="M47" i="7"/>
  <c r="N47" i="7" s="1"/>
  <c r="H47" i="7"/>
  <c r="B47" i="7"/>
  <c r="Y46" i="7"/>
  <c r="X46" i="7"/>
  <c r="M46" i="7"/>
  <c r="N46" i="7" s="1"/>
  <c r="H46" i="7"/>
  <c r="B46" i="7"/>
  <c r="Y45" i="7"/>
  <c r="X45" i="7"/>
  <c r="M45" i="7"/>
  <c r="N45" i="7" s="1"/>
  <c r="H45" i="7"/>
  <c r="B45" i="7"/>
  <c r="Y44" i="7"/>
  <c r="X44" i="7"/>
  <c r="M44" i="7"/>
  <c r="N44" i="7" s="1"/>
  <c r="H44" i="7"/>
  <c r="B44" i="7"/>
  <c r="Y43" i="7"/>
  <c r="X43" i="7"/>
  <c r="M43" i="7"/>
  <c r="N43" i="7" s="1"/>
  <c r="H43" i="7"/>
  <c r="B43" i="7"/>
  <c r="Y42" i="7"/>
  <c r="X42" i="7"/>
  <c r="M42" i="7"/>
  <c r="N42" i="7" s="1"/>
  <c r="H42" i="7"/>
  <c r="B42" i="7"/>
  <c r="Y41" i="7"/>
  <c r="X41" i="7"/>
  <c r="M41" i="7"/>
  <c r="N41" i="7" s="1"/>
  <c r="H41" i="7"/>
  <c r="B41" i="7"/>
  <c r="Y40" i="7"/>
  <c r="X40" i="7"/>
  <c r="M40" i="7"/>
  <c r="N40" i="7" s="1"/>
  <c r="H40" i="7"/>
  <c r="B40" i="7"/>
  <c r="Y39" i="7"/>
  <c r="X39" i="7"/>
  <c r="M39" i="7"/>
  <c r="N39" i="7" s="1"/>
  <c r="H39" i="7"/>
  <c r="B39" i="7"/>
  <c r="Y38" i="7"/>
  <c r="X38" i="7"/>
  <c r="M38" i="7"/>
  <c r="N38" i="7" s="1"/>
  <c r="H38" i="7"/>
  <c r="B38" i="7"/>
  <c r="Y37" i="7"/>
  <c r="X37" i="7"/>
  <c r="M37" i="7"/>
  <c r="N37" i="7" s="1"/>
  <c r="H37" i="7"/>
  <c r="B37" i="7"/>
  <c r="Y36" i="7"/>
  <c r="X36" i="7"/>
  <c r="M36" i="7"/>
  <c r="N36" i="7" s="1"/>
  <c r="H36" i="7"/>
  <c r="B36" i="7"/>
  <c r="Y35" i="7"/>
  <c r="X35" i="7"/>
  <c r="M35" i="7"/>
  <c r="N35" i="7" s="1"/>
  <c r="H35" i="7"/>
  <c r="B35" i="7"/>
  <c r="Y34" i="7"/>
  <c r="X34" i="7"/>
  <c r="M34" i="7"/>
  <c r="N34" i="7" s="1"/>
  <c r="H34" i="7"/>
  <c r="B34" i="7"/>
  <c r="Y33" i="7"/>
  <c r="X33" i="7"/>
  <c r="M33" i="7"/>
  <c r="N33" i="7" s="1"/>
  <c r="H33" i="7"/>
  <c r="B33" i="7"/>
  <c r="Y32" i="7"/>
  <c r="X32" i="7"/>
  <c r="M32" i="7"/>
  <c r="N32" i="7" s="1"/>
  <c r="H32" i="7"/>
  <c r="B32" i="7"/>
  <c r="Y31" i="7"/>
  <c r="X31" i="7"/>
  <c r="M31" i="7"/>
  <c r="N31" i="7" s="1"/>
  <c r="H31" i="7"/>
  <c r="B31" i="7"/>
  <c r="Y30" i="7"/>
  <c r="X30" i="7"/>
  <c r="M30" i="7"/>
  <c r="N30" i="7" s="1"/>
  <c r="H30" i="7"/>
  <c r="B30" i="7"/>
  <c r="Y29" i="7"/>
  <c r="X29" i="7"/>
  <c r="M29" i="7"/>
  <c r="N29" i="7" s="1"/>
  <c r="H29" i="7"/>
  <c r="B29" i="7"/>
  <c r="Y28" i="7"/>
  <c r="X28" i="7"/>
  <c r="M28" i="7"/>
  <c r="N28" i="7" s="1"/>
  <c r="H28" i="7"/>
  <c r="B28" i="7"/>
  <c r="Y27" i="7"/>
  <c r="X27" i="7"/>
  <c r="M27" i="7"/>
  <c r="N27" i="7" s="1"/>
  <c r="H27" i="7"/>
  <c r="B27" i="7"/>
  <c r="Y26" i="7"/>
  <c r="X26" i="7"/>
  <c r="M26" i="7"/>
  <c r="N26" i="7" s="1"/>
  <c r="H26" i="7"/>
  <c r="B26" i="7"/>
  <c r="Y25" i="7"/>
  <c r="X25" i="7"/>
  <c r="M25" i="7"/>
  <c r="N25" i="7" s="1"/>
  <c r="H25" i="7"/>
  <c r="B25" i="7"/>
  <c r="Y24" i="7"/>
  <c r="X24" i="7"/>
  <c r="M24" i="7"/>
  <c r="N24" i="7" s="1"/>
  <c r="H24" i="7"/>
  <c r="B24" i="7"/>
  <c r="Y23" i="7"/>
  <c r="X23" i="7"/>
  <c r="M23" i="7"/>
  <c r="N23" i="7" s="1"/>
  <c r="H23" i="7"/>
  <c r="B23" i="7"/>
  <c r="Y22" i="7"/>
  <c r="X22" i="7"/>
  <c r="M22" i="7"/>
  <c r="N22" i="7" s="1"/>
  <c r="H22" i="7"/>
  <c r="B22" i="7"/>
  <c r="Y21" i="7"/>
  <c r="X21" i="7"/>
  <c r="M21" i="7"/>
  <c r="N21" i="7" s="1"/>
  <c r="H21" i="7"/>
  <c r="B21" i="7"/>
  <c r="Y20" i="7"/>
  <c r="X20" i="7"/>
  <c r="M20" i="7"/>
  <c r="N20" i="7" s="1"/>
  <c r="H20" i="7"/>
  <c r="B20" i="7"/>
  <c r="Y19" i="7"/>
  <c r="X19" i="7"/>
  <c r="M19" i="7"/>
  <c r="N19" i="7" s="1"/>
  <c r="H19" i="7"/>
  <c r="B19" i="7"/>
  <c r="Y18" i="7"/>
  <c r="X18" i="7"/>
  <c r="M18" i="7"/>
  <c r="N18" i="7" s="1"/>
  <c r="H18" i="7"/>
  <c r="B18" i="7"/>
  <c r="Y17" i="7"/>
  <c r="X17" i="7"/>
  <c r="M17" i="7"/>
  <c r="N17" i="7" s="1"/>
  <c r="H17" i="7"/>
  <c r="B17" i="7"/>
  <c r="Y16" i="7"/>
  <c r="X16" i="7"/>
  <c r="M16" i="7"/>
  <c r="N16" i="7" s="1"/>
  <c r="H16" i="7"/>
  <c r="B16" i="7"/>
  <c r="Y15" i="7"/>
  <c r="X15" i="7"/>
  <c r="M15" i="7"/>
  <c r="N15" i="7" s="1"/>
  <c r="H15" i="7"/>
  <c r="B15" i="7"/>
  <c r="AK14" i="7"/>
  <c r="N14" i="7"/>
  <c r="AF52" i="14"/>
  <c r="J52" i="14"/>
  <c r="AN51" i="14"/>
  <c r="AB51" i="14"/>
  <c r="K51" i="14"/>
  <c r="BC50" i="14"/>
  <c r="AM50" i="14"/>
  <c r="AB50" i="14"/>
  <c r="U50" i="14"/>
  <c r="K50" i="14"/>
  <c r="BC49" i="14"/>
  <c r="AO49" i="14"/>
  <c r="AH49" i="14"/>
  <c r="Z49" i="14"/>
  <c r="I49" i="14"/>
  <c r="BC48" i="14"/>
  <c r="AK48" i="14"/>
  <c r="AA48" i="14"/>
  <c r="M48" i="14"/>
  <c r="E48" i="14"/>
  <c r="AZ47" i="14"/>
  <c r="AG47" i="14"/>
  <c r="O47" i="14"/>
  <c r="BG46" i="14"/>
  <c r="AQ46" i="14"/>
  <c r="U46" i="14"/>
  <c r="G46" i="14"/>
  <c r="BE45" i="14"/>
  <c r="AX45" i="14"/>
  <c r="Z45" i="14"/>
  <c r="S45" i="14"/>
  <c r="N45" i="14"/>
  <c r="BG44" i="14"/>
  <c r="AQ44" i="14"/>
  <c r="AL44" i="14"/>
  <c r="Z44" i="14"/>
  <c r="E44" i="14"/>
  <c r="BA43" i="14"/>
  <c r="AH43" i="14"/>
  <c r="AB43" i="14"/>
  <c r="V43" i="14"/>
  <c r="H43" i="14"/>
  <c r="BI42" i="14"/>
  <c r="AU42" i="14"/>
  <c r="M42" i="14"/>
  <c r="E42" i="14"/>
  <c r="AK41" i="14"/>
  <c r="AG41" i="14"/>
  <c r="U41" i="14"/>
  <c r="P41" i="14"/>
  <c r="BH40" i="14"/>
  <c r="AO40" i="14"/>
  <c r="AG40" i="14"/>
  <c r="Y40" i="14"/>
  <c r="K40" i="14"/>
  <c r="BE39" i="14"/>
  <c r="AQ39" i="14"/>
  <c r="AL39" i="14"/>
  <c r="AC39" i="14"/>
  <c r="U39" i="14"/>
  <c r="P39" i="14"/>
  <c r="BE38" i="14"/>
  <c r="AI38" i="14"/>
  <c r="U38" i="14"/>
  <c r="N38" i="14"/>
  <c r="BJ37" i="14"/>
  <c r="AO37" i="14"/>
  <c r="AC37" i="14"/>
  <c r="BB36" i="14"/>
  <c r="AK36" i="14"/>
  <c r="AE36" i="14"/>
  <c r="Y36" i="14"/>
  <c r="Q36" i="14"/>
  <c r="BI35" i="14"/>
  <c r="AX35" i="14"/>
  <c r="AS35" i="14"/>
  <c r="AN34" i="14"/>
  <c r="AH34" i="14"/>
  <c r="O34" i="14"/>
  <c r="BI33" i="14"/>
  <c r="AS33" i="14"/>
  <c r="AS32" i="14"/>
  <c r="K32" i="14"/>
  <c r="BE31" i="14"/>
  <c r="AS31" i="14"/>
  <c r="D31" i="14"/>
  <c r="AK30" i="14"/>
  <c r="P30" i="14"/>
  <c r="BH29" i="14"/>
  <c r="AF29" i="14"/>
  <c r="T29" i="14"/>
  <c r="M29" i="14"/>
  <c r="AQ28" i="14"/>
  <c r="AI28" i="14"/>
  <c r="AA28" i="14"/>
  <c r="Q28" i="14"/>
  <c r="B28" i="14"/>
  <c r="AS27" i="14"/>
  <c r="J27" i="14"/>
  <c r="L27" i="20" s="1"/>
  <c r="BG26" i="14"/>
  <c r="AQ26" i="14"/>
  <c r="AK26" i="14"/>
  <c r="AB26" i="14"/>
  <c r="Q26" i="14"/>
  <c r="E26" i="14"/>
  <c r="AU25" i="14"/>
  <c r="O25" i="14"/>
  <c r="BH24" i="14"/>
  <c r="AN24" i="14"/>
  <c r="AH24" i="14"/>
  <c r="AA24" i="14"/>
  <c r="Q24" i="14"/>
  <c r="B24" i="14"/>
  <c r="BE23" i="14"/>
  <c r="AL23" i="14"/>
  <c r="AB23" i="14"/>
  <c r="S23" i="14"/>
  <c r="G23" i="14"/>
  <c r="D23" i="14"/>
  <c r="AO22" i="14"/>
  <c r="AH22" i="14"/>
  <c r="Y22" i="14"/>
  <c r="S22" i="14"/>
  <c r="M22" i="14"/>
  <c r="I22" i="14"/>
  <c r="BB21" i="14"/>
  <c r="AI21" i="14"/>
  <c r="AA21" i="14"/>
  <c r="AI20" i="14"/>
  <c r="AA20" i="14"/>
  <c r="B14" i="7"/>
  <c r="Y13" i="7"/>
  <c r="X13" i="7"/>
  <c r="M13" i="7"/>
  <c r="N13" i="7" s="1"/>
  <c r="H13" i="7"/>
  <c r="B13" i="7"/>
  <c r="Y12" i="7"/>
  <c r="X12" i="7"/>
  <c r="M12" i="7"/>
  <c r="N12" i="7" s="1"/>
  <c r="H12" i="7"/>
  <c r="B12" i="7"/>
  <c r="Y11" i="7"/>
  <c r="X11" i="7"/>
  <c r="M11" i="7"/>
  <c r="N11" i="7" s="1"/>
  <c r="H11" i="7"/>
  <c r="B11" i="7"/>
  <c r="Y10" i="7"/>
  <c r="X10" i="7"/>
  <c r="M10" i="7"/>
  <c r="N10" i="7" s="1"/>
  <c r="H10" i="7"/>
  <c r="B10" i="7"/>
  <c r="Y9" i="7"/>
  <c r="X9" i="7"/>
  <c r="M9" i="7"/>
  <c r="N9" i="7" s="1"/>
  <c r="H9" i="7"/>
  <c r="B9" i="7"/>
  <c r="Y8" i="7"/>
  <c r="X8" i="7"/>
  <c r="M8" i="7"/>
  <c r="N8" i="7" s="1"/>
  <c r="H8" i="7"/>
  <c r="B8" i="7"/>
  <c r="Y7" i="7"/>
  <c r="X7" i="7"/>
  <c r="M7" i="7"/>
  <c r="N7" i="7" s="1"/>
  <c r="H7" i="7"/>
  <c r="B7" i="7"/>
  <c r="Y6" i="7"/>
  <c r="X6" i="7"/>
  <c r="M6" i="7"/>
  <c r="N6" i="7" s="1"/>
  <c r="H6" i="7"/>
  <c r="B6" i="7"/>
  <c r="Y5" i="7"/>
  <c r="X5" i="7"/>
  <c r="M5" i="7"/>
  <c r="N5" i="7" s="1"/>
  <c r="H5" i="7"/>
  <c r="B5" i="7"/>
  <c r="Y4" i="7"/>
  <c r="X4" i="7"/>
  <c r="M4" i="7"/>
  <c r="N4" i="7" s="1"/>
  <c r="H4" i="7"/>
  <c r="B4" i="7"/>
  <c r="Y3" i="7"/>
  <c r="X3" i="7"/>
  <c r="M3" i="7"/>
  <c r="N3" i="7" s="1"/>
  <c r="H3" i="7"/>
  <c r="B3" i="7"/>
  <c r="Y2" i="7"/>
  <c r="X2" i="7"/>
  <c r="M2" i="7"/>
  <c r="N2" i="7" s="1"/>
  <c r="H2" i="7"/>
  <c r="B2" i="7"/>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16" i="4"/>
  <c r="A15" i="4"/>
  <c r="A14" i="4"/>
  <c r="A13" i="4"/>
  <c r="A12" i="4"/>
  <c r="A11" i="4"/>
  <c r="A10" i="4"/>
  <c r="Y119" i="14"/>
  <c r="Q119" i="14"/>
  <c r="AQ118" i="14"/>
  <c r="AL118" i="14"/>
  <c r="AB118" i="14"/>
  <c r="T118" i="14"/>
  <c r="K118" i="14"/>
  <c r="AS51" i="14"/>
  <c r="H51" i="14"/>
  <c r="AZ50" i="14"/>
  <c r="AI50" i="14"/>
  <c r="Y50" i="14"/>
  <c r="B50" i="14"/>
  <c r="AX49" i="14"/>
  <c r="AI49" i="14"/>
  <c r="Q49" i="14"/>
  <c r="E49" i="14"/>
  <c r="BB48" i="14"/>
  <c r="AI48" i="14"/>
  <c r="W48" i="14"/>
  <c r="D48" i="14"/>
  <c r="AN47" i="14"/>
  <c r="AE47" i="14"/>
  <c r="J47" i="14"/>
  <c r="L47" i="20" s="1"/>
  <c r="BE46" i="14"/>
  <c r="AI46" i="14"/>
  <c r="AC46" i="14"/>
  <c r="Z46" i="14"/>
  <c r="C46" i="14"/>
  <c r="BC45" i="14"/>
  <c r="AM45" i="14"/>
  <c r="AB45" i="14"/>
  <c r="I45" i="14"/>
  <c r="K45" i="20" s="1"/>
  <c r="BE44" i="14"/>
  <c r="BB44" i="14"/>
  <c r="AK44" i="14"/>
  <c r="AC44" i="14"/>
  <c r="AM43" i="14"/>
  <c r="T43" i="14"/>
  <c r="C43" i="14"/>
  <c r="AZ42" i="14"/>
  <c r="Z42" i="14"/>
  <c r="AL41" i="14"/>
  <c r="W41" i="14"/>
  <c r="J41" i="14"/>
  <c r="BE40" i="14"/>
  <c r="AQ40" i="14"/>
  <c r="AK40" i="14"/>
  <c r="Q40" i="14"/>
  <c r="BH39" i="14"/>
  <c r="AH39" i="14"/>
  <c r="T39" i="14"/>
  <c r="C39" i="14"/>
  <c r="AO38" i="14"/>
  <c r="AH38" i="14"/>
  <c r="Y38" i="14"/>
  <c r="S38" i="14"/>
  <c r="J38" i="14"/>
  <c r="L38" i="20" s="1"/>
  <c r="BC37" i="14"/>
  <c r="AL37" i="14"/>
  <c r="Y37" i="14"/>
  <c r="P37" i="14"/>
  <c r="AO36" i="14"/>
  <c r="AC36" i="14"/>
  <c r="V36" i="14"/>
  <c r="O36" i="14"/>
  <c r="BH35" i="14"/>
  <c r="AT35" i="14"/>
  <c r="T35" i="14"/>
  <c r="AB34" i="14"/>
  <c r="AU33" i="14"/>
  <c r="P33" i="14"/>
  <c r="BI32" i="14"/>
  <c r="AH32" i="14"/>
  <c r="Z32" i="14"/>
  <c r="O32" i="14"/>
  <c r="AV31" i="14"/>
  <c r="M31" i="14"/>
  <c r="G31" i="14"/>
  <c r="BB30" i="14"/>
  <c r="AO30" i="14"/>
  <c r="AH30" i="14"/>
  <c r="J30" i="14"/>
  <c r="AU29" i="14"/>
  <c r="P29" i="14"/>
  <c r="B29" i="14"/>
  <c r="AN28" i="14"/>
  <c r="V28" i="14"/>
  <c r="AI27" i="14"/>
  <c r="AA27" i="14"/>
  <c r="I27" i="14"/>
  <c r="BI26" i="14"/>
  <c r="AN26" i="14"/>
  <c r="AA26" i="14"/>
  <c r="K26" i="14"/>
  <c r="M26" i="20" s="1"/>
  <c r="AV25" i="14"/>
  <c r="P25" i="14"/>
  <c r="BI24" i="14"/>
  <c r="AT24" i="14"/>
  <c r="AF23" i="14"/>
  <c r="V23" i="14"/>
  <c r="J23" i="14"/>
  <c r="L23" i="20" s="1"/>
  <c r="BC22" i="14"/>
  <c r="AI22" i="14"/>
  <c r="V22" i="14"/>
  <c r="N22" i="14"/>
  <c r="B22" i="14"/>
  <c r="AH21" i="14"/>
  <c r="Y21" i="14"/>
  <c r="T21" i="14"/>
  <c r="N21" i="14"/>
  <c r="BG20" i="14"/>
  <c r="P20" i="14"/>
  <c r="M230" i="20" l="1"/>
  <c r="H476" i="21" s="1"/>
  <c r="C846" i="21"/>
  <c r="A846" i="21"/>
  <c r="G845" i="21"/>
  <c r="E845" i="21"/>
  <c r="C845" i="21"/>
  <c r="A845" i="21"/>
  <c r="G844" i="21"/>
  <c r="E844" i="21"/>
  <c r="C844" i="21"/>
  <c r="A844" i="21"/>
  <c r="G843" i="21"/>
  <c r="E843" i="21"/>
  <c r="C843" i="21"/>
  <c r="A843" i="21"/>
  <c r="G842" i="21"/>
  <c r="E842" i="21"/>
  <c r="C842" i="21"/>
  <c r="A842" i="21"/>
  <c r="G841" i="21"/>
  <c r="E841" i="21"/>
  <c r="C841" i="21"/>
  <c r="A841" i="21"/>
  <c r="G840" i="21"/>
  <c r="E840" i="21"/>
  <c r="C840" i="21"/>
  <c r="A840" i="21"/>
  <c r="G839" i="21"/>
  <c r="E839" i="21"/>
  <c r="C839" i="21"/>
  <c r="A839" i="21"/>
  <c r="G838" i="21"/>
  <c r="E838" i="21"/>
  <c r="C838" i="21"/>
  <c r="A838" i="21"/>
  <c r="G837" i="21"/>
  <c r="E837" i="21"/>
  <c r="C837" i="21"/>
  <c r="A837" i="21"/>
  <c r="G836" i="21"/>
  <c r="E836" i="21"/>
  <c r="C836" i="21"/>
  <c r="A836" i="21"/>
  <c r="G835" i="21"/>
  <c r="E835" i="21"/>
  <c r="C835" i="21"/>
  <c r="A835" i="21"/>
  <c r="G834" i="21"/>
  <c r="E834" i="21"/>
  <c r="C834" i="21"/>
  <c r="A834" i="21"/>
  <c r="G833" i="21"/>
  <c r="E833" i="21"/>
  <c r="C833" i="21"/>
  <c r="A833" i="21"/>
  <c r="G832" i="21"/>
  <c r="E832" i="21"/>
  <c r="C832" i="21"/>
  <c r="A832" i="21"/>
  <c r="G831" i="21"/>
  <c r="E831" i="21"/>
  <c r="C831" i="21"/>
  <c r="A831" i="21"/>
  <c r="G830" i="21"/>
  <c r="E830" i="21"/>
  <c r="C830" i="21"/>
  <c r="A830" i="21"/>
  <c r="G829" i="21"/>
  <c r="E829" i="21"/>
  <c r="C829" i="21"/>
  <c r="A829" i="21"/>
  <c r="G828" i="21"/>
  <c r="E828" i="21"/>
  <c r="C828" i="21"/>
  <c r="A828" i="21"/>
  <c r="G827" i="21"/>
  <c r="E827" i="21"/>
  <c r="C827" i="21"/>
  <c r="A827" i="21"/>
  <c r="G826" i="21"/>
  <c r="E826" i="21"/>
  <c r="C826" i="21"/>
  <c r="A826" i="21"/>
  <c r="G825" i="21"/>
  <c r="E825" i="21"/>
  <c r="C825" i="21"/>
  <c r="A825" i="21"/>
  <c r="G824" i="21"/>
  <c r="E824" i="21"/>
  <c r="C824" i="21"/>
  <c r="A824" i="21"/>
  <c r="G823" i="21"/>
  <c r="E823" i="21"/>
  <c r="C823" i="21"/>
  <c r="A823" i="21"/>
  <c r="G812" i="21"/>
  <c r="E812" i="21"/>
  <c r="C812" i="21"/>
  <c r="A812" i="21"/>
  <c r="G804" i="21"/>
  <c r="E804" i="21"/>
  <c r="C804" i="21"/>
  <c r="A804" i="21"/>
  <c r="G803" i="21"/>
  <c r="E803" i="21"/>
  <c r="C803" i="21"/>
  <c r="A803" i="21"/>
  <c r="G802" i="21"/>
  <c r="E802" i="21"/>
  <c r="C802" i="21"/>
  <c r="A802" i="21"/>
  <c r="G801" i="21"/>
  <c r="E801" i="21"/>
  <c r="C801" i="21"/>
  <c r="A801" i="21"/>
  <c r="G800" i="21"/>
  <c r="E800" i="21"/>
  <c r="C800" i="21"/>
  <c r="A800" i="21"/>
  <c r="A505" i="21"/>
  <c r="A504" i="21"/>
  <c r="A503" i="21"/>
  <c r="A502" i="21"/>
  <c r="A501" i="21"/>
  <c r="A500" i="21"/>
  <c r="A499" i="21"/>
  <c r="A498" i="21"/>
  <c r="A497" i="21"/>
  <c r="A496" i="21"/>
  <c r="A495" i="21"/>
  <c r="A494" i="21"/>
  <c r="A493" i="21"/>
  <c r="R134" i="20"/>
  <c r="P134" i="20"/>
  <c r="K121" i="20"/>
  <c r="K52" i="20"/>
  <c r="D298" i="21" s="1"/>
  <c r="L48" i="20"/>
  <c r="F294" i="21" s="1"/>
  <c r="L44" i="20"/>
  <c r="F290" i="21" s="1"/>
  <c r="M42" i="20"/>
  <c r="H288" i="21" s="1"/>
  <c r="J41" i="20"/>
  <c r="B287" i="21" s="1"/>
  <c r="J32" i="20"/>
  <c r="B278" i="21" s="1"/>
  <c r="AQ233" i="20"/>
  <c r="AH233" i="20"/>
  <c r="Y233" i="20"/>
  <c r="K46" i="20"/>
  <c r="J42" i="20"/>
  <c r="K26" i="20"/>
  <c r="J117" i="20"/>
  <c r="M95" i="20"/>
  <c r="L95" i="20"/>
  <c r="K95" i="20"/>
  <c r="J95" i="20"/>
  <c r="M73" i="20"/>
  <c r="L73" i="20"/>
  <c r="K73" i="20"/>
  <c r="J73" i="20"/>
  <c r="H222" i="8"/>
  <c r="I220" i="8"/>
  <c r="H219" i="8"/>
  <c r="H218" i="8"/>
  <c r="H217" i="8"/>
  <c r="I209" i="8"/>
  <c r="M14" i="13"/>
  <c r="L14" i="13"/>
  <c r="J14" i="13"/>
  <c r="G14" i="20" s="1"/>
  <c r="F15" i="21" s="1"/>
  <c r="I14" i="13"/>
  <c r="F14" i="20" s="1"/>
  <c r="D15" i="21" s="1"/>
  <c r="H14" i="13"/>
  <c r="E14" i="20" s="1"/>
  <c r="B15" i="21" s="1"/>
  <c r="E1468" i="12"/>
  <c r="C1468" i="12"/>
  <c r="A1468" i="12"/>
  <c r="E1467" i="12"/>
  <c r="C1467" i="12"/>
  <c r="A1467" i="12"/>
  <c r="E1466" i="12"/>
  <c r="C1466" i="12"/>
  <c r="A1466" i="12"/>
  <c r="E1465" i="12"/>
  <c r="C1465" i="12"/>
  <c r="A1465" i="12"/>
  <c r="E1464" i="12"/>
  <c r="C1464" i="12"/>
  <c r="A1464" i="12"/>
  <c r="E1463" i="12"/>
  <c r="C1463" i="12"/>
  <c r="A1463" i="12"/>
  <c r="E1462" i="12"/>
  <c r="C1462" i="12"/>
  <c r="A1462" i="12"/>
  <c r="E1461" i="12"/>
  <c r="C1461" i="12"/>
  <c r="A1461" i="12"/>
  <c r="E1460" i="12"/>
  <c r="C1460" i="12"/>
  <c r="A1460" i="12"/>
  <c r="E1459" i="12"/>
  <c r="C1459" i="12"/>
  <c r="A1459" i="12"/>
  <c r="E1458" i="12"/>
  <c r="C1458" i="12"/>
  <c r="A1458" i="12"/>
  <c r="E1457" i="12"/>
  <c r="C1457" i="12"/>
  <c r="A1457" i="12"/>
  <c r="E1456" i="12"/>
  <c r="C1456" i="12"/>
  <c r="A1456" i="12"/>
  <c r="E1455" i="12"/>
  <c r="C1455" i="12"/>
  <c r="A1455" i="12"/>
  <c r="E1454" i="12"/>
  <c r="C1454" i="12"/>
  <c r="A1454" i="12"/>
  <c r="E1453" i="12"/>
  <c r="C1453" i="12"/>
  <c r="A1453" i="12"/>
  <c r="E1452" i="12"/>
  <c r="C1452" i="12"/>
  <c r="A1452" i="12"/>
  <c r="E1451" i="12"/>
  <c r="C1451" i="12"/>
  <c r="A1451" i="12"/>
  <c r="E1450" i="12"/>
  <c r="C1450" i="12"/>
  <c r="A1450" i="12"/>
  <c r="E1449" i="12"/>
  <c r="C1449" i="12"/>
  <c r="A1449" i="12"/>
  <c r="E1448" i="12"/>
  <c r="C1448" i="12"/>
  <c r="A1448" i="12"/>
  <c r="E1447" i="12"/>
  <c r="C1447" i="12"/>
  <c r="A1447" i="12"/>
  <c r="E1446" i="12"/>
  <c r="C1446" i="12"/>
  <c r="A1446" i="12"/>
  <c r="E1445" i="12"/>
  <c r="C1445" i="12"/>
  <c r="A1445" i="12"/>
  <c r="E1444" i="12"/>
  <c r="C1444" i="12"/>
  <c r="A1444" i="12"/>
  <c r="E1443" i="12"/>
  <c r="C1443" i="12"/>
  <c r="A1443" i="12"/>
  <c r="E1442" i="12"/>
  <c r="C1442" i="12"/>
  <c r="A1442" i="12"/>
  <c r="E1441" i="12"/>
  <c r="C1441" i="12"/>
  <c r="A1441" i="12"/>
  <c r="E1440" i="12"/>
  <c r="C1440" i="12"/>
  <c r="A1440" i="12"/>
  <c r="E1439" i="12"/>
  <c r="C1439" i="12"/>
  <c r="A1439" i="12"/>
  <c r="E1438" i="12"/>
  <c r="C1438" i="12"/>
  <c r="A1438" i="12"/>
  <c r="E1437" i="12"/>
  <c r="C1437" i="12"/>
  <c r="A1437" i="12"/>
  <c r="E1436" i="12"/>
  <c r="C1436" i="12"/>
  <c r="A1436" i="12"/>
  <c r="E1435" i="12"/>
  <c r="C1435" i="12"/>
  <c r="A1435" i="12"/>
  <c r="E1344" i="12"/>
  <c r="C1344" i="12"/>
  <c r="E1343" i="12"/>
  <c r="C1343" i="12"/>
  <c r="A1343" i="12"/>
  <c r="E1342" i="12"/>
  <c r="C1342" i="12"/>
  <c r="A1342" i="12"/>
  <c r="E1341" i="12"/>
  <c r="C1341" i="12"/>
  <c r="A1341" i="12"/>
  <c r="E1340" i="12"/>
  <c r="C1340" i="12"/>
  <c r="A1340" i="12"/>
  <c r="E1339" i="12"/>
  <c r="C1339" i="12"/>
  <c r="A1339" i="12"/>
  <c r="E1338" i="12"/>
  <c r="C1338" i="12"/>
  <c r="A1338" i="12"/>
  <c r="E1337" i="12"/>
  <c r="C1337" i="12"/>
  <c r="A1337" i="12"/>
  <c r="E1336" i="12"/>
  <c r="C1336" i="12"/>
  <c r="A1336" i="12"/>
  <c r="E1335" i="12"/>
  <c r="C1335" i="12"/>
  <c r="A1335" i="12"/>
  <c r="E1334" i="12"/>
  <c r="C1334" i="12"/>
  <c r="A1334" i="12"/>
  <c r="E1333" i="12"/>
  <c r="C1333" i="12"/>
  <c r="A1333" i="12"/>
  <c r="E1332" i="12"/>
  <c r="C1332" i="12"/>
  <c r="A1332" i="12"/>
  <c r="E1331" i="12"/>
  <c r="C1331" i="12"/>
  <c r="E581" i="12"/>
  <c r="C581" i="12"/>
  <c r="A581" i="12"/>
  <c r="E580" i="12"/>
  <c r="C580" i="12"/>
  <c r="A580" i="12"/>
  <c r="E579" i="12"/>
  <c r="C579" i="12"/>
  <c r="A579" i="12"/>
  <c r="E578" i="12"/>
  <c r="C578" i="12"/>
  <c r="A578" i="12"/>
  <c r="E577" i="12"/>
  <c r="C577" i="12"/>
  <c r="A577" i="12"/>
  <c r="E576" i="12"/>
  <c r="C576" i="12"/>
  <c r="A576" i="12"/>
  <c r="E575" i="12"/>
  <c r="C575" i="12"/>
  <c r="A575" i="12"/>
  <c r="E574" i="12"/>
  <c r="C574" i="12"/>
  <c r="A574" i="12"/>
  <c r="E573" i="12"/>
  <c r="C573" i="12"/>
  <c r="A573" i="12"/>
  <c r="E572" i="12"/>
  <c r="C572" i="12"/>
  <c r="A572" i="12"/>
  <c r="E571" i="12"/>
  <c r="C571" i="12"/>
  <c r="A571" i="12"/>
  <c r="E570" i="12"/>
  <c r="C570" i="12"/>
  <c r="A570" i="12"/>
  <c r="E569" i="12"/>
  <c r="C569" i="12"/>
  <c r="A569" i="12"/>
  <c r="E568" i="12"/>
  <c r="C568" i="12"/>
  <c r="A568" i="12"/>
  <c r="E567" i="12"/>
  <c r="C567" i="12"/>
  <c r="A567" i="12"/>
  <c r="E566" i="12"/>
  <c r="C566" i="12"/>
  <c r="A566" i="12"/>
  <c r="E565" i="12"/>
  <c r="C565" i="12"/>
  <c r="A565" i="12"/>
  <c r="E505" i="12"/>
  <c r="C505" i="12"/>
  <c r="A505" i="12"/>
  <c r="E504" i="12"/>
  <c r="C504" i="12"/>
  <c r="A504" i="12"/>
  <c r="E503" i="12"/>
  <c r="C503" i="12"/>
  <c r="A503" i="12"/>
  <c r="E502" i="12"/>
  <c r="C502" i="12"/>
  <c r="A502" i="12"/>
  <c r="E499" i="12"/>
  <c r="E336" i="12"/>
  <c r="C336" i="12"/>
  <c r="A336" i="12"/>
  <c r="E335" i="12"/>
  <c r="C335" i="12"/>
  <c r="A335" i="12"/>
  <c r="E334" i="12"/>
  <c r="C334" i="12"/>
  <c r="A334" i="12"/>
  <c r="E333" i="12"/>
  <c r="C333" i="12"/>
  <c r="A333" i="12"/>
  <c r="E332" i="12"/>
  <c r="C332" i="12"/>
  <c r="A332" i="12"/>
  <c r="E331" i="12"/>
  <c r="C331" i="12"/>
  <c r="A331" i="12"/>
  <c r="E330" i="12"/>
  <c r="C330" i="12"/>
  <c r="A330" i="12"/>
  <c r="E329" i="12"/>
  <c r="C329" i="12"/>
  <c r="E260" i="12"/>
  <c r="C260" i="12"/>
  <c r="A260" i="12"/>
  <c r="E257" i="12"/>
  <c r="C257" i="12"/>
  <c r="A257" i="12"/>
  <c r="L49" i="20"/>
  <c r="C750" i="21"/>
  <c r="A750" i="21"/>
  <c r="G750" i="21"/>
  <c r="E750" i="21"/>
  <c r="C749" i="21"/>
  <c r="E749" i="21"/>
  <c r="A749" i="21"/>
  <c r="G749" i="21"/>
  <c r="A748" i="21"/>
  <c r="G748" i="21"/>
  <c r="E748" i="21"/>
  <c r="C748" i="21"/>
  <c r="C747" i="21"/>
  <c r="A747" i="21"/>
  <c r="E747" i="21"/>
  <c r="G747" i="21"/>
  <c r="E746" i="21"/>
  <c r="G746" i="21"/>
  <c r="A746" i="21"/>
  <c r="C746" i="21"/>
  <c r="A745" i="21"/>
  <c r="C745" i="21"/>
  <c r="E745" i="21"/>
  <c r="G745" i="21"/>
  <c r="C744" i="21"/>
  <c r="A744" i="21"/>
  <c r="E744" i="21"/>
  <c r="G744" i="21"/>
  <c r="A743" i="21"/>
  <c r="G743" i="21"/>
  <c r="E743" i="21"/>
  <c r="C743" i="21"/>
  <c r="A742" i="21"/>
  <c r="C742" i="21"/>
  <c r="G742" i="21"/>
  <c r="E742" i="21"/>
  <c r="E741" i="21"/>
  <c r="G741" i="21"/>
  <c r="C741" i="21"/>
  <c r="A741" i="21"/>
  <c r="C740" i="21"/>
  <c r="G740" i="21"/>
  <c r="A740" i="21"/>
  <c r="E740" i="21"/>
  <c r="C739" i="21"/>
  <c r="E739" i="21"/>
  <c r="A739" i="21"/>
  <c r="G739" i="21"/>
  <c r="E738" i="21"/>
  <c r="C738" i="21"/>
  <c r="G738" i="21"/>
  <c r="A738" i="21"/>
  <c r="A107" i="9"/>
  <c r="A108" i="12"/>
  <c r="C108" i="12"/>
  <c r="E108" i="12"/>
  <c r="G108" i="12"/>
  <c r="A109" i="4"/>
  <c r="A130" i="9"/>
  <c r="E131" i="12"/>
  <c r="A131" i="12"/>
  <c r="C131" i="12"/>
  <c r="G131" i="12"/>
  <c r="A1356" i="12"/>
  <c r="C1356" i="12"/>
  <c r="E1356" i="12"/>
  <c r="A132" i="4"/>
  <c r="A129" i="9"/>
  <c r="C130" i="12"/>
  <c r="G130" i="12"/>
  <c r="A130" i="12"/>
  <c r="E130" i="12"/>
  <c r="A1355" i="12"/>
  <c r="C1355" i="12"/>
  <c r="E1355" i="12"/>
  <c r="A131" i="4"/>
  <c r="A128" i="9"/>
  <c r="A129" i="12"/>
  <c r="E129" i="12"/>
  <c r="G129" i="12"/>
  <c r="C129" i="12"/>
  <c r="A1354" i="12"/>
  <c r="C1354" i="12"/>
  <c r="E1354" i="12"/>
  <c r="A130" i="4"/>
  <c r="A127" i="9"/>
  <c r="C128" i="12"/>
  <c r="E128" i="12"/>
  <c r="G128" i="12"/>
  <c r="A128" i="12"/>
  <c r="A1353" i="12"/>
  <c r="C1353" i="12"/>
  <c r="E1353" i="12"/>
  <c r="A129" i="4"/>
  <c r="A126" i="9"/>
  <c r="A127" i="12"/>
  <c r="C127" i="12"/>
  <c r="G127" i="12"/>
  <c r="E127" i="12"/>
  <c r="A1352" i="12"/>
  <c r="C1352" i="12"/>
  <c r="E1352" i="12"/>
  <c r="A128" i="4"/>
  <c r="A125" i="9"/>
  <c r="A126" i="12"/>
  <c r="E126" i="12"/>
  <c r="C126" i="12"/>
  <c r="G126" i="12"/>
  <c r="A1351" i="12"/>
  <c r="C1351" i="12"/>
  <c r="E1351" i="12"/>
  <c r="A127" i="4"/>
  <c r="A124" i="9"/>
  <c r="A125" i="12"/>
  <c r="C125" i="12"/>
  <c r="E125" i="12"/>
  <c r="G125" i="12"/>
  <c r="A1350" i="12"/>
  <c r="C1350" i="12"/>
  <c r="E1350" i="12"/>
  <c r="A126" i="4"/>
  <c r="A123" i="9"/>
  <c r="A124" i="12"/>
  <c r="C124" i="12"/>
  <c r="E124" i="12"/>
  <c r="G124" i="12"/>
  <c r="A1349" i="12"/>
  <c r="C1349" i="12"/>
  <c r="E1349" i="12"/>
  <c r="A125" i="4"/>
  <c r="A122" i="9"/>
  <c r="A123" i="12"/>
  <c r="C123" i="12"/>
  <c r="E123" i="12"/>
  <c r="G123" i="12"/>
  <c r="A1348" i="12"/>
  <c r="C1348" i="12"/>
  <c r="E1348" i="12"/>
  <c r="A124" i="4"/>
  <c r="A121" i="9"/>
  <c r="A122" i="12"/>
  <c r="C122" i="12"/>
  <c r="E122" i="12"/>
  <c r="G122" i="12"/>
  <c r="A1347" i="12"/>
  <c r="C1347" i="12"/>
  <c r="E1347" i="12"/>
  <c r="A123" i="4"/>
  <c r="A120" i="9"/>
  <c r="A121" i="12"/>
  <c r="C121" i="12"/>
  <c r="E121" i="12"/>
  <c r="G121" i="12"/>
  <c r="A1346" i="12"/>
  <c r="C1346" i="12"/>
  <c r="E1346" i="12"/>
  <c r="A122" i="4"/>
  <c r="A119" i="9"/>
  <c r="A120" i="12"/>
  <c r="C120" i="12"/>
  <c r="E120" i="12"/>
  <c r="G120" i="12"/>
  <c r="A1345" i="12"/>
  <c r="C1345" i="12"/>
  <c r="E1345" i="12"/>
  <c r="A121" i="4"/>
  <c r="A118" i="9"/>
  <c r="A119" i="12"/>
  <c r="C119" i="12"/>
  <c r="E119" i="12"/>
  <c r="G119" i="12"/>
  <c r="A1344" i="12"/>
  <c r="A120" i="4"/>
  <c r="A117" i="9"/>
  <c r="A118" i="12"/>
  <c r="C118" i="12"/>
  <c r="E118" i="12"/>
  <c r="G118" i="12"/>
  <c r="A119" i="4"/>
  <c r="A116" i="9"/>
  <c r="A117" i="12"/>
  <c r="C117" i="12"/>
  <c r="E117" i="12"/>
  <c r="G117" i="12"/>
  <c r="A118" i="4"/>
  <c r="A115" i="9"/>
  <c r="A116" i="12"/>
  <c r="C116" i="12"/>
  <c r="E116" i="12"/>
  <c r="G116" i="12"/>
  <c r="A117" i="4"/>
  <c r="A114" i="9"/>
  <c r="A115" i="12"/>
  <c r="C115" i="12"/>
  <c r="E115" i="12"/>
  <c r="G115" i="12"/>
  <c r="A116" i="4"/>
  <c r="A113" i="9"/>
  <c r="A114" i="12"/>
  <c r="C114" i="12"/>
  <c r="E114" i="12"/>
  <c r="G114" i="12"/>
  <c r="A115" i="4"/>
  <c r="A112" i="9"/>
  <c r="A113" i="12"/>
  <c r="C113" i="12"/>
  <c r="E113" i="12"/>
  <c r="G113" i="12"/>
  <c r="A114" i="4"/>
  <c r="A111" i="9"/>
  <c r="A112" i="12"/>
  <c r="C112" i="12"/>
  <c r="E112" i="12"/>
  <c r="G112" i="12"/>
  <c r="A113" i="4"/>
  <c r="A110" i="9"/>
  <c r="A111" i="12"/>
  <c r="C111" i="12"/>
  <c r="E111" i="12"/>
  <c r="G111" i="12"/>
  <c r="A112" i="4"/>
  <c r="A109" i="9"/>
  <c r="A110" i="12"/>
  <c r="C110" i="12"/>
  <c r="E110" i="12"/>
  <c r="G110" i="12"/>
  <c r="A111" i="4"/>
  <c r="A108" i="9"/>
  <c r="A109" i="12"/>
  <c r="C109" i="12"/>
  <c r="E109" i="12"/>
  <c r="G109" i="12"/>
  <c r="A110" i="4"/>
  <c r="A106" i="9"/>
  <c r="A107" i="12"/>
  <c r="C107" i="12"/>
  <c r="E107" i="12"/>
  <c r="G107" i="12"/>
  <c r="A108" i="4"/>
  <c r="A105" i="9"/>
  <c r="A106" i="12"/>
  <c r="C106" i="12"/>
  <c r="E106" i="12"/>
  <c r="G106" i="12"/>
  <c r="A107" i="4"/>
  <c r="A104" i="9"/>
  <c r="A105" i="12"/>
  <c r="C105" i="12"/>
  <c r="E105" i="12"/>
  <c r="G105" i="12"/>
  <c r="A106" i="4"/>
  <c r="A103" i="9"/>
  <c r="A104" i="12"/>
  <c r="C104" i="12"/>
  <c r="E104" i="12"/>
  <c r="G104" i="12"/>
  <c r="A105" i="4"/>
  <c r="A102" i="9"/>
  <c r="A103" i="12"/>
  <c r="C103" i="12"/>
  <c r="E103" i="12"/>
  <c r="G103" i="12"/>
  <c r="A104" i="4"/>
  <c r="A101" i="9"/>
  <c r="A102" i="12"/>
  <c r="C102" i="12"/>
  <c r="E102" i="12"/>
  <c r="G102" i="12"/>
  <c r="A103" i="4"/>
  <c r="A100" i="9"/>
  <c r="A101" i="12"/>
  <c r="C101" i="12"/>
  <c r="E101" i="12"/>
  <c r="G101" i="12"/>
  <c r="A102" i="4"/>
  <c r="A99" i="9"/>
  <c r="A100" i="12"/>
  <c r="C100" i="12"/>
  <c r="E100" i="12"/>
  <c r="G100" i="12"/>
  <c r="A101" i="4"/>
  <c r="A98" i="9"/>
  <c r="A99" i="12"/>
  <c r="C99" i="12"/>
  <c r="E99" i="12"/>
  <c r="G99" i="12"/>
  <c r="A100" i="4"/>
  <c r="A97" i="9"/>
  <c r="A98" i="12"/>
  <c r="C98" i="12"/>
  <c r="E98" i="12"/>
  <c r="G98" i="12"/>
  <c r="A99" i="4"/>
  <c r="A96" i="9"/>
  <c r="A97" i="12"/>
  <c r="C97" i="12"/>
  <c r="E97" i="12"/>
  <c r="G97" i="12"/>
  <c r="A98" i="4"/>
  <c r="A95" i="9"/>
  <c r="A96" i="12"/>
  <c r="C96" i="12"/>
  <c r="E96" i="12"/>
  <c r="G96" i="12"/>
  <c r="A97" i="4"/>
  <c r="A94" i="9"/>
  <c r="A95" i="12"/>
  <c r="C95" i="12"/>
  <c r="E95" i="12"/>
  <c r="G95" i="12"/>
  <c r="A96" i="4"/>
  <c r="A93" i="9"/>
  <c r="A94" i="12"/>
  <c r="C94" i="12"/>
  <c r="E94" i="12"/>
  <c r="G94" i="12"/>
  <c r="A95" i="4"/>
  <c r="A92" i="9"/>
  <c r="A93" i="12"/>
  <c r="C93" i="12"/>
  <c r="E93" i="12"/>
  <c r="G93" i="12"/>
  <c r="A94" i="4"/>
  <c r="A91" i="9"/>
  <c r="A92" i="12"/>
  <c r="C92" i="12"/>
  <c r="E92" i="12"/>
  <c r="G92" i="12"/>
  <c r="A93" i="4"/>
  <c r="J225" i="20"/>
  <c r="J222" i="20"/>
  <c r="B468" i="21" s="1"/>
  <c r="M219" i="20"/>
  <c r="H465" i="21" s="1"/>
  <c r="K218" i="20"/>
  <c r="D464" i="21" s="1"/>
  <c r="M163" i="20"/>
  <c r="L159" i="20"/>
  <c r="K151" i="20"/>
  <c r="J148" i="20"/>
  <c r="M126" i="20"/>
  <c r="L45" i="20"/>
  <c r="J27" i="20"/>
  <c r="A130" i="20"/>
  <c r="A621" i="21" s="1"/>
  <c r="D129" i="20"/>
  <c r="P128" i="20"/>
  <c r="P126" i="20"/>
  <c r="A125" i="20"/>
  <c r="A616" i="21" s="1"/>
  <c r="D124" i="20"/>
  <c r="T120" i="20"/>
  <c r="P120" i="20"/>
  <c r="D120" i="20"/>
  <c r="P118" i="20"/>
  <c r="D118" i="20"/>
  <c r="D116" i="20"/>
  <c r="A105" i="20"/>
  <c r="A596" i="21" s="1"/>
  <c r="D103" i="20"/>
  <c r="A103" i="20"/>
  <c r="A594" i="21" s="1"/>
  <c r="A101" i="20"/>
  <c r="A592" i="21" s="1"/>
  <c r="A100" i="20"/>
  <c r="A591" i="21" s="1"/>
  <c r="D99" i="20"/>
  <c r="A99" i="20"/>
  <c r="A590" i="21" s="1"/>
  <c r="D97" i="20"/>
  <c r="A97" i="20"/>
  <c r="A588" i="21" s="1"/>
  <c r="A94" i="20"/>
  <c r="A585" i="21" s="1"/>
  <c r="D93" i="20"/>
  <c r="A93" i="20"/>
  <c r="A584" i="21" s="1"/>
  <c r="D90" i="20"/>
  <c r="T37" i="20"/>
  <c r="AJ36" i="20"/>
  <c r="T36" i="20"/>
  <c r="P36" i="20"/>
  <c r="P35" i="20"/>
  <c r="AW34" i="20"/>
  <c r="V34" i="20"/>
  <c r="AS31" i="20"/>
  <c r="AH31" i="20"/>
  <c r="P31" i="20"/>
  <c r="V25" i="20"/>
  <c r="R24" i="20"/>
  <c r="P20" i="20"/>
  <c r="K162" i="20"/>
  <c r="J158" i="20"/>
  <c r="J150" i="20"/>
  <c r="M147" i="20"/>
  <c r="M146" i="20"/>
  <c r="L145" i="20"/>
  <c r="H377" i="21"/>
  <c r="H374" i="21"/>
  <c r="F368" i="21"/>
  <c r="B294" i="21"/>
  <c r="H292" i="21"/>
  <c r="F275" i="21"/>
  <c r="B268" i="21"/>
  <c r="E15" i="21"/>
  <c r="C15" i="21"/>
  <c r="A15" i="21"/>
  <c r="E14" i="21"/>
  <c r="C14" i="21"/>
  <c r="A14" i="21"/>
  <c r="E13" i="21"/>
  <c r="C13" i="21"/>
  <c r="A13" i="21"/>
  <c r="E12" i="21"/>
  <c r="C12" i="21"/>
  <c r="A12" i="21"/>
  <c r="E11" i="21"/>
  <c r="C11" i="21"/>
  <c r="A11" i="21"/>
  <c r="E10" i="21"/>
  <c r="C10" i="21"/>
  <c r="A10" i="21"/>
  <c r="E9" i="21"/>
  <c r="C9" i="21"/>
  <c r="A9" i="21"/>
  <c r="E8" i="21"/>
  <c r="C8" i="21"/>
  <c r="A8" i="21"/>
  <c r="E7" i="21"/>
  <c r="C7" i="21"/>
  <c r="A7" i="21"/>
  <c r="E6" i="21"/>
  <c r="C6" i="21"/>
  <c r="A6" i="21"/>
  <c r="E5" i="21"/>
  <c r="C5" i="21"/>
  <c r="A5" i="21"/>
  <c r="E4" i="21"/>
  <c r="C4" i="21"/>
  <c r="A4" i="21"/>
  <c r="E3" i="21"/>
  <c r="C3" i="21"/>
  <c r="A3" i="21"/>
  <c r="R135" i="20"/>
  <c r="AQ134" i="20"/>
  <c r="AJ134" i="20"/>
  <c r="AS132" i="20"/>
  <c r="R132" i="20"/>
  <c r="A129" i="20"/>
  <c r="A620" i="21" s="1"/>
  <c r="AH128" i="20"/>
  <c r="Y128" i="20"/>
  <c r="D128" i="20"/>
  <c r="D127" i="20"/>
  <c r="AQ126" i="20"/>
  <c r="Y126" i="20"/>
  <c r="D126" i="20"/>
  <c r="P124" i="20"/>
  <c r="A123" i="20"/>
  <c r="A614" i="21" s="1"/>
  <c r="A122" i="20"/>
  <c r="A613" i="21" s="1"/>
  <c r="A121" i="20"/>
  <c r="A612" i="21" s="1"/>
  <c r="AH120" i="20"/>
  <c r="AC120" i="20"/>
  <c r="V120" i="20"/>
  <c r="M120" i="20"/>
  <c r="A120" i="20"/>
  <c r="A611" i="21" s="1"/>
  <c r="D117" i="20"/>
  <c r="A117" i="20"/>
  <c r="A608" i="21" s="1"/>
  <c r="D115" i="20"/>
  <c r="A115" i="20"/>
  <c r="A606" i="21" s="1"/>
  <c r="L234" i="20"/>
  <c r="K232" i="20"/>
  <c r="M231" i="20"/>
  <c r="H477" i="21" s="1"/>
  <c r="J231" i="20"/>
  <c r="B477" i="21" s="1"/>
  <c r="J230" i="20"/>
  <c r="B476" i="21" s="1"/>
  <c r="L229" i="20"/>
  <c r="F475" i="21" s="1"/>
  <c r="J228" i="20"/>
  <c r="B474" i="21" s="1"/>
  <c r="M227" i="20"/>
  <c r="H473" i="21" s="1"/>
  <c r="J227" i="20"/>
  <c r="B473" i="21" s="1"/>
  <c r="L226" i="20"/>
  <c r="F472" i="21" s="1"/>
  <c r="K225" i="20"/>
  <c r="D471" i="21" s="1"/>
  <c r="M223" i="20"/>
  <c r="H469" i="21" s="1"/>
  <c r="K223" i="20"/>
  <c r="D469" i="21" s="1"/>
  <c r="J220" i="20"/>
  <c r="B466" i="21" s="1"/>
  <c r="M218" i="20"/>
  <c r="H464" i="21" s="1"/>
  <c r="J217" i="20"/>
  <c r="B463" i="21" s="1"/>
  <c r="K163" i="20"/>
  <c r="D409" i="21" s="1"/>
  <c r="K154" i="20"/>
  <c r="D400" i="21" s="1"/>
  <c r="L150" i="20"/>
  <c r="F396" i="21" s="1"/>
  <c r="M27" i="20"/>
  <c r="J23" i="20"/>
  <c r="E482" i="20"/>
  <c r="C482" i="20"/>
  <c r="C481" i="20"/>
  <c r="E479" i="20"/>
  <c r="D479" i="20"/>
  <c r="C479" i="20"/>
  <c r="B479" i="20"/>
  <c r="E478" i="20"/>
  <c r="D478" i="20"/>
  <c r="C478" i="20"/>
  <c r="B476" i="20"/>
  <c r="E475" i="20"/>
  <c r="C474" i="20"/>
  <c r="E473" i="20"/>
  <c r="D471" i="20"/>
  <c r="B467" i="20"/>
  <c r="B387" i="20"/>
  <c r="D384" i="20"/>
  <c r="E381" i="20"/>
  <c r="D373" i="20"/>
  <c r="E371" i="20"/>
  <c r="B368" i="20"/>
  <c r="C366" i="20"/>
  <c r="C295" i="20"/>
  <c r="D291" i="20"/>
  <c r="B291" i="20"/>
  <c r="E289" i="20"/>
  <c r="D287" i="20"/>
  <c r="E285" i="20"/>
  <c r="B284" i="20"/>
  <c r="B275" i="20"/>
  <c r="E274" i="20"/>
  <c r="D272" i="20"/>
  <c r="B265" i="20"/>
  <c r="D242" i="20"/>
  <c r="A242" i="20"/>
  <c r="A733" i="21" s="1"/>
  <c r="D241" i="20"/>
  <c r="A241" i="20"/>
  <c r="A732" i="21" s="1"/>
  <c r="D240" i="20"/>
  <c r="A240" i="20"/>
  <c r="A731" i="21" s="1"/>
  <c r="D239" i="20"/>
  <c r="A239" i="20"/>
  <c r="A730" i="21" s="1"/>
  <c r="D238" i="20"/>
  <c r="A238" i="20"/>
  <c r="A729" i="21" s="1"/>
  <c r="A237" i="20"/>
  <c r="A728" i="21" s="1"/>
  <c r="D236" i="20"/>
  <c r="AS235" i="20"/>
  <c r="AJ235" i="20"/>
  <c r="AA235" i="20"/>
  <c r="A235" i="20"/>
  <c r="A726" i="21" s="1"/>
  <c r="A234" i="20"/>
  <c r="A725" i="21" s="1"/>
  <c r="AS233" i="20"/>
  <c r="AJ233" i="20"/>
  <c r="AA233" i="20"/>
  <c r="D233" i="20"/>
  <c r="D232" i="20"/>
  <c r="D231" i="20"/>
  <c r="A231" i="20"/>
  <c r="A722" i="21" s="1"/>
  <c r="AQ230" i="20"/>
  <c r="AH230" i="20"/>
  <c r="Y230" i="20"/>
  <c r="AQ227" i="20"/>
  <c r="AH227" i="20"/>
  <c r="Y227" i="20"/>
  <c r="AQ226" i="20"/>
  <c r="AH226" i="20"/>
  <c r="Y226" i="20"/>
  <c r="AQ145" i="20"/>
  <c r="AH145" i="20"/>
  <c r="Y145" i="20"/>
  <c r="AQ144" i="20"/>
  <c r="AU142" i="20"/>
  <c r="AQ142" i="20"/>
  <c r="AC142" i="20"/>
  <c r="Y142" i="20"/>
  <c r="AQ141" i="20"/>
  <c r="AH141" i="20"/>
  <c r="Y141" i="20"/>
  <c r="A127" i="20"/>
  <c r="A618" i="21" s="1"/>
  <c r="A126" i="20"/>
  <c r="A617" i="21" s="1"/>
  <c r="D125" i="20"/>
  <c r="Y124" i="20"/>
  <c r="A124" i="20"/>
  <c r="A615" i="21" s="1"/>
  <c r="D123" i="20"/>
  <c r="D122" i="20"/>
  <c r="D121" i="20"/>
  <c r="AW120" i="20"/>
  <c r="AQ120" i="20"/>
  <c r="AN120" i="20"/>
  <c r="Y120" i="20"/>
  <c r="J120" i="20"/>
  <c r="D119" i="20"/>
  <c r="A119" i="20"/>
  <c r="A610" i="21" s="1"/>
  <c r="Y118" i="20"/>
  <c r="A118" i="20"/>
  <c r="A609" i="21" s="1"/>
  <c r="A116" i="20"/>
  <c r="A607" i="21" s="1"/>
  <c r="D114" i="20"/>
  <c r="A114" i="20"/>
  <c r="A605" i="21" s="1"/>
  <c r="D113" i="20"/>
  <c r="A113" i="20"/>
  <c r="A604" i="21" s="1"/>
  <c r="D112" i="20"/>
  <c r="A112" i="20"/>
  <c r="A603" i="21" s="1"/>
  <c r="D111" i="20"/>
  <c r="A111" i="20"/>
  <c r="A602" i="21" s="1"/>
  <c r="D110" i="20"/>
  <c r="A110" i="20"/>
  <c r="A601" i="21" s="1"/>
  <c r="D109" i="20"/>
  <c r="A109" i="20"/>
  <c r="A600" i="21" s="1"/>
  <c r="D108" i="20"/>
  <c r="A108" i="20"/>
  <c r="A599" i="21" s="1"/>
  <c r="D107" i="20"/>
  <c r="A107" i="20"/>
  <c r="A598" i="21" s="1"/>
  <c r="D106" i="20"/>
  <c r="A106" i="20"/>
  <c r="A597" i="21" s="1"/>
  <c r="D105" i="20"/>
  <c r="D104" i="20"/>
  <c r="A104" i="20"/>
  <c r="A595" i="21" s="1"/>
  <c r="D102" i="20"/>
  <c r="A102" i="20"/>
  <c r="A593" i="21" s="1"/>
  <c r="D101" i="20"/>
  <c r="D100" i="20"/>
  <c r="D98" i="20"/>
  <c r="A98" i="20"/>
  <c r="A589" i="21" s="1"/>
  <c r="D96" i="20"/>
  <c r="A96" i="20"/>
  <c r="A587" i="21" s="1"/>
  <c r="D95" i="20"/>
  <c r="D92" i="20"/>
  <c r="A90" i="20"/>
  <c r="A581" i="21" s="1"/>
  <c r="AS36" i="20"/>
  <c r="AQ36" i="20"/>
  <c r="AE36" i="20"/>
  <c r="AL35" i="20"/>
  <c r="AC35" i="20"/>
  <c r="AU34" i="20"/>
  <c r="AQ34" i="20"/>
  <c r="AN34" i="20"/>
  <c r="Y34" i="20"/>
  <c r="J34" i="20"/>
  <c r="AA33" i="20"/>
  <c r="AQ31" i="20"/>
  <c r="AA31" i="20"/>
  <c r="AQ25" i="20"/>
  <c r="AN25" i="20"/>
  <c r="AE25" i="20"/>
  <c r="AL24" i="20"/>
  <c r="AC24" i="20"/>
  <c r="AU159" i="20"/>
  <c r="AL159" i="20"/>
  <c r="AC159" i="20"/>
  <c r="AQ158" i="20"/>
  <c r="AH158" i="20"/>
  <c r="Y158" i="20"/>
  <c r="AQ153" i="20"/>
  <c r="AH153" i="20"/>
  <c r="Y153" i="20"/>
  <c r="AH144" i="20"/>
  <c r="Y144" i="20"/>
  <c r="AS142" i="20"/>
  <c r="AL142" i="20"/>
  <c r="AJ142" i="20"/>
  <c r="AH142" i="20"/>
  <c r="AA142" i="20"/>
  <c r="AS138" i="20"/>
  <c r="AQ138" i="20"/>
  <c r="AJ138" i="20"/>
  <c r="AH138" i="20"/>
  <c r="AA138" i="20"/>
  <c r="Y138" i="20"/>
  <c r="AQ137" i="20"/>
  <c r="AH137" i="20"/>
  <c r="Y137" i="20"/>
  <c r="AU135" i="20"/>
  <c r="AS135" i="20"/>
  <c r="AQ135" i="20"/>
  <c r="AL135" i="20"/>
  <c r="AJ135" i="20"/>
  <c r="AH135" i="20"/>
  <c r="AA135" i="20"/>
  <c r="Y135" i="20"/>
  <c r="AH134" i="20"/>
  <c r="AA134" i="20"/>
  <c r="Y134" i="20"/>
  <c r="AJ132" i="20"/>
  <c r="AA132" i="20"/>
  <c r="AQ128" i="20"/>
  <c r="AQ35" i="20"/>
  <c r="AH35" i="20"/>
  <c r="Y35" i="20"/>
  <c r="AH34" i="20"/>
  <c r="M34" i="20"/>
  <c r="AS33" i="20"/>
  <c r="AJ33" i="20"/>
  <c r="Y31" i="20"/>
  <c r="AQ26" i="20"/>
  <c r="AU25" i="20"/>
  <c r="AH25" i="20"/>
  <c r="Y25" i="20"/>
  <c r="J24" i="20"/>
  <c r="J235" i="20"/>
  <c r="K234" i="20"/>
  <c r="K233" i="20"/>
  <c r="M220" i="20"/>
  <c r="K217" i="20"/>
  <c r="J162" i="20"/>
  <c r="J156" i="20"/>
  <c r="J152" i="20"/>
  <c r="K144" i="20"/>
  <c r="K134" i="20"/>
  <c r="L133" i="20"/>
  <c r="K129" i="20"/>
  <c r="L127" i="20"/>
  <c r="J123" i="20"/>
  <c r="J122" i="20"/>
  <c r="J121" i="20"/>
  <c r="J50" i="20"/>
  <c r="K44" i="20"/>
  <c r="M37" i="20"/>
  <c r="AS51" i="20"/>
  <c r="AJ51" i="20"/>
  <c r="AA51" i="20"/>
  <c r="AS49" i="20"/>
  <c r="AJ49" i="20"/>
  <c r="AA49" i="20"/>
  <c r="AQ43" i="20"/>
  <c r="AH43" i="20"/>
  <c r="Y43" i="20"/>
  <c r="AS38" i="20"/>
  <c r="AL36" i="20"/>
  <c r="AL34" i="20"/>
  <c r="AE34" i="20"/>
  <c r="L34" i="20"/>
  <c r="AS29" i="20"/>
  <c r="AH26" i="20"/>
  <c r="Y26" i="20"/>
  <c r="AW25" i="20"/>
  <c r="AJ25" i="20"/>
  <c r="AC25" i="20"/>
  <c r="K39" i="20"/>
  <c r="J36" i="20"/>
  <c r="K35" i="20"/>
  <c r="K32" i="20"/>
  <c r="K30" i="20"/>
  <c r="M28" i="20"/>
  <c r="M21" i="20"/>
  <c r="M160" i="20"/>
  <c r="L157" i="20"/>
  <c r="M156" i="20"/>
  <c r="J154" i="20"/>
  <c r="L152" i="20"/>
  <c r="M140" i="20"/>
  <c r="L138" i="20"/>
  <c r="M137" i="20"/>
  <c r="M136" i="20"/>
  <c r="M132" i="20"/>
  <c r="J131" i="20"/>
  <c r="M89" i="20"/>
  <c r="J66" i="20"/>
  <c r="K47" i="20"/>
  <c r="J37" i="20"/>
  <c r="L36" i="20"/>
  <c r="J40" i="20"/>
  <c r="M23" i="20"/>
  <c r="A1331" i="12"/>
  <c r="E1330" i="12"/>
  <c r="C1330" i="12"/>
  <c r="A1330" i="12"/>
  <c r="E1329" i="12"/>
  <c r="C1329" i="12"/>
  <c r="A1329" i="12"/>
  <c r="E1328" i="12"/>
  <c r="C1328" i="12"/>
  <c r="A1328" i="12"/>
  <c r="E1327" i="12"/>
  <c r="C1327" i="12"/>
  <c r="A1327" i="12"/>
  <c r="E1326" i="12"/>
  <c r="C1326" i="12"/>
  <c r="A1326" i="12"/>
  <c r="E1325" i="12"/>
  <c r="C1325" i="12"/>
  <c r="A1325" i="12"/>
  <c r="E1324" i="12"/>
  <c r="C1324" i="12"/>
  <c r="A1324" i="12"/>
  <c r="E1323" i="12"/>
  <c r="C1323" i="12"/>
  <c r="A1323" i="12"/>
  <c r="E1322" i="12"/>
  <c r="C1322" i="12"/>
  <c r="A1322" i="12"/>
  <c r="E1321" i="12"/>
  <c r="C1321" i="12"/>
  <c r="A1321" i="12"/>
  <c r="E1320" i="12"/>
  <c r="C1320" i="12"/>
  <c r="A1320" i="12"/>
  <c r="E1319" i="12"/>
  <c r="C1319" i="12"/>
  <c r="A1319" i="12"/>
  <c r="E1318" i="12"/>
  <c r="C1318" i="12"/>
  <c r="A1318" i="12"/>
  <c r="E1317" i="12"/>
  <c r="C1317" i="12"/>
  <c r="A1317" i="12"/>
  <c r="E1240" i="12"/>
  <c r="C1240" i="12"/>
  <c r="A1240" i="12"/>
  <c r="E1239" i="12"/>
  <c r="C1239" i="12"/>
  <c r="A1239" i="12"/>
  <c r="E1238" i="12"/>
  <c r="C1238" i="12"/>
  <c r="A1238" i="12"/>
  <c r="E1237" i="12"/>
  <c r="C1237" i="12"/>
  <c r="A1237" i="12"/>
  <c r="E1236" i="12"/>
  <c r="C1236" i="12"/>
  <c r="A1236" i="12"/>
  <c r="E1235" i="12"/>
  <c r="C1235" i="12"/>
  <c r="A1235" i="12"/>
  <c r="E1234" i="12"/>
  <c r="C1234" i="12"/>
  <c r="A1234" i="12"/>
  <c r="A238" i="9"/>
  <c r="A236" i="9"/>
  <c r="A235" i="9"/>
  <c r="A234" i="9"/>
  <c r="A229" i="9"/>
  <c r="A226" i="9"/>
  <c r="A224" i="9"/>
  <c r="A220" i="9"/>
  <c r="A216" i="9"/>
  <c r="A215" i="9"/>
  <c r="A214" i="9"/>
  <c r="A212" i="9"/>
  <c r="A210" i="9"/>
  <c r="A209" i="9"/>
  <c r="I89" i="9"/>
  <c r="D825" i="12" s="1"/>
  <c r="I85" i="9"/>
  <c r="D821" i="12" s="1"/>
  <c r="I81" i="9"/>
  <c r="D817" i="12" s="1"/>
  <c r="I74" i="9"/>
  <c r="D810" i="12" s="1"/>
  <c r="H239" i="8"/>
  <c r="I238" i="8"/>
  <c r="I237" i="8"/>
  <c r="H236" i="8"/>
  <c r="I235" i="8"/>
  <c r="H234" i="8"/>
  <c r="H232" i="8"/>
  <c r="H231" i="8"/>
  <c r="I230" i="8"/>
  <c r="H229" i="8"/>
  <c r="H228" i="8"/>
  <c r="H227" i="8"/>
  <c r="H226" i="8"/>
  <c r="H225" i="8"/>
  <c r="I224" i="8"/>
  <c r="H223" i="8"/>
  <c r="I223" i="8" s="1"/>
  <c r="I221" i="8"/>
  <c r="H216" i="8"/>
  <c r="I215" i="8"/>
  <c r="H214" i="8"/>
  <c r="I214" i="8" s="1"/>
  <c r="H213" i="8"/>
  <c r="I213" i="8" s="1"/>
  <c r="I212" i="8"/>
  <c r="H211" i="8"/>
  <c r="I211" i="8" s="1"/>
  <c r="H210" i="8"/>
  <c r="J119" i="20"/>
  <c r="M33" i="20"/>
  <c r="J31" i="20"/>
  <c r="K28" i="20"/>
  <c r="M25" i="20"/>
  <c r="E826" i="12"/>
  <c r="C826" i="12"/>
  <c r="A826" i="12"/>
  <c r="E825" i="12"/>
  <c r="C825" i="12"/>
  <c r="A825" i="12"/>
  <c r="E824" i="12"/>
  <c r="C824" i="12"/>
  <c r="A824" i="12"/>
  <c r="E823" i="12"/>
  <c r="C823" i="12"/>
  <c r="A823" i="12"/>
  <c r="E822" i="12"/>
  <c r="C822" i="12"/>
  <c r="A822" i="12"/>
  <c r="E821" i="12"/>
  <c r="C821" i="12"/>
  <c r="A821" i="12"/>
  <c r="E820" i="12"/>
  <c r="C820" i="12"/>
  <c r="A820" i="12"/>
  <c r="E819" i="12"/>
  <c r="C819" i="12"/>
  <c r="A819" i="12"/>
  <c r="E818" i="12"/>
  <c r="C818" i="12"/>
  <c r="A818" i="12"/>
  <c r="E817" i="12"/>
  <c r="C817" i="12"/>
  <c r="A817" i="12"/>
  <c r="E816" i="12"/>
  <c r="C816" i="12"/>
  <c r="A816" i="12"/>
  <c r="E815" i="12"/>
  <c r="C815" i="12"/>
  <c r="A815" i="12"/>
  <c r="E814" i="12"/>
  <c r="C814" i="12"/>
  <c r="A814" i="12"/>
  <c r="E813" i="12"/>
  <c r="C813" i="12"/>
  <c r="A813" i="12"/>
  <c r="E812" i="12"/>
  <c r="C812" i="12"/>
  <c r="A812" i="12"/>
  <c r="E811" i="12"/>
  <c r="C811" i="12"/>
  <c r="A811" i="12"/>
  <c r="E810" i="12"/>
  <c r="C810" i="12"/>
  <c r="A810" i="12"/>
  <c r="E750" i="12"/>
  <c r="C750" i="12"/>
  <c r="A750" i="12"/>
  <c r="E749" i="12"/>
  <c r="C749" i="12"/>
  <c r="A749" i="12"/>
  <c r="E748" i="12"/>
  <c r="C748" i="12"/>
  <c r="A748" i="12"/>
  <c r="E747" i="12"/>
  <c r="C747" i="12"/>
  <c r="A747" i="12"/>
  <c r="E746" i="12"/>
  <c r="C746" i="12"/>
  <c r="A746" i="12"/>
  <c r="E745" i="12"/>
  <c r="C745" i="12"/>
  <c r="A745" i="12"/>
  <c r="E744" i="12"/>
  <c r="C744" i="12"/>
  <c r="A744" i="12"/>
  <c r="M50" i="20"/>
  <c r="K49" i="20"/>
  <c r="M118" i="20"/>
  <c r="G15" i="12"/>
  <c r="E15" i="12"/>
  <c r="C15" i="12"/>
  <c r="A15" i="12"/>
  <c r="G14" i="12"/>
  <c r="E14" i="12"/>
  <c r="C14" i="12"/>
  <c r="A14" i="12"/>
  <c r="G13" i="12"/>
  <c r="E13" i="12"/>
  <c r="C13" i="12"/>
  <c r="A13" i="12"/>
  <c r="G12" i="12"/>
  <c r="E12" i="12"/>
  <c r="C12" i="12"/>
  <c r="A12" i="12"/>
  <c r="G11" i="12"/>
  <c r="E11" i="12"/>
  <c r="C11" i="12"/>
  <c r="A11" i="12"/>
  <c r="G10" i="12"/>
  <c r="E10" i="12"/>
  <c r="C10" i="12"/>
  <c r="A10" i="12"/>
  <c r="G9" i="12"/>
  <c r="E9" i="12"/>
  <c r="C9" i="12"/>
  <c r="A9" i="12"/>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14" i="11"/>
  <c r="A13" i="11"/>
  <c r="A12" i="11"/>
  <c r="A11" i="11"/>
  <c r="A10" i="11"/>
  <c r="A9" i="11"/>
  <c r="A8" i="11"/>
  <c r="D14" i="10"/>
  <c r="A242" i="9"/>
  <c r="A241" i="9"/>
  <c r="A239" i="9"/>
  <c r="A233" i="9"/>
  <c r="A232" i="9"/>
  <c r="A227" i="9"/>
  <c r="A225" i="9"/>
  <c r="A222" i="9"/>
  <c r="A219" i="9"/>
  <c r="A218" i="9"/>
  <c r="A217" i="9"/>
  <c r="A213" i="9"/>
  <c r="A211" i="9"/>
  <c r="I90" i="9"/>
  <c r="D826" i="12" s="1"/>
  <c r="I76" i="9"/>
  <c r="D812" i="12" s="1"/>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14" i="8"/>
  <c r="C14" i="8"/>
  <c r="B14" i="8"/>
  <c r="H13" i="8"/>
  <c r="H12" i="8"/>
  <c r="H11" i="8"/>
  <c r="H10" i="8"/>
  <c r="H9" i="8"/>
  <c r="H8" i="8"/>
  <c r="L42" i="20"/>
  <c r="L31" i="20"/>
  <c r="L52" i="20"/>
  <c r="N130" i="7"/>
  <c r="M52" i="20"/>
  <c r="K42" i="20"/>
  <c r="M40" i="20"/>
  <c r="M32" i="20"/>
  <c r="L41" i="20"/>
  <c r="K27" i="20"/>
  <c r="A378" i="20"/>
  <c r="A623" i="20"/>
  <c r="A868" i="20"/>
  <c r="A1113" i="20"/>
  <c r="A1358" i="20"/>
  <c r="A381" i="21"/>
  <c r="C381" i="21"/>
  <c r="E381" i="21"/>
  <c r="G381" i="21"/>
  <c r="D1115" i="21"/>
  <c r="C622" i="20"/>
  <c r="B1115" i="21"/>
  <c r="B622" i="20"/>
  <c r="A376" i="20"/>
  <c r="A621" i="20"/>
  <c r="A866" i="20"/>
  <c r="A1111" i="20"/>
  <c r="A1356" i="20"/>
  <c r="A379" i="21"/>
  <c r="C379" i="21"/>
  <c r="E379" i="21"/>
  <c r="G379" i="21"/>
  <c r="A374" i="20"/>
  <c r="A619" i="20"/>
  <c r="A864" i="20"/>
  <c r="A1109" i="20"/>
  <c r="A1354" i="20"/>
  <c r="A377" i="21"/>
  <c r="C377" i="21"/>
  <c r="E377" i="21"/>
  <c r="G377" i="21"/>
  <c r="A372" i="20"/>
  <c r="A617" i="20"/>
  <c r="A862" i="20"/>
  <c r="A1107" i="20"/>
  <c r="A1352" i="20"/>
  <c r="A375" i="21"/>
  <c r="C375" i="21"/>
  <c r="E375" i="21"/>
  <c r="G375" i="21"/>
  <c r="A368" i="20"/>
  <c r="A613" i="20"/>
  <c r="A858" i="20"/>
  <c r="A1103" i="20"/>
  <c r="A1348" i="20"/>
  <c r="A371" i="21"/>
  <c r="C371" i="21"/>
  <c r="E371" i="21"/>
  <c r="G371" i="21"/>
  <c r="A365" i="20"/>
  <c r="A610" i="20"/>
  <c r="A855" i="20"/>
  <c r="A1100" i="20"/>
  <c r="A1345" i="20"/>
  <c r="A368" i="21"/>
  <c r="C368" i="21"/>
  <c r="E368" i="21"/>
  <c r="G368" i="21"/>
  <c r="A362" i="20"/>
  <c r="A607" i="20"/>
  <c r="A852" i="20"/>
  <c r="A1097" i="20"/>
  <c r="A1342" i="20"/>
  <c r="A365" i="21"/>
  <c r="C365" i="21"/>
  <c r="E365" i="21"/>
  <c r="G365" i="21"/>
  <c r="A361" i="20"/>
  <c r="A606" i="20"/>
  <c r="A851" i="20"/>
  <c r="A1096" i="20"/>
  <c r="A1341" i="20"/>
  <c r="A364" i="21"/>
  <c r="C364" i="21"/>
  <c r="E364" i="21"/>
  <c r="G364" i="21"/>
  <c r="A281" i="20"/>
  <c r="A526" i="20"/>
  <c r="A771" i="20"/>
  <c r="A1016" i="20"/>
  <c r="A1261" i="20"/>
  <c r="A284" i="21"/>
  <c r="C284" i="21"/>
  <c r="E284" i="21"/>
  <c r="G284" i="21"/>
  <c r="A280" i="20"/>
  <c r="A525" i="20"/>
  <c r="A770" i="20"/>
  <c r="A1015" i="20"/>
  <c r="A1260" i="20"/>
  <c r="A283" i="21"/>
  <c r="C283" i="21"/>
  <c r="E283" i="21"/>
  <c r="G283" i="21"/>
  <c r="A278" i="20"/>
  <c r="A523" i="20"/>
  <c r="A768" i="20"/>
  <c r="A1013" i="20"/>
  <c r="A1258" i="20"/>
  <c r="A281" i="21"/>
  <c r="C281" i="21"/>
  <c r="E281" i="21"/>
  <c r="G281" i="21"/>
  <c r="S242" i="20"/>
  <c r="E1223" i="21" s="1"/>
  <c r="AB242" i="20"/>
  <c r="E1468" i="21" s="1"/>
  <c r="AK242" i="20"/>
  <c r="E1713" i="21" s="1"/>
  <c r="AT242" i="20"/>
  <c r="E1958" i="21" s="1"/>
  <c r="O242" i="20"/>
  <c r="A1223" i="21" s="1"/>
  <c r="X242" i="20"/>
  <c r="A1468" i="21" s="1"/>
  <c r="AG242" i="20"/>
  <c r="A1713" i="21" s="1"/>
  <c r="AP242" i="20"/>
  <c r="A1958" i="21" s="1"/>
  <c r="V242" i="20"/>
  <c r="AE242" i="20"/>
  <c r="AN242" i="20"/>
  <c r="AW242" i="20"/>
  <c r="P242" i="20"/>
  <c r="Y242" i="20"/>
  <c r="AH242" i="20"/>
  <c r="AQ242" i="20"/>
  <c r="S241" i="20"/>
  <c r="E1222" i="21" s="1"/>
  <c r="AB241" i="20"/>
  <c r="E1467" i="21" s="1"/>
  <c r="AK241" i="20"/>
  <c r="E1712" i="21" s="1"/>
  <c r="AT241" i="20"/>
  <c r="E1957" i="21" s="1"/>
  <c r="O241" i="20"/>
  <c r="A1222" i="21" s="1"/>
  <c r="X241" i="20"/>
  <c r="A1467" i="21" s="1"/>
  <c r="AG241" i="20"/>
  <c r="A1712" i="21" s="1"/>
  <c r="AP241" i="20"/>
  <c r="A1957" i="21" s="1"/>
  <c r="V241" i="20"/>
  <c r="AE241" i="20"/>
  <c r="AN241" i="20"/>
  <c r="AW241" i="20"/>
  <c r="T241" i="20"/>
  <c r="AC241" i="20"/>
  <c r="AL241" i="20"/>
  <c r="AU241" i="20"/>
  <c r="P241" i="20"/>
  <c r="Y241" i="20"/>
  <c r="AH241" i="20"/>
  <c r="AQ241" i="20"/>
  <c r="U240" i="20"/>
  <c r="G1221" i="21" s="1"/>
  <c r="AD240" i="20"/>
  <c r="G1466" i="21" s="1"/>
  <c r="AM240" i="20"/>
  <c r="G1711" i="21" s="1"/>
  <c r="AV240" i="20"/>
  <c r="G1956" i="21" s="1"/>
  <c r="Q240" i="20"/>
  <c r="C1221" i="21" s="1"/>
  <c r="Z240" i="20"/>
  <c r="C1466" i="21" s="1"/>
  <c r="AI240" i="20"/>
  <c r="C1711" i="21" s="1"/>
  <c r="AR240" i="20"/>
  <c r="C1956" i="21" s="1"/>
  <c r="V240" i="20"/>
  <c r="AE240" i="20"/>
  <c r="AN240" i="20"/>
  <c r="AW240" i="20"/>
  <c r="R240" i="20"/>
  <c r="AA240" i="20"/>
  <c r="AJ240" i="20"/>
  <c r="AS240" i="20"/>
  <c r="U239" i="20"/>
  <c r="G1220" i="21" s="1"/>
  <c r="AD239" i="20"/>
  <c r="G1465" i="21" s="1"/>
  <c r="AM239" i="20"/>
  <c r="G1710" i="21" s="1"/>
  <c r="AV239" i="20"/>
  <c r="G1955" i="21" s="1"/>
  <c r="Q239" i="20"/>
  <c r="C1220" i="21" s="1"/>
  <c r="Z239" i="20"/>
  <c r="C1465" i="21" s="1"/>
  <c r="AI239" i="20"/>
  <c r="C1710" i="21" s="1"/>
  <c r="AR239" i="20"/>
  <c r="C1955" i="21" s="1"/>
  <c r="T239" i="20"/>
  <c r="AC239" i="20"/>
  <c r="AL239" i="20"/>
  <c r="AU239" i="20"/>
  <c r="R239" i="20"/>
  <c r="AA239" i="20"/>
  <c r="AJ239" i="20"/>
  <c r="AS239" i="20"/>
  <c r="S238" i="20"/>
  <c r="E1219" i="21" s="1"/>
  <c r="AB238" i="20"/>
  <c r="E1464" i="21" s="1"/>
  <c r="AK238" i="20"/>
  <c r="E1709" i="21" s="1"/>
  <c r="AT238" i="20"/>
  <c r="E1954" i="21" s="1"/>
  <c r="Q238" i="20"/>
  <c r="C1219" i="21" s="1"/>
  <c r="Z238" i="20"/>
  <c r="C1464" i="21" s="1"/>
  <c r="AI238" i="20"/>
  <c r="C1709" i="21" s="1"/>
  <c r="AR238" i="20"/>
  <c r="C1954" i="21" s="1"/>
  <c r="T238" i="20"/>
  <c r="AC238" i="20"/>
  <c r="AL238" i="20"/>
  <c r="AU238" i="20"/>
  <c r="P238" i="20"/>
  <c r="Y238" i="20"/>
  <c r="AH238" i="20"/>
  <c r="AQ238" i="20"/>
  <c r="Q237" i="20"/>
  <c r="C1218" i="21" s="1"/>
  <c r="Z237" i="20"/>
  <c r="C1463" i="21" s="1"/>
  <c r="AI237" i="20"/>
  <c r="C1708" i="21" s="1"/>
  <c r="AR237" i="20"/>
  <c r="C1953" i="21" s="1"/>
  <c r="V237" i="20"/>
  <c r="AE237" i="20"/>
  <c r="AN237" i="20"/>
  <c r="AW237" i="20"/>
  <c r="R237" i="20"/>
  <c r="AA237" i="20"/>
  <c r="AJ237" i="20"/>
  <c r="AS237" i="20"/>
  <c r="U236" i="20"/>
  <c r="G1217" i="21" s="1"/>
  <c r="AD236" i="20"/>
  <c r="G1462" i="21" s="1"/>
  <c r="AM236" i="20"/>
  <c r="G1707" i="21" s="1"/>
  <c r="AV236" i="20"/>
  <c r="G1952" i="21" s="1"/>
  <c r="S236" i="20"/>
  <c r="E1217" i="21" s="1"/>
  <c r="AB236" i="20"/>
  <c r="E1462" i="21" s="1"/>
  <c r="AK236" i="20"/>
  <c r="E1707" i="21" s="1"/>
  <c r="AT236" i="20"/>
  <c r="E1952" i="21" s="1"/>
  <c r="Q236" i="20"/>
  <c r="C1217" i="21" s="1"/>
  <c r="Z236" i="20"/>
  <c r="C1462" i="21" s="1"/>
  <c r="AI236" i="20"/>
  <c r="C1707" i="21" s="1"/>
  <c r="AR236" i="20"/>
  <c r="C1952" i="21" s="1"/>
  <c r="O236" i="20"/>
  <c r="A1217" i="21" s="1"/>
  <c r="X236" i="20"/>
  <c r="A1462" i="21" s="1"/>
  <c r="AG236" i="20"/>
  <c r="A1707" i="21" s="1"/>
  <c r="AP236" i="20"/>
  <c r="A1952" i="21" s="1"/>
  <c r="V236" i="20"/>
  <c r="AE236" i="20"/>
  <c r="AN236" i="20"/>
  <c r="AW236" i="20"/>
  <c r="T236" i="20"/>
  <c r="AC236" i="20"/>
  <c r="AL236" i="20"/>
  <c r="AU236" i="20"/>
  <c r="R236" i="20"/>
  <c r="AA236" i="20"/>
  <c r="AJ236" i="20"/>
  <c r="AS236" i="20"/>
  <c r="P236" i="20"/>
  <c r="Y236" i="20"/>
  <c r="AH236" i="20"/>
  <c r="AQ236" i="20"/>
  <c r="U235" i="20"/>
  <c r="G1216" i="21" s="1"/>
  <c r="AD235" i="20"/>
  <c r="G1461" i="21" s="1"/>
  <c r="AM235" i="20"/>
  <c r="G1706" i="21" s="1"/>
  <c r="AV235" i="20"/>
  <c r="G1951" i="21" s="1"/>
  <c r="S235" i="20"/>
  <c r="E1216" i="21" s="1"/>
  <c r="AB235" i="20"/>
  <c r="E1461" i="21" s="1"/>
  <c r="AK235" i="20"/>
  <c r="E1706" i="21" s="1"/>
  <c r="AT235" i="20"/>
  <c r="E1951" i="21" s="1"/>
  <c r="Q235" i="20"/>
  <c r="C1216" i="21" s="1"/>
  <c r="Z235" i="20"/>
  <c r="C1461" i="21" s="1"/>
  <c r="AI235" i="20"/>
  <c r="C1706" i="21" s="1"/>
  <c r="AR235" i="20"/>
  <c r="C1951" i="21" s="1"/>
  <c r="O235" i="20"/>
  <c r="A1216" i="21" s="1"/>
  <c r="X235" i="20"/>
  <c r="A1461" i="21" s="1"/>
  <c r="AG235" i="20"/>
  <c r="A1706" i="21" s="1"/>
  <c r="AP235" i="20"/>
  <c r="A1951" i="21" s="1"/>
  <c r="V235" i="20"/>
  <c r="AE235" i="20"/>
  <c r="AN235" i="20"/>
  <c r="AW235" i="20"/>
  <c r="T235" i="20"/>
  <c r="AC235" i="20"/>
  <c r="AL235" i="20"/>
  <c r="AU235" i="20"/>
  <c r="P235" i="20"/>
  <c r="Y235" i="20"/>
  <c r="AH235" i="20"/>
  <c r="AQ235" i="20"/>
  <c r="S234" i="20"/>
  <c r="E1215" i="21" s="1"/>
  <c r="AB234" i="20"/>
  <c r="E1460" i="21" s="1"/>
  <c r="AK234" i="20"/>
  <c r="E1705" i="21" s="1"/>
  <c r="AT234" i="20"/>
  <c r="E1950" i="21" s="1"/>
  <c r="Q234" i="20"/>
  <c r="C1215" i="21" s="1"/>
  <c r="Z234" i="20"/>
  <c r="C1460" i="21" s="1"/>
  <c r="AI234" i="20"/>
  <c r="C1705" i="21" s="1"/>
  <c r="AR234" i="20"/>
  <c r="C1950" i="21" s="1"/>
  <c r="R234" i="20"/>
  <c r="AA234" i="20"/>
  <c r="AJ234" i="20"/>
  <c r="AS234" i="20"/>
  <c r="Q233" i="20"/>
  <c r="C1214" i="21" s="1"/>
  <c r="Z233" i="20"/>
  <c r="C1459" i="21" s="1"/>
  <c r="AI233" i="20"/>
  <c r="C1704" i="21" s="1"/>
  <c r="AR233" i="20"/>
  <c r="C1949" i="21" s="1"/>
  <c r="V233" i="20"/>
  <c r="AE233" i="20"/>
  <c r="AN233" i="20"/>
  <c r="AW233" i="20"/>
  <c r="U232" i="20"/>
  <c r="G1213" i="21" s="1"/>
  <c r="AD232" i="20"/>
  <c r="G1458" i="21" s="1"/>
  <c r="AM232" i="20"/>
  <c r="G1703" i="21" s="1"/>
  <c r="AV232" i="20"/>
  <c r="G1948" i="21" s="1"/>
  <c r="Q232" i="20"/>
  <c r="C1213" i="21" s="1"/>
  <c r="Z232" i="20"/>
  <c r="C1458" i="21" s="1"/>
  <c r="AI232" i="20"/>
  <c r="C1703" i="21" s="1"/>
  <c r="AR232" i="20"/>
  <c r="C1948" i="21" s="1"/>
  <c r="R232" i="20"/>
  <c r="AA232" i="20"/>
  <c r="AJ232" i="20"/>
  <c r="AS232" i="20"/>
  <c r="Q231" i="20"/>
  <c r="C1212" i="21" s="1"/>
  <c r="Z231" i="20"/>
  <c r="C1457" i="21" s="1"/>
  <c r="AI231" i="20"/>
  <c r="C1702" i="21" s="1"/>
  <c r="AR231" i="20"/>
  <c r="C1947" i="21" s="1"/>
  <c r="T231" i="20"/>
  <c r="AC231" i="20"/>
  <c r="AL231" i="20"/>
  <c r="AU231" i="20"/>
  <c r="Q230" i="20"/>
  <c r="C1211" i="21" s="1"/>
  <c r="Z230" i="20"/>
  <c r="C1456" i="21" s="1"/>
  <c r="AI230" i="20"/>
  <c r="C1701" i="21" s="1"/>
  <c r="AR230" i="20"/>
  <c r="C1946" i="21" s="1"/>
  <c r="V230" i="20"/>
  <c r="AE230" i="20"/>
  <c r="AN230" i="20"/>
  <c r="AW230" i="20"/>
  <c r="Q229" i="20"/>
  <c r="C1210" i="21" s="1"/>
  <c r="Z229" i="20"/>
  <c r="C1455" i="21" s="1"/>
  <c r="AI229" i="20"/>
  <c r="C1700" i="21" s="1"/>
  <c r="AR229" i="20"/>
  <c r="C1945" i="21" s="1"/>
  <c r="V229" i="20"/>
  <c r="AE229" i="20"/>
  <c r="AN229" i="20"/>
  <c r="AW229" i="20"/>
  <c r="P229" i="20"/>
  <c r="Y229" i="20"/>
  <c r="AH229" i="20"/>
  <c r="AQ229" i="20"/>
  <c r="S228" i="20"/>
  <c r="E1209" i="21" s="1"/>
  <c r="AB228" i="20"/>
  <c r="E1454" i="21" s="1"/>
  <c r="AK228" i="20"/>
  <c r="E1699" i="21" s="1"/>
  <c r="AT228" i="20"/>
  <c r="E1944" i="21" s="1"/>
  <c r="T228" i="20"/>
  <c r="AC228" i="20"/>
  <c r="AL228" i="20"/>
  <c r="AU228" i="20"/>
  <c r="O227" i="20"/>
  <c r="A1208" i="21" s="1"/>
  <c r="X227" i="20"/>
  <c r="A1453" i="21" s="1"/>
  <c r="AG227" i="20"/>
  <c r="A1698" i="21" s="1"/>
  <c r="AP227" i="20"/>
  <c r="A1943" i="21" s="1"/>
  <c r="V227" i="20"/>
  <c r="AE227" i="20"/>
  <c r="AN227" i="20"/>
  <c r="AW227" i="20"/>
  <c r="U226" i="20"/>
  <c r="G1207" i="21" s="1"/>
  <c r="AD226" i="20"/>
  <c r="G1452" i="21" s="1"/>
  <c r="AM226" i="20"/>
  <c r="G1697" i="21" s="1"/>
  <c r="AV226" i="20"/>
  <c r="G1942" i="21" s="1"/>
  <c r="O226" i="20"/>
  <c r="A1207" i="21" s="1"/>
  <c r="X226" i="20"/>
  <c r="A1452" i="21" s="1"/>
  <c r="AG226" i="20"/>
  <c r="A1697" i="21" s="1"/>
  <c r="AP226" i="20"/>
  <c r="A1942" i="21" s="1"/>
  <c r="R226" i="20"/>
  <c r="AA226" i="20"/>
  <c r="AJ226" i="20"/>
  <c r="AS226" i="20"/>
  <c r="Q225" i="20"/>
  <c r="C1206" i="21" s="1"/>
  <c r="Z225" i="20"/>
  <c r="C1451" i="21" s="1"/>
  <c r="AI225" i="20"/>
  <c r="C1696" i="21" s="1"/>
  <c r="AR225" i="20"/>
  <c r="C1941" i="21" s="1"/>
  <c r="R225" i="20"/>
  <c r="AA225" i="20"/>
  <c r="AJ225" i="20"/>
  <c r="AS225" i="20"/>
  <c r="O224" i="20"/>
  <c r="A1205" i="21" s="1"/>
  <c r="X224" i="20"/>
  <c r="A1450" i="21" s="1"/>
  <c r="AG224" i="20"/>
  <c r="A1695" i="21" s="1"/>
  <c r="AP224" i="20"/>
  <c r="A1940" i="21" s="1"/>
  <c r="T224" i="20"/>
  <c r="AC224" i="20"/>
  <c r="AL224" i="20"/>
  <c r="AU224" i="20"/>
  <c r="Q223" i="20"/>
  <c r="C1204" i="21" s="1"/>
  <c r="Z223" i="20"/>
  <c r="C1449" i="21" s="1"/>
  <c r="AI223" i="20"/>
  <c r="C1694" i="21" s="1"/>
  <c r="AR223" i="20"/>
  <c r="C1939" i="21" s="1"/>
  <c r="R223" i="20"/>
  <c r="AA223" i="20"/>
  <c r="AJ223" i="20"/>
  <c r="AS223" i="20"/>
  <c r="S222" i="20"/>
  <c r="E1203" i="21" s="1"/>
  <c r="AB222" i="20"/>
  <c r="E1448" i="21" s="1"/>
  <c r="AK222" i="20"/>
  <c r="E1693" i="21" s="1"/>
  <c r="AT222" i="20"/>
  <c r="E1938" i="21" s="1"/>
  <c r="R222" i="20"/>
  <c r="AA222" i="20"/>
  <c r="AJ222" i="20"/>
  <c r="AS222" i="20"/>
  <c r="S221" i="20"/>
  <c r="E1202" i="21" s="1"/>
  <c r="AB221" i="20"/>
  <c r="E1447" i="21" s="1"/>
  <c r="AK221" i="20"/>
  <c r="E1692" i="21" s="1"/>
  <c r="AT221" i="20"/>
  <c r="E1937" i="21" s="1"/>
  <c r="V221" i="20"/>
  <c r="AE221" i="20"/>
  <c r="AN221" i="20"/>
  <c r="AW221" i="20"/>
  <c r="P221" i="20"/>
  <c r="Y221" i="20"/>
  <c r="AH221" i="20"/>
  <c r="AQ221" i="20"/>
  <c r="S220" i="20"/>
  <c r="E1201" i="21" s="1"/>
  <c r="AB220" i="20"/>
  <c r="E1446" i="21" s="1"/>
  <c r="AK220" i="20"/>
  <c r="E1691" i="21" s="1"/>
  <c r="AT220" i="20"/>
  <c r="E1936" i="21" s="1"/>
  <c r="V220" i="20"/>
  <c r="AE220" i="20"/>
  <c r="AN220" i="20"/>
  <c r="AW220" i="20"/>
  <c r="Q219" i="20"/>
  <c r="C1200" i="21" s="1"/>
  <c r="Z219" i="20"/>
  <c r="C1445" i="21" s="1"/>
  <c r="AI219" i="20"/>
  <c r="C1690" i="21" s="1"/>
  <c r="AR219" i="20"/>
  <c r="C1935" i="21" s="1"/>
  <c r="R219" i="20"/>
  <c r="AA219" i="20"/>
  <c r="AJ219" i="20"/>
  <c r="AS219" i="20"/>
  <c r="U218" i="20"/>
  <c r="G1199" i="21" s="1"/>
  <c r="AD218" i="20"/>
  <c r="G1444" i="21" s="1"/>
  <c r="AM218" i="20"/>
  <c r="G1689" i="21" s="1"/>
  <c r="AV218" i="20"/>
  <c r="G1934" i="21" s="1"/>
  <c r="R218" i="20"/>
  <c r="AA218" i="20"/>
  <c r="AJ218" i="20"/>
  <c r="AS218" i="20"/>
  <c r="O217" i="20"/>
  <c r="A1198" i="21" s="1"/>
  <c r="X217" i="20"/>
  <c r="A1443" i="21" s="1"/>
  <c r="AG217" i="20"/>
  <c r="A1688" i="21" s="1"/>
  <c r="AP217" i="20"/>
  <c r="A1933" i="21" s="1"/>
  <c r="T217" i="20"/>
  <c r="AC217" i="20"/>
  <c r="AL217" i="20"/>
  <c r="AU217" i="20"/>
  <c r="O163" i="20"/>
  <c r="A1144" i="21" s="1"/>
  <c r="X163" i="20"/>
  <c r="A1389" i="21" s="1"/>
  <c r="AG163" i="20"/>
  <c r="A1634" i="21" s="1"/>
  <c r="AP163" i="20"/>
  <c r="A1879" i="21" s="1"/>
  <c r="T163" i="20"/>
  <c r="AC163" i="20"/>
  <c r="AL163" i="20"/>
  <c r="AU163" i="20"/>
  <c r="P162" i="20"/>
  <c r="Y162" i="20"/>
  <c r="AH162" i="20"/>
  <c r="AQ162" i="20"/>
  <c r="U161" i="20"/>
  <c r="G1142" i="21" s="1"/>
  <c r="AD161" i="20"/>
  <c r="G1387" i="21" s="1"/>
  <c r="AM161" i="20"/>
  <c r="G1632" i="21" s="1"/>
  <c r="AV161" i="20"/>
  <c r="G1877" i="21" s="1"/>
  <c r="T161" i="20"/>
  <c r="AC161" i="20"/>
  <c r="AL161" i="20"/>
  <c r="AU161" i="20"/>
  <c r="O160" i="20"/>
  <c r="A1141" i="21" s="1"/>
  <c r="X160" i="20"/>
  <c r="A1386" i="21" s="1"/>
  <c r="AG160" i="20"/>
  <c r="A1631" i="21" s="1"/>
  <c r="AP160" i="20"/>
  <c r="A1876" i="21" s="1"/>
  <c r="U159" i="20"/>
  <c r="G1140" i="21" s="1"/>
  <c r="AD159" i="20"/>
  <c r="G1385" i="21" s="1"/>
  <c r="AM159" i="20"/>
  <c r="G1630" i="21" s="1"/>
  <c r="AV159" i="20"/>
  <c r="G1875" i="21" s="1"/>
  <c r="P159" i="20"/>
  <c r="Y159" i="20"/>
  <c r="AH159" i="20"/>
  <c r="AQ159" i="20"/>
  <c r="Q158" i="20"/>
  <c r="C1139" i="21" s="1"/>
  <c r="Z158" i="20"/>
  <c r="C1384" i="21" s="1"/>
  <c r="AI158" i="20"/>
  <c r="C1629" i="21" s="1"/>
  <c r="AR158" i="20"/>
  <c r="C1874" i="21" s="1"/>
  <c r="O157" i="20"/>
  <c r="A1138" i="21" s="1"/>
  <c r="X157" i="20"/>
  <c r="A1383" i="21" s="1"/>
  <c r="AG157" i="20"/>
  <c r="A1628" i="21" s="1"/>
  <c r="AP157" i="20"/>
  <c r="A1873" i="21" s="1"/>
  <c r="S156" i="20"/>
  <c r="E1137" i="21" s="1"/>
  <c r="AB156" i="20"/>
  <c r="E1382" i="21" s="1"/>
  <c r="AK156" i="20"/>
  <c r="E1627" i="21" s="1"/>
  <c r="AT156" i="20"/>
  <c r="E1872" i="21" s="1"/>
  <c r="P156" i="20"/>
  <c r="Y156" i="20"/>
  <c r="AH156" i="20"/>
  <c r="AQ156" i="20"/>
  <c r="U155" i="20"/>
  <c r="G1136" i="21" s="1"/>
  <c r="AD155" i="20"/>
  <c r="G1381" i="21" s="1"/>
  <c r="AM155" i="20"/>
  <c r="G1626" i="21" s="1"/>
  <c r="AV155" i="20"/>
  <c r="G1871" i="21" s="1"/>
  <c r="O155" i="20"/>
  <c r="A1136" i="21" s="1"/>
  <c r="X155" i="20"/>
  <c r="A1381" i="21" s="1"/>
  <c r="AG155" i="20"/>
  <c r="A1626" i="21" s="1"/>
  <c r="AP155" i="20"/>
  <c r="A1871" i="21" s="1"/>
  <c r="T155" i="20"/>
  <c r="AC155" i="20"/>
  <c r="AL155" i="20"/>
  <c r="AU155" i="20"/>
  <c r="T154" i="20"/>
  <c r="AC154" i="20"/>
  <c r="AL154" i="20"/>
  <c r="AU154" i="20"/>
  <c r="P154" i="20"/>
  <c r="Y154" i="20"/>
  <c r="AH154" i="20"/>
  <c r="AQ154" i="20"/>
  <c r="U153" i="20"/>
  <c r="G1134" i="21" s="1"/>
  <c r="AD153" i="20"/>
  <c r="G1379" i="21" s="1"/>
  <c r="AM153" i="20"/>
  <c r="G1624" i="21" s="1"/>
  <c r="AV153" i="20"/>
  <c r="G1869" i="21" s="1"/>
  <c r="V153" i="20"/>
  <c r="AE153" i="20"/>
  <c r="AN153" i="20"/>
  <c r="AW153" i="20"/>
  <c r="R153" i="20"/>
  <c r="AA153" i="20"/>
  <c r="AJ153" i="20"/>
  <c r="AS153" i="20"/>
  <c r="V152" i="20"/>
  <c r="AE152" i="20"/>
  <c r="AN152" i="20"/>
  <c r="AW152" i="20"/>
  <c r="U151" i="20"/>
  <c r="G1132" i="21" s="1"/>
  <c r="AD151" i="20"/>
  <c r="G1377" i="21" s="1"/>
  <c r="AM151" i="20"/>
  <c r="G1622" i="21" s="1"/>
  <c r="AV151" i="20"/>
  <c r="G1867" i="21" s="1"/>
  <c r="P151" i="20"/>
  <c r="Y151" i="20"/>
  <c r="AH151" i="20"/>
  <c r="AQ151" i="20"/>
  <c r="S149" i="20"/>
  <c r="E1130" i="21" s="1"/>
  <c r="AB149" i="20"/>
  <c r="E1375" i="21" s="1"/>
  <c r="AK149" i="20"/>
  <c r="E1620" i="21" s="1"/>
  <c r="AT149" i="20"/>
  <c r="E1865" i="21" s="1"/>
  <c r="V149" i="20"/>
  <c r="AE149" i="20"/>
  <c r="AN149" i="20"/>
  <c r="AW149" i="20"/>
  <c r="T148" i="20"/>
  <c r="AC148" i="20"/>
  <c r="AL148" i="20"/>
  <c r="AU148" i="20"/>
  <c r="AT147" i="20"/>
  <c r="E1863" i="21" s="1"/>
  <c r="S147" i="20"/>
  <c r="E1128" i="21" s="1"/>
  <c r="AB147" i="20"/>
  <c r="E1373" i="21" s="1"/>
  <c r="AK147" i="20"/>
  <c r="E1618" i="21" s="1"/>
  <c r="AW147" i="20"/>
  <c r="V147" i="20"/>
  <c r="AE147" i="20"/>
  <c r="AN147" i="20"/>
  <c r="S146" i="20"/>
  <c r="E1127" i="21" s="1"/>
  <c r="AB146" i="20"/>
  <c r="E1372" i="21" s="1"/>
  <c r="AK146" i="20"/>
  <c r="E1617" i="21" s="1"/>
  <c r="AT146" i="20"/>
  <c r="E1862" i="21" s="1"/>
  <c r="V146" i="20"/>
  <c r="AE146" i="20"/>
  <c r="AN146" i="20"/>
  <c r="AW146" i="20"/>
  <c r="Q145" i="20"/>
  <c r="C1126" i="21" s="1"/>
  <c r="Z145" i="20"/>
  <c r="C1371" i="21" s="1"/>
  <c r="AI145" i="20"/>
  <c r="C1616" i="21" s="1"/>
  <c r="AR145" i="20"/>
  <c r="C1861" i="21" s="1"/>
  <c r="O144" i="20"/>
  <c r="A1125" i="21" s="1"/>
  <c r="AP144" i="20"/>
  <c r="A1860" i="21" s="1"/>
  <c r="X144" i="20"/>
  <c r="A1370" i="21" s="1"/>
  <c r="AG144" i="20"/>
  <c r="A1615" i="21" s="1"/>
  <c r="V144" i="20"/>
  <c r="AE144" i="20"/>
  <c r="AN144" i="20"/>
  <c r="AW144" i="20"/>
  <c r="S143" i="20"/>
  <c r="E1124" i="21" s="1"/>
  <c r="AB143" i="20"/>
  <c r="E1369" i="21" s="1"/>
  <c r="AK143" i="20"/>
  <c r="E1614" i="21" s="1"/>
  <c r="AT143" i="20"/>
  <c r="E1859" i="21" s="1"/>
  <c r="Q142" i="20"/>
  <c r="C1123" i="21" s="1"/>
  <c r="Z142" i="20"/>
  <c r="C1368" i="21" s="1"/>
  <c r="AI142" i="20"/>
  <c r="C1613" i="21" s="1"/>
  <c r="AR142" i="20"/>
  <c r="C1858" i="21" s="1"/>
  <c r="AT141" i="20"/>
  <c r="E1857" i="21" s="1"/>
  <c r="S141" i="20"/>
  <c r="E1122" i="21" s="1"/>
  <c r="AB141" i="20"/>
  <c r="E1367" i="21" s="1"/>
  <c r="AK141" i="20"/>
  <c r="E1612" i="21" s="1"/>
  <c r="V141" i="20"/>
  <c r="AE141" i="20"/>
  <c r="AN141" i="20"/>
  <c r="AW141" i="20"/>
  <c r="O140" i="20"/>
  <c r="A1121" i="21" s="1"/>
  <c r="X140" i="20"/>
  <c r="A1366" i="21" s="1"/>
  <c r="AG140" i="20"/>
  <c r="A1611" i="21" s="1"/>
  <c r="AP140" i="20"/>
  <c r="A1856" i="21" s="1"/>
  <c r="V140" i="20"/>
  <c r="AE140" i="20"/>
  <c r="AN140" i="20"/>
  <c r="AW140" i="20"/>
  <c r="U139" i="20"/>
  <c r="G1120" i="21" s="1"/>
  <c r="AD139" i="20"/>
  <c r="G1365" i="21" s="1"/>
  <c r="AM139" i="20"/>
  <c r="G1610" i="21" s="1"/>
  <c r="AV139" i="20"/>
  <c r="G1855" i="21" s="1"/>
  <c r="P139" i="20"/>
  <c r="Y139" i="20"/>
  <c r="AH139" i="20"/>
  <c r="AQ139" i="20"/>
  <c r="O138" i="20"/>
  <c r="A1119" i="21" s="1"/>
  <c r="X138" i="20"/>
  <c r="A1364" i="21" s="1"/>
  <c r="AG138" i="20"/>
  <c r="A1609" i="21" s="1"/>
  <c r="AP138" i="20"/>
  <c r="A1854" i="21" s="1"/>
  <c r="O137" i="20"/>
  <c r="A1118" i="21" s="1"/>
  <c r="X137" i="20"/>
  <c r="A1363" i="21" s="1"/>
  <c r="AG137" i="20"/>
  <c r="A1608" i="21" s="1"/>
  <c r="AP137" i="20"/>
  <c r="A1853" i="21" s="1"/>
  <c r="S136" i="20"/>
  <c r="E1117" i="21" s="1"/>
  <c r="AB136" i="20"/>
  <c r="E1362" i="21" s="1"/>
  <c r="AK136" i="20"/>
  <c r="E1607" i="21" s="1"/>
  <c r="AT136" i="20"/>
  <c r="E1852" i="21" s="1"/>
  <c r="P136" i="20"/>
  <c r="Y136" i="20"/>
  <c r="AH136" i="20"/>
  <c r="AQ136" i="20"/>
  <c r="AB135" i="20"/>
  <c r="E1361" i="21" s="1"/>
  <c r="AK135" i="20"/>
  <c r="E1606" i="21" s="1"/>
  <c r="AT135" i="20"/>
  <c r="E1851" i="21" s="1"/>
  <c r="S135" i="20"/>
  <c r="E1116" i="21" s="1"/>
  <c r="D378" i="20"/>
  <c r="F381" i="21"/>
  <c r="Z134" i="20"/>
  <c r="C1360" i="21" s="1"/>
  <c r="AI134" i="20"/>
  <c r="C1605" i="21" s="1"/>
  <c r="Q134" i="20"/>
  <c r="C1115" i="21" s="1"/>
  <c r="AR134" i="20"/>
  <c r="C1850" i="21" s="1"/>
  <c r="AC134" i="20"/>
  <c r="AL134" i="20"/>
  <c r="T134" i="20"/>
  <c r="AU134" i="20"/>
  <c r="AB133" i="20"/>
  <c r="E1359" i="21" s="1"/>
  <c r="AK133" i="20"/>
  <c r="E1604" i="21" s="1"/>
  <c r="S133" i="20"/>
  <c r="E1114" i="21" s="1"/>
  <c r="AT133" i="20"/>
  <c r="E1849" i="21" s="1"/>
  <c r="AM131" i="20"/>
  <c r="G1602" i="21" s="1"/>
  <c r="AD131" i="20"/>
  <c r="G1357" i="21" s="1"/>
  <c r="AV131" i="20"/>
  <c r="G1847" i="21" s="1"/>
  <c r="U131" i="20"/>
  <c r="G1112" i="21" s="1"/>
  <c r="AE131" i="20"/>
  <c r="AW131" i="20"/>
  <c r="V131" i="20"/>
  <c r="AN131" i="20"/>
  <c r="Y130" i="20"/>
  <c r="P130" i="20"/>
  <c r="AH130" i="20"/>
  <c r="AQ130" i="20"/>
  <c r="AD129" i="20"/>
  <c r="G1355" i="21" s="1"/>
  <c r="AV129" i="20"/>
  <c r="G1845" i="21" s="1"/>
  <c r="U129" i="20"/>
  <c r="G1110" i="21" s="1"/>
  <c r="AM129" i="20"/>
  <c r="G1600" i="21" s="1"/>
  <c r="O129" i="20"/>
  <c r="A1110" i="21" s="1"/>
  <c r="X129" i="20"/>
  <c r="A1355" i="21" s="1"/>
  <c r="AG129" i="20"/>
  <c r="A1600" i="21" s="1"/>
  <c r="AP129" i="20"/>
  <c r="A1845" i="21" s="1"/>
  <c r="AL129" i="20"/>
  <c r="AC129" i="20"/>
  <c r="T129" i="20"/>
  <c r="AU129" i="20"/>
  <c r="AV128" i="20"/>
  <c r="G1844" i="21" s="1"/>
  <c r="U128" i="20"/>
  <c r="G1109" i="21" s="1"/>
  <c r="AM128" i="20"/>
  <c r="G1599" i="21" s="1"/>
  <c r="AD128" i="20"/>
  <c r="G1354" i="21" s="1"/>
  <c r="X128" i="20"/>
  <c r="A1354" i="21" s="1"/>
  <c r="AG128" i="20"/>
  <c r="A1599" i="21" s="1"/>
  <c r="O128" i="20"/>
  <c r="A1109" i="21" s="1"/>
  <c r="AP128" i="20"/>
  <c r="A1844" i="21" s="1"/>
  <c r="AN128" i="20"/>
  <c r="AW128" i="20"/>
  <c r="V128" i="20"/>
  <c r="AE128" i="20"/>
  <c r="O127" i="20"/>
  <c r="A1108" i="21" s="1"/>
  <c r="AG127" i="20"/>
  <c r="A1598" i="21" s="1"/>
  <c r="AP127" i="20"/>
  <c r="A1843" i="21" s="1"/>
  <c r="X127" i="20"/>
  <c r="A1353" i="21" s="1"/>
  <c r="AW127" i="20"/>
  <c r="V127" i="20"/>
  <c r="AE127" i="20"/>
  <c r="AN127" i="20"/>
  <c r="O126" i="20"/>
  <c r="A1107" i="21" s="1"/>
  <c r="X126" i="20"/>
  <c r="A1352" i="21" s="1"/>
  <c r="AP126" i="20"/>
  <c r="A1842" i="21" s="1"/>
  <c r="AG126" i="20"/>
  <c r="A1597" i="21" s="1"/>
  <c r="AN126" i="20"/>
  <c r="V126" i="20"/>
  <c r="AE126" i="20"/>
  <c r="AW126" i="20"/>
  <c r="U125" i="20"/>
  <c r="G1106" i="21" s="1"/>
  <c r="AD125" i="20"/>
  <c r="G1351" i="21" s="1"/>
  <c r="AV125" i="20"/>
  <c r="G1841" i="21" s="1"/>
  <c r="AM125" i="20"/>
  <c r="G1596" i="21" s="1"/>
  <c r="AU125" i="20"/>
  <c r="AC125" i="20"/>
  <c r="T125" i="20"/>
  <c r="AL125" i="20"/>
  <c r="Q124" i="20"/>
  <c r="C1105" i="21" s="1"/>
  <c r="AI124" i="20"/>
  <c r="C1595" i="21" s="1"/>
  <c r="Z124" i="20"/>
  <c r="C1350" i="21" s="1"/>
  <c r="AR124" i="20"/>
  <c r="C1840" i="21" s="1"/>
  <c r="V124" i="20"/>
  <c r="AN124" i="20"/>
  <c r="AE124" i="20"/>
  <c r="AW124" i="20"/>
  <c r="AW123" i="20"/>
  <c r="V123" i="20"/>
  <c r="AE123" i="20"/>
  <c r="AN123" i="20"/>
  <c r="AB122" i="20"/>
  <c r="E1348" i="21" s="1"/>
  <c r="S122" i="20"/>
  <c r="E1103" i="21" s="1"/>
  <c r="AK122" i="20"/>
  <c r="E1593" i="21" s="1"/>
  <c r="AT122" i="20"/>
  <c r="E1838" i="21" s="1"/>
  <c r="AS122" i="20"/>
  <c r="R122" i="20"/>
  <c r="AA122" i="20"/>
  <c r="AJ122" i="20"/>
  <c r="Z121" i="20"/>
  <c r="C1347" i="21" s="1"/>
  <c r="AI121" i="20"/>
  <c r="C1592" i="21" s="1"/>
  <c r="Q121" i="20"/>
  <c r="C1102" i="21" s="1"/>
  <c r="AR121" i="20"/>
  <c r="C1837" i="21" s="1"/>
  <c r="V121" i="20"/>
  <c r="AE121" i="20"/>
  <c r="AW121" i="20"/>
  <c r="AN121" i="20"/>
  <c r="R119" i="20"/>
  <c r="AJ119" i="20"/>
  <c r="AA119" i="20"/>
  <c r="AS119" i="20"/>
  <c r="T51" i="20"/>
  <c r="AC51" i="20"/>
  <c r="AL51" i="20"/>
  <c r="AU51" i="20"/>
  <c r="T50" i="20"/>
  <c r="AC50" i="20"/>
  <c r="AL50" i="20"/>
  <c r="AU50" i="20"/>
  <c r="Q44" i="20"/>
  <c r="C1025" i="21" s="1"/>
  <c r="Z44" i="20"/>
  <c r="C1270" i="21" s="1"/>
  <c r="AI44" i="20"/>
  <c r="C1515" i="21" s="1"/>
  <c r="AR44" i="20"/>
  <c r="C1760" i="21" s="1"/>
  <c r="U42" i="20"/>
  <c r="G1023" i="21" s="1"/>
  <c r="AD42" i="20"/>
  <c r="G1268" i="21" s="1"/>
  <c r="AM42" i="20"/>
  <c r="G1513" i="21" s="1"/>
  <c r="AV42" i="20"/>
  <c r="G1758" i="21" s="1"/>
  <c r="U37" i="20"/>
  <c r="G1018" i="21" s="1"/>
  <c r="AV37" i="20"/>
  <c r="G1753" i="21" s="1"/>
  <c r="AD37" i="20"/>
  <c r="G1263" i="21" s="1"/>
  <c r="AM37" i="20"/>
  <c r="G1508" i="21" s="1"/>
  <c r="P32" i="20"/>
  <c r="AH32" i="20"/>
  <c r="AQ32" i="20"/>
  <c r="Y32" i="20"/>
  <c r="AD28" i="20"/>
  <c r="G1254" i="21" s="1"/>
  <c r="AM28" i="20"/>
  <c r="G1499" i="21" s="1"/>
  <c r="U28" i="20"/>
  <c r="G1009" i="21" s="1"/>
  <c r="AV28" i="20"/>
  <c r="G1744" i="21" s="1"/>
  <c r="AV26" i="20"/>
  <c r="G1742" i="21" s="1"/>
  <c r="AM26" i="20"/>
  <c r="G1497" i="21" s="1"/>
  <c r="U26" i="20"/>
  <c r="G1007" i="21" s="1"/>
  <c r="AD26" i="20"/>
  <c r="G1252" i="21" s="1"/>
  <c r="S25" i="20"/>
  <c r="E1006" i="21" s="1"/>
  <c r="AB25" i="20"/>
  <c r="E1251" i="21" s="1"/>
  <c r="AT25" i="20"/>
  <c r="E1741" i="21" s="1"/>
  <c r="AK25" i="20"/>
  <c r="E1496" i="21" s="1"/>
  <c r="V23" i="20"/>
  <c r="AE23" i="20"/>
  <c r="AW23" i="20"/>
  <c r="AN23" i="20"/>
  <c r="Q20" i="20"/>
  <c r="C1001" i="21" s="1"/>
  <c r="AI20" i="20"/>
  <c r="C1491" i="21" s="1"/>
  <c r="Z20" i="20"/>
  <c r="C1246" i="21" s="1"/>
  <c r="AR20" i="20"/>
  <c r="C1736" i="21" s="1"/>
  <c r="D1116" i="21"/>
  <c r="C623" i="20"/>
  <c r="B1357" i="20"/>
  <c r="B1850" i="21"/>
  <c r="C1112" i="20"/>
  <c r="D1605" i="21"/>
  <c r="C1355" i="20"/>
  <c r="D1848" i="21"/>
  <c r="D1113" i="21"/>
  <c r="C620" i="20"/>
  <c r="B1106" i="20"/>
  <c r="B1599" i="21"/>
  <c r="B1354" i="21"/>
  <c r="B861" i="20"/>
  <c r="A1106" i="20"/>
  <c r="A1351" i="20"/>
  <c r="A374" i="21"/>
  <c r="C374" i="21"/>
  <c r="E374" i="21"/>
  <c r="G374" i="21"/>
  <c r="A371" i="20"/>
  <c r="A616" i="20"/>
  <c r="A861" i="20"/>
  <c r="A129" i="21"/>
  <c r="C129" i="21"/>
  <c r="E129" i="21"/>
  <c r="A1105" i="20"/>
  <c r="A1350" i="20"/>
  <c r="A373" i="21"/>
  <c r="C373" i="21"/>
  <c r="E373" i="21"/>
  <c r="G373" i="21"/>
  <c r="A370" i="20"/>
  <c r="A615" i="20"/>
  <c r="A860" i="20"/>
  <c r="A128" i="21"/>
  <c r="C128" i="21"/>
  <c r="E128" i="21"/>
  <c r="B1349" i="20"/>
  <c r="B1842" i="21"/>
  <c r="B1352" i="21"/>
  <c r="B859" i="20"/>
  <c r="A1104" i="20"/>
  <c r="A1349" i="20"/>
  <c r="A372" i="21"/>
  <c r="C372" i="21"/>
  <c r="E372" i="21"/>
  <c r="G372" i="21"/>
  <c r="A369" i="20"/>
  <c r="A614" i="20"/>
  <c r="A859" i="20"/>
  <c r="A127" i="21"/>
  <c r="C127" i="21"/>
  <c r="E127" i="21"/>
  <c r="B1105" i="21"/>
  <c r="B612" i="20"/>
  <c r="A1099" i="20"/>
  <c r="A1344" i="20"/>
  <c r="A367" i="21"/>
  <c r="C367" i="21"/>
  <c r="E367" i="21"/>
  <c r="G367" i="21"/>
  <c r="A364" i="20"/>
  <c r="A609" i="20"/>
  <c r="A854" i="20"/>
  <c r="B1098" i="20"/>
  <c r="B1591" i="21"/>
  <c r="F1346" i="21"/>
  <c r="D853" i="20"/>
  <c r="H1101" i="21"/>
  <c r="E608" i="20"/>
  <c r="H366" i="21"/>
  <c r="E363" i="20"/>
  <c r="A1098" i="20"/>
  <c r="A1343" i="20"/>
  <c r="A366" i="21"/>
  <c r="C366" i="21"/>
  <c r="E366" i="21"/>
  <c r="G366" i="21"/>
  <c r="A363" i="20"/>
  <c r="A608" i="20"/>
  <c r="A853" i="20"/>
  <c r="A118" i="21"/>
  <c r="C118" i="21"/>
  <c r="E118" i="21"/>
  <c r="A116" i="21"/>
  <c r="C116" i="21"/>
  <c r="E116" i="21"/>
  <c r="U234" i="20"/>
  <c r="G1215" i="21" s="1"/>
  <c r="AD234" i="20"/>
  <c r="G1460" i="21" s="1"/>
  <c r="AM234" i="20"/>
  <c r="G1705" i="21" s="1"/>
  <c r="AV234" i="20"/>
  <c r="G1950" i="21" s="1"/>
  <c r="O234" i="20"/>
  <c r="A1215" i="21" s="1"/>
  <c r="X234" i="20"/>
  <c r="A1460" i="21" s="1"/>
  <c r="AG234" i="20"/>
  <c r="A1705" i="21" s="1"/>
  <c r="AP234" i="20"/>
  <c r="A1950" i="21" s="1"/>
  <c r="V234" i="20"/>
  <c r="AE234" i="20"/>
  <c r="AN234" i="20"/>
  <c r="AW234" i="20"/>
  <c r="P234" i="20"/>
  <c r="Y234" i="20"/>
  <c r="AH234" i="20"/>
  <c r="AQ234" i="20"/>
  <c r="U233" i="20"/>
  <c r="G1214" i="21" s="1"/>
  <c r="AD233" i="20"/>
  <c r="G1459" i="21" s="1"/>
  <c r="AM233" i="20"/>
  <c r="G1704" i="21" s="1"/>
  <c r="AV233" i="20"/>
  <c r="G1949" i="21" s="1"/>
  <c r="O233" i="20"/>
  <c r="A1214" i="21" s="1"/>
  <c r="X233" i="20"/>
  <c r="A1459" i="21" s="1"/>
  <c r="AG233" i="20"/>
  <c r="A1704" i="21" s="1"/>
  <c r="AP233" i="20"/>
  <c r="A1949" i="21" s="1"/>
  <c r="S232" i="20"/>
  <c r="E1213" i="21" s="1"/>
  <c r="AB232" i="20"/>
  <c r="E1458" i="21" s="1"/>
  <c r="AK232" i="20"/>
  <c r="E1703" i="21" s="1"/>
  <c r="AT232" i="20"/>
  <c r="E1948" i="21" s="1"/>
  <c r="T232" i="20"/>
  <c r="AC232" i="20"/>
  <c r="AL232" i="20"/>
  <c r="AU232" i="20"/>
  <c r="S231" i="20"/>
  <c r="E1212" i="21" s="1"/>
  <c r="AB231" i="20"/>
  <c r="E1457" i="21" s="1"/>
  <c r="AK231" i="20"/>
  <c r="E1702" i="21" s="1"/>
  <c r="AT231" i="20"/>
  <c r="E1947" i="21" s="1"/>
  <c r="R231" i="20"/>
  <c r="AA231" i="20"/>
  <c r="AJ231" i="20"/>
  <c r="AS231" i="20"/>
  <c r="S230" i="20"/>
  <c r="E1211" i="21" s="1"/>
  <c r="AB230" i="20"/>
  <c r="E1456" i="21" s="1"/>
  <c r="AK230" i="20"/>
  <c r="E1701" i="21" s="1"/>
  <c r="AT230" i="20"/>
  <c r="E1946" i="21" s="1"/>
  <c r="R230" i="20"/>
  <c r="AA230" i="20"/>
  <c r="AJ230" i="20"/>
  <c r="AS230" i="20"/>
  <c r="U229" i="20"/>
  <c r="G1210" i="21" s="1"/>
  <c r="AD229" i="20"/>
  <c r="G1455" i="21" s="1"/>
  <c r="AM229" i="20"/>
  <c r="G1700" i="21" s="1"/>
  <c r="AV229" i="20"/>
  <c r="G1945" i="21" s="1"/>
  <c r="O229" i="20"/>
  <c r="A1210" i="21" s="1"/>
  <c r="X229" i="20"/>
  <c r="A1455" i="21" s="1"/>
  <c r="AG229" i="20"/>
  <c r="A1700" i="21" s="1"/>
  <c r="AP229" i="20"/>
  <c r="A1945" i="21" s="1"/>
  <c r="R229" i="20"/>
  <c r="AA229" i="20"/>
  <c r="AJ229" i="20"/>
  <c r="AS229" i="20"/>
  <c r="U228" i="20"/>
  <c r="G1209" i="21" s="1"/>
  <c r="AD228" i="20"/>
  <c r="G1454" i="21" s="1"/>
  <c r="AM228" i="20"/>
  <c r="G1699" i="21" s="1"/>
  <c r="AV228" i="20"/>
  <c r="G1944" i="21" s="1"/>
  <c r="Q228" i="20"/>
  <c r="C1209" i="21" s="1"/>
  <c r="Z228" i="20"/>
  <c r="C1454" i="21" s="1"/>
  <c r="AI228" i="20"/>
  <c r="C1699" i="21" s="1"/>
  <c r="AR228" i="20"/>
  <c r="C1944" i="21" s="1"/>
  <c r="R228" i="20"/>
  <c r="AA228" i="20"/>
  <c r="AJ228" i="20"/>
  <c r="AS228" i="20"/>
  <c r="S227" i="20"/>
  <c r="E1208" i="21" s="1"/>
  <c r="AB227" i="20"/>
  <c r="E1453" i="21" s="1"/>
  <c r="AK227" i="20"/>
  <c r="E1698" i="21" s="1"/>
  <c r="AT227" i="20"/>
  <c r="E1943" i="21" s="1"/>
  <c r="R227" i="20"/>
  <c r="AA227" i="20"/>
  <c r="AJ227" i="20"/>
  <c r="AS227" i="20"/>
  <c r="Q226" i="20"/>
  <c r="C1207" i="21" s="1"/>
  <c r="Z226" i="20"/>
  <c r="C1452" i="21" s="1"/>
  <c r="AI226" i="20"/>
  <c r="C1697" i="21" s="1"/>
  <c r="AR226" i="20"/>
  <c r="C1942" i="21" s="1"/>
  <c r="V226" i="20"/>
  <c r="AE226" i="20"/>
  <c r="AN226" i="20"/>
  <c r="AW226" i="20"/>
  <c r="U225" i="20"/>
  <c r="G1206" i="21" s="1"/>
  <c r="AD225" i="20"/>
  <c r="G1451" i="21" s="1"/>
  <c r="AM225" i="20"/>
  <c r="G1696" i="21" s="1"/>
  <c r="AV225" i="20"/>
  <c r="G1941" i="21" s="1"/>
  <c r="T225" i="20"/>
  <c r="AC225" i="20"/>
  <c r="AL225" i="20"/>
  <c r="AU225" i="20"/>
  <c r="P225" i="20"/>
  <c r="Y225" i="20"/>
  <c r="AH225" i="20"/>
  <c r="AQ225" i="20"/>
  <c r="S224" i="20"/>
  <c r="E1205" i="21" s="1"/>
  <c r="AB224" i="20"/>
  <c r="E1450" i="21" s="1"/>
  <c r="AK224" i="20"/>
  <c r="E1695" i="21" s="1"/>
  <c r="AT224" i="20"/>
  <c r="E1940" i="21" s="1"/>
  <c r="V224" i="20"/>
  <c r="AE224" i="20"/>
  <c r="AN224" i="20"/>
  <c r="AW224" i="20"/>
  <c r="P224" i="20"/>
  <c r="Y224" i="20"/>
  <c r="AH224" i="20"/>
  <c r="AQ224" i="20"/>
  <c r="S223" i="20"/>
  <c r="E1204" i="21" s="1"/>
  <c r="AB223" i="20"/>
  <c r="E1449" i="21" s="1"/>
  <c r="AK223" i="20"/>
  <c r="E1694" i="21" s="1"/>
  <c r="AT223" i="20"/>
  <c r="E1939" i="21" s="1"/>
  <c r="O223" i="20"/>
  <c r="A1204" i="21" s="1"/>
  <c r="X223" i="20"/>
  <c r="A1449" i="21" s="1"/>
  <c r="AG223" i="20"/>
  <c r="A1694" i="21" s="1"/>
  <c r="AP223" i="20"/>
  <c r="A1939" i="21" s="1"/>
  <c r="T223" i="20"/>
  <c r="AC223" i="20"/>
  <c r="AL223" i="20"/>
  <c r="AU223" i="20"/>
  <c r="P223" i="20"/>
  <c r="Y223" i="20"/>
  <c r="AH223" i="20"/>
  <c r="AQ223" i="20"/>
  <c r="Q222" i="20"/>
  <c r="C1203" i="21" s="1"/>
  <c r="Z222" i="20"/>
  <c r="C1448" i="21" s="1"/>
  <c r="AI222" i="20"/>
  <c r="C1693" i="21" s="1"/>
  <c r="AR222" i="20"/>
  <c r="C1938" i="21" s="1"/>
  <c r="T222" i="20"/>
  <c r="AC222" i="20"/>
  <c r="AL222" i="20"/>
  <c r="AU222" i="20"/>
  <c r="U221" i="20"/>
  <c r="G1202" i="21" s="1"/>
  <c r="AD221" i="20"/>
  <c r="G1447" i="21" s="1"/>
  <c r="AM221" i="20"/>
  <c r="G1692" i="21" s="1"/>
  <c r="AV221" i="20"/>
  <c r="G1937" i="21" s="1"/>
  <c r="O221" i="20"/>
  <c r="A1202" i="21" s="1"/>
  <c r="X221" i="20"/>
  <c r="A1447" i="21" s="1"/>
  <c r="AG221" i="20"/>
  <c r="A1692" i="21" s="1"/>
  <c r="AP221" i="20"/>
  <c r="A1937" i="21" s="1"/>
  <c r="Q220" i="20"/>
  <c r="C1201" i="21" s="1"/>
  <c r="Z220" i="20"/>
  <c r="C1446" i="21" s="1"/>
  <c r="AI220" i="20"/>
  <c r="C1691" i="21" s="1"/>
  <c r="AR220" i="20"/>
  <c r="C1936" i="21" s="1"/>
  <c r="P220" i="20"/>
  <c r="Y220" i="20"/>
  <c r="AH220" i="20"/>
  <c r="AQ220" i="20"/>
  <c r="S219" i="20"/>
  <c r="E1200" i="21" s="1"/>
  <c r="AB219" i="20"/>
  <c r="E1445" i="21" s="1"/>
  <c r="AK219" i="20"/>
  <c r="E1690" i="21" s="1"/>
  <c r="AT219" i="20"/>
  <c r="E1935" i="21" s="1"/>
  <c r="V219" i="20"/>
  <c r="AE219" i="20"/>
  <c r="AN219" i="20"/>
  <c r="AW219" i="20"/>
  <c r="S218" i="20"/>
  <c r="E1199" i="21" s="1"/>
  <c r="AB218" i="20"/>
  <c r="E1444" i="21" s="1"/>
  <c r="AK218" i="20"/>
  <c r="E1689" i="21" s="1"/>
  <c r="AT218" i="20"/>
  <c r="E1934" i="21" s="1"/>
  <c r="U217" i="20"/>
  <c r="G1198" i="21" s="1"/>
  <c r="AD217" i="20"/>
  <c r="G1443" i="21" s="1"/>
  <c r="AM217" i="20"/>
  <c r="G1688" i="21" s="1"/>
  <c r="AV217" i="20"/>
  <c r="G1933" i="21" s="1"/>
  <c r="P217" i="20"/>
  <c r="Y217" i="20"/>
  <c r="AH217" i="20"/>
  <c r="AQ217" i="20"/>
  <c r="R163" i="20"/>
  <c r="AA163" i="20"/>
  <c r="AJ163" i="20"/>
  <c r="AS163" i="20"/>
  <c r="U162" i="20"/>
  <c r="G1143" i="21" s="1"/>
  <c r="AD162" i="20"/>
  <c r="G1388" i="21" s="1"/>
  <c r="AM162" i="20"/>
  <c r="G1633" i="21" s="1"/>
  <c r="AV162" i="20"/>
  <c r="G1878" i="21" s="1"/>
  <c r="T162" i="20"/>
  <c r="AC162" i="20"/>
  <c r="AL162" i="20"/>
  <c r="AU162" i="20"/>
  <c r="S161" i="20"/>
  <c r="E1142" i="21" s="1"/>
  <c r="AB161" i="20"/>
  <c r="E1387" i="21" s="1"/>
  <c r="AK161" i="20"/>
  <c r="E1632" i="21" s="1"/>
  <c r="AT161" i="20"/>
  <c r="E1877" i="21" s="1"/>
  <c r="R161" i="20"/>
  <c r="AA161" i="20"/>
  <c r="AJ161" i="20"/>
  <c r="AS161" i="20"/>
  <c r="Q160" i="20"/>
  <c r="C1141" i="21" s="1"/>
  <c r="Z160" i="20"/>
  <c r="C1386" i="21" s="1"/>
  <c r="AI160" i="20"/>
  <c r="C1631" i="21" s="1"/>
  <c r="AR160" i="20"/>
  <c r="C1876" i="21" s="1"/>
  <c r="P160" i="20"/>
  <c r="Y160" i="20"/>
  <c r="AH160" i="20"/>
  <c r="AQ160" i="20"/>
  <c r="O159" i="20"/>
  <c r="A1140" i="21" s="1"/>
  <c r="X159" i="20"/>
  <c r="A1385" i="21" s="1"/>
  <c r="AG159" i="20"/>
  <c r="A1630" i="21" s="1"/>
  <c r="AP159" i="20"/>
  <c r="A1875" i="21" s="1"/>
  <c r="S158" i="20"/>
  <c r="E1139" i="21" s="1"/>
  <c r="AB158" i="20"/>
  <c r="E1384" i="21" s="1"/>
  <c r="AK158" i="20"/>
  <c r="E1629" i="21" s="1"/>
  <c r="AT158" i="20"/>
  <c r="E1874" i="21" s="1"/>
  <c r="T157" i="20"/>
  <c r="AC157" i="20"/>
  <c r="AL157" i="20"/>
  <c r="AU157" i="20"/>
  <c r="U154" i="20"/>
  <c r="G1135" i="21" s="1"/>
  <c r="AD154" i="20"/>
  <c r="G1380" i="21" s="1"/>
  <c r="AM154" i="20"/>
  <c r="G1625" i="21" s="1"/>
  <c r="AV154" i="20"/>
  <c r="G1870" i="21" s="1"/>
  <c r="O153" i="20"/>
  <c r="A1134" i="21" s="1"/>
  <c r="X153" i="20"/>
  <c r="A1379" i="21" s="1"/>
  <c r="AG153" i="20"/>
  <c r="A1624" i="21" s="1"/>
  <c r="AP153" i="20"/>
  <c r="A1869" i="21" s="1"/>
  <c r="P152" i="20"/>
  <c r="Y152" i="20"/>
  <c r="AH152" i="20"/>
  <c r="AQ152" i="20"/>
  <c r="O151" i="20"/>
  <c r="A1132" i="21" s="1"/>
  <c r="X151" i="20"/>
  <c r="A1377" i="21" s="1"/>
  <c r="AG151" i="20"/>
  <c r="A1622" i="21" s="1"/>
  <c r="AP151" i="20"/>
  <c r="A1867" i="21" s="1"/>
  <c r="V151" i="20"/>
  <c r="AE151" i="20"/>
  <c r="AN151" i="20"/>
  <c r="AW151" i="20"/>
  <c r="U150" i="20"/>
  <c r="G1131" i="21" s="1"/>
  <c r="AD150" i="20"/>
  <c r="G1376" i="21" s="1"/>
  <c r="AM150" i="20"/>
  <c r="G1621" i="21" s="1"/>
  <c r="AV150" i="20"/>
  <c r="G1866" i="21" s="1"/>
  <c r="R150" i="20"/>
  <c r="AA150" i="20"/>
  <c r="AJ150" i="20"/>
  <c r="AS150" i="20"/>
  <c r="U149" i="20"/>
  <c r="G1130" i="21" s="1"/>
  <c r="AD149" i="20"/>
  <c r="G1375" i="21" s="1"/>
  <c r="AM149" i="20"/>
  <c r="G1620" i="21" s="1"/>
  <c r="AV149" i="20"/>
  <c r="G1865" i="21" s="1"/>
  <c r="R149" i="20"/>
  <c r="AA149" i="20"/>
  <c r="AJ149" i="20"/>
  <c r="AS149" i="20"/>
  <c r="U148" i="20"/>
  <c r="G1129" i="21" s="1"/>
  <c r="AD148" i="20"/>
  <c r="G1374" i="21" s="1"/>
  <c r="AM148" i="20"/>
  <c r="G1619" i="21" s="1"/>
  <c r="AV148" i="20"/>
  <c r="G1864" i="21" s="1"/>
  <c r="R148" i="20"/>
  <c r="AA148" i="20"/>
  <c r="AJ148" i="20"/>
  <c r="AS148" i="20"/>
  <c r="AV147" i="20"/>
  <c r="G1863" i="21" s="1"/>
  <c r="U147" i="20"/>
  <c r="G1128" i="21" s="1"/>
  <c r="AD147" i="20"/>
  <c r="G1373" i="21" s="1"/>
  <c r="AM147" i="20"/>
  <c r="G1618" i="21" s="1"/>
  <c r="AS147" i="20"/>
  <c r="R147" i="20"/>
  <c r="AA147" i="20"/>
  <c r="AJ147" i="20"/>
  <c r="O146" i="20"/>
  <c r="A1127" i="21" s="1"/>
  <c r="X146" i="20"/>
  <c r="A1372" i="21" s="1"/>
  <c r="AG146" i="20"/>
  <c r="A1617" i="21" s="1"/>
  <c r="AP146" i="20"/>
  <c r="A1862" i="21" s="1"/>
  <c r="R146" i="20"/>
  <c r="AA146" i="20"/>
  <c r="AJ146" i="20"/>
  <c r="AS146" i="20"/>
  <c r="O145" i="20"/>
  <c r="A1126" i="21" s="1"/>
  <c r="X145" i="20"/>
  <c r="A1371" i="21" s="1"/>
  <c r="AG145" i="20"/>
  <c r="A1616" i="21" s="1"/>
  <c r="AP145" i="20"/>
  <c r="A1861" i="21" s="1"/>
  <c r="V145" i="20"/>
  <c r="AE145" i="20"/>
  <c r="AN145" i="20"/>
  <c r="AW145" i="20"/>
  <c r="U144" i="20"/>
  <c r="G1125" i="21" s="1"/>
  <c r="AD144" i="20"/>
  <c r="G1370" i="21" s="1"/>
  <c r="AM144" i="20"/>
  <c r="G1615" i="21" s="1"/>
  <c r="AV144" i="20"/>
  <c r="G1860" i="21" s="1"/>
  <c r="T144" i="20"/>
  <c r="AC144" i="20"/>
  <c r="AL144" i="20"/>
  <c r="AU144" i="20"/>
  <c r="U143" i="20"/>
  <c r="G1124" i="21" s="1"/>
  <c r="AD143" i="20"/>
  <c r="G1369" i="21" s="1"/>
  <c r="AM143" i="20"/>
  <c r="G1614" i="21" s="1"/>
  <c r="AV143" i="20"/>
  <c r="G1859" i="21" s="1"/>
  <c r="O143" i="20"/>
  <c r="A1124" i="21" s="1"/>
  <c r="X143" i="20"/>
  <c r="A1369" i="21" s="1"/>
  <c r="AG143" i="20"/>
  <c r="A1614" i="21" s="1"/>
  <c r="AP143" i="20"/>
  <c r="A1859" i="21" s="1"/>
  <c r="AC143" i="20"/>
  <c r="AL143" i="20"/>
  <c r="AU143" i="20"/>
  <c r="T143" i="20"/>
  <c r="S142" i="20"/>
  <c r="E1123" i="21" s="1"/>
  <c r="AB142" i="20"/>
  <c r="E1368" i="21" s="1"/>
  <c r="AT142" i="20"/>
  <c r="E1858" i="21" s="1"/>
  <c r="AK142" i="20"/>
  <c r="E1613" i="21" s="1"/>
  <c r="AV141" i="20"/>
  <c r="G1857" i="21" s="1"/>
  <c r="U141" i="20"/>
  <c r="G1122" i="21" s="1"/>
  <c r="AD141" i="20"/>
  <c r="G1367" i="21" s="1"/>
  <c r="AM141" i="20"/>
  <c r="G1612" i="21" s="1"/>
  <c r="U140" i="20"/>
  <c r="G1121" i="21" s="1"/>
  <c r="AD140" i="20"/>
  <c r="G1366" i="21" s="1"/>
  <c r="AM140" i="20"/>
  <c r="G1611" i="21" s="1"/>
  <c r="AV140" i="20"/>
  <c r="G1856" i="21" s="1"/>
  <c r="P140" i="20"/>
  <c r="Y140" i="20"/>
  <c r="AH140" i="20"/>
  <c r="AQ140" i="20"/>
  <c r="T139" i="20"/>
  <c r="AC139" i="20"/>
  <c r="AL139" i="20"/>
  <c r="AU139" i="20"/>
  <c r="U138" i="20"/>
  <c r="G1119" i="21" s="1"/>
  <c r="AD138" i="20"/>
  <c r="G1364" i="21" s="1"/>
  <c r="AM138" i="20"/>
  <c r="G1609" i="21" s="1"/>
  <c r="AV138" i="20"/>
  <c r="G1854" i="21" s="1"/>
  <c r="V138" i="20"/>
  <c r="AE138" i="20"/>
  <c r="AN138" i="20"/>
  <c r="AW138" i="20"/>
  <c r="S137" i="20"/>
  <c r="E1118" i="21" s="1"/>
  <c r="AB137" i="20"/>
  <c r="E1363" i="21" s="1"/>
  <c r="AK137" i="20"/>
  <c r="E1608" i="21" s="1"/>
  <c r="AT137" i="20"/>
  <c r="E1853" i="21" s="1"/>
  <c r="R137" i="20"/>
  <c r="AA137" i="20"/>
  <c r="AJ137" i="20"/>
  <c r="AS137" i="20"/>
  <c r="O135" i="20"/>
  <c r="A1116" i="21" s="1"/>
  <c r="X135" i="20"/>
  <c r="A1361" i="21" s="1"/>
  <c r="AG135" i="20"/>
  <c r="A1606" i="21" s="1"/>
  <c r="AP135" i="20"/>
  <c r="A1851" i="21" s="1"/>
  <c r="V135" i="20"/>
  <c r="AN135" i="20"/>
  <c r="AE135" i="20"/>
  <c r="AW135" i="20"/>
  <c r="AD134" i="20"/>
  <c r="G1360" i="21" s="1"/>
  <c r="U134" i="20"/>
  <c r="G1115" i="21" s="1"/>
  <c r="AV134" i="20"/>
  <c r="G1850" i="21" s="1"/>
  <c r="AM134" i="20"/>
  <c r="G1605" i="21" s="1"/>
  <c r="X134" i="20"/>
  <c r="A1360" i="21" s="1"/>
  <c r="AG134" i="20"/>
  <c r="A1605" i="21" s="1"/>
  <c r="O134" i="20"/>
  <c r="A1115" i="21" s="1"/>
  <c r="AP134" i="20"/>
  <c r="A1850" i="21" s="1"/>
  <c r="Z132" i="20"/>
  <c r="C1358" i="21" s="1"/>
  <c r="AI132" i="20"/>
  <c r="C1603" i="21" s="1"/>
  <c r="Q132" i="20"/>
  <c r="C1113" i="21" s="1"/>
  <c r="AR132" i="20"/>
  <c r="C1848" i="21" s="1"/>
  <c r="C375" i="20"/>
  <c r="D378" i="21"/>
  <c r="AS131" i="20"/>
  <c r="R131" i="20"/>
  <c r="AA131" i="20"/>
  <c r="AJ131" i="20"/>
  <c r="S130" i="20"/>
  <c r="E1111" i="21" s="1"/>
  <c r="AK130" i="20"/>
  <c r="E1601" i="21" s="1"/>
  <c r="AB130" i="20"/>
  <c r="E1356" i="21" s="1"/>
  <c r="AT130" i="20"/>
  <c r="E1846" i="21" s="1"/>
  <c r="AA130" i="20"/>
  <c r="AJ130" i="20"/>
  <c r="AS130" i="20"/>
  <c r="R130" i="20"/>
  <c r="S129" i="20"/>
  <c r="E1110" i="21" s="1"/>
  <c r="AB129" i="20"/>
  <c r="E1355" i="21" s="1"/>
  <c r="AK129" i="20"/>
  <c r="E1600" i="21" s="1"/>
  <c r="AT129" i="20"/>
  <c r="E1845" i="21" s="1"/>
  <c r="E372" i="20"/>
  <c r="H375" i="21"/>
  <c r="AE129" i="20"/>
  <c r="V129" i="20"/>
  <c r="AN129" i="20"/>
  <c r="AW129" i="20"/>
  <c r="AA128" i="20"/>
  <c r="AJ128" i="20"/>
  <c r="AS128" i="20"/>
  <c r="R128" i="20"/>
  <c r="P127" i="20"/>
  <c r="Y127" i="20"/>
  <c r="AQ127" i="20"/>
  <c r="AH127" i="20"/>
  <c r="AB126" i="20"/>
  <c r="E1352" i="21" s="1"/>
  <c r="AK126" i="20"/>
  <c r="E1597" i="21" s="1"/>
  <c r="S126" i="20"/>
  <c r="E1107" i="21" s="1"/>
  <c r="AT126" i="20"/>
  <c r="E1842" i="21" s="1"/>
  <c r="T126" i="20"/>
  <c r="AC126" i="20"/>
  <c r="AL126" i="20"/>
  <c r="AU126" i="20"/>
  <c r="O125" i="20"/>
  <c r="A1106" i="21" s="1"/>
  <c r="AG125" i="20"/>
  <c r="A1596" i="21" s="1"/>
  <c r="X125" i="20"/>
  <c r="A1351" i="21" s="1"/>
  <c r="AP125" i="20"/>
  <c r="A1841" i="21" s="1"/>
  <c r="Y125" i="20"/>
  <c r="P125" i="20"/>
  <c r="AH125" i="20"/>
  <c r="AQ125" i="20"/>
  <c r="AG124" i="20"/>
  <c r="A1595" i="21" s="1"/>
  <c r="AP124" i="20"/>
  <c r="A1840" i="21" s="1"/>
  <c r="O124" i="20"/>
  <c r="A1105" i="21" s="1"/>
  <c r="X124" i="20"/>
  <c r="A1350" i="21" s="1"/>
  <c r="B367" i="20"/>
  <c r="B370" i="21"/>
  <c r="AI123" i="20"/>
  <c r="C1594" i="21" s="1"/>
  <c r="AR123" i="20"/>
  <c r="C1839" i="21" s="1"/>
  <c r="Q123" i="20"/>
  <c r="C1104" i="21" s="1"/>
  <c r="Z123" i="20"/>
  <c r="C1349" i="21" s="1"/>
  <c r="P123" i="20"/>
  <c r="Y123" i="20"/>
  <c r="AH123" i="20"/>
  <c r="AQ123" i="20"/>
  <c r="V122" i="20"/>
  <c r="AE122" i="20"/>
  <c r="AN122" i="20"/>
  <c r="AW122" i="20"/>
  <c r="P122" i="20"/>
  <c r="Y122" i="20"/>
  <c r="AH122" i="20"/>
  <c r="AQ122" i="20"/>
  <c r="AV121" i="20"/>
  <c r="G1837" i="21" s="1"/>
  <c r="AM121" i="20"/>
  <c r="G1592" i="21" s="1"/>
  <c r="U121" i="20"/>
  <c r="G1102" i="21" s="1"/>
  <c r="AD121" i="20"/>
  <c r="G1347" i="21" s="1"/>
  <c r="AG121" i="20"/>
  <c r="A1592" i="21" s="1"/>
  <c r="X121" i="20"/>
  <c r="A1347" i="21" s="1"/>
  <c r="AP121" i="20"/>
  <c r="A1837" i="21" s="1"/>
  <c r="O121" i="20"/>
  <c r="A1102" i="21" s="1"/>
  <c r="D367" i="21"/>
  <c r="C364" i="20"/>
  <c r="AJ121" i="20"/>
  <c r="R121" i="20"/>
  <c r="AA121" i="20"/>
  <c r="AS121" i="20"/>
  <c r="AM120" i="20"/>
  <c r="G1591" i="21" s="1"/>
  <c r="AV120" i="20"/>
  <c r="G1836" i="21" s="1"/>
  <c r="U120" i="20"/>
  <c r="G1101" i="21" s="1"/>
  <c r="AD120" i="20"/>
  <c r="G1346" i="21" s="1"/>
  <c r="X120" i="20"/>
  <c r="A1346" i="21" s="1"/>
  <c r="AP120" i="20"/>
  <c r="A1836" i="21" s="1"/>
  <c r="O120" i="20"/>
  <c r="A1101" i="21" s="1"/>
  <c r="AG120" i="20"/>
  <c r="A1591" i="21" s="1"/>
  <c r="Q119" i="20"/>
  <c r="C1100" i="21" s="1"/>
  <c r="Z119" i="20"/>
  <c r="C1345" i="21" s="1"/>
  <c r="AI119" i="20"/>
  <c r="C1590" i="21" s="1"/>
  <c r="AR119" i="20"/>
  <c r="C1835" i="21" s="1"/>
  <c r="AH119" i="20"/>
  <c r="AQ119" i="20"/>
  <c r="P119" i="20"/>
  <c r="Y119" i="20"/>
  <c r="AU118" i="20"/>
  <c r="T118" i="20"/>
  <c r="AC118" i="20"/>
  <c r="AL118" i="20"/>
  <c r="Q47" i="20"/>
  <c r="C1028" i="21" s="1"/>
  <c r="Z47" i="20"/>
  <c r="C1273" i="21" s="1"/>
  <c r="AI47" i="20"/>
  <c r="C1518" i="21" s="1"/>
  <c r="AR47" i="20"/>
  <c r="C1763" i="21" s="1"/>
  <c r="T46" i="20"/>
  <c r="AC46" i="20"/>
  <c r="AL46" i="20"/>
  <c r="AU46" i="20"/>
  <c r="AM39" i="20"/>
  <c r="G1510" i="21" s="1"/>
  <c r="AV39" i="20"/>
  <c r="G1755" i="21" s="1"/>
  <c r="U39" i="20"/>
  <c r="G1020" i="21" s="1"/>
  <c r="AD39" i="20"/>
  <c r="G1265" i="21" s="1"/>
  <c r="AN39" i="20"/>
  <c r="AW39" i="20"/>
  <c r="AE39" i="20"/>
  <c r="V39" i="20"/>
  <c r="Q35" i="20"/>
  <c r="C1016" i="21" s="1"/>
  <c r="AI35" i="20"/>
  <c r="C1506" i="21" s="1"/>
  <c r="Z35" i="20"/>
  <c r="C1261" i="21" s="1"/>
  <c r="AR35" i="20"/>
  <c r="C1751" i="21" s="1"/>
  <c r="AD32" i="20"/>
  <c r="G1258" i="21" s="1"/>
  <c r="AV32" i="20"/>
  <c r="G1748" i="21" s="1"/>
  <c r="U32" i="20"/>
  <c r="G1013" i="21" s="1"/>
  <c r="AM32" i="20"/>
  <c r="G1503" i="21" s="1"/>
  <c r="T30" i="20"/>
  <c r="AC30" i="20"/>
  <c r="AU30" i="20"/>
  <c r="AL30" i="20"/>
  <c r="T29" i="20"/>
  <c r="AC29" i="20"/>
  <c r="AL29" i="20"/>
  <c r="AU29" i="20"/>
  <c r="AI26" i="20"/>
  <c r="C1497" i="21" s="1"/>
  <c r="Q26" i="20"/>
  <c r="C1007" i="21" s="1"/>
  <c r="AR26" i="20"/>
  <c r="C1742" i="21" s="1"/>
  <c r="Z26" i="20"/>
  <c r="C1252" i="21" s="1"/>
  <c r="T26" i="20"/>
  <c r="AC26" i="20"/>
  <c r="AL26" i="20"/>
  <c r="AU26" i="20"/>
  <c r="Q23" i="20"/>
  <c r="C1004" i="21" s="1"/>
  <c r="Z23" i="20"/>
  <c r="C1249" i="21" s="1"/>
  <c r="AI23" i="20"/>
  <c r="C1494" i="21" s="1"/>
  <c r="AR23" i="20"/>
  <c r="C1739" i="21" s="1"/>
  <c r="AB21" i="20"/>
  <c r="E1247" i="21" s="1"/>
  <c r="S21" i="20"/>
  <c r="E1002" i="21" s="1"/>
  <c r="AK21" i="20"/>
  <c r="E1492" i="21" s="1"/>
  <c r="AT21" i="20"/>
  <c r="E1737" i="21" s="1"/>
  <c r="AP20" i="20"/>
  <c r="A1736" i="21" s="1"/>
  <c r="X20" i="20"/>
  <c r="A1246" i="21" s="1"/>
  <c r="O20" i="20"/>
  <c r="A1001" i="21" s="1"/>
  <c r="AG20" i="20"/>
  <c r="A1491" i="21" s="1"/>
  <c r="A485" i="20"/>
  <c r="A730" i="20"/>
  <c r="A975" i="20"/>
  <c r="A1220" i="20"/>
  <c r="A1465" i="20"/>
  <c r="A488" i="21"/>
  <c r="C488" i="21"/>
  <c r="E488" i="21"/>
  <c r="G488" i="21"/>
  <c r="A243" i="21"/>
  <c r="C243" i="21"/>
  <c r="E243" i="21"/>
  <c r="A484" i="20"/>
  <c r="A729" i="20"/>
  <c r="A974" i="20"/>
  <c r="A1219" i="20"/>
  <c r="A1464" i="20"/>
  <c r="A487" i="21"/>
  <c r="C487" i="21"/>
  <c r="E487" i="21"/>
  <c r="G487" i="21"/>
  <c r="A242" i="21"/>
  <c r="C242" i="21"/>
  <c r="E242" i="21"/>
  <c r="A483" i="20"/>
  <c r="A728" i="20"/>
  <c r="A973" i="20"/>
  <c r="A1218" i="20"/>
  <c r="A1463" i="20"/>
  <c r="A486" i="21"/>
  <c r="C486" i="21"/>
  <c r="E486" i="21"/>
  <c r="G486" i="21"/>
  <c r="A241" i="21"/>
  <c r="C241" i="21"/>
  <c r="E241" i="21"/>
  <c r="A482" i="20"/>
  <c r="A727" i="20"/>
  <c r="A972" i="20"/>
  <c r="A1217" i="20"/>
  <c r="A1462" i="20"/>
  <c r="A485" i="21"/>
  <c r="C485" i="21"/>
  <c r="E485" i="21"/>
  <c r="G485" i="21"/>
  <c r="A240" i="21"/>
  <c r="C240" i="21"/>
  <c r="E240" i="21"/>
  <c r="A481" i="20"/>
  <c r="A726" i="20"/>
  <c r="A971" i="20"/>
  <c r="A1216" i="20"/>
  <c r="A1461" i="20"/>
  <c r="A484" i="21"/>
  <c r="C484" i="21"/>
  <c r="E484" i="21"/>
  <c r="G484" i="21"/>
  <c r="A239" i="21"/>
  <c r="C239" i="21"/>
  <c r="E239" i="21"/>
  <c r="A480" i="20"/>
  <c r="A725" i="20"/>
  <c r="A970" i="20"/>
  <c r="A1215" i="20"/>
  <c r="A1460" i="20"/>
  <c r="A483" i="21"/>
  <c r="C483" i="21"/>
  <c r="E483" i="21"/>
  <c r="G483" i="21"/>
  <c r="A238" i="21"/>
  <c r="C238" i="21"/>
  <c r="E238" i="21"/>
  <c r="A479" i="20"/>
  <c r="A724" i="20"/>
  <c r="A969" i="20"/>
  <c r="A1214" i="20"/>
  <c r="A1459" i="20"/>
  <c r="A482" i="21"/>
  <c r="C482" i="21"/>
  <c r="E482" i="21"/>
  <c r="G482" i="21"/>
  <c r="C723" i="20"/>
  <c r="D1216" i="21"/>
  <c r="A478" i="20"/>
  <c r="A723" i="20"/>
  <c r="A968" i="20"/>
  <c r="A1213" i="20"/>
  <c r="A1458" i="20"/>
  <c r="A481" i="21"/>
  <c r="C481" i="21"/>
  <c r="E481" i="21"/>
  <c r="G481" i="21"/>
  <c r="A236" i="21"/>
  <c r="C236" i="21"/>
  <c r="E236" i="21"/>
  <c r="A477" i="20"/>
  <c r="A722" i="20"/>
  <c r="A967" i="20"/>
  <c r="A1212" i="20"/>
  <c r="A1457" i="20"/>
  <c r="A480" i="21"/>
  <c r="C480" i="21"/>
  <c r="E480" i="21"/>
  <c r="G480" i="21"/>
  <c r="A235" i="21"/>
  <c r="C235" i="21"/>
  <c r="E235" i="21"/>
  <c r="B1456" i="20"/>
  <c r="B1949" i="21"/>
  <c r="B1211" i="20"/>
  <c r="B1704" i="21"/>
  <c r="B966" i="20"/>
  <c r="B1459" i="21"/>
  <c r="C721" i="20"/>
  <c r="D1214" i="21"/>
  <c r="B721" i="20"/>
  <c r="B1214" i="21"/>
  <c r="A476" i="20"/>
  <c r="A721" i="20"/>
  <c r="A966" i="20"/>
  <c r="A1211" i="20"/>
  <c r="A1456" i="20"/>
  <c r="A479" i="21"/>
  <c r="C479" i="21"/>
  <c r="E479" i="21"/>
  <c r="G479" i="21"/>
  <c r="B720" i="20"/>
  <c r="B1213" i="21"/>
  <c r="A475" i="20"/>
  <c r="A720" i="20"/>
  <c r="A965" i="20"/>
  <c r="A1210" i="20"/>
  <c r="A1455" i="20"/>
  <c r="A478" i="21"/>
  <c r="C478" i="21"/>
  <c r="E478" i="21"/>
  <c r="G478" i="21"/>
  <c r="A474" i="20"/>
  <c r="A719" i="20"/>
  <c r="A964" i="20"/>
  <c r="A1209" i="20"/>
  <c r="A1454" i="20"/>
  <c r="A477" i="21"/>
  <c r="C477" i="21"/>
  <c r="E477" i="21"/>
  <c r="G477" i="21"/>
  <c r="B718" i="20"/>
  <c r="B1211" i="21"/>
  <c r="A473" i="20"/>
  <c r="A718" i="20"/>
  <c r="A963" i="20"/>
  <c r="A1208" i="20"/>
  <c r="A1453" i="20"/>
  <c r="A476" i="21"/>
  <c r="C476" i="21"/>
  <c r="E476" i="21"/>
  <c r="G476" i="21"/>
  <c r="A472" i="20"/>
  <c r="A717" i="20"/>
  <c r="A962" i="20"/>
  <c r="A1207" i="20"/>
  <c r="A1452" i="20"/>
  <c r="A475" i="21"/>
  <c r="C475" i="21"/>
  <c r="E475" i="21"/>
  <c r="G475" i="21"/>
  <c r="A471" i="20"/>
  <c r="A716" i="20"/>
  <c r="A961" i="20"/>
  <c r="A1206" i="20"/>
  <c r="A1451" i="20"/>
  <c r="A474" i="21"/>
  <c r="C474" i="21"/>
  <c r="E474" i="21"/>
  <c r="G474" i="21"/>
  <c r="B715" i="20"/>
  <c r="B1208" i="21"/>
  <c r="A470" i="20"/>
  <c r="A715" i="20"/>
  <c r="A960" i="20"/>
  <c r="A1205" i="20"/>
  <c r="A1450" i="20"/>
  <c r="A473" i="21"/>
  <c r="C473" i="21"/>
  <c r="E473" i="21"/>
  <c r="G473" i="21"/>
  <c r="B714" i="20"/>
  <c r="B1207" i="21"/>
  <c r="A469" i="20"/>
  <c r="A714" i="20"/>
  <c r="A959" i="20"/>
  <c r="A1204" i="20"/>
  <c r="A1449" i="20"/>
  <c r="A472" i="21"/>
  <c r="C472" i="21"/>
  <c r="E472" i="21"/>
  <c r="G472" i="21"/>
  <c r="A468" i="20"/>
  <c r="A713" i="20"/>
  <c r="A958" i="20"/>
  <c r="A1203" i="20"/>
  <c r="A1448" i="20"/>
  <c r="A471" i="21"/>
  <c r="C471" i="21"/>
  <c r="E471" i="21"/>
  <c r="G471" i="21"/>
  <c r="A467" i="20"/>
  <c r="A712" i="20"/>
  <c r="A957" i="20"/>
  <c r="A1202" i="20"/>
  <c r="A1447" i="20"/>
  <c r="A470" i="21"/>
  <c r="C470" i="21"/>
  <c r="E470" i="21"/>
  <c r="G470" i="21"/>
  <c r="A466" i="20"/>
  <c r="A711" i="20"/>
  <c r="A956" i="20"/>
  <c r="A1201" i="20"/>
  <c r="A1446" i="20"/>
  <c r="A469" i="21"/>
  <c r="C469" i="21"/>
  <c r="E469" i="21"/>
  <c r="G469" i="21"/>
  <c r="A465" i="20"/>
  <c r="A710" i="20"/>
  <c r="A955" i="20"/>
  <c r="A1200" i="20"/>
  <c r="A1445" i="20"/>
  <c r="A468" i="21"/>
  <c r="C468" i="21"/>
  <c r="E468" i="21"/>
  <c r="G468" i="21"/>
  <c r="A464" i="20"/>
  <c r="A709" i="20"/>
  <c r="A954" i="20"/>
  <c r="A1199" i="20"/>
  <c r="A1444" i="20"/>
  <c r="A467" i="21"/>
  <c r="C467" i="21"/>
  <c r="E467" i="21"/>
  <c r="G467" i="21"/>
  <c r="A463" i="20"/>
  <c r="A708" i="20"/>
  <c r="A953" i="20"/>
  <c r="A1198" i="20"/>
  <c r="A1443" i="20"/>
  <c r="A466" i="21"/>
  <c r="C466" i="21"/>
  <c r="E466" i="21"/>
  <c r="G466" i="21"/>
  <c r="A462" i="20"/>
  <c r="A707" i="20"/>
  <c r="A952" i="20"/>
  <c r="A1197" i="20"/>
  <c r="A1442" i="20"/>
  <c r="A465" i="21"/>
  <c r="C465" i="21"/>
  <c r="E465" i="21"/>
  <c r="G465" i="21"/>
  <c r="D706" i="20"/>
  <c r="F1199" i="21"/>
  <c r="A461" i="20"/>
  <c r="A706" i="20"/>
  <c r="A951" i="20"/>
  <c r="A1196" i="20"/>
  <c r="A1441" i="20"/>
  <c r="A464" i="21"/>
  <c r="C464" i="21"/>
  <c r="E464" i="21"/>
  <c r="G464" i="21"/>
  <c r="A460" i="20"/>
  <c r="A705" i="20"/>
  <c r="A950" i="20"/>
  <c r="A1195" i="20"/>
  <c r="A1440" i="20"/>
  <c r="A463" i="21"/>
  <c r="C463" i="21"/>
  <c r="E463" i="21"/>
  <c r="G463" i="21"/>
  <c r="A390" i="20"/>
  <c r="A635" i="20"/>
  <c r="A880" i="20"/>
  <c r="A1125" i="20"/>
  <c r="A1370" i="20"/>
  <c r="A393" i="21"/>
  <c r="C393" i="21"/>
  <c r="E393" i="21"/>
  <c r="G393" i="21"/>
  <c r="A389" i="20"/>
  <c r="A634" i="20"/>
  <c r="A879" i="20"/>
  <c r="A1124" i="20"/>
  <c r="A1369" i="20"/>
  <c r="A392" i="21"/>
  <c r="C392" i="21"/>
  <c r="E392" i="21"/>
  <c r="G392" i="21"/>
  <c r="B633" i="20"/>
  <c r="B1126" i="21"/>
  <c r="A388" i="20"/>
  <c r="A633" i="20"/>
  <c r="A878" i="20"/>
  <c r="A1123" i="20"/>
  <c r="A1368" i="20"/>
  <c r="A391" i="21"/>
  <c r="C391" i="21"/>
  <c r="E391" i="21"/>
  <c r="G391" i="21"/>
  <c r="B632" i="20"/>
  <c r="B1125" i="21"/>
  <c r="A387" i="20"/>
  <c r="A632" i="20"/>
  <c r="A877" i="20"/>
  <c r="A1122" i="20"/>
  <c r="A1367" i="20"/>
  <c r="A390" i="21"/>
  <c r="C390" i="21"/>
  <c r="E390" i="21"/>
  <c r="G390" i="21"/>
  <c r="D630" i="20"/>
  <c r="F1123" i="21"/>
  <c r="B630" i="20"/>
  <c r="B1123" i="21"/>
  <c r="B629" i="20"/>
  <c r="B1122" i="21"/>
  <c r="A384" i="20"/>
  <c r="A629" i="20"/>
  <c r="A874" i="20"/>
  <c r="A1119" i="20"/>
  <c r="A1364" i="20"/>
  <c r="A387" i="21"/>
  <c r="C387" i="21"/>
  <c r="E387" i="21"/>
  <c r="G387" i="21"/>
  <c r="A367" i="20"/>
  <c r="A612" i="20"/>
  <c r="A857" i="20"/>
  <c r="A1102" i="20"/>
  <c r="A1347" i="20"/>
  <c r="A370" i="21"/>
  <c r="C370" i="21"/>
  <c r="E370" i="21"/>
  <c r="G370" i="21"/>
  <c r="A366" i="20"/>
  <c r="A611" i="20"/>
  <c r="A856" i="20"/>
  <c r="A1101" i="20"/>
  <c r="A1346" i="20"/>
  <c r="A369" i="21"/>
  <c r="C369" i="21"/>
  <c r="E369" i="21"/>
  <c r="G369" i="21"/>
  <c r="C608" i="20"/>
  <c r="D1101" i="21"/>
  <c r="E524" i="20"/>
  <c r="H1017" i="21"/>
  <c r="B522" i="20"/>
  <c r="B1015" i="21"/>
  <c r="D1011" i="20"/>
  <c r="F1504" i="21"/>
  <c r="D521" i="20"/>
  <c r="F1014" i="21"/>
  <c r="A275" i="20"/>
  <c r="A520" i="20"/>
  <c r="A765" i="20"/>
  <c r="A1010" i="20"/>
  <c r="A1255" i="20"/>
  <c r="A278" i="21"/>
  <c r="C278" i="21"/>
  <c r="E278" i="21"/>
  <c r="G278" i="21"/>
  <c r="C1004" i="20"/>
  <c r="D1497" i="21"/>
  <c r="B514" i="20"/>
  <c r="B1007" i="21"/>
  <c r="B513" i="20"/>
  <c r="B1006" i="21"/>
  <c r="A265" i="20"/>
  <c r="A510" i="20"/>
  <c r="A755" i="20"/>
  <c r="A1000" i="20"/>
  <c r="A1245" i="20"/>
  <c r="A268" i="21"/>
  <c r="C268" i="21"/>
  <c r="E268" i="21"/>
  <c r="G268" i="21"/>
  <c r="C753" i="20"/>
  <c r="D1246" i="21"/>
  <c r="E508" i="20"/>
  <c r="H1001" i="21"/>
  <c r="C508" i="20"/>
  <c r="D1001" i="21"/>
  <c r="A263" i="20"/>
  <c r="A508" i="20"/>
  <c r="A753" i="20"/>
  <c r="A998" i="20"/>
  <c r="A1243" i="20"/>
  <c r="A266" i="21"/>
  <c r="C266" i="21"/>
  <c r="E266" i="21"/>
  <c r="G266" i="21"/>
  <c r="A454" i="20"/>
  <c r="A699" i="20"/>
  <c r="A944" i="20"/>
  <c r="A1189" i="20"/>
  <c r="A1434" i="20"/>
  <c r="A457" i="21"/>
  <c r="C457" i="21"/>
  <c r="E457" i="21"/>
  <c r="G457" i="21"/>
  <c r="A453" i="20"/>
  <c r="A698" i="20"/>
  <c r="A943" i="20"/>
  <c r="A1188" i="20"/>
  <c r="A1433" i="20"/>
  <c r="A456" i="21"/>
  <c r="C456" i="21"/>
  <c r="E456" i="21"/>
  <c r="G456" i="21"/>
  <c r="A452" i="20"/>
  <c r="A697" i="20"/>
  <c r="A942" i="20"/>
  <c r="A1187" i="20"/>
  <c r="A1432" i="20"/>
  <c r="A455" i="21"/>
  <c r="C455" i="21"/>
  <c r="E455" i="21"/>
  <c r="G455" i="21"/>
  <c r="A451" i="20"/>
  <c r="A696" i="20"/>
  <c r="A941" i="20"/>
  <c r="A1186" i="20"/>
  <c r="A1431" i="20"/>
  <c r="A454" i="21"/>
  <c r="C454" i="21"/>
  <c r="E454" i="21"/>
  <c r="G454" i="21"/>
  <c r="A450" i="20"/>
  <c r="A695" i="20"/>
  <c r="A940" i="20"/>
  <c r="A1185" i="20"/>
  <c r="A1430" i="20"/>
  <c r="A453" i="21"/>
  <c r="C453" i="21"/>
  <c r="E453" i="21"/>
  <c r="G453" i="21"/>
  <c r="A449" i="20"/>
  <c r="A694" i="20"/>
  <c r="A939" i="20"/>
  <c r="A1184" i="20"/>
  <c r="A1429" i="20"/>
  <c r="A452" i="21"/>
  <c r="C452" i="21"/>
  <c r="E452" i="21"/>
  <c r="G452" i="21"/>
  <c r="A448" i="20"/>
  <c r="A693" i="20"/>
  <c r="A938" i="20"/>
  <c r="A1183" i="20"/>
  <c r="A1428" i="20"/>
  <c r="A451" i="21"/>
  <c r="C451" i="21"/>
  <c r="E451" i="21"/>
  <c r="G451" i="21"/>
  <c r="A447" i="20"/>
  <c r="A692" i="20"/>
  <c r="A937" i="20"/>
  <c r="A1182" i="20"/>
  <c r="A1427" i="20"/>
  <c r="A450" i="21"/>
  <c r="C450" i="21"/>
  <c r="E450" i="21"/>
  <c r="G450" i="21"/>
  <c r="A446" i="20"/>
  <c r="A691" i="20"/>
  <c r="A936" i="20"/>
  <c r="A1181" i="20"/>
  <c r="A1426" i="20"/>
  <c r="A449" i="21"/>
  <c r="C449" i="21"/>
  <c r="E449" i="21"/>
  <c r="G449" i="21"/>
  <c r="A445" i="20"/>
  <c r="A690" i="20"/>
  <c r="A935" i="20"/>
  <c r="A1180" i="20"/>
  <c r="A1425" i="20"/>
  <c r="A448" i="21"/>
  <c r="C448" i="21"/>
  <c r="E448" i="21"/>
  <c r="G448" i="21"/>
  <c r="A444" i="20"/>
  <c r="A689" i="20"/>
  <c r="A934" i="20"/>
  <c r="A1179" i="20"/>
  <c r="A1424" i="20"/>
  <c r="A447" i="21"/>
  <c r="C447" i="21"/>
  <c r="E447" i="21"/>
  <c r="G447" i="21"/>
  <c r="A443" i="20"/>
  <c r="A688" i="20"/>
  <c r="A933" i="20"/>
  <c r="A1178" i="20"/>
  <c r="A1423" i="20"/>
  <c r="A446" i="21"/>
  <c r="C446" i="21"/>
  <c r="E446" i="21"/>
  <c r="G446" i="21"/>
  <c r="A442" i="20"/>
  <c r="A687" i="20"/>
  <c r="A932" i="20"/>
  <c r="A1177" i="20"/>
  <c r="A1422" i="20"/>
  <c r="A445" i="21"/>
  <c r="C445" i="21"/>
  <c r="E445" i="21"/>
  <c r="G445" i="21"/>
  <c r="A441" i="20"/>
  <c r="A686" i="20"/>
  <c r="A931" i="20"/>
  <c r="A1176" i="20"/>
  <c r="A1421" i="20"/>
  <c r="A444" i="21"/>
  <c r="C444" i="21"/>
  <c r="E444" i="21"/>
  <c r="G444" i="21"/>
  <c r="A440" i="20"/>
  <c r="A685" i="20"/>
  <c r="A930" i="20"/>
  <c r="A1175" i="20"/>
  <c r="A1420" i="20"/>
  <c r="A443" i="21"/>
  <c r="C443" i="21"/>
  <c r="E443" i="21"/>
  <c r="G443" i="21"/>
  <c r="A439" i="20"/>
  <c r="A684" i="20"/>
  <c r="A929" i="20"/>
  <c r="A1174" i="20"/>
  <c r="A1419" i="20"/>
  <c r="A442" i="21"/>
  <c r="C442" i="21"/>
  <c r="E442" i="21"/>
  <c r="G442" i="21"/>
  <c r="A438" i="20"/>
  <c r="A683" i="20"/>
  <c r="A928" i="20"/>
  <c r="A1173" i="20"/>
  <c r="A1418" i="20"/>
  <c r="A441" i="21"/>
  <c r="C441" i="21"/>
  <c r="E441" i="21"/>
  <c r="G441" i="21"/>
  <c r="A437" i="20"/>
  <c r="A682" i="20"/>
  <c r="A927" i="20"/>
  <c r="A1172" i="20"/>
  <c r="A1417" i="20"/>
  <c r="A440" i="21"/>
  <c r="C440" i="21"/>
  <c r="E440" i="21"/>
  <c r="G440" i="21"/>
  <c r="A436" i="20"/>
  <c r="A681" i="20"/>
  <c r="A926" i="20"/>
  <c r="A1171" i="20"/>
  <c r="A1416" i="20"/>
  <c r="A439" i="21"/>
  <c r="C439" i="21"/>
  <c r="E439" i="21"/>
  <c r="G439" i="21"/>
  <c r="A435" i="20"/>
  <c r="A680" i="20"/>
  <c r="A925" i="20"/>
  <c r="A1170" i="20"/>
  <c r="A1415" i="20"/>
  <c r="A438" i="21"/>
  <c r="C438" i="21"/>
  <c r="E438" i="21"/>
  <c r="G438" i="21"/>
  <c r="A434" i="20"/>
  <c r="A679" i="20"/>
  <c r="A924" i="20"/>
  <c r="A1169" i="20"/>
  <c r="A1414" i="20"/>
  <c r="A437" i="21"/>
  <c r="C437" i="21"/>
  <c r="E437" i="21"/>
  <c r="G437" i="21"/>
  <c r="A433" i="20"/>
  <c r="A678" i="20"/>
  <c r="A923" i="20"/>
  <c r="A1168" i="20"/>
  <c r="A1413" i="20"/>
  <c r="A436" i="21"/>
  <c r="C436" i="21"/>
  <c r="E436" i="21"/>
  <c r="G436" i="21"/>
  <c r="A432" i="20"/>
  <c r="A677" i="20"/>
  <c r="A922" i="20"/>
  <c r="A1167" i="20"/>
  <c r="A1412" i="20"/>
  <c r="A435" i="21"/>
  <c r="C435" i="21"/>
  <c r="E435" i="21"/>
  <c r="G435" i="21"/>
  <c r="A431" i="20"/>
  <c r="A676" i="20"/>
  <c r="A921" i="20"/>
  <c r="A1166" i="20"/>
  <c r="A1411" i="20"/>
  <c r="A434" i="21"/>
  <c r="C434" i="21"/>
  <c r="E434" i="21"/>
  <c r="G434" i="21"/>
  <c r="A430" i="20"/>
  <c r="A675" i="20"/>
  <c r="A920" i="20"/>
  <c r="A1165" i="20"/>
  <c r="A1410" i="20"/>
  <c r="A433" i="21"/>
  <c r="C433" i="21"/>
  <c r="E433" i="21"/>
  <c r="G433" i="21"/>
  <c r="A429" i="20"/>
  <c r="A674" i="20"/>
  <c r="A919" i="20"/>
  <c r="A1164" i="20"/>
  <c r="A1409" i="20"/>
  <c r="A432" i="21"/>
  <c r="C432" i="21"/>
  <c r="E432" i="21"/>
  <c r="G432" i="21"/>
  <c r="A428" i="20"/>
  <c r="A673" i="20"/>
  <c r="A918" i="20"/>
  <c r="A1163" i="20"/>
  <c r="A1408" i="20"/>
  <c r="A431" i="21"/>
  <c r="C431" i="21"/>
  <c r="E431" i="21"/>
  <c r="G431" i="21"/>
  <c r="A427" i="20"/>
  <c r="A672" i="20"/>
  <c r="A917" i="20"/>
  <c r="A1162" i="20"/>
  <c r="A1407" i="20"/>
  <c r="A430" i="21"/>
  <c r="C430" i="21"/>
  <c r="E430" i="21"/>
  <c r="G430" i="21"/>
  <c r="A426" i="20"/>
  <c r="A671" i="20"/>
  <c r="A916" i="20"/>
  <c r="A1161" i="20"/>
  <c r="A1406" i="20"/>
  <c r="A429" i="21"/>
  <c r="C429" i="21"/>
  <c r="E429" i="21"/>
  <c r="G429" i="21"/>
  <c r="A425" i="20"/>
  <c r="A670" i="20"/>
  <c r="A915" i="20"/>
  <c r="A1160" i="20"/>
  <c r="A1405" i="20"/>
  <c r="A428" i="21"/>
  <c r="C428" i="21"/>
  <c r="E428" i="21"/>
  <c r="G428" i="21"/>
  <c r="A424" i="20"/>
  <c r="A669" i="20"/>
  <c r="A914" i="20"/>
  <c r="A1159" i="20"/>
  <c r="A1404" i="20"/>
  <c r="A427" i="21"/>
  <c r="C427" i="21"/>
  <c r="E427" i="21"/>
  <c r="G427" i="21"/>
  <c r="A423" i="20"/>
  <c r="A668" i="20"/>
  <c r="A913" i="20"/>
  <c r="A1158" i="20"/>
  <c r="A1403" i="20"/>
  <c r="A426" i="21"/>
  <c r="C426" i="21"/>
  <c r="E426" i="21"/>
  <c r="G426" i="21"/>
  <c r="A422" i="20"/>
  <c r="A667" i="20"/>
  <c r="A912" i="20"/>
  <c r="A1157" i="20"/>
  <c r="A1402" i="20"/>
  <c r="A425" i="21"/>
  <c r="C425" i="21"/>
  <c r="E425" i="21"/>
  <c r="G425" i="21"/>
  <c r="A421" i="20"/>
  <c r="A666" i="20"/>
  <c r="A911" i="20"/>
  <c r="A1156" i="20"/>
  <c r="A1401" i="20"/>
  <c r="A424" i="21"/>
  <c r="C424" i="21"/>
  <c r="E424" i="21"/>
  <c r="G424" i="21"/>
  <c r="A420" i="20"/>
  <c r="A665" i="20"/>
  <c r="A910" i="20"/>
  <c r="A1155" i="20"/>
  <c r="A1400" i="20"/>
  <c r="A423" i="21"/>
  <c r="C423" i="21"/>
  <c r="E423" i="21"/>
  <c r="G423" i="21"/>
  <c r="A419" i="20"/>
  <c r="A664" i="20"/>
  <c r="A909" i="20"/>
  <c r="A1154" i="20"/>
  <c r="A1399" i="20"/>
  <c r="A422" i="21"/>
  <c r="C422" i="21"/>
  <c r="E422" i="21"/>
  <c r="G422" i="21"/>
  <c r="A418" i="20"/>
  <c r="A663" i="20"/>
  <c r="A908" i="20"/>
  <c r="A1153" i="20"/>
  <c r="A1398" i="20"/>
  <c r="A421" i="21"/>
  <c r="C421" i="21"/>
  <c r="E421" i="21"/>
  <c r="G421" i="21"/>
  <c r="A417" i="20"/>
  <c r="A662" i="20"/>
  <c r="A907" i="20"/>
  <c r="A1152" i="20"/>
  <c r="A1397" i="20"/>
  <c r="A420" i="21"/>
  <c r="C420" i="21"/>
  <c r="E420" i="21"/>
  <c r="G420" i="21"/>
  <c r="A416" i="20"/>
  <c r="A661" i="20"/>
  <c r="A906" i="20"/>
  <c r="A1151" i="20"/>
  <c r="A1396" i="20"/>
  <c r="A419" i="21"/>
  <c r="C419" i="21"/>
  <c r="E419" i="21"/>
  <c r="G419" i="21"/>
  <c r="A415" i="20"/>
  <c r="A660" i="20"/>
  <c r="A905" i="20"/>
  <c r="A1150" i="20"/>
  <c r="A1395" i="20"/>
  <c r="A418" i="21"/>
  <c r="C418" i="21"/>
  <c r="E418" i="21"/>
  <c r="G418" i="21"/>
  <c r="A414" i="20"/>
  <c r="A659" i="20"/>
  <c r="A904" i="20"/>
  <c r="A1149" i="20"/>
  <c r="A1394" i="20"/>
  <c r="A417" i="21"/>
  <c r="C417" i="21"/>
  <c r="E417" i="21"/>
  <c r="G417" i="21"/>
  <c r="A413" i="20"/>
  <c r="A658" i="20"/>
  <c r="A903" i="20"/>
  <c r="A1148" i="20"/>
  <c r="A1393" i="20"/>
  <c r="A416" i="21"/>
  <c r="C416" i="21"/>
  <c r="E416" i="21"/>
  <c r="G416" i="21"/>
  <c r="A412" i="20"/>
  <c r="A657" i="20"/>
  <c r="A902" i="20"/>
  <c r="A1147" i="20"/>
  <c r="A1392" i="20"/>
  <c r="A415" i="21"/>
  <c r="C415" i="21"/>
  <c r="E415" i="21"/>
  <c r="G415" i="21"/>
  <c r="A411" i="20"/>
  <c r="A656" i="20"/>
  <c r="A901" i="20"/>
  <c r="A1146" i="20"/>
  <c r="A1391" i="20"/>
  <c r="A414" i="21"/>
  <c r="C414" i="21"/>
  <c r="E414" i="21"/>
  <c r="G414" i="21"/>
  <c r="A410" i="20"/>
  <c r="A655" i="20"/>
  <c r="A900" i="20"/>
  <c r="A1145" i="20"/>
  <c r="A1390" i="20"/>
  <c r="A413" i="21"/>
  <c r="C413" i="21"/>
  <c r="E413" i="21"/>
  <c r="G413" i="21"/>
  <c r="A409" i="20"/>
  <c r="A654" i="20"/>
  <c r="A899" i="20"/>
  <c r="A1144" i="20"/>
  <c r="A1389" i="20"/>
  <c r="A412" i="21"/>
  <c r="C412" i="21"/>
  <c r="E412" i="21"/>
  <c r="G412" i="21"/>
  <c r="A408" i="20"/>
  <c r="A653" i="20"/>
  <c r="A898" i="20"/>
  <c r="A1143" i="20"/>
  <c r="A1388" i="20"/>
  <c r="A411" i="21"/>
  <c r="C411" i="21"/>
  <c r="E411" i="21"/>
  <c r="G411" i="21"/>
  <c r="A407" i="20"/>
  <c r="A652" i="20"/>
  <c r="A897" i="20"/>
  <c r="A1142" i="20"/>
  <c r="A1387" i="20"/>
  <c r="A410" i="21"/>
  <c r="C410" i="21"/>
  <c r="E410" i="21"/>
  <c r="G410" i="21"/>
  <c r="A406" i="20"/>
  <c r="A651" i="20"/>
  <c r="A896" i="20"/>
  <c r="A1141" i="20"/>
  <c r="A1386" i="20"/>
  <c r="A409" i="21"/>
  <c r="C409" i="21"/>
  <c r="E409" i="21"/>
  <c r="G409" i="21"/>
  <c r="A405" i="20"/>
  <c r="A650" i="20"/>
  <c r="A895" i="20"/>
  <c r="A1140" i="20"/>
  <c r="A1385" i="20"/>
  <c r="A408" i="21"/>
  <c r="C408" i="21"/>
  <c r="E408" i="21"/>
  <c r="G408" i="21"/>
  <c r="B649" i="20"/>
  <c r="B1142" i="21"/>
  <c r="A404" i="20"/>
  <c r="A649" i="20"/>
  <c r="A894" i="20"/>
  <c r="A1139" i="20"/>
  <c r="A1384" i="20"/>
  <c r="A407" i="21"/>
  <c r="C407" i="21"/>
  <c r="E407" i="21"/>
  <c r="G407" i="21"/>
  <c r="A403" i="20"/>
  <c r="A648" i="20"/>
  <c r="A893" i="20"/>
  <c r="A1138" i="20"/>
  <c r="A1383" i="20"/>
  <c r="A406" i="21"/>
  <c r="C406" i="21"/>
  <c r="E406" i="21"/>
  <c r="G406" i="21"/>
  <c r="D647" i="20"/>
  <c r="F1140" i="21"/>
  <c r="A402" i="20"/>
  <c r="A647" i="20"/>
  <c r="A892" i="20"/>
  <c r="A1137" i="20"/>
  <c r="A1382" i="20"/>
  <c r="A405" i="21"/>
  <c r="C405" i="21"/>
  <c r="E405" i="21"/>
  <c r="G405" i="21"/>
  <c r="B646" i="20"/>
  <c r="B1139" i="21"/>
  <c r="A401" i="20"/>
  <c r="A646" i="20"/>
  <c r="A891" i="20"/>
  <c r="A1136" i="20"/>
  <c r="A1381" i="20"/>
  <c r="A404" i="21"/>
  <c r="C404" i="21"/>
  <c r="E404" i="21"/>
  <c r="G404" i="21"/>
  <c r="A400" i="20"/>
  <c r="A645" i="20"/>
  <c r="A890" i="20"/>
  <c r="A1135" i="20"/>
  <c r="A1380" i="20"/>
  <c r="A403" i="21"/>
  <c r="C403" i="21"/>
  <c r="E403" i="21"/>
  <c r="G403" i="21"/>
  <c r="A399" i="20"/>
  <c r="A644" i="20"/>
  <c r="A889" i="20"/>
  <c r="A1134" i="20"/>
  <c r="A1379" i="20"/>
  <c r="A402" i="21"/>
  <c r="C402" i="21"/>
  <c r="E402" i="21"/>
  <c r="G402" i="21"/>
  <c r="A398" i="20"/>
  <c r="A643" i="20"/>
  <c r="A888" i="20"/>
  <c r="A1133" i="20"/>
  <c r="A1378" i="20"/>
  <c r="A401" i="21"/>
  <c r="C401" i="21"/>
  <c r="E401" i="21"/>
  <c r="G401" i="21"/>
  <c r="A397" i="20"/>
  <c r="A642" i="20"/>
  <c r="A887" i="20"/>
  <c r="A1132" i="20"/>
  <c r="A1377" i="20"/>
  <c r="A400" i="21"/>
  <c r="C400" i="21"/>
  <c r="E400" i="21"/>
  <c r="G400" i="21"/>
  <c r="B641" i="20"/>
  <c r="B1134" i="21"/>
  <c r="A396" i="20"/>
  <c r="A641" i="20"/>
  <c r="A886" i="20"/>
  <c r="A1131" i="20"/>
  <c r="A1376" i="20"/>
  <c r="A399" i="21"/>
  <c r="C399" i="21"/>
  <c r="E399" i="21"/>
  <c r="G399" i="21"/>
  <c r="C640" i="20"/>
  <c r="D1133" i="21"/>
  <c r="A395" i="20"/>
  <c r="A640" i="20"/>
  <c r="A885" i="20"/>
  <c r="A1130" i="20"/>
  <c r="A1375" i="20"/>
  <c r="A398" i="21"/>
  <c r="C398" i="21"/>
  <c r="E398" i="21"/>
  <c r="G398" i="21"/>
  <c r="A394" i="20"/>
  <c r="A639" i="20"/>
  <c r="A884" i="20"/>
  <c r="A1129" i="20"/>
  <c r="A1374" i="20"/>
  <c r="A397" i="21"/>
  <c r="C397" i="21"/>
  <c r="E397" i="21"/>
  <c r="G397" i="21"/>
  <c r="A393" i="20"/>
  <c r="A638" i="20"/>
  <c r="A883" i="20"/>
  <c r="A1128" i="20"/>
  <c r="A1373" i="20"/>
  <c r="A396" i="21"/>
  <c r="C396" i="21"/>
  <c r="E396" i="21"/>
  <c r="G396" i="21"/>
  <c r="A392" i="20"/>
  <c r="A637" i="20"/>
  <c r="A882" i="20"/>
  <c r="A1127" i="20"/>
  <c r="A1372" i="20"/>
  <c r="A395" i="21"/>
  <c r="C395" i="21"/>
  <c r="E395" i="21"/>
  <c r="G395" i="21"/>
  <c r="A391" i="20"/>
  <c r="A636" i="20"/>
  <c r="A881" i="20"/>
  <c r="A1126" i="20"/>
  <c r="A1371" i="20"/>
  <c r="A394" i="21"/>
  <c r="C394" i="21"/>
  <c r="E394" i="21"/>
  <c r="G394" i="21"/>
  <c r="A386" i="20"/>
  <c r="A631" i="20"/>
  <c r="A876" i="20"/>
  <c r="A1121" i="20"/>
  <c r="A1366" i="20"/>
  <c r="A389" i="21"/>
  <c r="C389" i="21"/>
  <c r="E389" i="21"/>
  <c r="G389" i="21"/>
  <c r="C630" i="20"/>
  <c r="D1123" i="21"/>
  <c r="A385" i="20"/>
  <c r="A630" i="20"/>
  <c r="A875" i="20"/>
  <c r="A1120" i="20"/>
  <c r="A1365" i="20"/>
  <c r="A388" i="21"/>
  <c r="C388" i="21"/>
  <c r="E388" i="21"/>
  <c r="G388" i="21"/>
  <c r="A383" i="20"/>
  <c r="A628" i="20"/>
  <c r="A873" i="20"/>
  <c r="A1118" i="20"/>
  <c r="A1363" i="20"/>
  <c r="A386" i="21"/>
  <c r="C386" i="21"/>
  <c r="E386" i="21"/>
  <c r="G386" i="21"/>
  <c r="A382" i="20"/>
  <c r="A627" i="20"/>
  <c r="A872" i="20"/>
  <c r="A1117" i="20"/>
  <c r="A1362" i="20"/>
  <c r="A385" i="21"/>
  <c r="C385" i="21"/>
  <c r="E385" i="21"/>
  <c r="G385" i="21"/>
  <c r="C626" i="20"/>
  <c r="D1119" i="21"/>
  <c r="B626" i="20"/>
  <c r="B1119" i="21"/>
  <c r="A381" i="20"/>
  <c r="A626" i="20"/>
  <c r="A871" i="20"/>
  <c r="A1116" i="20"/>
  <c r="A1361" i="20"/>
  <c r="A384" i="21"/>
  <c r="C384" i="21"/>
  <c r="E384" i="21"/>
  <c r="G384" i="21"/>
  <c r="B625" i="20"/>
  <c r="B1118" i="21"/>
  <c r="A380" i="20"/>
  <c r="A625" i="20"/>
  <c r="A870" i="20"/>
  <c r="A1115" i="20"/>
  <c r="A1360" i="20"/>
  <c r="A383" i="21"/>
  <c r="C383" i="21"/>
  <c r="E383" i="21"/>
  <c r="G383" i="21"/>
  <c r="A379" i="20"/>
  <c r="A624" i="20"/>
  <c r="A869" i="20"/>
  <c r="A1114" i="20"/>
  <c r="A1359" i="20"/>
  <c r="A382" i="21"/>
  <c r="C382" i="21"/>
  <c r="E382" i="21"/>
  <c r="G382" i="21"/>
  <c r="D623" i="20"/>
  <c r="F1116" i="21"/>
  <c r="B623" i="20"/>
  <c r="B1116" i="21"/>
  <c r="A377" i="20"/>
  <c r="A622" i="20"/>
  <c r="A867" i="20"/>
  <c r="A1112" i="20"/>
  <c r="A1357" i="20"/>
  <c r="A380" i="21"/>
  <c r="C380" i="21"/>
  <c r="E380" i="21"/>
  <c r="G380" i="21"/>
  <c r="B620" i="20"/>
  <c r="B1113" i="21"/>
  <c r="A375" i="20"/>
  <c r="A620" i="20"/>
  <c r="A865" i="20"/>
  <c r="A1110" i="20"/>
  <c r="A1355" i="20"/>
  <c r="A378" i="21"/>
  <c r="C378" i="21"/>
  <c r="E378" i="21"/>
  <c r="G378" i="21"/>
  <c r="A373" i="20"/>
  <c r="A618" i="20"/>
  <c r="A863" i="20"/>
  <c r="A1108" i="20"/>
  <c r="A1353" i="20"/>
  <c r="A376" i="21"/>
  <c r="C376" i="21"/>
  <c r="E376" i="21"/>
  <c r="G376" i="21"/>
  <c r="A131" i="21"/>
  <c r="C131" i="21"/>
  <c r="E131" i="21"/>
  <c r="A95" i="21"/>
  <c r="C95" i="21"/>
  <c r="E95" i="21"/>
  <c r="A92" i="21"/>
  <c r="C92" i="21"/>
  <c r="E92" i="21"/>
  <c r="D522" i="20"/>
  <c r="F1015" i="21"/>
  <c r="C521" i="20"/>
  <c r="D1014" i="21"/>
  <c r="A274" i="20"/>
  <c r="A519" i="20"/>
  <c r="A764" i="20"/>
  <c r="A1009" i="20"/>
  <c r="A1254" i="20"/>
  <c r="A277" i="21"/>
  <c r="C277" i="21"/>
  <c r="E277" i="21"/>
  <c r="G277" i="21"/>
  <c r="A272" i="20"/>
  <c r="A517" i="20"/>
  <c r="A762" i="20"/>
  <c r="A1007" i="20"/>
  <c r="A1252" i="20"/>
  <c r="A275" i="21"/>
  <c r="C275" i="21"/>
  <c r="E275" i="21"/>
  <c r="G275" i="21"/>
  <c r="A270" i="20"/>
  <c r="A515" i="20"/>
  <c r="A760" i="20"/>
  <c r="A1005" i="20"/>
  <c r="A1250" i="20"/>
  <c r="A273" i="21"/>
  <c r="C273" i="21"/>
  <c r="E273" i="21"/>
  <c r="G273" i="21"/>
  <c r="C514" i="20"/>
  <c r="D1007" i="21"/>
  <c r="D513" i="20"/>
  <c r="F1006" i="21"/>
  <c r="A268" i="20"/>
  <c r="A513" i="20"/>
  <c r="A758" i="20"/>
  <c r="A1003" i="20"/>
  <c r="A1248" i="20"/>
  <c r="A271" i="21"/>
  <c r="C271" i="21"/>
  <c r="E271" i="21"/>
  <c r="G271" i="21"/>
  <c r="C757" i="20"/>
  <c r="D1250" i="21"/>
  <c r="A266" i="20"/>
  <c r="A511" i="20"/>
  <c r="A756" i="20"/>
  <c r="A1001" i="20"/>
  <c r="A1246" i="20"/>
  <c r="A269" i="21"/>
  <c r="C269" i="21"/>
  <c r="E269" i="21"/>
  <c r="G269" i="21"/>
  <c r="B1243" i="20"/>
  <c r="B1736" i="21"/>
  <c r="E477" i="20"/>
  <c r="H480" i="21"/>
  <c r="T234" i="20"/>
  <c r="AC234" i="20"/>
  <c r="AL234" i="20"/>
  <c r="AU234" i="20"/>
  <c r="S233" i="20"/>
  <c r="E1214" i="21" s="1"/>
  <c r="AB233" i="20"/>
  <c r="E1459" i="21" s="1"/>
  <c r="AK233" i="20"/>
  <c r="E1704" i="21" s="1"/>
  <c r="AT233" i="20"/>
  <c r="E1949" i="21" s="1"/>
  <c r="E476" i="20"/>
  <c r="H479" i="21"/>
  <c r="T233" i="20"/>
  <c r="AC233" i="20"/>
  <c r="AL233" i="20"/>
  <c r="AU233" i="20"/>
  <c r="O232" i="20"/>
  <c r="A1213" i="21" s="1"/>
  <c r="X232" i="20"/>
  <c r="A1458" i="21" s="1"/>
  <c r="AG232" i="20"/>
  <c r="A1703" i="21" s="1"/>
  <c r="AP232" i="20"/>
  <c r="A1948" i="21" s="1"/>
  <c r="V232" i="20"/>
  <c r="AE232" i="20"/>
  <c r="AN232" i="20"/>
  <c r="AW232" i="20"/>
  <c r="U231" i="20"/>
  <c r="G1212" i="21" s="1"/>
  <c r="AD231" i="20"/>
  <c r="G1457" i="21" s="1"/>
  <c r="AM231" i="20"/>
  <c r="G1702" i="21" s="1"/>
  <c r="AV231" i="20"/>
  <c r="G1947" i="21" s="1"/>
  <c r="O231" i="20"/>
  <c r="A1212" i="21" s="1"/>
  <c r="X231" i="20"/>
  <c r="A1457" i="21" s="1"/>
  <c r="AG231" i="20"/>
  <c r="A1702" i="21" s="1"/>
  <c r="AP231" i="20"/>
  <c r="A1947" i="21" s="1"/>
  <c r="V231" i="20"/>
  <c r="AE231" i="20"/>
  <c r="AN231" i="20"/>
  <c r="AW231" i="20"/>
  <c r="P231" i="20"/>
  <c r="Y231" i="20"/>
  <c r="AH231" i="20"/>
  <c r="AQ231" i="20"/>
  <c r="U230" i="20"/>
  <c r="G1211" i="21" s="1"/>
  <c r="AD230" i="20"/>
  <c r="G1456" i="21" s="1"/>
  <c r="AM230" i="20"/>
  <c r="G1701" i="21" s="1"/>
  <c r="AV230" i="20"/>
  <c r="G1946" i="21" s="1"/>
  <c r="O230" i="20"/>
  <c r="A1211" i="21" s="1"/>
  <c r="X230" i="20"/>
  <c r="A1456" i="21" s="1"/>
  <c r="AG230" i="20"/>
  <c r="A1701" i="21" s="1"/>
  <c r="AP230" i="20"/>
  <c r="A1946" i="21" s="1"/>
  <c r="T230" i="20"/>
  <c r="AC230" i="20"/>
  <c r="AL230" i="20"/>
  <c r="AU230" i="20"/>
  <c r="S229" i="20"/>
  <c r="E1210" i="21" s="1"/>
  <c r="AB229" i="20"/>
  <c r="E1455" i="21" s="1"/>
  <c r="AK229" i="20"/>
  <c r="E1700" i="21" s="1"/>
  <c r="AT229" i="20"/>
  <c r="E1945" i="21" s="1"/>
  <c r="T229" i="20"/>
  <c r="AC229" i="20"/>
  <c r="AL229" i="20"/>
  <c r="AU229" i="20"/>
  <c r="O228" i="20"/>
  <c r="A1209" i="21" s="1"/>
  <c r="X228" i="20"/>
  <c r="A1454" i="21" s="1"/>
  <c r="AG228" i="20"/>
  <c r="A1699" i="21" s="1"/>
  <c r="AP228" i="20"/>
  <c r="A1944" i="21" s="1"/>
  <c r="V228" i="20"/>
  <c r="AE228" i="20"/>
  <c r="AN228" i="20"/>
  <c r="AW228" i="20"/>
  <c r="P228" i="20"/>
  <c r="Y228" i="20"/>
  <c r="AH228" i="20"/>
  <c r="AQ228" i="20"/>
  <c r="U227" i="20"/>
  <c r="G1208" i="21" s="1"/>
  <c r="AD227" i="20"/>
  <c r="G1453" i="21" s="1"/>
  <c r="AM227" i="20"/>
  <c r="G1698" i="21" s="1"/>
  <c r="AV227" i="20"/>
  <c r="G1943" i="21" s="1"/>
  <c r="Q227" i="20"/>
  <c r="C1208" i="21" s="1"/>
  <c r="Z227" i="20"/>
  <c r="C1453" i="21" s="1"/>
  <c r="AI227" i="20"/>
  <c r="C1698" i="21" s="1"/>
  <c r="AR227" i="20"/>
  <c r="C1943" i="21" s="1"/>
  <c r="C470" i="20"/>
  <c r="D473" i="21"/>
  <c r="T227" i="20"/>
  <c r="AC227" i="20"/>
  <c r="AL227" i="20"/>
  <c r="AU227" i="20"/>
  <c r="S226" i="20"/>
  <c r="E1207" i="21" s="1"/>
  <c r="AB226" i="20"/>
  <c r="E1452" i="21" s="1"/>
  <c r="AK226" i="20"/>
  <c r="E1697" i="21" s="1"/>
  <c r="AT226" i="20"/>
  <c r="E1942" i="21" s="1"/>
  <c r="T226" i="20"/>
  <c r="AC226" i="20"/>
  <c r="AL226" i="20"/>
  <c r="AU226" i="20"/>
  <c r="S225" i="20"/>
  <c r="E1206" i="21" s="1"/>
  <c r="AB225" i="20"/>
  <c r="E1451" i="21" s="1"/>
  <c r="AK225" i="20"/>
  <c r="E1696" i="21" s="1"/>
  <c r="AT225" i="20"/>
  <c r="E1941" i="21" s="1"/>
  <c r="O225" i="20"/>
  <c r="A1206" i="21" s="1"/>
  <c r="X225" i="20"/>
  <c r="A1451" i="21" s="1"/>
  <c r="AG225" i="20"/>
  <c r="A1696" i="21" s="1"/>
  <c r="AP225" i="20"/>
  <c r="A1941" i="21" s="1"/>
  <c r="D468" i="20"/>
  <c r="F471" i="21"/>
  <c r="V225" i="20"/>
  <c r="AE225" i="20"/>
  <c r="AN225" i="20"/>
  <c r="AW225" i="20"/>
  <c r="U224" i="20"/>
  <c r="G1205" i="21" s="1"/>
  <c r="AD224" i="20"/>
  <c r="G1450" i="21" s="1"/>
  <c r="AM224" i="20"/>
  <c r="G1695" i="21" s="1"/>
  <c r="AV224" i="20"/>
  <c r="G1940" i="21" s="1"/>
  <c r="Q224" i="20"/>
  <c r="C1205" i="21" s="1"/>
  <c r="Z224" i="20"/>
  <c r="C1450" i="21" s="1"/>
  <c r="AI224" i="20"/>
  <c r="C1695" i="21" s="1"/>
  <c r="AR224" i="20"/>
  <c r="C1940" i="21" s="1"/>
  <c r="E467" i="20"/>
  <c r="H470" i="21"/>
  <c r="C467" i="20"/>
  <c r="D470" i="21"/>
  <c r="R224" i="20"/>
  <c r="AA224" i="20"/>
  <c r="AJ224" i="20"/>
  <c r="AS224" i="20"/>
  <c r="U223" i="20"/>
  <c r="G1204" i="21" s="1"/>
  <c r="AD223" i="20"/>
  <c r="G1449" i="21" s="1"/>
  <c r="AM223" i="20"/>
  <c r="G1694" i="21" s="1"/>
  <c r="AV223" i="20"/>
  <c r="G1939" i="21" s="1"/>
  <c r="V223" i="20"/>
  <c r="AE223" i="20"/>
  <c r="AN223" i="20"/>
  <c r="AW223" i="20"/>
  <c r="U222" i="20"/>
  <c r="G1203" i="21" s="1"/>
  <c r="AD222" i="20"/>
  <c r="G1448" i="21" s="1"/>
  <c r="AM222" i="20"/>
  <c r="G1693" i="21" s="1"/>
  <c r="AV222" i="20"/>
  <c r="G1938" i="21" s="1"/>
  <c r="O222" i="20"/>
  <c r="A1203" i="21" s="1"/>
  <c r="X222" i="20"/>
  <c r="A1448" i="21" s="1"/>
  <c r="AG222" i="20"/>
  <c r="A1693" i="21" s="1"/>
  <c r="AP222" i="20"/>
  <c r="A1938" i="21" s="1"/>
  <c r="E465" i="20"/>
  <c r="H468" i="21"/>
  <c r="V222" i="20"/>
  <c r="AE222" i="20"/>
  <c r="AN222" i="20"/>
  <c r="AW222" i="20"/>
  <c r="P222" i="20"/>
  <c r="Y222" i="20"/>
  <c r="AH222" i="20"/>
  <c r="AQ222" i="20"/>
  <c r="Q221" i="20"/>
  <c r="C1202" i="21" s="1"/>
  <c r="Z221" i="20"/>
  <c r="C1447" i="21" s="1"/>
  <c r="AI221" i="20"/>
  <c r="C1692" i="21" s="1"/>
  <c r="AR221" i="20"/>
  <c r="C1937" i="21" s="1"/>
  <c r="C464" i="20"/>
  <c r="D467" i="21"/>
  <c r="R221" i="20"/>
  <c r="AA221" i="20"/>
  <c r="AJ221" i="20"/>
  <c r="AS221" i="20"/>
  <c r="O220" i="20"/>
  <c r="A1201" i="21" s="1"/>
  <c r="X220" i="20"/>
  <c r="A1446" i="21" s="1"/>
  <c r="AG220" i="20"/>
  <c r="A1691" i="21" s="1"/>
  <c r="AP220" i="20"/>
  <c r="A1936" i="21" s="1"/>
  <c r="R220" i="20"/>
  <c r="AA220" i="20"/>
  <c r="AJ220" i="20"/>
  <c r="AS220" i="20"/>
  <c r="T219" i="20"/>
  <c r="AC219" i="20"/>
  <c r="AL219" i="20"/>
  <c r="AU219" i="20"/>
  <c r="O218" i="20"/>
  <c r="A1199" i="21" s="1"/>
  <c r="X218" i="20"/>
  <c r="A1444" i="21" s="1"/>
  <c r="AG218" i="20"/>
  <c r="A1689" i="21" s="1"/>
  <c r="AP218" i="20"/>
  <c r="A1934" i="21" s="1"/>
  <c r="V218" i="20"/>
  <c r="AE218" i="20"/>
  <c r="AN218" i="20"/>
  <c r="AW218" i="20"/>
  <c r="S217" i="20"/>
  <c r="E1198" i="21" s="1"/>
  <c r="AB217" i="20"/>
  <c r="E1443" i="21" s="1"/>
  <c r="AK217" i="20"/>
  <c r="E1688" i="21" s="1"/>
  <c r="AT217" i="20"/>
  <c r="E1933" i="21" s="1"/>
  <c r="R217" i="20"/>
  <c r="AA217" i="20"/>
  <c r="AJ217" i="20"/>
  <c r="AS217" i="20"/>
  <c r="V163" i="20"/>
  <c r="AE163" i="20"/>
  <c r="AN163" i="20"/>
  <c r="AW163" i="20"/>
  <c r="Q162" i="20"/>
  <c r="C1143" i="21" s="1"/>
  <c r="Z162" i="20"/>
  <c r="C1388" i="21" s="1"/>
  <c r="AI162" i="20"/>
  <c r="C1633" i="21" s="1"/>
  <c r="AR162" i="20"/>
  <c r="C1878" i="21" s="1"/>
  <c r="S160" i="20"/>
  <c r="E1141" i="21" s="1"/>
  <c r="AB160" i="20"/>
  <c r="E1386" i="21" s="1"/>
  <c r="AK160" i="20"/>
  <c r="E1631" i="21" s="1"/>
  <c r="AT160" i="20"/>
  <c r="E1876" i="21" s="1"/>
  <c r="V160" i="20"/>
  <c r="AE160" i="20"/>
  <c r="AN160" i="20"/>
  <c r="AW160" i="20"/>
  <c r="S159" i="20"/>
  <c r="E1140" i="21" s="1"/>
  <c r="AB159" i="20"/>
  <c r="E1385" i="21" s="1"/>
  <c r="AK159" i="20"/>
  <c r="E1630" i="21" s="1"/>
  <c r="AT159" i="20"/>
  <c r="E1875" i="21" s="1"/>
  <c r="O158" i="20"/>
  <c r="A1139" i="21" s="1"/>
  <c r="X158" i="20"/>
  <c r="A1384" i="21" s="1"/>
  <c r="AG158" i="20"/>
  <c r="A1629" i="21" s="1"/>
  <c r="AP158" i="20"/>
  <c r="A1874" i="21" s="1"/>
  <c r="V158" i="20"/>
  <c r="AE158" i="20"/>
  <c r="AN158" i="20"/>
  <c r="AW158" i="20"/>
  <c r="Q157" i="20"/>
  <c r="C1138" i="21" s="1"/>
  <c r="Z157" i="20"/>
  <c r="C1383" i="21" s="1"/>
  <c r="AI157" i="20"/>
  <c r="C1628" i="21" s="1"/>
  <c r="AR157" i="20"/>
  <c r="C1873" i="21" s="1"/>
  <c r="C400" i="20"/>
  <c r="D403" i="21"/>
  <c r="P157" i="20"/>
  <c r="Y157" i="20"/>
  <c r="AH157" i="20"/>
  <c r="AQ157" i="20"/>
  <c r="U156" i="20"/>
  <c r="G1137" i="21" s="1"/>
  <c r="AD156" i="20"/>
  <c r="G1382" i="21" s="1"/>
  <c r="AM156" i="20"/>
  <c r="G1627" i="21" s="1"/>
  <c r="AV156" i="20"/>
  <c r="G1872" i="21" s="1"/>
  <c r="R156" i="20"/>
  <c r="AA156" i="20"/>
  <c r="AJ156" i="20"/>
  <c r="AS156" i="20"/>
  <c r="S154" i="20"/>
  <c r="E1135" i="21" s="1"/>
  <c r="AB154" i="20"/>
  <c r="E1380" i="21" s="1"/>
  <c r="AK154" i="20"/>
  <c r="E1625" i="21" s="1"/>
  <c r="AT154" i="20"/>
  <c r="E1870" i="21" s="1"/>
  <c r="O154" i="20"/>
  <c r="A1135" i="21" s="1"/>
  <c r="X154" i="20"/>
  <c r="A1380" i="21" s="1"/>
  <c r="AG154" i="20"/>
  <c r="A1625" i="21" s="1"/>
  <c r="AP154" i="20"/>
  <c r="A1870" i="21" s="1"/>
  <c r="V154" i="20"/>
  <c r="AE154" i="20"/>
  <c r="AN154" i="20"/>
  <c r="AW154" i="20"/>
  <c r="Q153" i="20"/>
  <c r="C1134" i="21" s="1"/>
  <c r="Z153" i="20"/>
  <c r="C1379" i="21" s="1"/>
  <c r="AI153" i="20"/>
  <c r="C1624" i="21" s="1"/>
  <c r="AR153" i="20"/>
  <c r="C1869" i="21" s="1"/>
  <c r="C396" i="20"/>
  <c r="D399" i="21"/>
  <c r="S152" i="20"/>
  <c r="E1133" i="21" s="1"/>
  <c r="AB152" i="20"/>
  <c r="E1378" i="21" s="1"/>
  <c r="AK152" i="20"/>
  <c r="E1623" i="21" s="1"/>
  <c r="AT152" i="20"/>
  <c r="E1868" i="21" s="1"/>
  <c r="Q151" i="20"/>
  <c r="C1132" i="21" s="1"/>
  <c r="Z151" i="20"/>
  <c r="C1377" i="21" s="1"/>
  <c r="AI151" i="20"/>
  <c r="C1622" i="21" s="1"/>
  <c r="AR151" i="20"/>
  <c r="C1867" i="21" s="1"/>
  <c r="S150" i="20"/>
  <c r="E1131" i="21" s="1"/>
  <c r="AB150" i="20"/>
  <c r="E1376" i="21" s="1"/>
  <c r="AK150" i="20"/>
  <c r="E1621" i="21" s="1"/>
  <c r="AT150" i="20"/>
  <c r="E1866" i="21" s="1"/>
  <c r="V150" i="20"/>
  <c r="AE150" i="20"/>
  <c r="AN150" i="20"/>
  <c r="AW150" i="20"/>
  <c r="P149" i="20"/>
  <c r="Y149" i="20"/>
  <c r="AH149" i="20"/>
  <c r="AQ149" i="20"/>
  <c r="Q148" i="20"/>
  <c r="C1129" i="21" s="1"/>
  <c r="Z148" i="20"/>
  <c r="C1374" i="21" s="1"/>
  <c r="AI148" i="20"/>
  <c r="C1619" i="21" s="1"/>
  <c r="AR148" i="20"/>
  <c r="C1864" i="21" s="1"/>
  <c r="E391" i="20"/>
  <c r="H394" i="21"/>
  <c r="V148" i="20"/>
  <c r="AE148" i="20"/>
  <c r="AN148" i="20"/>
  <c r="AW148" i="20"/>
  <c r="O147" i="20"/>
  <c r="A1128" i="21" s="1"/>
  <c r="X147" i="20"/>
  <c r="A1373" i="21" s="1"/>
  <c r="AG147" i="20"/>
  <c r="A1618" i="21" s="1"/>
  <c r="AP147" i="20"/>
  <c r="A1863" i="21" s="1"/>
  <c r="B390" i="20"/>
  <c r="B393" i="21"/>
  <c r="AQ147" i="20"/>
  <c r="P147" i="20"/>
  <c r="Y147" i="20"/>
  <c r="AH147" i="20"/>
  <c r="Q146" i="20"/>
  <c r="C1127" i="21" s="1"/>
  <c r="Z146" i="20"/>
  <c r="C1372" i="21" s="1"/>
  <c r="AI146" i="20"/>
  <c r="C1617" i="21" s="1"/>
  <c r="AR146" i="20"/>
  <c r="C1862" i="21" s="1"/>
  <c r="B389" i="20"/>
  <c r="B392" i="21"/>
  <c r="P146" i="20"/>
  <c r="Y146" i="20"/>
  <c r="AH146" i="20"/>
  <c r="AQ146" i="20"/>
  <c r="S145" i="20"/>
  <c r="E1126" i="21" s="1"/>
  <c r="AB145" i="20"/>
  <c r="E1371" i="21" s="1"/>
  <c r="AK145" i="20"/>
  <c r="E1616" i="21" s="1"/>
  <c r="AT145" i="20"/>
  <c r="E1861" i="21" s="1"/>
  <c r="T145" i="20"/>
  <c r="AC145" i="20"/>
  <c r="AL145" i="20"/>
  <c r="AU145" i="20"/>
  <c r="AB144" i="20"/>
  <c r="E1370" i="21" s="1"/>
  <c r="AK144" i="20"/>
  <c r="E1615" i="21" s="1"/>
  <c r="S144" i="20"/>
  <c r="E1125" i="21" s="1"/>
  <c r="AT144" i="20"/>
  <c r="E1860" i="21" s="1"/>
  <c r="R144" i="20"/>
  <c r="AA144" i="20"/>
  <c r="AJ144" i="20"/>
  <c r="AS144" i="20"/>
  <c r="Q143" i="20"/>
  <c r="C1124" i="21" s="1"/>
  <c r="AI143" i="20"/>
  <c r="C1614" i="21" s="1"/>
  <c r="AR143" i="20"/>
  <c r="C1859" i="21" s="1"/>
  <c r="Z143" i="20"/>
  <c r="C1369" i="21" s="1"/>
  <c r="E386" i="20"/>
  <c r="H389" i="21"/>
  <c r="C386" i="20"/>
  <c r="D389" i="21"/>
  <c r="P143" i="20"/>
  <c r="Y143" i="20"/>
  <c r="AH143" i="20"/>
  <c r="AQ143" i="20"/>
  <c r="O142" i="20"/>
  <c r="A1123" i="21" s="1"/>
  <c r="X142" i="20"/>
  <c r="A1368" i="21" s="1"/>
  <c r="AP142" i="20"/>
  <c r="A1858" i="21" s="1"/>
  <c r="AG142" i="20"/>
  <c r="A1613" i="21" s="1"/>
  <c r="D385" i="20"/>
  <c r="F388" i="21"/>
  <c r="E384" i="20"/>
  <c r="H387" i="21"/>
  <c r="AS141" i="20"/>
  <c r="R141" i="20"/>
  <c r="AA141" i="20"/>
  <c r="AJ141" i="20"/>
  <c r="Q140" i="20"/>
  <c r="C1121" i="21" s="1"/>
  <c r="Z140" i="20"/>
  <c r="C1366" i="21" s="1"/>
  <c r="AI140" i="20"/>
  <c r="C1611" i="21" s="1"/>
  <c r="AR140" i="20"/>
  <c r="C1856" i="21" s="1"/>
  <c r="B383" i="20"/>
  <c r="B386" i="21"/>
  <c r="S139" i="20"/>
  <c r="E1120" i="21" s="1"/>
  <c r="AB139" i="20"/>
  <c r="E1365" i="21" s="1"/>
  <c r="AK139" i="20"/>
  <c r="E1610" i="21" s="1"/>
  <c r="AT139" i="20"/>
  <c r="E1855" i="21" s="1"/>
  <c r="R139" i="20"/>
  <c r="AA139" i="20"/>
  <c r="AJ139" i="20"/>
  <c r="AS139" i="20"/>
  <c r="S138" i="20"/>
  <c r="E1119" i="21" s="1"/>
  <c r="AB138" i="20"/>
  <c r="E1364" i="21" s="1"/>
  <c r="AK138" i="20"/>
  <c r="E1609" i="21" s="1"/>
  <c r="AT138" i="20"/>
  <c r="E1854" i="21" s="1"/>
  <c r="B381" i="20"/>
  <c r="B384" i="21"/>
  <c r="U137" i="20"/>
  <c r="G1118" i="21" s="1"/>
  <c r="AD137" i="20"/>
  <c r="G1363" i="21" s="1"/>
  <c r="AM137" i="20"/>
  <c r="G1608" i="21" s="1"/>
  <c r="AV137" i="20"/>
  <c r="G1853" i="21" s="1"/>
  <c r="B380" i="20"/>
  <c r="B383" i="21"/>
  <c r="Q136" i="20"/>
  <c r="C1117" i="21" s="1"/>
  <c r="Z136" i="20"/>
  <c r="C1362" i="21" s="1"/>
  <c r="AI136" i="20"/>
  <c r="C1607" i="21" s="1"/>
  <c r="AR136" i="20"/>
  <c r="C1852" i="21" s="1"/>
  <c r="C379" i="20"/>
  <c r="D382" i="21"/>
  <c r="T136" i="20"/>
  <c r="AC136" i="20"/>
  <c r="AL136" i="20"/>
  <c r="AU136" i="20"/>
  <c r="Z135" i="20"/>
  <c r="C1361" i="21" s="1"/>
  <c r="AR135" i="20"/>
  <c r="C1851" i="21" s="1"/>
  <c r="Q135" i="20"/>
  <c r="C1116" i="21" s="1"/>
  <c r="AI135" i="20"/>
  <c r="C1606" i="21" s="1"/>
  <c r="B378" i="20"/>
  <c r="B381" i="21"/>
  <c r="S134" i="20"/>
  <c r="E1115" i="21" s="1"/>
  <c r="AB134" i="20"/>
  <c r="E1360" i="21" s="1"/>
  <c r="AK134" i="20"/>
  <c r="E1605" i="21" s="1"/>
  <c r="AT134" i="20"/>
  <c r="E1850" i="21" s="1"/>
  <c r="AV133" i="20"/>
  <c r="G1849" i="21" s="1"/>
  <c r="U133" i="20"/>
  <c r="G1114" i="21" s="1"/>
  <c r="AD133" i="20"/>
  <c r="G1359" i="21" s="1"/>
  <c r="AM133" i="20"/>
  <c r="G1604" i="21" s="1"/>
  <c r="R133" i="20"/>
  <c r="AA133" i="20"/>
  <c r="AJ133" i="20"/>
  <c r="AS133" i="20"/>
  <c r="AB132" i="20"/>
  <c r="E1358" i="21" s="1"/>
  <c r="AK132" i="20"/>
  <c r="E1603" i="21" s="1"/>
  <c r="AT132" i="20"/>
  <c r="E1848" i="21" s="1"/>
  <c r="S132" i="20"/>
  <c r="E1113" i="21" s="1"/>
  <c r="AU132" i="20"/>
  <c r="T132" i="20"/>
  <c r="AC132" i="20"/>
  <c r="AL132" i="20"/>
  <c r="Q131" i="20"/>
  <c r="C1112" i="21" s="1"/>
  <c r="Z131" i="20"/>
  <c r="C1357" i="21" s="1"/>
  <c r="AI131" i="20"/>
  <c r="C1602" i="21" s="1"/>
  <c r="AR131" i="20"/>
  <c r="C1847" i="21" s="1"/>
  <c r="D377" i="21"/>
  <c r="C374" i="20"/>
  <c r="P131" i="20"/>
  <c r="AH131" i="20"/>
  <c r="Y131" i="20"/>
  <c r="AQ131" i="20"/>
  <c r="X130" i="20"/>
  <c r="A1356" i="21" s="1"/>
  <c r="O130" i="20"/>
  <c r="A1111" i="21" s="1"/>
  <c r="AG130" i="20"/>
  <c r="A1601" i="21" s="1"/>
  <c r="AP130" i="20"/>
  <c r="A1846" i="21" s="1"/>
  <c r="AC130" i="20"/>
  <c r="AU130" i="20"/>
  <c r="T130" i="20"/>
  <c r="AL130" i="20"/>
  <c r="P129" i="20"/>
  <c r="Y129" i="20"/>
  <c r="AH129" i="20"/>
  <c r="AQ129" i="20"/>
  <c r="Q128" i="20"/>
  <c r="C1109" i="21" s="1"/>
  <c r="AR128" i="20"/>
  <c r="C1844" i="21" s="1"/>
  <c r="Z128" i="20"/>
  <c r="C1354" i="21" s="1"/>
  <c r="AI128" i="20"/>
  <c r="C1599" i="21" s="1"/>
  <c r="C371" i="20"/>
  <c r="D374" i="21"/>
  <c r="Z127" i="20"/>
  <c r="C1353" i="21" s="1"/>
  <c r="Q127" i="20"/>
  <c r="C1108" i="21" s="1"/>
  <c r="AR127" i="20"/>
  <c r="C1843" i="21" s="1"/>
  <c r="AI127" i="20"/>
  <c r="C1598" i="21" s="1"/>
  <c r="AJ127" i="20"/>
  <c r="AS127" i="20"/>
  <c r="R127" i="20"/>
  <c r="AA127" i="20"/>
  <c r="Q126" i="20"/>
  <c r="C1107" i="21" s="1"/>
  <c r="Z126" i="20"/>
  <c r="C1352" i="21" s="1"/>
  <c r="AR126" i="20"/>
  <c r="C1842" i="21" s="1"/>
  <c r="AI126" i="20"/>
  <c r="C1597" i="21" s="1"/>
  <c r="C369" i="20"/>
  <c r="D372" i="21"/>
  <c r="AT125" i="20"/>
  <c r="E1841" i="21" s="1"/>
  <c r="AB125" i="20"/>
  <c r="E1351" i="21" s="1"/>
  <c r="S125" i="20"/>
  <c r="E1106" i="21" s="1"/>
  <c r="AK125" i="20"/>
  <c r="E1596" i="21" s="1"/>
  <c r="F371" i="21"/>
  <c r="D368" i="20"/>
  <c r="R125" i="20"/>
  <c r="AA125" i="20"/>
  <c r="AJ125" i="20"/>
  <c r="AS125" i="20"/>
  <c r="S124" i="20"/>
  <c r="E1105" i="21" s="1"/>
  <c r="AB124" i="20"/>
  <c r="E1350" i="21" s="1"/>
  <c r="AK124" i="20"/>
  <c r="E1595" i="21" s="1"/>
  <c r="AT124" i="20"/>
  <c r="E1840" i="21" s="1"/>
  <c r="AB123" i="20"/>
  <c r="E1349" i="21" s="1"/>
  <c r="AT123" i="20"/>
  <c r="E1839" i="21" s="1"/>
  <c r="S123" i="20"/>
  <c r="E1104" i="21" s="1"/>
  <c r="AK123" i="20"/>
  <c r="E1594" i="21" s="1"/>
  <c r="U122" i="20"/>
  <c r="G1103" i="21" s="1"/>
  <c r="AM122" i="20"/>
  <c r="G1593" i="21" s="1"/>
  <c r="AD122" i="20"/>
  <c r="G1348" i="21" s="1"/>
  <c r="AV122" i="20"/>
  <c r="G1838" i="21" s="1"/>
  <c r="Q120" i="20"/>
  <c r="C1101" i="21" s="1"/>
  <c r="AR120" i="20"/>
  <c r="C1836" i="21" s="1"/>
  <c r="Z120" i="20"/>
  <c r="C1346" i="21" s="1"/>
  <c r="AI120" i="20"/>
  <c r="C1591" i="21" s="1"/>
  <c r="S119" i="20"/>
  <c r="E1100" i="21" s="1"/>
  <c r="AK119" i="20"/>
  <c r="E1590" i="21" s="1"/>
  <c r="AB119" i="20"/>
  <c r="E1345" i="21" s="1"/>
  <c r="AT119" i="20"/>
  <c r="E1835" i="21" s="1"/>
  <c r="R118" i="20"/>
  <c r="AJ118" i="20"/>
  <c r="AS118" i="20"/>
  <c r="AA118" i="20"/>
  <c r="O52" i="20"/>
  <c r="A1033" i="21" s="1"/>
  <c r="X52" i="20"/>
  <c r="A1278" i="21" s="1"/>
  <c r="AG52" i="20"/>
  <c r="A1523" i="21" s="1"/>
  <c r="AP52" i="20"/>
  <c r="A1768" i="21" s="1"/>
  <c r="B295" i="20"/>
  <c r="B298" i="21"/>
  <c r="S50" i="20"/>
  <c r="E1031" i="21" s="1"/>
  <c r="AB50" i="20"/>
  <c r="E1276" i="21" s="1"/>
  <c r="AK50" i="20"/>
  <c r="E1521" i="21" s="1"/>
  <c r="AT50" i="20"/>
  <c r="E1766" i="21" s="1"/>
  <c r="U49" i="20"/>
  <c r="G1030" i="21" s="1"/>
  <c r="AD49" i="20"/>
  <c r="G1275" i="21" s="1"/>
  <c r="AM49" i="20"/>
  <c r="G1520" i="21" s="1"/>
  <c r="AV49" i="20"/>
  <c r="G1765" i="21" s="1"/>
  <c r="U44" i="20"/>
  <c r="G1025" i="21" s="1"/>
  <c r="AD44" i="20"/>
  <c r="G1270" i="21" s="1"/>
  <c r="AM44" i="20"/>
  <c r="G1515" i="21" s="1"/>
  <c r="AV44" i="20"/>
  <c r="G1760" i="21" s="1"/>
  <c r="T43" i="20"/>
  <c r="AC43" i="20"/>
  <c r="AL43" i="20"/>
  <c r="AU43" i="20"/>
  <c r="P41" i="20"/>
  <c r="Y41" i="20"/>
  <c r="AH41" i="20"/>
  <c r="AQ41" i="20"/>
  <c r="R40" i="20"/>
  <c r="AA40" i="20"/>
  <c r="AJ40" i="20"/>
  <c r="AS40" i="20"/>
  <c r="T39" i="20"/>
  <c r="AC39" i="20"/>
  <c r="AL39" i="20"/>
  <c r="AU39" i="20"/>
  <c r="S37" i="20"/>
  <c r="E1018" i="21" s="1"/>
  <c r="AT37" i="20"/>
  <c r="E1753" i="21" s="1"/>
  <c r="AK37" i="20"/>
  <c r="E1508" i="21" s="1"/>
  <c r="AB37" i="20"/>
  <c r="E1263" i="21" s="1"/>
  <c r="E280" i="20"/>
  <c r="H283" i="21"/>
  <c r="Q34" i="20"/>
  <c r="C1015" i="21" s="1"/>
  <c r="Z34" i="20"/>
  <c r="C1260" i="21" s="1"/>
  <c r="AI34" i="20"/>
  <c r="C1505" i="21" s="1"/>
  <c r="AR34" i="20"/>
  <c r="C1750" i="21" s="1"/>
  <c r="AE33" i="20"/>
  <c r="AW33" i="20"/>
  <c r="V33" i="20"/>
  <c r="AN33" i="20"/>
  <c r="AJ32" i="20"/>
  <c r="AS32" i="20"/>
  <c r="R32" i="20"/>
  <c r="AA32" i="20"/>
  <c r="C274" i="20"/>
  <c r="D277" i="21"/>
  <c r="S30" i="20"/>
  <c r="E1011" i="21" s="1"/>
  <c r="AB30" i="20"/>
  <c r="E1256" i="21" s="1"/>
  <c r="AK30" i="20"/>
  <c r="E1501" i="21" s="1"/>
  <c r="AT30" i="20"/>
  <c r="E1746" i="21" s="1"/>
  <c r="U29" i="20"/>
  <c r="G1010" i="21" s="1"/>
  <c r="AD29" i="20"/>
  <c r="G1255" i="21" s="1"/>
  <c r="AM29" i="20"/>
  <c r="G1500" i="21" s="1"/>
  <c r="AV29" i="20"/>
  <c r="G1745" i="21" s="1"/>
  <c r="AN29" i="20"/>
  <c r="AW29" i="20"/>
  <c r="V29" i="20"/>
  <c r="AE29" i="20"/>
  <c r="AQ27" i="20"/>
  <c r="Y27" i="20"/>
  <c r="AH27" i="20"/>
  <c r="P27" i="20"/>
  <c r="AU22" i="20"/>
  <c r="AL22" i="20"/>
  <c r="T22" i="20"/>
  <c r="AC22" i="20"/>
  <c r="C264" i="20"/>
  <c r="D267" i="21"/>
  <c r="AD20" i="20"/>
  <c r="G1246" i="21" s="1"/>
  <c r="AM20" i="20"/>
  <c r="G1491" i="21" s="1"/>
  <c r="U20" i="20"/>
  <c r="G1001" i="21" s="1"/>
  <c r="AV20" i="20"/>
  <c r="G1736" i="21" s="1"/>
  <c r="E263" i="20"/>
  <c r="H266" i="21"/>
  <c r="A332" i="20"/>
  <c r="A577" i="20"/>
  <c r="A822" i="20"/>
  <c r="A1067" i="20"/>
  <c r="A1312" i="20"/>
  <c r="A335" i="21"/>
  <c r="C335" i="21"/>
  <c r="E335" i="21"/>
  <c r="G335" i="21"/>
  <c r="A90" i="21"/>
  <c r="C90" i="21"/>
  <c r="E90" i="21"/>
  <c r="A331" i="20"/>
  <c r="A576" i="20"/>
  <c r="A821" i="20"/>
  <c r="A1066" i="20"/>
  <c r="A1311" i="20"/>
  <c r="A334" i="21"/>
  <c r="C334" i="21"/>
  <c r="E334" i="21"/>
  <c r="G334" i="21"/>
  <c r="A89" i="21"/>
  <c r="C89" i="21"/>
  <c r="E89" i="21"/>
  <c r="A330" i="20"/>
  <c r="A575" i="20"/>
  <c r="A820" i="20"/>
  <c r="A1065" i="20"/>
  <c r="A1310" i="20"/>
  <c r="A333" i="21"/>
  <c r="C333" i="21"/>
  <c r="E333" i="21"/>
  <c r="G333" i="21"/>
  <c r="A88" i="21"/>
  <c r="C88" i="21"/>
  <c r="E88" i="21"/>
  <c r="A329" i="20"/>
  <c r="A574" i="20"/>
  <c r="A819" i="20"/>
  <c r="A1064" i="20"/>
  <c r="A1309" i="20"/>
  <c r="A332" i="21"/>
  <c r="C332" i="21"/>
  <c r="E332" i="21"/>
  <c r="G332" i="21"/>
  <c r="A87" i="21"/>
  <c r="C87" i="21"/>
  <c r="E87" i="21"/>
  <c r="A328" i="20"/>
  <c r="A573" i="20"/>
  <c r="A818" i="20"/>
  <c r="A1063" i="20"/>
  <c r="A1308" i="20"/>
  <c r="A331" i="21"/>
  <c r="C331" i="21"/>
  <c r="E331" i="21"/>
  <c r="G331" i="21"/>
  <c r="A86" i="21"/>
  <c r="C86" i="21"/>
  <c r="E86" i="21"/>
  <c r="A327" i="20"/>
  <c r="A572" i="20"/>
  <c r="A817" i="20"/>
  <c r="A1062" i="20"/>
  <c r="A1307" i="20"/>
  <c r="A330" i="21"/>
  <c r="C330" i="21"/>
  <c r="E330" i="21"/>
  <c r="G330" i="21"/>
  <c r="A85" i="21"/>
  <c r="C85" i="21"/>
  <c r="E85" i="21"/>
  <c r="A326" i="20"/>
  <c r="A571" i="20"/>
  <c r="A816" i="20"/>
  <c r="A1061" i="20"/>
  <c r="A1306" i="20"/>
  <c r="A329" i="21"/>
  <c r="C329" i="21"/>
  <c r="E329" i="21"/>
  <c r="G329" i="21"/>
  <c r="A84" i="21"/>
  <c r="C84" i="21"/>
  <c r="E84" i="21"/>
  <c r="A325" i="20"/>
  <c r="A570" i="20"/>
  <c r="A815" i="20"/>
  <c r="A1060" i="20"/>
  <c r="A1305" i="20"/>
  <c r="A328" i="21"/>
  <c r="C328" i="21"/>
  <c r="E328" i="21"/>
  <c r="G328" i="21"/>
  <c r="A83" i="21"/>
  <c r="C83" i="21"/>
  <c r="E83" i="21"/>
  <c r="A324" i="20"/>
  <c r="A569" i="20"/>
  <c r="A814" i="20"/>
  <c r="A1059" i="20"/>
  <c r="A1304" i="20"/>
  <c r="A327" i="21"/>
  <c r="C327" i="21"/>
  <c r="E327" i="21"/>
  <c r="G327" i="21"/>
  <c r="A82" i="21"/>
  <c r="C82" i="21"/>
  <c r="E82" i="21"/>
  <c r="A323" i="20"/>
  <c r="A568" i="20"/>
  <c r="A813" i="20"/>
  <c r="A1058" i="20"/>
  <c r="A1303" i="20"/>
  <c r="A326" i="21"/>
  <c r="C326" i="21"/>
  <c r="E326" i="21"/>
  <c r="G326" i="21"/>
  <c r="A81" i="21"/>
  <c r="C81" i="21"/>
  <c r="E81" i="21"/>
  <c r="A322" i="20"/>
  <c r="A567" i="20"/>
  <c r="A812" i="20"/>
  <c r="A1057" i="20"/>
  <c r="A1302" i="20"/>
  <c r="A325" i="21"/>
  <c r="C325" i="21"/>
  <c r="E325" i="21"/>
  <c r="G325" i="21"/>
  <c r="A80" i="21"/>
  <c r="C80" i="21"/>
  <c r="E80" i="21"/>
  <c r="A321" i="20"/>
  <c r="A566" i="20"/>
  <c r="A811" i="20"/>
  <c r="A1056" i="20"/>
  <c r="A1301" i="20"/>
  <c r="A324" i="21"/>
  <c r="C324" i="21"/>
  <c r="E324" i="21"/>
  <c r="G324" i="21"/>
  <c r="A79" i="21"/>
  <c r="C79" i="21"/>
  <c r="E79" i="21"/>
  <c r="A320" i="20"/>
  <c r="A565" i="20"/>
  <c r="A810" i="20"/>
  <c r="A1055" i="20"/>
  <c r="A1300" i="20"/>
  <c r="A323" i="21"/>
  <c r="C323" i="21"/>
  <c r="E323" i="21"/>
  <c r="G323" i="21"/>
  <c r="A78" i="21"/>
  <c r="C78" i="21"/>
  <c r="E78" i="21"/>
  <c r="A319" i="20"/>
  <c r="A564" i="20"/>
  <c r="A809" i="20"/>
  <c r="A1054" i="20"/>
  <c r="A1299" i="20"/>
  <c r="A322" i="21"/>
  <c r="C322" i="21"/>
  <c r="E322" i="21"/>
  <c r="G322" i="21"/>
  <c r="A77" i="21"/>
  <c r="C77" i="21"/>
  <c r="E77" i="21"/>
  <c r="A318" i="20"/>
  <c r="A563" i="20"/>
  <c r="A808" i="20"/>
  <c r="A1053" i="20"/>
  <c r="A1298" i="20"/>
  <c r="A321" i="21"/>
  <c r="C321" i="21"/>
  <c r="E321" i="21"/>
  <c r="G321" i="21"/>
  <c r="A76" i="21"/>
  <c r="C76" i="21"/>
  <c r="E76" i="21"/>
  <c r="A317" i="20"/>
  <c r="A562" i="20"/>
  <c r="A807" i="20"/>
  <c r="A1052" i="20"/>
  <c r="A1297" i="20"/>
  <c r="A320" i="21"/>
  <c r="C320" i="21"/>
  <c r="E320" i="21"/>
  <c r="G320" i="21"/>
  <c r="A75" i="21"/>
  <c r="C75" i="21"/>
  <c r="E75" i="21"/>
  <c r="A316" i="20"/>
  <c r="A561" i="20"/>
  <c r="A806" i="20"/>
  <c r="A1051" i="20"/>
  <c r="A1296" i="20"/>
  <c r="A319" i="21"/>
  <c r="C319" i="21"/>
  <c r="E319" i="21"/>
  <c r="G319" i="21"/>
  <c r="A74" i="21"/>
  <c r="C74" i="21"/>
  <c r="E74" i="21"/>
  <c r="A315" i="20"/>
  <c r="A560" i="20"/>
  <c r="A805" i="20"/>
  <c r="A1050" i="20"/>
  <c r="A1295" i="20"/>
  <c r="A318" i="21"/>
  <c r="C318" i="21"/>
  <c r="E318" i="21"/>
  <c r="G318" i="21"/>
  <c r="A73" i="21"/>
  <c r="C73" i="21"/>
  <c r="E73" i="21"/>
  <c r="A314" i="20"/>
  <c r="A559" i="20"/>
  <c r="A804" i="20"/>
  <c r="A1049" i="20"/>
  <c r="A1294" i="20"/>
  <c r="A317" i="21"/>
  <c r="C317" i="21"/>
  <c r="E317" i="21"/>
  <c r="G317" i="21"/>
  <c r="A72" i="21"/>
  <c r="C72" i="21"/>
  <c r="E72" i="21"/>
  <c r="A313" i="20"/>
  <c r="A558" i="20"/>
  <c r="A803" i="20"/>
  <c r="A1048" i="20"/>
  <c r="A1293" i="20"/>
  <c r="A316" i="21"/>
  <c r="C316" i="21"/>
  <c r="E316" i="21"/>
  <c r="G316" i="21"/>
  <c r="A71" i="21"/>
  <c r="C71" i="21"/>
  <c r="E71" i="21"/>
  <c r="A312" i="20"/>
  <c r="A557" i="20"/>
  <c r="A802" i="20"/>
  <c r="A1047" i="20"/>
  <c r="A1292" i="20"/>
  <c r="A315" i="21"/>
  <c r="C315" i="21"/>
  <c r="E315" i="21"/>
  <c r="G315" i="21"/>
  <c r="A70" i="21"/>
  <c r="C70" i="21"/>
  <c r="E70" i="21"/>
  <c r="A311" i="20"/>
  <c r="A556" i="20"/>
  <c r="A801" i="20"/>
  <c r="A1046" i="20"/>
  <c r="A1291" i="20"/>
  <c r="A314" i="21"/>
  <c r="C314" i="21"/>
  <c r="E314" i="21"/>
  <c r="G314" i="21"/>
  <c r="A69" i="21"/>
  <c r="C69" i="21"/>
  <c r="E69" i="21"/>
  <c r="A310" i="20"/>
  <c r="A555" i="20"/>
  <c r="A800" i="20"/>
  <c r="A1045" i="20"/>
  <c r="A1290" i="20"/>
  <c r="A313" i="21"/>
  <c r="C313" i="21"/>
  <c r="E313" i="21"/>
  <c r="G313" i="21"/>
  <c r="A68" i="21"/>
  <c r="C68" i="21"/>
  <c r="E68" i="21"/>
  <c r="A309" i="20"/>
  <c r="A554" i="20"/>
  <c r="A799" i="20"/>
  <c r="A1044" i="20"/>
  <c r="A1289" i="20"/>
  <c r="A312" i="21"/>
  <c r="C312" i="21"/>
  <c r="E312" i="21"/>
  <c r="G312" i="21"/>
  <c r="A67" i="21"/>
  <c r="C67" i="21"/>
  <c r="E67" i="21"/>
  <c r="A308" i="20"/>
  <c r="A553" i="20"/>
  <c r="A798" i="20"/>
  <c r="A1043" i="20"/>
  <c r="A1288" i="20"/>
  <c r="A311" i="21"/>
  <c r="C311" i="21"/>
  <c r="E311" i="21"/>
  <c r="G311" i="21"/>
  <c r="A66" i="21"/>
  <c r="C66" i="21"/>
  <c r="E66" i="21"/>
  <c r="A307" i="20"/>
  <c r="A552" i="20"/>
  <c r="A797" i="20"/>
  <c r="A1042" i="20"/>
  <c r="A1287" i="20"/>
  <c r="A310" i="21"/>
  <c r="C310" i="21"/>
  <c r="E310" i="21"/>
  <c r="G310" i="21"/>
  <c r="A65" i="21"/>
  <c r="C65" i="21"/>
  <c r="E65" i="21"/>
  <c r="A306" i="20"/>
  <c r="A551" i="20"/>
  <c r="A796" i="20"/>
  <c r="A1041" i="20"/>
  <c r="A1286" i="20"/>
  <c r="A309" i="21"/>
  <c r="C309" i="21"/>
  <c r="E309" i="21"/>
  <c r="G309" i="21"/>
  <c r="A305" i="20"/>
  <c r="A550" i="20"/>
  <c r="A795" i="20"/>
  <c r="A1040" i="20"/>
  <c r="A1285" i="20"/>
  <c r="A308" i="21"/>
  <c r="C308" i="21"/>
  <c r="E308" i="21"/>
  <c r="G308" i="21"/>
  <c r="A304" i="20"/>
  <c r="A549" i="20"/>
  <c r="A794" i="20"/>
  <c r="A1039" i="20"/>
  <c r="A1284" i="20"/>
  <c r="A307" i="21"/>
  <c r="C307" i="21"/>
  <c r="E307" i="21"/>
  <c r="G307" i="21"/>
  <c r="A303" i="20"/>
  <c r="A548" i="20"/>
  <c r="A793" i="20"/>
  <c r="A1038" i="20"/>
  <c r="A1283" i="20"/>
  <c r="A306" i="21"/>
  <c r="C306" i="21"/>
  <c r="E306" i="21"/>
  <c r="G306" i="21"/>
  <c r="A302" i="20"/>
  <c r="A547" i="20"/>
  <c r="A792" i="20"/>
  <c r="A1037" i="20"/>
  <c r="A1282" i="20"/>
  <c r="A305" i="21"/>
  <c r="C305" i="21"/>
  <c r="E305" i="21"/>
  <c r="G305" i="21"/>
  <c r="A301" i="20"/>
  <c r="A546" i="20"/>
  <c r="A791" i="20"/>
  <c r="A1036" i="20"/>
  <c r="A1281" i="20"/>
  <c r="A304" i="21"/>
  <c r="C304" i="21"/>
  <c r="E304" i="21"/>
  <c r="G304" i="21"/>
  <c r="A300" i="20"/>
  <c r="A545" i="20"/>
  <c r="A790" i="20"/>
  <c r="A1035" i="20"/>
  <c r="A1280" i="20"/>
  <c r="A303" i="21"/>
  <c r="C303" i="21"/>
  <c r="E303" i="21"/>
  <c r="G303" i="21"/>
  <c r="A299" i="20"/>
  <c r="A544" i="20"/>
  <c r="A789" i="20"/>
  <c r="A1034" i="20"/>
  <c r="A1279" i="20"/>
  <c r="A302" i="21"/>
  <c r="C302" i="21"/>
  <c r="E302" i="21"/>
  <c r="G302" i="21"/>
  <c r="A298" i="20"/>
  <c r="A543" i="20"/>
  <c r="A788" i="20"/>
  <c r="A1278" i="20"/>
  <c r="A301" i="21"/>
  <c r="C301" i="21"/>
  <c r="E301" i="21"/>
  <c r="G301" i="21"/>
  <c r="A1033" i="20"/>
  <c r="A297" i="20"/>
  <c r="A542" i="20"/>
  <c r="A787" i="20"/>
  <c r="A1277" i="20"/>
  <c r="A300" i="21"/>
  <c r="C300" i="21"/>
  <c r="E300" i="21"/>
  <c r="G300" i="21"/>
  <c r="A1032" i="20"/>
  <c r="A296" i="20"/>
  <c r="A541" i="20"/>
  <c r="A786" i="20"/>
  <c r="A1276" i="20"/>
  <c r="A299" i="21"/>
  <c r="C299" i="21"/>
  <c r="E299" i="21"/>
  <c r="G299" i="21"/>
  <c r="A1031" i="20"/>
  <c r="C1275" i="20"/>
  <c r="D1768" i="21"/>
  <c r="C1030" i="20"/>
  <c r="D1523" i="21"/>
  <c r="C785" i="20"/>
  <c r="D1278" i="21"/>
  <c r="C540" i="20"/>
  <c r="D1033" i="21"/>
  <c r="A295" i="20"/>
  <c r="A540" i="20"/>
  <c r="A785" i="20"/>
  <c r="A1275" i="20"/>
  <c r="A298" i="21"/>
  <c r="C298" i="21"/>
  <c r="E298" i="21"/>
  <c r="G298" i="21"/>
  <c r="A1030" i="20"/>
  <c r="C1274" i="20"/>
  <c r="D1767" i="21"/>
  <c r="C1029" i="20"/>
  <c r="D1522" i="21"/>
  <c r="C784" i="20"/>
  <c r="D1277" i="21"/>
  <c r="C539" i="20"/>
  <c r="D1032" i="21"/>
  <c r="B539" i="20"/>
  <c r="B1032" i="21"/>
  <c r="A294" i="20"/>
  <c r="A539" i="20"/>
  <c r="A784" i="20"/>
  <c r="A1029" i="20"/>
  <c r="A1274" i="20"/>
  <c r="A297" i="21"/>
  <c r="C297" i="21"/>
  <c r="E297" i="21"/>
  <c r="G297" i="21"/>
  <c r="A293" i="20"/>
  <c r="A538" i="20"/>
  <c r="A783" i="20"/>
  <c r="A1028" i="20"/>
  <c r="A1273" i="20"/>
  <c r="A296" i="21"/>
  <c r="C296" i="21"/>
  <c r="E296" i="21"/>
  <c r="G296" i="21"/>
  <c r="C1272" i="20"/>
  <c r="D1765" i="21"/>
  <c r="B1272" i="20"/>
  <c r="B1765" i="21"/>
  <c r="C1027" i="20"/>
  <c r="D1520" i="21"/>
  <c r="B1027" i="20"/>
  <c r="B1520" i="21"/>
  <c r="C782" i="20"/>
  <c r="D1275" i="21"/>
  <c r="B782" i="20"/>
  <c r="B1275" i="21"/>
  <c r="C537" i="20"/>
  <c r="D1030" i="21"/>
  <c r="B537" i="20"/>
  <c r="B1030" i="21"/>
  <c r="A292" i="20"/>
  <c r="A537" i="20"/>
  <c r="A782" i="20"/>
  <c r="A1027" i="20"/>
  <c r="A1272" i="20"/>
  <c r="A295" i="21"/>
  <c r="C295" i="21"/>
  <c r="E295" i="21"/>
  <c r="G295" i="21"/>
  <c r="A291" i="20"/>
  <c r="A536" i="20"/>
  <c r="A781" i="20"/>
  <c r="A1026" i="20"/>
  <c r="A1271" i="20"/>
  <c r="A294" i="21"/>
  <c r="C294" i="21"/>
  <c r="E294" i="21"/>
  <c r="G294" i="21"/>
  <c r="A290" i="20"/>
  <c r="A535" i="20"/>
  <c r="A780" i="20"/>
  <c r="A1025" i="20"/>
  <c r="A1270" i="20"/>
  <c r="A293" i="21"/>
  <c r="C293" i="21"/>
  <c r="E293" i="21"/>
  <c r="G293" i="21"/>
  <c r="A289" i="20"/>
  <c r="A534" i="20"/>
  <c r="A779" i="20"/>
  <c r="A1024" i="20"/>
  <c r="A1269" i="20"/>
  <c r="A292" i="21"/>
  <c r="C292" i="21"/>
  <c r="E292" i="21"/>
  <c r="G292" i="21"/>
  <c r="A288" i="20"/>
  <c r="A533" i="20"/>
  <c r="A778" i="20"/>
  <c r="A1023" i="20"/>
  <c r="A1268" i="20"/>
  <c r="A291" i="21"/>
  <c r="C291" i="21"/>
  <c r="E291" i="21"/>
  <c r="G291" i="21"/>
  <c r="B532" i="20"/>
  <c r="B1025" i="21"/>
  <c r="A287" i="20"/>
  <c r="A532" i="20"/>
  <c r="A777" i="20"/>
  <c r="A1022" i="20"/>
  <c r="A1267" i="20"/>
  <c r="A290" i="21"/>
  <c r="C290" i="21"/>
  <c r="E290" i="21"/>
  <c r="G290" i="21"/>
  <c r="B1266" i="20"/>
  <c r="B1759" i="21"/>
  <c r="B1021" i="20"/>
  <c r="B1514" i="21"/>
  <c r="B776" i="20"/>
  <c r="B1269" i="21"/>
  <c r="B531" i="20"/>
  <c r="B1024" i="21"/>
  <c r="A286" i="20"/>
  <c r="A531" i="20"/>
  <c r="A776" i="20"/>
  <c r="A1021" i="20"/>
  <c r="A1266" i="20"/>
  <c r="A289" i="21"/>
  <c r="C289" i="21"/>
  <c r="E289" i="21"/>
  <c r="G289" i="21"/>
  <c r="B1265" i="20"/>
  <c r="B1758" i="21"/>
  <c r="B1020" i="20"/>
  <c r="B1513" i="21"/>
  <c r="B775" i="20"/>
  <c r="B1268" i="21"/>
  <c r="B530" i="20"/>
  <c r="B1023" i="21"/>
  <c r="A285" i="20"/>
  <c r="A530" i="20"/>
  <c r="A775" i="20"/>
  <c r="A1020" i="20"/>
  <c r="A1265" i="20"/>
  <c r="A288" i="21"/>
  <c r="C288" i="21"/>
  <c r="E288" i="21"/>
  <c r="G288" i="21"/>
  <c r="A284" i="20"/>
  <c r="A529" i="20"/>
  <c r="A774" i="20"/>
  <c r="A1019" i="20"/>
  <c r="A1264" i="20"/>
  <c r="A287" i="21"/>
  <c r="C287" i="21"/>
  <c r="E287" i="21"/>
  <c r="G287" i="21"/>
  <c r="A283" i="20"/>
  <c r="A528" i="20"/>
  <c r="A773" i="20"/>
  <c r="A1018" i="20"/>
  <c r="A1263" i="20"/>
  <c r="A286" i="21"/>
  <c r="C286" i="21"/>
  <c r="E286" i="21"/>
  <c r="G286" i="21"/>
  <c r="A282" i="20"/>
  <c r="A527" i="20"/>
  <c r="A772" i="20"/>
  <c r="A1017" i="20"/>
  <c r="A1262" i="20"/>
  <c r="A285" i="21"/>
  <c r="C285" i="21"/>
  <c r="E285" i="21"/>
  <c r="G285" i="21"/>
  <c r="C1261" i="20"/>
  <c r="D1754" i="21"/>
  <c r="C526" i="20"/>
  <c r="D1019" i="21"/>
  <c r="D1260" i="20"/>
  <c r="F1753" i="21"/>
  <c r="C1260" i="20"/>
  <c r="D1753" i="21"/>
  <c r="C1015" i="20"/>
  <c r="D1508" i="21"/>
  <c r="C525" i="20"/>
  <c r="D1018" i="21"/>
  <c r="E1259" i="20"/>
  <c r="H1752" i="21"/>
  <c r="E1014" i="20"/>
  <c r="H1507" i="21"/>
  <c r="D1014" i="20"/>
  <c r="F1507" i="21"/>
  <c r="B1014" i="20"/>
  <c r="B1507" i="21"/>
  <c r="C769" i="20"/>
  <c r="D1262" i="21"/>
  <c r="C524" i="20"/>
  <c r="D1017" i="21"/>
  <c r="A279" i="20"/>
  <c r="A524" i="20"/>
  <c r="A769" i="20"/>
  <c r="A1014" i="20"/>
  <c r="A1259" i="20"/>
  <c r="A282" i="21"/>
  <c r="C282" i="21"/>
  <c r="E282" i="21"/>
  <c r="G282" i="21"/>
  <c r="D1258" i="20"/>
  <c r="F1751" i="21"/>
  <c r="D523" i="20"/>
  <c r="F1016" i="21"/>
  <c r="D1012" i="20"/>
  <c r="F1505" i="21"/>
  <c r="E767" i="20"/>
  <c r="H1260" i="21"/>
  <c r="C522" i="20"/>
  <c r="D1015" i="21"/>
  <c r="D277" i="20"/>
  <c r="F280" i="21"/>
  <c r="A277" i="20"/>
  <c r="A522" i="20"/>
  <c r="A767" i="20"/>
  <c r="A1012" i="20"/>
  <c r="A1257" i="20"/>
  <c r="A280" i="21"/>
  <c r="C280" i="21"/>
  <c r="E280" i="21"/>
  <c r="G280" i="21"/>
  <c r="D1256" i="20"/>
  <c r="F1749" i="21"/>
  <c r="B1011" i="20"/>
  <c r="B1504" i="21"/>
  <c r="D766" i="20"/>
  <c r="F1259" i="21"/>
  <c r="B766" i="20"/>
  <c r="B1259" i="21"/>
  <c r="B521" i="20"/>
  <c r="B1014" i="21"/>
  <c r="A276" i="20"/>
  <c r="A521" i="20"/>
  <c r="A766" i="20"/>
  <c r="A1011" i="20"/>
  <c r="A1256" i="20"/>
  <c r="A279" i="21"/>
  <c r="C279" i="21"/>
  <c r="E279" i="21"/>
  <c r="G279" i="21"/>
  <c r="C1009" i="20"/>
  <c r="D1502" i="21"/>
  <c r="C519" i="20"/>
  <c r="D1012" i="21"/>
  <c r="A273" i="20"/>
  <c r="A518" i="20"/>
  <c r="A763" i="20"/>
  <c r="A1008" i="20"/>
  <c r="A1253" i="20"/>
  <c r="A276" i="21"/>
  <c r="C276" i="21"/>
  <c r="E276" i="21"/>
  <c r="G276" i="21"/>
  <c r="C1252" i="20"/>
  <c r="D1745" i="21"/>
  <c r="C517" i="20"/>
  <c r="D1010" i="21"/>
  <c r="A271" i="20"/>
  <c r="A516" i="20"/>
  <c r="A761" i="20"/>
  <c r="A1006" i="20"/>
  <c r="A1251" i="20"/>
  <c r="A274" i="21"/>
  <c r="C274" i="21"/>
  <c r="E274" i="21"/>
  <c r="G274" i="21"/>
  <c r="A269" i="20"/>
  <c r="A514" i="20"/>
  <c r="A759" i="20"/>
  <c r="A1004" i="20"/>
  <c r="A1249" i="20"/>
  <c r="A272" i="21"/>
  <c r="C272" i="21"/>
  <c r="E272" i="21"/>
  <c r="G272" i="21"/>
  <c r="C513" i="20"/>
  <c r="D1006" i="21"/>
  <c r="C1247" i="20"/>
  <c r="D1740" i="21"/>
  <c r="D512" i="20"/>
  <c r="F1005" i="21"/>
  <c r="D267" i="20"/>
  <c r="F270" i="21"/>
  <c r="A267" i="20"/>
  <c r="A512" i="20"/>
  <c r="A757" i="20"/>
  <c r="A1002" i="20"/>
  <c r="A1247" i="20"/>
  <c r="A270" i="21"/>
  <c r="C270" i="21"/>
  <c r="E270" i="21"/>
  <c r="G270" i="21"/>
  <c r="A264" i="20"/>
  <c r="A509" i="20"/>
  <c r="A754" i="20"/>
  <c r="A999" i="20"/>
  <c r="A1244" i="20"/>
  <c r="A267" i="21"/>
  <c r="C267" i="21"/>
  <c r="E267" i="21"/>
  <c r="G267" i="21"/>
  <c r="C1243" i="20"/>
  <c r="D1736" i="21"/>
  <c r="B998" i="20"/>
  <c r="B1491" i="21"/>
  <c r="U242" i="20"/>
  <c r="G1223" i="21" s="1"/>
  <c r="AD242" i="20"/>
  <c r="G1468" i="21" s="1"/>
  <c r="AM242" i="20"/>
  <c r="G1713" i="21" s="1"/>
  <c r="AV242" i="20"/>
  <c r="G1958" i="21" s="1"/>
  <c r="Q242" i="20"/>
  <c r="C1223" i="21" s="1"/>
  <c r="Z242" i="20"/>
  <c r="C1468" i="21" s="1"/>
  <c r="AI242" i="20"/>
  <c r="C1713" i="21" s="1"/>
  <c r="AR242" i="20"/>
  <c r="C1958" i="21" s="1"/>
  <c r="E485" i="20"/>
  <c r="H488" i="21"/>
  <c r="C485" i="20"/>
  <c r="D488" i="21"/>
  <c r="T242" i="20"/>
  <c r="AC242" i="20"/>
  <c r="AL242" i="20"/>
  <c r="AU242" i="20"/>
  <c r="R242" i="20"/>
  <c r="AA242" i="20"/>
  <c r="AJ242" i="20"/>
  <c r="AS242" i="20"/>
  <c r="U241" i="20"/>
  <c r="G1222" i="21" s="1"/>
  <c r="AD241" i="20"/>
  <c r="G1467" i="21" s="1"/>
  <c r="AM241" i="20"/>
  <c r="G1712" i="21" s="1"/>
  <c r="AV241" i="20"/>
  <c r="G1957" i="21" s="1"/>
  <c r="Q241" i="20"/>
  <c r="C1222" i="21" s="1"/>
  <c r="Z241" i="20"/>
  <c r="C1467" i="21" s="1"/>
  <c r="AI241" i="20"/>
  <c r="C1712" i="21" s="1"/>
  <c r="AR241" i="20"/>
  <c r="C1957" i="21" s="1"/>
  <c r="D484" i="20"/>
  <c r="F487" i="21"/>
  <c r="B484" i="20"/>
  <c r="B487" i="21"/>
  <c r="R241" i="20"/>
  <c r="AA241" i="20"/>
  <c r="AJ241" i="20"/>
  <c r="AS241" i="20"/>
  <c r="S240" i="20"/>
  <c r="E1221" i="21" s="1"/>
  <c r="AB240" i="20"/>
  <c r="E1466" i="21" s="1"/>
  <c r="AK240" i="20"/>
  <c r="E1711" i="21" s="1"/>
  <c r="AT240" i="20"/>
  <c r="E1956" i="21" s="1"/>
  <c r="O240" i="20"/>
  <c r="A1221" i="21" s="1"/>
  <c r="X240" i="20"/>
  <c r="A1466" i="21" s="1"/>
  <c r="AG240" i="20"/>
  <c r="A1711" i="21" s="1"/>
  <c r="AP240" i="20"/>
  <c r="A1956" i="21" s="1"/>
  <c r="E483" i="20"/>
  <c r="H486" i="21"/>
  <c r="C483" i="20"/>
  <c r="D486" i="21"/>
  <c r="T240" i="20"/>
  <c r="AC240" i="20"/>
  <c r="AL240" i="20"/>
  <c r="AU240" i="20"/>
  <c r="P240" i="20"/>
  <c r="Y240" i="20"/>
  <c r="AH240" i="20"/>
  <c r="AQ240" i="20"/>
  <c r="S239" i="20"/>
  <c r="E1220" i="21" s="1"/>
  <c r="AB239" i="20"/>
  <c r="E1465" i="21" s="1"/>
  <c r="AK239" i="20"/>
  <c r="E1710" i="21" s="1"/>
  <c r="AT239" i="20"/>
  <c r="E1955" i="21" s="1"/>
  <c r="O239" i="20"/>
  <c r="A1220" i="21" s="1"/>
  <c r="X239" i="20"/>
  <c r="A1465" i="21" s="1"/>
  <c r="AG239" i="20"/>
  <c r="A1710" i="21" s="1"/>
  <c r="AP239" i="20"/>
  <c r="A1955" i="21" s="1"/>
  <c r="D482" i="20"/>
  <c r="F485" i="21"/>
  <c r="B482" i="20"/>
  <c r="B485" i="21"/>
  <c r="V239" i="20"/>
  <c r="AE239" i="20"/>
  <c r="AN239" i="20"/>
  <c r="AW239" i="20"/>
  <c r="P239" i="20"/>
  <c r="Y239" i="20"/>
  <c r="AH239" i="20"/>
  <c r="AQ239" i="20"/>
  <c r="U238" i="20"/>
  <c r="G1219" i="21" s="1"/>
  <c r="AD238" i="20"/>
  <c r="G1464" i="21" s="1"/>
  <c r="AM238" i="20"/>
  <c r="G1709" i="21" s="1"/>
  <c r="AV238" i="20"/>
  <c r="G1954" i="21" s="1"/>
  <c r="O238" i="20"/>
  <c r="A1219" i="21" s="1"/>
  <c r="X238" i="20"/>
  <c r="A1464" i="21" s="1"/>
  <c r="AG238" i="20"/>
  <c r="A1709" i="21" s="1"/>
  <c r="AP238" i="20"/>
  <c r="A1954" i="21" s="1"/>
  <c r="E481" i="20"/>
  <c r="H484" i="21"/>
  <c r="D481" i="20"/>
  <c r="F484" i="21"/>
  <c r="V238" i="20"/>
  <c r="AE238" i="20"/>
  <c r="AN238" i="20"/>
  <c r="AW238" i="20"/>
  <c r="R238" i="20"/>
  <c r="AA238" i="20"/>
  <c r="AJ238" i="20"/>
  <c r="AS238" i="20"/>
  <c r="U237" i="20"/>
  <c r="G1218" i="21" s="1"/>
  <c r="AD237" i="20"/>
  <c r="G1463" i="21" s="1"/>
  <c r="AM237" i="20"/>
  <c r="G1708" i="21" s="1"/>
  <c r="AV237" i="20"/>
  <c r="G1953" i="21" s="1"/>
  <c r="S237" i="20"/>
  <c r="E1218" i="21" s="1"/>
  <c r="AB237" i="20"/>
  <c r="E1463" i="21" s="1"/>
  <c r="AK237" i="20"/>
  <c r="E1708" i="21" s="1"/>
  <c r="AT237" i="20"/>
  <c r="E1953" i="21" s="1"/>
  <c r="O237" i="20"/>
  <c r="A1218" i="21" s="1"/>
  <c r="X237" i="20"/>
  <c r="A1463" i="21" s="1"/>
  <c r="AG237" i="20"/>
  <c r="A1708" i="21" s="1"/>
  <c r="AP237" i="20"/>
  <c r="A1953" i="21" s="1"/>
  <c r="E480" i="20"/>
  <c r="H483" i="21"/>
  <c r="C480" i="20"/>
  <c r="D483" i="21"/>
  <c r="T237" i="20"/>
  <c r="AC237" i="20"/>
  <c r="AL237" i="20"/>
  <c r="AU237" i="20"/>
  <c r="P237" i="20"/>
  <c r="Y237" i="20"/>
  <c r="AH237" i="20"/>
  <c r="AQ237" i="20"/>
  <c r="T221" i="20"/>
  <c r="AC221" i="20"/>
  <c r="AL221" i="20"/>
  <c r="AU221" i="20"/>
  <c r="U220" i="20"/>
  <c r="G1201" i="21" s="1"/>
  <c r="AD220" i="20"/>
  <c r="G1446" i="21" s="1"/>
  <c r="AM220" i="20"/>
  <c r="G1691" i="21" s="1"/>
  <c r="AV220" i="20"/>
  <c r="G1936" i="21" s="1"/>
  <c r="T220" i="20"/>
  <c r="AC220" i="20"/>
  <c r="AL220" i="20"/>
  <c r="AU220" i="20"/>
  <c r="U219" i="20"/>
  <c r="G1200" i="21" s="1"/>
  <c r="AD219" i="20"/>
  <c r="G1445" i="21" s="1"/>
  <c r="AM219" i="20"/>
  <c r="G1690" i="21" s="1"/>
  <c r="AV219" i="20"/>
  <c r="G1935" i="21" s="1"/>
  <c r="O219" i="20"/>
  <c r="A1200" i="21" s="1"/>
  <c r="X219" i="20"/>
  <c r="A1445" i="21" s="1"/>
  <c r="AG219" i="20"/>
  <c r="A1690" i="21" s="1"/>
  <c r="AP219" i="20"/>
  <c r="A1935" i="21" s="1"/>
  <c r="B462" i="20"/>
  <c r="B465" i="21"/>
  <c r="P219" i="20"/>
  <c r="Y219" i="20"/>
  <c r="AH219" i="20"/>
  <c r="AQ219" i="20"/>
  <c r="Q218" i="20"/>
  <c r="C1199" i="21" s="1"/>
  <c r="Z218" i="20"/>
  <c r="C1444" i="21" s="1"/>
  <c r="AI218" i="20"/>
  <c r="C1689" i="21" s="1"/>
  <c r="AR218" i="20"/>
  <c r="C1934" i="21" s="1"/>
  <c r="P218" i="20"/>
  <c r="Y218" i="20"/>
  <c r="AH218" i="20"/>
  <c r="AQ218" i="20"/>
  <c r="Q217" i="20"/>
  <c r="C1198" i="21" s="1"/>
  <c r="Z217" i="20"/>
  <c r="C1443" i="21" s="1"/>
  <c r="AI217" i="20"/>
  <c r="C1688" i="21" s="1"/>
  <c r="AR217" i="20"/>
  <c r="C1933" i="21" s="1"/>
  <c r="V217" i="20"/>
  <c r="AE217" i="20"/>
  <c r="AN217" i="20"/>
  <c r="AW217" i="20"/>
  <c r="U163" i="20"/>
  <c r="G1144" i="21" s="1"/>
  <c r="AD163" i="20"/>
  <c r="G1389" i="21" s="1"/>
  <c r="AM163" i="20"/>
  <c r="G1634" i="21" s="1"/>
  <c r="AV163" i="20"/>
  <c r="G1879" i="21" s="1"/>
  <c r="Q163" i="20"/>
  <c r="C1144" i="21" s="1"/>
  <c r="Z163" i="20"/>
  <c r="C1389" i="21" s="1"/>
  <c r="AI163" i="20"/>
  <c r="C1634" i="21" s="1"/>
  <c r="AR163" i="20"/>
  <c r="C1879" i="21" s="1"/>
  <c r="O162" i="20"/>
  <c r="A1143" i="21" s="1"/>
  <c r="X162" i="20"/>
  <c r="A1388" i="21" s="1"/>
  <c r="AG162" i="20"/>
  <c r="A1633" i="21" s="1"/>
  <c r="AP162" i="20"/>
  <c r="A1878" i="21" s="1"/>
  <c r="R162" i="20"/>
  <c r="AA162" i="20"/>
  <c r="AJ162" i="20"/>
  <c r="AS162" i="20"/>
  <c r="Q161" i="20"/>
  <c r="C1142" i="21" s="1"/>
  <c r="Z161" i="20"/>
  <c r="C1387" i="21" s="1"/>
  <c r="AI161" i="20"/>
  <c r="C1632" i="21" s="1"/>
  <c r="AR161" i="20"/>
  <c r="C1877" i="21" s="1"/>
  <c r="C404" i="20"/>
  <c r="D407" i="21"/>
  <c r="U160" i="20"/>
  <c r="G1141" i="21" s="1"/>
  <c r="AD160" i="20"/>
  <c r="G1386" i="21" s="1"/>
  <c r="AM160" i="20"/>
  <c r="G1631" i="21" s="1"/>
  <c r="AV160" i="20"/>
  <c r="G1876" i="21" s="1"/>
  <c r="R160" i="20"/>
  <c r="AA160" i="20"/>
  <c r="AJ160" i="20"/>
  <c r="AS160" i="20"/>
  <c r="V159" i="20"/>
  <c r="AE159" i="20"/>
  <c r="AN159" i="20"/>
  <c r="AW159" i="20"/>
  <c r="T158" i="20"/>
  <c r="AC158" i="20"/>
  <c r="AL158" i="20"/>
  <c r="AU158" i="20"/>
  <c r="S157" i="20"/>
  <c r="E1138" i="21" s="1"/>
  <c r="AB157" i="20"/>
  <c r="E1383" i="21" s="1"/>
  <c r="AK157" i="20"/>
  <c r="E1628" i="21" s="1"/>
  <c r="AT157" i="20"/>
  <c r="E1873" i="21" s="1"/>
  <c r="V157" i="20"/>
  <c r="AE157" i="20"/>
  <c r="AN157" i="20"/>
  <c r="AW157" i="20"/>
  <c r="O156" i="20"/>
  <c r="A1137" i="21" s="1"/>
  <c r="X156" i="20"/>
  <c r="A1382" i="21" s="1"/>
  <c r="AG156" i="20"/>
  <c r="A1627" i="21" s="1"/>
  <c r="AP156" i="20"/>
  <c r="A1872" i="21" s="1"/>
  <c r="V156" i="20"/>
  <c r="AE156" i="20"/>
  <c r="AN156" i="20"/>
  <c r="AW156" i="20"/>
  <c r="S155" i="20"/>
  <c r="E1136" i="21" s="1"/>
  <c r="AB155" i="20"/>
  <c r="E1381" i="21" s="1"/>
  <c r="AK155" i="20"/>
  <c r="E1626" i="21" s="1"/>
  <c r="AT155" i="20"/>
  <c r="E1871" i="21" s="1"/>
  <c r="D398" i="20"/>
  <c r="F401" i="21"/>
  <c r="V155" i="20"/>
  <c r="AE155" i="20"/>
  <c r="AN155" i="20"/>
  <c r="AW155" i="20"/>
  <c r="P155" i="20"/>
  <c r="Y155" i="20"/>
  <c r="AH155" i="20"/>
  <c r="AQ155" i="20"/>
  <c r="Q154" i="20"/>
  <c r="C1135" i="21" s="1"/>
  <c r="Z154" i="20"/>
  <c r="C1380" i="21" s="1"/>
  <c r="AI154" i="20"/>
  <c r="C1625" i="21" s="1"/>
  <c r="AR154" i="20"/>
  <c r="C1870" i="21" s="1"/>
  <c r="R154" i="20"/>
  <c r="AA154" i="20"/>
  <c r="AJ154" i="20"/>
  <c r="AS154" i="20"/>
  <c r="T153" i="20"/>
  <c r="AC153" i="20"/>
  <c r="AL153" i="20"/>
  <c r="AU153" i="20"/>
  <c r="O152" i="20"/>
  <c r="A1133" i="21" s="1"/>
  <c r="X152" i="20"/>
  <c r="A1378" i="21" s="1"/>
  <c r="AG152" i="20"/>
  <c r="A1623" i="21" s="1"/>
  <c r="AP152" i="20"/>
  <c r="A1868" i="21" s="1"/>
  <c r="T152" i="20"/>
  <c r="AC152" i="20"/>
  <c r="AL152" i="20"/>
  <c r="AU152" i="20"/>
  <c r="T151" i="20"/>
  <c r="AC151" i="20"/>
  <c r="AL151" i="20"/>
  <c r="AU151" i="20"/>
  <c r="O150" i="20"/>
  <c r="A1131" i="21" s="1"/>
  <c r="X150" i="20"/>
  <c r="A1376" i="21" s="1"/>
  <c r="AG150" i="20"/>
  <c r="A1621" i="21" s="1"/>
  <c r="AP150" i="20"/>
  <c r="A1866" i="21" s="1"/>
  <c r="T150" i="20"/>
  <c r="AC150" i="20"/>
  <c r="AL150" i="20"/>
  <c r="AU150" i="20"/>
  <c r="O149" i="20"/>
  <c r="A1130" i="21" s="1"/>
  <c r="X149" i="20"/>
  <c r="A1375" i="21" s="1"/>
  <c r="AG149" i="20"/>
  <c r="A1620" i="21" s="1"/>
  <c r="AP149" i="20"/>
  <c r="A1865" i="21" s="1"/>
  <c r="B392" i="20"/>
  <c r="B395" i="21"/>
  <c r="O148" i="20"/>
  <c r="A1129" i="21" s="1"/>
  <c r="X148" i="20"/>
  <c r="A1374" i="21" s="1"/>
  <c r="AG148" i="20"/>
  <c r="A1619" i="21" s="1"/>
  <c r="AP148" i="20"/>
  <c r="A1864" i="21" s="1"/>
  <c r="P148" i="20"/>
  <c r="Y148" i="20"/>
  <c r="AH148" i="20"/>
  <c r="AQ148" i="20"/>
  <c r="AR147" i="20"/>
  <c r="C1863" i="21" s="1"/>
  <c r="Q147" i="20"/>
  <c r="C1128" i="21" s="1"/>
  <c r="Z147" i="20"/>
  <c r="C1373" i="21" s="1"/>
  <c r="AI147" i="20"/>
  <c r="C1618" i="21" s="1"/>
  <c r="C390" i="20"/>
  <c r="D393" i="21"/>
  <c r="AU147" i="20"/>
  <c r="T147" i="20"/>
  <c r="AC147" i="20"/>
  <c r="AL147" i="20"/>
  <c r="U146" i="20"/>
  <c r="G1127" i="21" s="1"/>
  <c r="AD146" i="20"/>
  <c r="G1372" i="21" s="1"/>
  <c r="AM146" i="20"/>
  <c r="G1617" i="21" s="1"/>
  <c r="AV146" i="20"/>
  <c r="G1862" i="21" s="1"/>
  <c r="T146" i="20"/>
  <c r="AC146" i="20"/>
  <c r="AL146" i="20"/>
  <c r="AU146" i="20"/>
  <c r="U145" i="20"/>
  <c r="G1126" i="21" s="1"/>
  <c r="AD145" i="20"/>
  <c r="G1371" i="21" s="1"/>
  <c r="AM145" i="20"/>
  <c r="G1616" i="21" s="1"/>
  <c r="AV145" i="20"/>
  <c r="G1861" i="21" s="1"/>
  <c r="B388" i="20"/>
  <c r="B391" i="21"/>
  <c r="R145" i="20"/>
  <c r="AA145" i="20"/>
  <c r="AJ145" i="20"/>
  <c r="AS145" i="20"/>
  <c r="Z144" i="20"/>
  <c r="C1370" i="21" s="1"/>
  <c r="AI144" i="20"/>
  <c r="C1615" i="21" s="1"/>
  <c r="Q144" i="20"/>
  <c r="C1125" i="21" s="1"/>
  <c r="AR144" i="20"/>
  <c r="C1860" i="21" s="1"/>
  <c r="E387" i="20"/>
  <c r="H390" i="21"/>
  <c r="D386" i="20"/>
  <c r="F389" i="21"/>
  <c r="R143" i="20"/>
  <c r="AA143" i="20"/>
  <c r="AJ143" i="20"/>
  <c r="AS143" i="20"/>
  <c r="C385" i="20"/>
  <c r="D388" i="21"/>
  <c r="AP141" i="20"/>
  <c r="A1857" i="21" s="1"/>
  <c r="O141" i="20"/>
  <c r="A1122" i="21" s="1"/>
  <c r="X141" i="20"/>
  <c r="A1367" i="21" s="1"/>
  <c r="AG141" i="20"/>
  <c r="A1612" i="21" s="1"/>
  <c r="B384" i="20"/>
  <c r="B387" i="21"/>
  <c r="R140" i="20"/>
  <c r="AA140" i="20"/>
  <c r="AJ140" i="20"/>
  <c r="AS140" i="20"/>
  <c r="O139" i="20"/>
  <c r="A1120" i="21" s="1"/>
  <c r="X139" i="20"/>
  <c r="A1365" i="21" s="1"/>
  <c r="AG139" i="20"/>
  <c r="A1610" i="21" s="1"/>
  <c r="AP139" i="20"/>
  <c r="A1855" i="21" s="1"/>
  <c r="B382" i="20"/>
  <c r="B385" i="21"/>
  <c r="Q138" i="20"/>
  <c r="C1119" i="21" s="1"/>
  <c r="Z138" i="20"/>
  <c r="C1364" i="21" s="1"/>
  <c r="AI138" i="20"/>
  <c r="C1609" i="21" s="1"/>
  <c r="AR138" i="20"/>
  <c r="C1854" i="21" s="1"/>
  <c r="T138" i="20"/>
  <c r="AC138" i="20"/>
  <c r="AL138" i="20"/>
  <c r="AU138" i="20"/>
  <c r="D380" i="20"/>
  <c r="F383" i="21"/>
  <c r="T137" i="20"/>
  <c r="AC137" i="20"/>
  <c r="AL137" i="20"/>
  <c r="AU137" i="20"/>
  <c r="U136" i="20"/>
  <c r="G1117" i="21" s="1"/>
  <c r="AD136" i="20"/>
  <c r="G1362" i="21" s="1"/>
  <c r="AM136" i="20"/>
  <c r="G1607" i="21" s="1"/>
  <c r="AV136" i="20"/>
  <c r="G1852" i="21" s="1"/>
  <c r="D379" i="20"/>
  <c r="F382" i="21"/>
  <c r="R136" i="20"/>
  <c r="AA136" i="20"/>
  <c r="AJ136" i="20"/>
  <c r="AS136" i="20"/>
  <c r="B377" i="20"/>
  <c r="B380" i="21"/>
  <c r="Q133" i="20"/>
  <c r="C1114" i="21" s="1"/>
  <c r="Z133" i="20"/>
  <c r="C1359" i="21" s="1"/>
  <c r="AI133" i="20"/>
  <c r="C1604" i="21" s="1"/>
  <c r="AR133" i="20"/>
  <c r="C1849" i="21" s="1"/>
  <c r="AC133" i="20"/>
  <c r="T133" i="20"/>
  <c r="AL133" i="20"/>
  <c r="AU133" i="20"/>
  <c r="AD132" i="20"/>
  <c r="G1358" i="21" s="1"/>
  <c r="U132" i="20"/>
  <c r="G1113" i="21" s="1"/>
  <c r="AM132" i="20"/>
  <c r="G1603" i="21" s="1"/>
  <c r="AV132" i="20"/>
  <c r="G1848" i="21" s="1"/>
  <c r="O131" i="20"/>
  <c r="A1112" i="21" s="1"/>
  <c r="X131" i="20"/>
  <c r="A1357" i="21" s="1"/>
  <c r="AP131" i="20"/>
  <c r="A1847" i="21" s="1"/>
  <c r="AG131" i="20"/>
  <c r="A1602" i="21" s="1"/>
  <c r="T131" i="20"/>
  <c r="AC131" i="20"/>
  <c r="AL131" i="20"/>
  <c r="AU131" i="20"/>
  <c r="Z130" i="20"/>
  <c r="C1356" i="21" s="1"/>
  <c r="Q130" i="20"/>
  <c r="C1111" i="21" s="1"/>
  <c r="AI130" i="20"/>
  <c r="C1601" i="21" s="1"/>
  <c r="AR130" i="20"/>
  <c r="C1846" i="21" s="1"/>
  <c r="AE130" i="20"/>
  <c r="AW130" i="20"/>
  <c r="V130" i="20"/>
  <c r="AN130" i="20"/>
  <c r="AI129" i="20"/>
  <c r="C1600" i="21" s="1"/>
  <c r="AR129" i="20"/>
  <c r="C1845" i="21" s="1"/>
  <c r="Q129" i="20"/>
  <c r="C1110" i="21" s="1"/>
  <c r="Z129" i="20"/>
  <c r="C1355" i="21" s="1"/>
  <c r="B375" i="21"/>
  <c r="B372" i="20"/>
  <c r="AB128" i="20"/>
  <c r="E1354" i="21" s="1"/>
  <c r="S128" i="20"/>
  <c r="E1109" i="21" s="1"/>
  <c r="AK128" i="20"/>
  <c r="E1599" i="21" s="1"/>
  <c r="AT128" i="20"/>
  <c r="E1844" i="21" s="1"/>
  <c r="AU128" i="20"/>
  <c r="T128" i="20"/>
  <c r="AC128" i="20"/>
  <c r="AL128" i="20"/>
  <c r="AM127" i="20"/>
  <c r="G1598" i="21" s="1"/>
  <c r="AV127" i="20"/>
  <c r="G1843" i="21" s="1"/>
  <c r="U127" i="20"/>
  <c r="G1108" i="21" s="1"/>
  <c r="AD127" i="20"/>
  <c r="G1353" i="21" s="1"/>
  <c r="B370" i="20"/>
  <c r="B373" i="21"/>
  <c r="D369" i="20"/>
  <c r="F372" i="21"/>
  <c r="R126" i="20"/>
  <c r="AJ126" i="20"/>
  <c r="AA126" i="20"/>
  <c r="AS126" i="20"/>
  <c r="E368" i="20"/>
  <c r="H371" i="21"/>
  <c r="V125" i="20"/>
  <c r="AN125" i="20"/>
  <c r="AW125" i="20"/>
  <c r="AE125" i="20"/>
  <c r="U124" i="20"/>
  <c r="G1105" i="21" s="1"/>
  <c r="AM124" i="20"/>
  <c r="G1595" i="21" s="1"/>
  <c r="AD124" i="20"/>
  <c r="G1350" i="21" s="1"/>
  <c r="AV124" i="20"/>
  <c r="G1840" i="21" s="1"/>
  <c r="D370" i="21"/>
  <c r="C367" i="20"/>
  <c r="R124" i="20"/>
  <c r="AJ124" i="20"/>
  <c r="AS124" i="20"/>
  <c r="AA124" i="20"/>
  <c r="U123" i="20"/>
  <c r="G1104" i="21" s="1"/>
  <c r="AD123" i="20"/>
  <c r="G1349" i="21" s="1"/>
  <c r="AV123" i="20"/>
  <c r="G1839" i="21" s="1"/>
  <c r="AM123" i="20"/>
  <c r="G1594" i="21" s="1"/>
  <c r="H369" i="21"/>
  <c r="E366" i="20"/>
  <c r="AL123" i="20"/>
  <c r="AU123" i="20"/>
  <c r="T123" i="20"/>
  <c r="AC123" i="20"/>
  <c r="Q122" i="20"/>
  <c r="C1103" i="21" s="1"/>
  <c r="Z122" i="20"/>
  <c r="C1348" i="21" s="1"/>
  <c r="AR122" i="20"/>
  <c r="C1838" i="21" s="1"/>
  <c r="AI122" i="20"/>
  <c r="C1593" i="21" s="1"/>
  <c r="C365" i="20"/>
  <c r="D368" i="21"/>
  <c r="E364" i="20"/>
  <c r="H367" i="21"/>
  <c r="T121" i="20"/>
  <c r="AC121" i="20"/>
  <c r="AL121" i="20"/>
  <c r="AU121" i="20"/>
  <c r="C362" i="20"/>
  <c r="D365" i="21"/>
  <c r="U118" i="20"/>
  <c r="G1099" i="21" s="1"/>
  <c r="AD118" i="20"/>
  <c r="G1344" i="21" s="1"/>
  <c r="AM118" i="20"/>
  <c r="G1589" i="21" s="1"/>
  <c r="AV118" i="20"/>
  <c r="G1834" i="21" s="1"/>
  <c r="Q51" i="20"/>
  <c r="C1032" i="21" s="1"/>
  <c r="Z51" i="20"/>
  <c r="C1277" i="21" s="1"/>
  <c r="AI51" i="20"/>
  <c r="C1522" i="21" s="1"/>
  <c r="AR51" i="20"/>
  <c r="C1767" i="21" s="1"/>
  <c r="U50" i="20"/>
  <c r="G1031" i="21" s="1"/>
  <c r="AD50" i="20"/>
  <c r="G1276" i="21" s="1"/>
  <c r="AM50" i="20"/>
  <c r="G1521" i="21" s="1"/>
  <c r="AV50" i="20"/>
  <c r="G1766" i="21" s="1"/>
  <c r="R48" i="20"/>
  <c r="AA48" i="20"/>
  <c r="AJ48" i="20"/>
  <c r="AS48" i="20"/>
  <c r="U47" i="20"/>
  <c r="G1028" i="21" s="1"/>
  <c r="AD47" i="20"/>
  <c r="G1273" i="21" s="1"/>
  <c r="AM47" i="20"/>
  <c r="G1518" i="21" s="1"/>
  <c r="AV47" i="20"/>
  <c r="G1763" i="21" s="1"/>
  <c r="E290" i="20"/>
  <c r="H293" i="21"/>
  <c r="C289" i="20"/>
  <c r="D292" i="21"/>
  <c r="U45" i="20"/>
  <c r="G1026" i="21" s="1"/>
  <c r="AD45" i="20"/>
  <c r="G1271" i="21" s="1"/>
  <c r="AM45" i="20"/>
  <c r="G1516" i="21" s="1"/>
  <c r="AV45" i="20"/>
  <c r="G1761" i="21" s="1"/>
  <c r="P45" i="20"/>
  <c r="Y45" i="20"/>
  <c r="AH45" i="20"/>
  <c r="AQ45" i="20"/>
  <c r="B285" i="20"/>
  <c r="B288" i="21"/>
  <c r="V40" i="20"/>
  <c r="AE40" i="20"/>
  <c r="AN40" i="20"/>
  <c r="AW40" i="20"/>
  <c r="U38" i="20"/>
  <c r="G1019" i="21" s="1"/>
  <c r="AD38" i="20"/>
  <c r="G1264" i="21" s="1"/>
  <c r="AM38" i="20"/>
  <c r="G1509" i="21" s="1"/>
  <c r="AV38" i="20"/>
  <c r="G1754" i="21" s="1"/>
  <c r="AN38" i="20"/>
  <c r="AW38" i="20"/>
  <c r="V38" i="20"/>
  <c r="AE38" i="20"/>
  <c r="Z37" i="20"/>
  <c r="C1263" i="21" s="1"/>
  <c r="Q37" i="20"/>
  <c r="C1018" i="21" s="1"/>
  <c r="AI37" i="20"/>
  <c r="C1508" i="21" s="1"/>
  <c r="AR37" i="20"/>
  <c r="C1753" i="21" s="1"/>
  <c r="V37" i="20"/>
  <c r="AN37" i="20"/>
  <c r="AE37" i="20"/>
  <c r="AW37" i="20"/>
  <c r="B279" i="20"/>
  <c r="B282" i="21"/>
  <c r="C278" i="20"/>
  <c r="D281" i="21"/>
  <c r="S33" i="20"/>
  <c r="E1014" i="21" s="1"/>
  <c r="AB33" i="20"/>
  <c r="E1259" i="21" s="1"/>
  <c r="AK33" i="20"/>
  <c r="E1504" i="21" s="1"/>
  <c r="AT33" i="20"/>
  <c r="E1749" i="21" s="1"/>
  <c r="D276" i="20"/>
  <c r="F279" i="21"/>
  <c r="C275" i="20"/>
  <c r="D278" i="21"/>
  <c r="AE31" i="20"/>
  <c r="AN31" i="20"/>
  <c r="AW31" i="20"/>
  <c r="V31" i="20"/>
  <c r="AG30" i="20"/>
  <c r="A1501" i="21" s="1"/>
  <c r="O30" i="20"/>
  <c r="A1011" i="21" s="1"/>
  <c r="AP30" i="20"/>
  <c r="A1746" i="21" s="1"/>
  <c r="X30" i="20"/>
  <c r="A1256" i="21" s="1"/>
  <c r="C273" i="20"/>
  <c r="D276" i="21"/>
  <c r="O28" i="20"/>
  <c r="A1009" i="21" s="1"/>
  <c r="X28" i="20"/>
  <c r="A1254" i="21" s="1"/>
  <c r="AG28" i="20"/>
  <c r="A1499" i="21" s="1"/>
  <c r="AP28" i="20"/>
  <c r="A1744" i="21" s="1"/>
  <c r="E271" i="20"/>
  <c r="H274" i="21"/>
  <c r="C269" i="20"/>
  <c r="D272" i="21"/>
  <c r="V24" i="20"/>
  <c r="AW24" i="20"/>
  <c r="AE24" i="20"/>
  <c r="AN24" i="20"/>
  <c r="P23" i="20"/>
  <c r="AQ23" i="20"/>
  <c r="Y23" i="20"/>
  <c r="AH23" i="20"/>
  <c r="Q22" i="20"/>
  <c r="C1003" i="21" s="1"/>
  <c r="AI22" i="20"/>
  <c r="C1493" i="21" s="1"/>
  <c r="Z22" i="20"/>
  <c r="C1248" i="21" s="1"/>
  <c r="AR22" i="20"/>
  <c r="C1738" i="21" s="1"/>
  <c r="E264" i="20"/>
  <c r="H267" i="21"/>
  <c r="U216" i="20"/>
  <c r="G1197" i="21" s="1"/>
  <c r="AD216" i="20"/>
  <c r="G1442" i="21" s="1"/>
  <c r="AM216" i="20"/>
  <c r="G1687" i="21" s="1"/>
  <c r="AV216" i="20"/>
  <c r="G1932" i="21" s="1"/>
  <c r="S216" i="20"/>
  <c r="E1197" i="21" s="1"/>
  <c r="AB216" i="20"/>
  <c r="E1442" i="21" s="1"/>
  <c r="AK216" i="20"/>
  <c r="E1687" i="21" s="1"/>
  <c r="AT216" i="20"/>
  <c r="E1932" i="21" s="1"/>
  <c r="Q216" i="20"/>
  <c r="C1197" i="21" s="1"/>
  <c r="Z216" i="20"/>
  <c r="C1442" i="21" s="1"/>
  <c r="AI216" i="20"/>
  <c r="C1687" i="21" s="1"/>
  <c r="AR216" i="20"/>
  <c r="C1932" i="21" s="1"/>
  <c r="O216" i="20"/>
  <c r="A1197" i="21" s="1"/>
  <c r="X216" i="20"/>
  <c r="A1442" i="21" s="1"/>
  <c r="AG216" i="20"/>
  <c r="A1687" i="21" s="1"/>
  <c r="AP216" i="20"/>
  <c r="A1932" i="21" s="1"/>
  <c r="E459" i="20"/>
  <c r="H462" i="21"/>
  <c r="D459" i="20"/>
  <c r="F462" i="21"/>
  <c r="C459" i="20"/>
  <c r="D462" i="21"/>
  <c r="B459" i="20"/>
  <c r="B462" i="21"/>
  <c r="V216" i="20"/>
  <c r="AE216" i="20"/>
  <c r="AN216" i="20"/>
  <c r="AW216" i="20"/>
  <c r="T216" i="20"/>
  <c r="AC216" i="20"/>
  <c r="AL216" i="20"/>
  <c r="AU216" i="20"/>
  <c r="R216" i="20"/>
  <c r="AA216" i="20"/>
  <c r="AJ216" i="20"/>
  <c r="AS216" i="20"/>
  <c r="P216" i="20"/>
  <c r="Y216" i="20"/>
  <c r="AH216" i="20"/>
  <c r="AQ216" i="20"/>
  <c r="U215" i="20"/>
  <c r="G1196" i="21" s="1"/>
  <c r="AD215" i="20"/>
  <c r="G1441" i="21" s="1"/>
  <c r="AM215" i="20"/>
  <c r="G1686" i="21" s="1"/>
  <c r="AV215" i="20"/>
  <c r="G1931" i="21" s="1"/>
  <c r="S215" i="20"/>
  <c r="E1196" i="21" s="1"/>
  <c r="AB215" i="20"/>
  <c r="E1441" i="21" s="1"/>
  <c r="AK215" i="20"/>
  <c r="E1686" i="21" s="1"/>
  <c r="AT215" i="20"/>
  <c r="E1931" i="21" s="1"/>
  <c r="Q215" i="20"/>
  <c r="C1196" i="21" s="1"/>
  <c r="Z215" i="20"/>
  <c r="C1441" i="21" s="1"/>
  <c r="AI215" i="20"/>
  <c r="C1686" i="21" s="1"/>
  <c r="AR215" i="20"/>
  <c r="C1931" i="21" s="1"/>
  <c r="O215" i="20"/>
  <c r="A1196" i="21" s="1"/>
  <c r="X215" i="20"/>
  <c r="A1441" i="21" s="1"/>
  <c r="AG215" i="20"/>
  <c r="A1686" i="21" s="1"/>
  <c r="AP215" i="20"/>
  <c r="A1931" i="21" s="1"/>
  <c r="E458" i="20"/>
  <c r="H461" i="21"/>
  <c r="D458" i="20"/>
  <c r="F461" i="21"/>
  <c r="C458" i="20"/>
  <c r="D461" i="21"/>
  <c r="B458" i="20"/>
  <c r="B461" i="21"/>
  <c r="V215" i="20"/>
  <c r="AE215" i="20"/>
  <c r="AN215" i="20"/>
  <c r="AW215" i="20"/>
  <c r="T215" i="20"/>
  <c r="AC215" i="20"/>
  <c r="AL215" i="20"/>
  <c r="AU215" i="20"/>
  <c r="R215" i="20"/>
  <c r="AA215" i="20"/>
  <c r="AJ215" i="20"/>
  <c r="AS215" i="20"/>
  <c r="P215" i="20"/>
  <c r="Y215" i="20"/>
  <c r="AH215" i="20"/>
  <c r="AQ215" i="20"/>
  <c r="U214" i="20"/>
  <c r="G1195" i="21" s="1"/>
  <c r="AD214" i="20"/>
  <c r="G1440" i="21" s="1"/>
  <c r="AM214" i="20"/>
  <c r="G1685" i="21" s="1"/>
  <c r="AV214" i="20"/>
  <c r="G1930" i="21" s="1"/>
  <c r="S214" i="20"/>
  <c r="E1195" i="21" s="1"/>
  <c r="AB214" i="20"/>
  <c r="E1440" i="21" s="1"/>
  <c r="AK214" i="20"/>
  <c r="E1685" i="21" s="1"/>
  <c r="AT214" i="20"/>
  <c r="E1930" i="21" s="1"/>
  <c r="Q214" i="20"/>
  <c r="C1195" i="21" s="1"/>
  <c r="Z214" i="20"/>
  <c r="C1440" i="21" s="1"/>
  <c r="AI214" i="20"/>
  <c r="C1685" i="21" s="1"/>
  <c r="AR214" i="20"/>
  <c r="C1930" i="21" s="1"/>
  <c r="O214" i="20"/>
  <c r="A1195" i="21" s="1"/>
  <c r="X214" i="20"/>
  <c r="A1440" i="21" s="1"/>
  <c r="AG214" i="20"/>
  <c r="A1685" i="21" s="1"/>
  <c r="AP214" i="20"/>
  <c r="A1930" i="21" s="1"/>
  <c r="E457" i="20"/>
  <c r="H460" i="21"/>
  <c r="D457" i="20"/>
  <c r="F460" i="21"/>
  <c r="C457" i="20"/>
  <c r="D460" i="21"/>
  <c r="B457" i="20"/>
  <c r="B460" i="21"/>
  <c r="V214" i="20"/>
  <c r="AE214" i="20"/>
  <c r="AN214" i="20"/>
  <c r="AW214" i="20"/>
  <c r="T214" i="20"/>
  <c r="AC214" i="20"/>
  <c r="AL214" i="20"/>
  <c r="AU214" i="20"/>
  <c r="R214" i="20"/>
  <c r="AA214" i="20"/>
  <c r="AJ214" i="20"/>
  <c r="AS214" i="20"/>
  <c r="P214" i="20"/>
  <c r="Y214" i="20"/>
  <c r="AH214" i="20"/>
  <c r="AQ214" i="20"/>
  <c r="U213" i="20"/>
  <c r="G1194" i="21" s="1"/>
  <c r="AD213" i="20"/>
  <c r="G1439" i="21" s="1"/>
  <c r="AM213" i="20"/>
  <c r="G1684" i="21" s="1"/>
  <c r="AV213" i="20"/>
  <c r="G1929" i="21" s="1"/>
  <c r="S213" i="20"/>
  <c r="E1194" i="21" s="1"/>
  <c r="AB213" i="20"/>
  <c r="E1439" i="21" s="1"/>
  <c r="AK213" i="20"/>
  <c r="E1684" i="21" s="1"/>
  <c r="AT213" i="20"/>
  <c r="E1929" i="21" s="1"/>
  <c r="Q213" i="20"/>
  <c r="C1194" i="21" s="1"/>
  <c r="Z213" i="20"/>
  <c r="C1439" i="21" s="1"/>
  <c r="AI213" i="20"/>
  <c r="C1684" i="21" s="1"/>
  <c r="AR213" i="20"/>
  <c r="C1929" i="21" s="1"/>
  <c r="O213" i="20"/>
  <c r="A1194" i="21" s="1"/>
  <c r="X213" i="20"/>
  <c r="A1439" i="21" s="1"/>
  <c r="AG213" i="20"/>
  <c r="A1684" i="21" s="1"/>
  <c r="AP213" i="20"/>
  <c r="A1929" i="21" s="1"/>
  <c r="E456" i="20"/>
  <c r="H459" i="21"/>
  <c r="D456" i="20"/>
  <c r="F459" i="21"/>
  <c r="C456" i="20"/>
  <c r="D459" i="21"/>
  <c r="B456" i="20"/>
  <c r="B459" i="21"/>
  <c r="V213" i="20"/>
  <c r="AE213" i="20"/>
  <c r="AN213" i="20"/>
  <c r="AW213" i="20"/>
  <c r="T213" i="20"/>
  <c r="AC213" i="20"/>
  <c r="AL213" i="20"/>
  <c r="AU213" i="20"/>
  <c r="R213" i="20"/>
  <c r="AA213" i="20"/>
  <c r="AJ213" i="20"/>
  <c r="AS213" i="20"/>
  <c r="P213" i="20"/>
  <c r="Y213" i="20"/>
  <c r="AH213" i="20"/>
  <c r="AQ213" i="20"/>
  <c r="U212" i="20"/>
  <c r="G1193" i="21" s="1"/>
  <c r="AD212" i="20"/>
  <c r="G1438" i="21" s="1"/>
  <c r="AM212" i="20"/>
  <c r="G1683" i="21" s="1"/>
  <c r="AV212" i="20"/>
  <c r="G1928" i="21" s="1"/>
  <c r="S212" i="20"/>
  <c r="E1193" i="21" s="1"/>
  <c r="AB212" i="20"/>
  <c r="E1438" i="21" s="1"/>
  <c r="AK212" i="20"/>
  <c r="E1683" i="21" s="1"/>
  <c r="AT212" i="20"/>
  <c r="E1928" i="21" s="1"/>
  <c r="Q212" i="20"/>
  <c r="C1193" i="21" s="1"/>
  <c r="Z212" i="20"/>
  <c r="C1438" i="21" s="1"/>
  <c r="AI212" i="20"/>
  <c r="C1683" i="21" s="1"/>
  <c r="AR212" i="20"/>
  <c r="C1928" i="21" s="1"/>
  <c r="O212" i="20"/>
  <c r="A1193" i="21" s="1"/>
  <c r="X212" i="20"/>
  <c r="A1438" i="21" s="1"/>
  <c r="AG212" i="20"/>
  <c r="A1683" i="21" s="1"/>
  <c r="AP212" i="20"/>
  <c r="A1928" i="21" s="1"/>
  <c r="E455" i="20"/>
  <c r="H458" i="21"/>
  <c r="D455" i="20"/>
  <c r="F458" i="21"/>
  <c r="C455" i="20"/>
  <c r="D458" i="21"/>
  <c r="B455" i="20"/>
  <c r="B458" i="21"/>
  <c r="V212" i="20"/>
  <c r="AE212" i="20"/>
  <c r="AN212" i="20"/>
  <c r="AW212" i="20"/>
  <c r="T212" i="20"/>
  <c r="AC212" i="20"/>
  <c r="AL212" i="20"/>
  <c r="AU212" i="20"/>
  <c r="R212" i="20"/>
  <c r="AA212" i="20"/>
  <c r="AJ212" i="20"/>
  <c r="AS212" i="20"/>
  <c r="P212" i="20"/>
  <c r="Y212" i="20"/>
  <c r="AH212" i="20"/>
  <c r="AQ212" i="20"/>
  <c r="U211" i="20"/>
  <c r="G1192" i="21" s="1"/>
  <c r="AD211" i="20"/>
  <c r="G1437" i="21" s="1"/>
  <c r="AM211" i="20"/>
  <c r="G1682" i="21" s="1"/>
  <c r="AV211" i="20"/>
  <c r="G1927" i="21" s="1"/>
  <c r="S211" i="20"/>
  <c r="E1192" i="21" s="1"/>
  <c r="AB211" i="20"/>
  <c r="E1437" i="21" s="1"/>
  <c r="AK211" i="20"/>
  <c r="E1682" i="21" s="1"/>
  <c r="AT211" i="20"/>
  <c r="E1927" i="21" s="1"/>
  <c r="Q211" i="20"/>
  <c r="C1192" i="21" s="1"/>
  <c r="Z211" i="20"/>
  <c r="C1437" i="21" s="1"/>
  <c r="AI211" i="20"/>
  <c r="C1682" i="21" s="1"/>
  <c r="AR211" i="20"/>
  <c r="C1927" i="21" s="1"/>
  <c r="O211" i="20"/>
  <c r="A1192" i="21" s="1"/>
  <c r="X211" i="20"/>
  <c r="A1437" i="21" s="1"/>
  <c r="AG211" i="20"/>
  <c r="A1682" i="21" s="1"/>
  <c r="AP211" i="20"/>
  <c r="A1927" i="21" s="1"/>
  <c r="E454" i="20"/>
  <c r="H457" i="21"/>
  <c r="D454" i="20"/>
  <c r="F457" i="21"/>
  <c r="C454" i="20"/>
  <c r="D457" i="21"/>
  <c r="B454" i="20"/>
  <c r="B457" i="21"/>
  <c r="V211" i="20"/>
  <c r="AE211" i="20"/>
  <c r="AN211" i="20"/>
  <c r="AW211" i="20"/>
  <c r="T211" i="20"/>
  <c r="AC211" i="20"/>
  <c r="AL211" i="20"/>
  <c r="AU211" i="20"/>
  <c r="R211" i="20"/>
  <c r="AA211" i="20"/>
  <c r="AJ211" i="20"/>
  <c r="AS211" i="20"/>
  <c r="P211" i="20"/>
  <c r="Y211" i="20"/>
  <c r="AH211" i="20"/>
  <c r="AQ211" i="20"/>
  <c r="U210" i="20"/>
  <c r="G1191" i="21" s="1"/>
  <c r="AD210" i="20"/>
  <c r="G1436" i="21" s="1"/>
  <c r="AM210" i="20"/>
  <c r="G1681" i="21" s="1"/>
  <c r="AV210" i="20"/>
  <c r="G1926" i="21" s="1"/>
  <c r="S210" i="20"/>
  <c r="E1191" i="21" s="1"/>
  <c r="AB210" i="20"/>
  <c r="E1436" i="21" s="1"/>
  <c r="AK210" i="20"/>
  <c r="E1681" i="21" s="1"/>
  <c r="AT210" i="20"/>
  <c r="E1926" i="21" s="1"/>
  <c r="Q210" i="20"/>
  <c r="C1191" i="21" s="1"/>
  <c r="Z210" i="20"/>
  <c r="C1436" i="21" s="1"/>
  <c r="AI210" i="20"/>
  <c r="C1681" i="21" s="1"/>
  <c r="AR210" i="20"/>
  <c r="C1926" i="21" s="1"/>
  <c r="O210" i="20"/>
  <c r="A1191" i="21" s="1"/>
  <c r="X210" i="20"/>
  <c r="A1436" i="21" s="1"/>
  <c r="AG210" i="20"/>
  <c r="A1681" i="21" s="1"/>
  <c r="AP210" i="20"/>
  <c r="A1926" i="21" s="1"/>
  <c r="E453" i="20"/>
  <c r="H456" i="21"/>
  <c r="D453" i="20"/>
  <c r="F456" i="21"/>
  <c r="C453" i="20"/>
  <c r="D456" i="21"/>
  <c r="B453" i="20"/>
  <c r="B456" i="21"/>
  <c r="V210" i="20"/>
  <c r="AE210" i="20"/>
  <c r="AN210" i="20"/>
  <c r="AW210" i="20"/>
  <c r="T210" i="20"/>
  <c r="AC210" i="20"/>
  <c r="AL210" i="20"/>
  <c r="AU210" i="20"/>
  <c r="R210" i="20"/>
  <c r="AA210" i="20"/>
  <c r="AJ210" i="20"/>
  <c r="AS210" i="20"/>
  <c r="P210" i="20"/>
  <c r="Y210" i="20"/>
  <c r="AH210" i="20"/>
  <c r="AQ210" i="20"/>
  <c r="U209" i="20"/>
  <c r="G1190" i="21" s="1"/>
  <c r="AD209" i="20"/>
  <c r="G1435" i="21" s="1"/>
  <c r="AM209" i="20"/>
  <c r="G1680" i="21" s="1"/>
  <c r="AV209" i="20"/>
  <c r="G1925" i="21" s="1"/>
  <c r="S209" i="20"/>
  <c r="E1190" i="21" s="1"/>
  <c r="AB209" i="20"/>
  <c r="E1435" i="21" s="1"/>
  <c r="AK209" i="20"/>
  <c r="E1680" i="21" s="1"/>
  <c r="AT209" i="20"/>
  <c r="E1925" i="21" s="1"/>
  <c r="Q209" i="20"/>
  <c r="C1190" i="21" s="1"/>
  <c r="Z209" i="20"/>
  <c r="C1435" i="21" s="1"/>
  <c r="AI209" i="20"/>
  <c r="C1680" i="21" s="1"/>
  <c r="AR209" i="20"/>
  <c r="C1925" i="21" s="1"/>
  <c r="O209" i="20"/>
  <c r="A1190" i="21" s="1"/>
  <c r="X209" i="20"/>
  <c r="A1435" i="21" s="1"/>
  <c r="AG209" i="20"/>
  <c r="A1680" i="21" s="1"/>
  <c r="AP209" i="20"/>
  <c r="A1925" i="21" s="1"/>
  <c r="E452" i="20"/>
  <c r="H455" i="21"/>
  <c r="D452" i="20"/>
  <c r="F455" i="21"/>
  <c r="C452" i="20"/>
  <c r="D455" i="21"/>
  <c r="B452" i="20"/>
  <c r="B455" i="21"/>
  <c r="V209" i="20"/>
  <c r="AE209" i="20"/>
  <c r="AN209" i="20"/>
  <c r="AW209" i="20"/>
  <c r="T209" i="20"/>
  <c r="AC209" i="20"/>
  <c r="AL209" i="20"/>
  <c r="AU209" i="20"/>
  <c r="R209" i="20"/>
  <c r="AA209" i="20"/>
  <c r="AJ209" i="20"/>
  <c r="AS209" i="20"/>
  <c r="P209" i="20"/>
  <c r="Y209" i="20"/>
  <c r="AH209" i="20"/>
  <c r="AQ209" i="20"/>
  <c r="U208" i="20"/>
  <c r="G1189" i="21" s="1"/>
  <c r="AD208" i="20"/>
  <c r="G1434" i="21" s="1"/>
  <c r="AM208" i="20"/>
  <c r="G1679" i="21" s="1"/>
  <c r="AV208" i="20"/>
  <c r="G1924" i="21" s="1"/>
  <c r="S208" i="20"/>
  <c r="E1189" i="21" s="1"/>
  <c r="AB208" i="20"/>
  <c r="E1434" i="21" s="1"/>
  <c r="AK208" i="20"/>
  <c r="E1679" i="21" s="1"/>
  <c r="AT208" i="20"/>
  <c r="E1924" i="21" s="1"/>
  <c r="Q208" i="20"/>
  <c r="C1189" i="21" s="1"/>
  <c r="Z208" i="20"/>
  <c r="C1434" i="21" s="1"/>
  <c r="AI208" i="20"/>
  <c r="C1679" i="21" s="1"/>
  <c r="AR208" i="20"/>
  <c r="C1924" i="21" s="1"/>
  <c r="O208" i="20"/>
  <c r="A1189" i="21" s="1"/>
  <c r="X208" i="20"/>
  <c r="A1434" i="21" s="1"/>
  <c r="AG208" i="20"/>
  <c r="A1679" i="21" s="1"/>
  <c r="AP208" i="20"/>
  <c r="A1924" i="21" s="1"/>
  <c r="E451" i="20"/>
  <c r="H454" i="21"/>
  <c r="D451" i="20"/>
  <c r="F454" i="21"/>
  <c r="C451" i="20"/>
  <c r="D454" i="21"/>
  <c r="B451" i="20"/>
  <c r="B454" i="21"/>
  <c r="V208" i="20"/>
  <c r="AE208" i="20"/>
  <c r="AN208" i="20"/>
  <c r="AW208" i="20"/>
  <c r="T208" i="20"/>
  <c r="AC208" i="20"/>
  <c r="AL208" i="20"/>
  <c r="AU208" i="20"/>
  <c r="R208" i="20"/>
  <c r="AA208" i="20"/>
  <c r="AJ208" i="20"/>
  <c r="AS208" i="20"/>
  <c r="P208" i="20"/>
  <c r="Y208" i="20"/>
  <c r="AH208" i="20"/>
  <c r="AQ208" i="20"/>
  <c r="U207" i="20"/>
  <c r="G1188" i="21" s="1"/>
  <c r="AD207" i="20"/>
  <c r="G1433" i="21" s="1"/>
  <c r="AM207" i="20"/>
  <c r="G1678" i="21" s="1"/>
  <c r="AV207" i="20"/>
  <c r="G1923" i="21" s="1"/>
  <c r="S207" i="20"/>
  <c r="E1188" i="21" s="1"/>
  <c r="AB207" i="20"/>
  <c r="E1433" i="21" s="1"/>
  <c r="AK207" i="20"/>
  <c r="E1678" i="21" s="1"/>
  <c r="AT207" i="20"/>
  <c r="E1923" i="21" s="1"/>
  <c r="Q207" i="20"/>
  <c r="C1188" i="21" s="1"/>
  <c r="Z207" i="20"/>
  <c r="C1433" i="21" s="1"/>
  <c r="AI207" i="20"/>
  <c r="C1678" i="21" s="1"/>
  <c r="AR207" i="20"/>
  <c r="C1923" i="21" s="1"/>
  <c r="O207" i="20"/>
  <c r="A1188" i="21" s="1"/>
  <c r="X207" i="20"/>
  <c r="A1433" i="21" s="1"/>
  <c r="AG207" i="20"/>
  <c r="A1678" i="21" s="1"/>
  <c r="AP207" i="20"/>
  <c r="A1923" i="21" s="1"/>
  <c r="E450" i="20"/>
  <c r="H453" i="21"/>
  <c r="D450" i="20"/>
  <c r="F453" i="21"/>
  <c r="C450" i="20"/>
  <c r="D453" i="21"/>
  <c r="B450" i="20"/>
  <c r="B453" i="21"/>
  <c r="V207" i="20"/>
  <c r="AE207" i="20"/>
  <c r="AN207" i="20"/>
  <c r="AW207" i="20"/>
  <c r="T207" i="20"/>
  <c r="AC207" i="20"/>
  <c r="AL207" i="20"/>
  <c r="AU207" i="20"/>
  <c r="R207" i="20"/>
  <c r="AA207" i="20"/>
  <c r="AJ207" i="20"/>
  <c r="AS207" i="20"/>
  <c r="P207" i="20"/>
  <c r="Y207" i="20"/>
  <c r="AH207" i="20"/>
  <c r="AQ207" i="20"/>
  <c r="U206" i="20"/>
  <c r="G1187" i="21" s="1"/>
  <c r="AD206" i="20"/>
  <c r="G1432" i="21" s="1"/>
  <c r="AM206" i="20"/>
  <c r="G1677" i="21" s="1"/>
  <c r="AV206" i="20"/>
  <c r="G1922" i="21" s="1"/>
  <c r="S206" i="20"/>
  <c r="E1187" i="21" s="1"/>
  <c r="AB206" i="20"/>
  <c r="E1432" i="21" s="1"/>
  <c r="AK206" i="20"/>
  <c r="E1677" i="21" s="1"/>
  <c r="AT206" i="20"/>
  <c r="E1922" i="21" s="1"/>
  <c r="Q206" i="20"/>
  <c r="C1187" i="21" s="1"/>
  <c r="Z206" i="20"/>
  <c r="C1432" i="21" s="1"/>
  <c r="AI206" i="20"/>
  <c r="C1677" i="21" s="1"/>
  <c r="AR206" i="20"/>
  <c r="C1922" i="21" s="1"/>
  <c r="O206" i="20"/>
  <c r="A1187" i="21" s="1"/>
  <c r="X206" i="20"/>
  <c r="A1432" i="21" s="1"/>
  <c r="AG206" i="20"/>
  <c r="A1677" i="21" s="1"/>
  <c r="AP206" i="20"/>
  <c r="A1922" i="21" s="1"/>
  <c r="E449" i="20"/>
  <c r="H452" i="21"/>
  <c r="D449" i="20"/>
  <c r="F452" i="21"/>
  <c r="C449" i="20"/>
  <c r="D452" i="21"/>
  <c r="B449" i="20"/>
  <c r="B452" i="21"/>
  <c r="V206" i="20"/>
  <c r="AE206" i="20"/>
  <c r="AN206" i="20"/>
  <c r="AW206" i="20"/>
  <c r="T206" i="20"/>
  <c r="AC206" i="20"/>
  <c r="AL206" i="20"/>
  <c r="AU206" i="20"/>
  <c r="R206" i="20"/>
  <c r="AA206" i="20"/>
  <c r="AJ206" i="20"/>
  <c r="AS206" i="20"/>
  <c r="P206" i="20"/>
  <c r="Y206" i="20"/>
  <c r="AH206" i="20"/>
  <c r="AQ206" i="20"/>
  <c r="U205" i="20"/>
  <c r="G1186" i="21" s="1"/>
  <c r="AD205" i="20"/>
  <c r="G1431" i="21" s="1"/>
  <c r="AM205" i="20"/>
  <c r="G1676" i="21" s="1"/>
  <c r="AV205" i="20"/>
  <c r="G1921" i="21" s="1"/>
  <c r="S205" i="20"/>
  <c r="E1186" i="21" s="1"/>
  <c r="AB205" i="20"/>
  <c r="E1431" i="21" s="1"/>
  <c r="AK205" i="20"/>
  <c r="E1676" i="21" s="1"/>
  <c r="AT205" i="20"/>
  <c r="E1921" i="21" s="1"/>
  <c r="Q205" i="20"/>
  <c r="C1186" i="21" s="1"/>
  <c r="Z205" i="20"/>
  <c r="C1431" i="21" s="1"/>
  <c r="AI205" i="20"/>
  <c r="C1676" i="21" s="1"/>
  <c r="AR205" i="20"/>
  <c r="C1921" i="21" s="1"/>
  <c r="O205" i="20"/>
  <c r="A1186" i="21" s="1"/>
  <c r="X205" i="20"/>
  <c r="A1431" i="21" s="1"/>
  <c r="AG205" i="20"/>
  <c r="A1676" i="21" s="1"/>
  <c r="AP205" i="20"/>
  <c r="A1921" i="21" s="1"/>
  <c r="E448" i="20"/>
  <c r="H451" i="21"/>
  <c r="D448" i="20"/>
  <c r="F451" i="21"/>
  <c r="C448" i="20"/>
  <c r="D451" i="21"/>
  <c r="B448" i="20"/>
  <c r="B451" i="21"/>
  <c r="V205" i="20"/>
  <c r="AE205" i="20"/>
  <c r="AN205" i="20"/>
  <c r="AW205" i="20"/>
  <c r="T205" i="20"/>
  <c r="AC205" i="20"/>
  <c r="AL205" i="20"/>
  <c r="AU205" i="20"/>
  <c r="R205" i="20"/>
  <c r="AA205" i="20"/>
  <c r="AJ205" i="20"/>
  <c r="AS205" i="20"/>
  <c r="P205" i="20"/>
  <c r="Y205" i="20"/>
  <c r="AH205" i="20"/>
  <c r="AQ205" i="20"/>
  <c r="U204" i="20"/>
  <c r="G1185" i="21" s="1"/>
  <c r="AD204" i="20"/>
  <c r="G1430" i="21" s="1"/>
  <c r="AM204" i="20"/>
  <c r="G1675" i="21" s="1"/>
  <c r="AV204" i="20"/>
  <c r="G1920" i="21" s="1"/>
  <c r="S204" i="20"/>
  <c r="E1185" i="21" s="1"/>
  <c r="AB204" i="20"/>
  <c r="E1430" i="21" s="1"/>
  <c r="AK204" i="20"/>
  <c r="E1675" i="21" s="1"/>
  <c r="AT204" i="20"/>
  <c r="E1920" i="21" s="1"/>
  <c r="Q204" i="20"/>
  <c r="C1185" i="21" s="1"/>
  <c r="Z204" i="20"/>
  <c r="C1430" i="21" s="1"/>
  <c r="AI204" i="20"/>
  <c r="C1675" i="21" s="1"/>
  <c r="AR204" i="20"/>
  <c r="C1920" i="21" s="1"/>
  <c r="O204" i="20"/>
  <c r="A1185" i="21" s="1"/>
  <c r="X204" i="20"/>
  <c r="A1430" i="21" s="1"/>
  <c r="AG204" i="20"/>
  <c r="A1675" i="21" s="1"/>
  <c r="AP204" i="20"/>
  <c r="A1920" i="21" s="1"/>
  <c r="E447" i="20"/>
  <c r="H450" i="21"/>
  <c r="D447" i="20"/>
  <c r="F450" i="21"/>
  <c r="C447" i="20"/>
  <c r="D450" i="21"/>
  <c r="B447" i="20"/>
  <c r="B450" i="21"/>
  <c r="V204" i="20"/>
  <c r="AE204" i="20"/>
  <c r="AN204" i="20"/>
  <c r="AW204" i="20"/>
  <c r="T204" i="20"/>
  <c r="AC204" i="20"/>
  <c r="AL204" i="20"/>
  <c r="AU204" i="20"/>
  <c r="R204" i="20"/>
  <c r="AA204" i="20"/>
  <c r="AJ204" i="20"/>
  <c r="AS204" i="20"/>
  <c r="P204" i="20"/>
  <c r="Y204" i="20"/>
  <c r="AH204" i="20"/>
  <c r="AQ204" i="20"/>
  <c r="U203" i="20"/>
  <c r="G1184" i="21" s="1"/>
  <c r="AD203" i="20"/>
  <c r="G1429" i="21" s="1"/>
  <c r="AM203" i="20"/>
  <c r="G1674" i="21" s="1"/>
  <c r="AV203" i="20"/>
  <c r="G1919" i="21" s="1"/>
  <c r="S203" i="20"/>
  <c r="E1184" i="21" s="1"/>
  <c r="AB203" i="20"/>
  <c r="E1429" i="21" s="1"/>
  <c r="AK203" i="20"/>
  <c r="E1674" i="21" s="1"/>
  <c r="AT203" i="20"/>
  <c r="E1919" i="21" s="1"/>
  <c r="Q203" i="20"/>
  <c r="C1184" i="21" s="1"/>
  <c r="Z203" i="20"/>
  <c r="C1429" i="21" s="1"/>
  <c r="AI203" i="20"/>
  <c r="C1674" i="21" s="1"/>
  <c r="AR203" i="20"/>
  <c r="C1919" i="21" s="1"/>
  <c r="O203" i="20"/>
  <c r="A1184" i="21" s="1"/>
  <c r="X203" i="20"/>
  <c r="A1429" i="21" s="1"/>
  <c r="AG203" i="20"/>
  <c r="A1674" i="21" s="1"/>
  <c r="AP203" i="20"/>
  <c r="A1919" i="21" s="1"/>
  <c r="E446" i="20"/>
  <c r="H449" i="21"/>
  <c r="D446" i="20"/>
  <c r="F449" i="21"/>
  <c r="C446" i="20"/>
  <c r="D449" i="21"/>
  <c r="B446" i="20"/>
  <c r="B449" i="21"/>
  <c r="V203" i="20"/>
  <c r="AE203" i="20"/>
  <c r="AN203" i="20"/>
  <c r="AW203" i="20"/>
  <c r="T203" i="20"/>
  <c r="AC203" i="20"/>
  <c r="AL203" i="20"/>
  <c r="AU203" i="20"/>
  <c r="R203" i="20"/>
  <c r="AA203" i="20"/>
  <c r="AJ203" i="20"/>
  <c r="AS203" i="20"/>
  <c r="P203" i="20"/>
  <c r="Y203" i="20"/>
  <c r="AH203" i="20"/>
  <c r="AQ203" i="20"/>
  <c r="U202" i="20"/>
  <c r="G1183" i="21" s="1"/>
  <c r="AD202" i="20"/>
  <c r="G1428" i="21" s="1"/>
  <c r="AM202" i="20"/>
  <c r="G1673" i="21" s="1"/>
  <c r="AV202" i="20"/>
  <c r="G1918" i="21" s="1"/>
  <c r="S202" i="20"/>
  <c r="E1183" i="21" s="1"/>
  <c r="AB202" i="20"/>
  <c r="E1428" i="21" s="1"/>
  <c r="AK202" i="20"/>
  <c r="E1673" i="21" s="1"/>
  <c r="AT202" i="20"/>
  <c r="E1918" i="21" s="1"/>
  <c r="Q202" i="20"/>
  <c r="C1183" i="21" s="1"/>
  <c r="Z202" i="20"/>
  <c r="C1428" i="21" s="1"/>
  <c r="AI202" i="20"/>
  <c r="C1673" i="21" s="1"/>
  <c r="AR202" i="20"/>
  <c r="C1918" i="21" s="1"/>
  <c r="O202" i="20"/>
  <c r="A1183" i="21" s="1"/>
  <c r="X202" i="20"/>
  <c r="A1428" i="21" s="1"/>
  <c r="AG202" i="20"/>
  <c r="A1673" i="21" s="1"/>
  <c r="AP202" i="20"/>
  <c r="A1918" i="21" s="1"/>
  <c r="E445" i="20"/>
  <c r="H448" i="21"/>
  <c r="D445" i="20"/>
  <c r="F448" i="21"/>
  <c r="C445" i="20"/>
  <c r="D448" i="21"/>
  <c r="B445" i="20"/>
  <c r="B448" i="21"/>
  <c r="V202" i="20"/>
  <c r="AE202" i="20"/>
  <c r="AN202" i="20"/>
  <c r="AW202" i="20"/>
  <c r="T202" i="20"/>
  <c r="AC202" i="20"/>
  <c r="AL202" i="20"/>
  <c r="AU202" i="20"/>
  <c r="R202" i="20"/>
  <c r="AA202" i="20"/>
  <c r="AJ202" i="20"/>
  <c r="AS202" i="20"/>
  <c r="P202" i="20"/>
  <c r="Y202" i="20"/>
  <c r="AH202" i="20"/>
  <c r="AQ202" i="20"/>
  <c r="U201" i="20"/>
  <c r="G1182" i="21" s="1"/>
  <c r="AD201" i="20"/>
  <c r="G1427" i="21" s="1"/>
  <c r="AM201" i="20"/>
  <c r="G1672" i="21" s="1"/>
  <c r="AV201" i="20"/>
  <c r="G1917" i="21" s="1"/>
  <c r="S201" i="20"/>
  <c r="E1182" i="21" s="1"/>
  <c r="AB201" i="20"/>
  <c r="E1427" i="21" s="1"/>
  <c r="AK201" i="20"/>
  <c r="E1672" i="21" s="1"/>
  <c r="AT201" i="20"/>
  <c r="E1917" i="21" s="1"/>
  <c r="Q201" i="20"/>
  <c r="C1182" i="21" s="1"/>
  <c r="Z201" i="20"/>
  <c r="C1427" i="21" s="1"/>
  <c r="AI201" i="20"/>
  <c r="C1672" i="21" s="1"/>
  <c r="AR201" i="20"/>
  <c r="C1917" i="21" s="1"/>
  <c r="O201" i="20"/>
  <c r="A1182" i="21" s="1"/>
  <c r="X201" i="20"/>
  <c r="A1427" i="21" s="1"/>
  <c r="AG201" i="20"/>
  <c r="A1672" i="21" s="1"/>
  <c r="AP201" i="20"/>
  <c r="A1917" i="21" s="1"/>
  <c r="E444" i="20"/>
  <c r="H447" i="21"/>
  <c r="D444" i="20"/>
  <c r="F447" i="21"/>
  <c r="C444" i="20"/>
  <c r="D447" i="21"/>
  <c r="B444" i="20"/>
  <c r="B447" i="21"/>
  <c r="V201" i="20"/>
  <c r="AE201" i="20"/>
  <c r="AN201" i="20"/>
  <c r="AW201" i="20"/>
  <c r="T201" i="20"/>
  <c r="AC201" i="20"/>
  <c r="AL201" i="20"/>
  <c r="AU201" i="20"/>
  <c r="R201" i="20"/>
  <c r="AA201" i="20"/>
  <c r="AJ201" i="20"/>
  <c r="AS201" i="20"/>
  <c r="P201" i="20"/>
  <c r="Y201" i="20"/>
  <c r="AH201" i="20"/>
  <c r="AQ201" i="20"/>
  <c r="U200" i="20"/>
  <c r="G1181" i="21" s="1"/>
  <c r="AD200" i="20"/>
  <c r="G1426" i="21" s="1"/>
  <c r="AM200" i="20"/>
  <c r="G1671" i="21" s="1"/>
  <c r="AV200" i="20"/>
  <c r="G1916" i="21" s="1"/>
  <c r="S200" i="20"/>
  <c r="E1181" i="21" s="1"/>
  <c r="AB200" i="20"/>
  <c r="E1426" i="21" s="1"/>
  <c r="AK200" i="20"/>
  <c r="E1671" i="21" s="1"/>
  <c r="AT200" i="20"/>
  <c r="E1916" i="21" s="1"/>
  <c r="Q200" i="20"/>
  <c r="C1181" i="21" s="1"/>
  <c r="Z200" i="20"/>
  <c r="C1426" i="21" s="1"/>
  <c r="AI200" i="20"/>
  <c r="C1671" i="21" s="1"/>
  <c r="AR200" i="20"/>
  <c r="C1916" i="21" s="1"/>
  <c r="O200" i="20"/>
  <c r="A1181" i="21" s="1"/>
  <c r="X200" i="20"/>
  <c r="A1426" i="21" s="1"/>
  <c r="AG200" i="20"/>
  <c r="A1671" i="21" s="1"/>
  <c r="AP200" i="20"/>
  <c r="A1916" i="21" s="1"/>
  <c r="E443" i="20"/>
  <c r="H446" i="21"/>
  <c r="D443" i="20"/>
  <c r="F446" i="21"/>
  <c r="C443" i="20"/>
  <c r="D446" i="21"/>
  <c r="B443" i="20"/>
  <c r="B446" i="21"/>
  <c r="V200" i="20"/>
  <c r="AE200" i="20"/>
  <c r="AN200" i="20"/>
  <c r="AW200" i="20"/>
  <c r="T200" i="20"/>
  <c r="AC200" i="20"/>
  <c r="AL200" i="20"/>
  <c r="AU200" i="20"/>
  <c r="R200" i="20"/>
  <c r="AA200" i="20"/>
  <c r="AJ200" i="20"/>
  <c r="AS200" i="20"/>
  <c r="P200" i="20"/>
  <c r="Y200" i="20"/>
  <c r="AH200" i="20"/>
  <c r="AQ200" i="20"/>
  <c r="U199" i="20"/>
  <c r="G1180" i="21" s="1"/>
  <c r="AD199" i="20"/>
  <c r="G1425" i="21" s="1"/>
  <c r="AM199" i="20"/>
  <c r="G1670" i="21" s="1"/>
  <c r="AV199" i="20"/>
  <c r="G1915" i="21" s="1"/>
  <c r="S199" i="20"/>
  <c r="E1180" i="21" s="1"/>
  <c r="AB199" i="20"/>
  <c r="E1425" i="21" s="1"/>
  <c r="AK199" i="20"/>
  <c r="E1670" i="21" s="1"/>
  <c r="AT199" i="20"/>
  <c r="E1915" i="21" s="1"/>
  <c r="Q199" i="20"/>
  <c r="C1180" i="21" s="1"/>
  <c r="Z199" i="20"/>
  <c r="C1425" i="21" s="1"/>
  <c r="AI199" i="20"/>
  <c r="C1670" i="21" s="1"/>
  <c r="AR199" i="20"/>
  <c r="C1915" i="21" s="1"/>
  <c r="O199" i="20"/>
  <c r="A1180" i="21" s="1"/>
  <c r="X199" i="20"/>
  <c r="A1425" i="21" s="1"/>
  <c r="AG199" i="20"/>
  <c r="A1670" i="21" s="1"/>
  <c r="AP199" i="20"/>
  <c r="A1915" i="21" s="1"/>
  <c r="E442" i="20"/>
  <c r="H445" i="21"/>
  <c r="D442" i="20"/>
  <c r="F445" i="21"/>
  <c r="C442" i="20"/>
  <c r="D445" i="21"/>
  <c r="B442" i="20"/>
  <c r="B445" i="21"/>
  <c r="V199" i="20"/>
  <c r="AE199" i="20"/>
  <c r="AN199" i="20"/>
  <c r="AW199" i="20"/>
  <c r="T199" i="20"/>
  <c r="AC199" i="20"/>
  <c r="AL199" i="20"/>
  <c r="AU199" i="20"/>
  <c r="R199" i="20"/>
  <c r="AA199" i="20"/>
  <c r="AJ199" i="20"/>
  <c r="AS199" i="20"/>
  <c r="P199" i="20"/>
  <c r="Y199" i="20"/>
  <c r="AH199" i="20"/>
  <c r="AQ199" i="20"/>
  <c r="U198" i="20"/>
  <c r="G1179" i="21" s="1"/>
  <c r="AD198" i="20"/>
  <c r="G1424" i="21" s="1"/>
  <c r="AM198" i="20"/>
  <c r="G1669" i="21" s="1"/>
  <c r="AV198" i="20"/>
  <c r="G1914" i="21" s="1"/>
  <c r="S198" i="20"/>
  <c r="E1179" i="21" s="1"/>
  <c r="AB198" i="20"/>
  <c r="E1424" i="21" s="1"/>
  <c r="AK198" i="20"/>
  <c r="E1669" i="21" s="1"/>
  <c r="AT198" i="20"/>
  <c r="E1914" i="21" s="1"/>
  <c r="Q198" i="20"/>
  <c r="C1179" i="21" s="1"/>
  <c r="Z198" i="20"/>
  <c r="C1424" i="21" s="1"/>
  <c r="AI198" i="20"/>
  <c r="C1669" i="21" s="1"/>
  <c r="AR198" i="20"/>
  <c r="C1914" i="21" s="1"/>
  <c r="O198" i="20"/>
  <c r="A1179" i="21" s="1"/>
  <c r="X198" i="20"/>
  <c r="A1424" i="21" s="1"/>
  <c r="AG198" i="20"/>
  <c r="A1669" i="21" s="1"/>
  <c r="AP198" i="20"/>
  <c r="A1914" i="21" s="1"/>
  <c r="E441" i="20"/>
  <c r="H444" i="21"/>
  <c r="D441" i="20"/>
  <c r="F444" i="21"/>
  <c r="C441" i="20"/>
  <c r="D444" i="21"/>
  <c r="B441" i="20"/>
  <c r="B444" i="21"/>
  <c r="V198" i="20"/>
  <c r="AE198" i="20"/>
  <c r="AN198" i="20"/>
  <c r="AW198" i="20"/>
  <c r="T198" i="20"/>
  <c r="AC198" i="20"/>
  <c r="AL198" i="20"/>
  <c r="AU198" i="20"/>
  <c r="R198" i="20"/>
  <c r="AA198" i="20"/>
  <c r="AJ198" i="20"/>
  <c r="AS198" i="20"/>
  <c r="P198" i="20"/>
  <c r="Y198" i="20"/>
  <c r="AH198" i="20"/>
  <c r="AQ198" i="20"/>
  <c r="U197" i="20"/>
  <c r="G1178" i="21" s="1"/>
  <c r="AD197" i="20"/>
  <c r="G1423" i="21" s="1"/>
  <c r="AM197" i="20"/>
  <c r="G1668" i="21" s="1"/>
  <c r="AV197" i="20"/>
  <c r="G1913" i="21" s="1"/>
  <c r="S197" i="20"/>
  <c r="E1178" i="21" s="1"/>
  <c r="AB197" i="20"/>
  <c r="E1423" i="21" s="1"/>
  <c r="AK197" i="20"/>
  <c r="E1668" i="21" s="1"/>
  <c r="AT197" i="20"/>
  <c r="E1913" i="21" s="1"/>
  <c r="Q197" i="20"/>
  <c r="C1178" i="21" s="1"/>
  <c r="Z197" i="20"/>
  <c r="C1423" i="21" s="1"/>
  <c r="AI197" i="20"/>
  <c r="C1668" i="21" s="1"/>
  <c r="AR197" i="20"/>
  <c r="C1913" i="21" s="1"/>
  <c r="O197" i="20"/>
  <c r="A1178" i="21" s="1"/>
  <c r="X197" i="20"/>
  <c r="A1423" i="21" s="1"/>
  <c r="AG197" i="20"/>
  <c r="A1668" i="21" s="1"/>
  <c r="AP197" i="20"/>
  <c r="A1913" i="21" s="1"/>
  <c r="E440" i="20"/>
  <c r="H443" i="21"/>
  <c r="D440" i="20"/>
  <c r="F443" i="21"/>
  <c r="C440" i="20"/>
  <c r="D443" i="21"/>
  <c r="B440" i="20"/>
  <c r="B443" i="21"/>
  <c r="V197" i="20"/>
  <c r="AE197" i="20"/>
  <c r="AN197" i="20"/>
  <c r="AW197" i="20"/>
  <c r="T197" i="20"/>
  <c r="AC197" i="20"/>
  <c r="AL197" i="20"/>
  <c r="AU197" i="20"/>
  <c r="R197" i="20"/>
  <c r="AA197" i="20"/>
  <c r="AJ197" i="20"/>
  <c r="AS197" i="20"/>
  <c r="P197" i="20"/>
  <c r="Y197" i="20"/>
  <c r="AH197" i="20"/>
  <c r="AQ197" i="20"/>
  <c r="U196" i="20"/>
  <c r="G1177" i="21" s="1"/>
  <c r="AD196" i="20"/>
  <c r="G1422" i="21" s="1"/>
  <c r="AM196" i="20"/>
  <c r="G1667" i="21" s="1"/>
  <c r="AV196" i="20"/>
  <c r="G1912" i="21" s="1"/>
  <c r="S196" i="20"/>
  <c r="E1177" i="21" s="1"/>
  <c r="AB196" i="20"/>
  <c r="E1422" i="21" s="1"/>
  <c r="AK196" i="20"/>
  <c r="E1667" i="21" s="1"/>
  <c r="AT196" i="20"/>
  <c r="E1912" i="21" s="1"/>
  <c r="Q196" i="20"/>
  <c r="C1177" i="21" s="1"/>
  <c r="Z196" i="20"/>
  <c r="C1422" i="21" s="1"/>
  <c r="AI196" i="20"/>
  <c r="C1667" i="21" s="1"/>
  <c r="AR196" i="20"/>
  <c r="C1912" i="21" s="1"/>
  <c r="O196" i="20"/>
  <c r="A1177" i="21" s="1"/>
  <c r="X196" i="20"/>
  <c r="A1422" i="21" s="1"/>
  <c r="AG196" i="20"/>
  <c r="A1667" i="21" s="1"/>
  <c r="AP196" i="20"/>
  <c r="A1912" i="21" s="1"/>
  <c r="E439" i="20"/>
  <c r="H442" i="21"/>
  <c r="D439" i="20"/>
  <c r="F442" i="21"/>
  <c r="C439" i="20"/>
  <c r="D442" i="21"/>
  <c r="B439" i="20"/>
  <c r="B442" i="21"/>
  <c r="V196" i="20"/>
  <c r="AE196" i="20"/>
  <c r="AN196" i="20"/>
  <c r="AW196" i="20"/>
  <c r="T196" i="20"/>
  <c r="AC196" i="20"/>
  <c r="AL196" i="20"/>
  <c r="AU196" i="20"/>
  <c r="R196" i="20"/>
  <c r="AA196" i="20"/>
  <c r="AJ196" i="20"/>
  <c r="AS196" i="20"/>
  <c r="P196" i="20"/>
  <c r="Y196" i="20"/>
  <c r="AH196" i="20"/>
  <c r="AQ196" i="20"/>
  <c r="U195" i="20"/>
  <c r="G1176" i="21" s="1"/>
  <c r="AD195" i="20"/>
  <c r="G1421" i="21" s="1"/>
  <c r="AM195" i="20"/>
  <c r="G1666" i="21" s="1"/>
  <c r="AV195" i="20"/>
  <c r="G1911" i="21" s="1"/>
  <c r="S195" i="20"/>
  <c r="E1176" i="21" s="1"/>
  <c r="AB195" i="20"/>
  <c r="E1421" i="21" s="1"/>
  <c r="AK195" i="20"/>
  <c r="E1666" i="21" s="1"/>
  <c r="AT195" i="20"/>
  <c r="E1911" i="21" s="1"/>
  <c r="Q195" i="20"/>
  <c r="C1176" i="21" s="1"/>
  <c r="Z195" i="20"/>
  <c r="C1421" i="21" s="1"/>
  <c r="AI195" i="20"/>
  <c r="C1666" i="21" s="1"/>
  <c r="AR195" i="20"/>
  <c r="C1911" i="21" s="1"/>
  <c r="O195" i="20"/>
  <c r="A1176" i="21" s="1"/>
  <c r="X195" i="20"/>
  <c r="A1421" i="21" s="1"/>
  <c r="AG195" i="20"/>
  <c r="A1666" i="21" s="1"/>
  <c r="AP195" i="20"/>
  <c r="A1911" i="21" s="1"/>
  <c r="E438" i="20"/>
  <c r="H441" i="21"/>
  <c r="D438" i="20"/>
  <c r="F441" i="21"/>
  <c r="C438" i="20"/>
  <c r="D441" i="21"/>
  <c r="B438" i="20"/>
  <c r="B441" i="21"/>
  <c r="V195" i="20"/>
  <c r="AE195" i="20"/>
  <c r="AN195" i="20"/>
  <c r="AW195" i="20"/>
  <c r="T195" i="20"/>
  <c r="AC195" i="20"/>
  <c r="AL195" i="20"/>
  <c r="AU195" i="20"/>
  <c r="R195" i="20"/>
  <c r="AA195" i="20"/>
  <c r="AJ195" i="20"/>
  <c r="AS195" i="20"/>
  <c r="P195" i="20"/>
  <c r="Y195" i="20"/>
  <c r="AH195" i="20"/>
  <c r="AQ195" i="20"/>
  <c r="U194" i="20"/>
  <c r="G1175" i="21" s="1"/>
  <c r="AD194" i="20"/>
  <c r="G1420" i="21" s="1"/>
  <c r="AM194" i="20"/>
  <c r="G1665" i="21" s="1"/>
  <c r="AV194" i="20"/>
  <c r="G1910" i="21" s="1"/>
  <c r="S194" i="20"/>
  <c r="E1175" i="21" s="1"/>
  <c r="AB194" i="20"/>
  <c r="E1420" i="21" s="1"/>
  <c r="AK194" i="20"/>
  <c r="E1665" i="21" s="1"/>
  <c r="AT194" i="20"/>
  <c r="E1910" i="21" s="1"/>
  <c r="Q194" i="20"/>
  <c r="C1175" i="21" s="1"/>
  <c r="Z194" i="20"/>
  <c r="C1420" i="21" s="1"/>
  <c r="AI194" i="20"/>
  <c r="C1665" i="21" s="1"/>
  <c r="AR194" i="20"/>
  <c r="C1910" i="21" s="1"/>
  <c r="O194" i="20"/>
  <c r="A1175" i="21" s="1"/>
  <c r="X194" i="20"/>
  <c r="A1420" i="21" s="1"/>
  <c r="AG194" i="20"/>
  <c r="A1665" i="21" s="1"/>
  <c r="AP194" i="20"/>
  <c r="A1910" i="21" s="1"/>
  <c r="E437" i="20"/>
  <c r="H440" i="21"/>
  <c r="D437" i="20"/>
  <c r="F440" i="21"/>
  <c r="C437" i="20"/>
  <c r="D440" i="21"/>
  <c r="B437" i="20"/>
  <c r="B440" i="21"/>
  <c r="V194" i="20"/>
  <c r="AE194" i="20"/>
  <c r="AN194" i="20"/>
  <c r="AW194" i="20"/>
  <c r="T194" i="20"/>
  <c r="AC194" i="20"/>
  <c r="AL194" i="20"/>
  <c r="AU194" i="20"/>
  <c r="R194" i="20"/>
  <c r="AA194" i="20"/>
  <c r="AJ194" i="20"/>
  <c r="AS194" i="20"/>
  <c r="P194" i="20"/>
  <c r="Y194" i="20"/>
  <c r="AH194" i="20"/>
  <c r="AQ194" i="20"/>
  <c r="U193" i="20"/>
  <c r="G1174" i="21" s="1"/>
  <c r="AD193" i="20"/>
  <c r="G1419" i="21" s="1"/>
  <c r="AM193" i="20"/>
  <c r="G1664" i="21" s="1"/>
  <c r="AV193" i="20"/>
  <c r="G1909" i="21" s="1"/>
  <c r="S193" i="20"/>
  <c r="E1174" i="21" s="1"/>
  <c r="AB193" i="20"/>
  <c r="E1419" i="21" s="1"/>
  <c r="AK193" i="20"/>
  <c r="E1664" i="21" s="1"/>
  <c r="AT193" i="20"/>
  <c r="E1909" i="21" s="1"/>
  <c r="Q193" i="20"/>
  <c r="C1174" i="21" s="1"/>
  <c r="Z193" i="20"/>
  <c r="C1419" i="21" s="1"/>
  <c r="AI193" i="20"/>
  <c r="C1664" i="21" s="1"/>
  <c r="AR193" i="20"/>
  <c r="C1909" i="21" s="1"/>
  <c r="O193" i="20"/>
  <c r="A1174" i="21" s="1"/>
  <c r="X193" i="20"/>
  <c r="A1419" i="21" s="1"/>
  <c r="AG193" i="20"/>
  <c r="A1664" i="21" s="1"/>
  <c r="AP193" i="20"/>
  <c r="A1909" i="21" s="1"/>
  <c r="E436" i="20"/>
  <c r="H439" i="21"/>
  <c r="D436" i="20"/>
  <c r="F439" i="21"/>
  <c r="C436" i="20"/>
  <c r="D439" i="21"/>
  <c r="B436" i="20"/>
  <c r="B439" i="21"/>
  <c r="V193" i="20"/>
  <c r="AE193" i="20"/>
  <c r="AN193" i="20"/>
  <c r="AW193" i="20"/>
  <c r="T193" i="20"/>
  <c r="AC193" i="20"/>
  <c r="AL193" i="20"/>
  <c r="AU193" i="20"/>
  <c r="R193" i="20"/>
  <c r="AA193" i="20"/>
  <c r="AJ193" i="20"/>
  <c r="AS193" i="20"/>
  <c r="P193" i="20"/>
  <c r="Y193" i="20"/>
  <c r="AH193" i="20"/>
  <c r="AQ193" i="20"/>
  <c r="U192" i="20"/>
  <c r="G1173" i="21" s="1"/>
  <c r="AD192" i="20"/>
  <c r="G1418" i="21" s="1"/>
  <c r="AM192" i="20"/>
  <c r="G1663" i="21" s="1"/>
  <c r="AV192" i="20"/>
  <c r="G1908" i="21" s="1"/>
  <c r="S192" i="20"/>
  <c r="E1173" i="21" s="1"/>
  <c r="AB192" i="20"/>
  <c r="E1418" i="21" s="1"/>
  <c r="AK192" i="20"/>
  <c r="E1663" i="21" s="1"/>
  <c r="AT192" i="20"/>
  <c r="E1908" i="21" s="1"/>
  <c r="Q192" i="20"/>
  <c r="C1173" i="21" s="1"/>
  <c r="Z192" i="20"/>
  <c r="C1418" i="21" s="1"/>
  <c r="AI192" i="20"/>
  <c r="C1663" i="21" s="1"/>
  <c r="AR192" i="20"/>
  <c r="C1908" i="21" s="1"/>
  <c r="O192" i="20"/>
  <c r="A1173" i="21" s="1"/>
  <c r="X192" i="20"/>
  <c r="A1418" i="21" s="1"/>
  <c r="AG192" i="20"/>
  <c r="A1663" i="21" s="1"/>
  <c r="AP192" i="20"/>
  <c r="A1908" i="21" s="1"/>
  <c r="E435" i="20"/>
  <c r="H438" i="21"/>
  <c r="D435" i="20"/>
  <c r="F438" i="21"/>
  <c r="C435" i="20"/>
  <c r="D438" i="21"/>
  <c r="B435" i="20"/>
  <c r="B438" i="21"/>
  <c r="V192" i="20"/>
  <c r="AE192" i="20"/>
  <c r="AN192" i="20"/>
  <c r="AW192" i="20"/>
  <c r="T192" i="20"/>
  <c r="AC192" i="20"/>
  <c r="AL192" i="20"/>
  <c r="AU192" i="20"/>
  <c r="R192" i="20"/>
  <c r="AA192" i="20"/>
  <c r="AJ192" i="20"/>
  <c r="AS192" i="20"/>
  <c r="P192" i="20"/>
  <c r="Y192" i="20"/>
  <c r="AH192" i="20"/>
  <c r="AQ192" i="20"/>
  <c r="U191" i="20"/>
  <c r="G1172" i="21" s="1"/>
  <c r="AD191" i="20"/>
  <c r="G1417" i="21" s="1"/>
  <c r="AM191" i="20"/>
  <c r="G1662" i="21" s="1"/>
  <c r="AV191" i="20"/>
  <c r="G1907" i="21" s="1"/>
  <c r="S191" i="20"/>
  <c r="E1172" i="21" s="1"/>
  <c r="AB191" i="20"/>
  <c r="E1417" i="21" s="1"/>
  <c r="AK191" i="20"/>
  <c r="E1662" i="21" s="1"/>
  <c r="AT191" i="20"/>
  <c r="E1907" i="21" s="1"/>
  <c r="Q191" i="20"/>
  <c r="C1172" i="21" s="1"/>
  <c r="Z191" i="20"/>
  <c r="C1417" i="21" s="1"/>
  <c r="AI191" i="20"/>
  <c r="C1662" i="21" s="1"/>
  <c r="AR191" i="20"/>
  <c r="C1907" i="21" s="1"/>
  <c r="O191" i="20"/>
  <c r="A1172" i="21" s="1"/>
  <c r="X191" i="20"/>
  <c r="A1417" i="21" s="1"/>
  <c r="AG191" i="20"/>
  <c r="A1662" i="21" s="1"/>
  <c r="AP191" i="20"/>
  <c r="A1907" i="21" s="1"/>
  <c r="E434" i="20"/>
  <c r="H437" i="21"/>
  <c r="D434" i="20"/>
  <c r="F437" i="21"/>
  <c r="C434" i="20"/>
  <c r="D437" i="21"/>
  <c r="B434" i="20"/>
  <c r="B437" i="21"/>
  <c r="V191" i="20"/>
  <c r="AE191" i="20"/>
  <c r="AN191" i="20"/>
  <c r="AW191" i="20"/>
  <c r="T191" i="20"/>
  <c r="AC191" i="20"/>
  <c r="AL191" i="20"/>
  <c r="AU191" i="20"/>
  <c r="R191" i="20"/>
  <c r="AA191" i="20"/>
  <c r="AJ191" i="20"/>
  <c r="AS191" i="20"/>
  <c r="P191" i="20"/>
  <c r="Y191" i="20"/>
  <c r="AH191" i="20"/>
  <c r="AQ191" i="20"/>
  <c r="U190" i="20"/>
  <c r="G1171" i="21" s="1"/>
  <c r="AD190" i="20"/>
  <c r="G1416" i="21" s="1"/>
  <c r="AM190" i="20"/>
  <c r="G1661" i="21" s="1"/>
  <c r="AV190" i="20"/>
  <c r="G1906" i="21" s="1"/>
  <c r="S190" i="20"/>
  <c r="E1171" i="21" s="1"/>
  <c r="AB190" i="20"/>
  <c r="E1416" i="21" s="1"/>
  <c r="AK190" i="20"/>
  <c r="E1661" i="21" s="1"/>
  <c r="AT190" i="20"/>
  <c r="E1906" i="21" s="1"/>
  <c r="Q190" i="20"/>
  <c r="C1171" i="21" s="1"/>
  <c r="Z190" i="20"/>
  <c r="C1416" i="21" s="1"/>
  <c r="AI190" i="20"/>
  <c r="C1661" i="21" s="1"/>
  <c r="AR190" i="20"/>
  <c r="C1906" i="21" s="1"/>
  <c r="O190" i="20"/>
  <c r="A1171" i="21" s="1"/>
  <c r="X190" i="20"/>
  <c r="A1416" i="21" s="1"/>
  <c r="AG190" i="20"/>
  <c r="A1661" i="21" s="1"/>
  <c r="AP190" i="20"/>
  <c r="A1906" i="21" s="1"/>
  <c r="E433" i="20"/>
  <c r="H436" i="21"/>
  <c r="D433" i="20"/>
  <c r="F436" i="21"/>
  <c r="C433" i="20"/>
  <c r="D436" i="21"/>
  <c r="B433" i="20"/>
  <c r="B436" i="21"/>
  <c r="V190" i="20"/>
  <c r="AE190" i="20"/>
  <c r="AN190" i="20"/>
  <c r="AW190" i="20"/>
  <c r="T190" i="20"/>
  <c r="AC190" i="20"/>
  <c r="AL190" i="20"/>
  <c r="AU190" i="20"/>
  <c r="R190" i="20"/>
  <c r="AA190" i="20"/>
  <c r="AJ190" i="20"/>
  <c r="AS190" i="20"/>
  <c r="P190" i="20"/>
  <c r="Y190" i="20"/>
  <c r="AH190" i="20"/>
  <c r="AQ190" i="20"/>
  <c r="U189" i="20"/>
  <c r="G1170" i="21" s="1"/>
  <c r="AD189" i="20"/>
  <c r="G1415" i="21" s="1"/>
  <c r="AM189" i="20"/>
  <c r="G1660" i="21" s="1"/>
  <c r="AV189" i="20"/>
  <c r="G1905" i="21" s="1"/>
  <c r="S189" i="20"/>
  <c r="E1170" i="21" s="1"/>
  <c r="AB189" i="20"/>
  <c r="E1415" i="21" s="1"/>
  <c r="AK189" i="20"/>
  <c r="E1660" i="21" s="1"/>
  <c r="AT189" i="20"/>
  <c r="E1905" i="21" s="1"/>
  <c r="Q189" i="20"/>
  <c r="C1170" i="21" s="1"/>
  <c r="Z189" i="20"/>
  <c r="C1415" i="21" s="1"/>
  <c r="AI189" i="20"/>
  <c r="C1660" i="21" s="1"/>
  <c r="AR189" i="20"/>
  <c r="C1905" i="21" s="1"/>
  <c r="O189" i="20"/>
  <c r="A1170" i="21" s="1"/>
  <c r="X189" i="20"/>
  <c r="A1415" i="21" s="1"/>
  <c r="AG189" i="20"/>
  <c r="A1660" i="21" s="1"/>
  <c r="AP189" i="20"/>
  <c r="A1905" i="21" s="1"/>
  <c r="E432" i="20"/>
  <c r="H435" i="21"/>
  <c r="D432" i="20"/>
  <c r="F435" i="21"/>
  <c r="C432" i="20"/>
  <c r="D435" i="21"/>
  <c r="B432" i="20"/>
  <c r="B435" i="21"/>
  <c r="V189" i="20"/>
  <c r="AE189" i="20"/>
  <c r="AN189" i="20"/>
  <c r="AW189" i="20"/>
  <c r="T189" i="20"/>
  <c r="AC189" i="20"/>
  <c r="AL189" i="20"/>
  <c r="AU189" i="20"/>
  <c r="R189" i="20"/>
  <c r="AA189" i="20"/>
  <c r="AJ189" i="20"/>
  <c r="AS189" i="20"/>
  <c r="P189" i="20"/>
  <c r="Y189" i="20"/>
  <c r="AH189" i="20"/>
  <c r="AQ189" i="20"/>
  <c r="U188" i="20"/>
  <c r="G1169" i="21" s="1"/>
  <c r="AD188" i="20"/>
  <c r="G1414" i="21" s="1"/>
  <c r="AM188" i="20"/>
  <c r="G1659" i="21" s="1"/>
  <c r="AV188" i="20"/>
  <c r="G1904" i="21" s="1"/>
  <c r="S188" i="20"/>
  <c r="E1169" i="21" s="1"/>
  <c r="AB188" i="20"/>
  <c r="E1414" i="21" s="1"/>
  <c r="AK188" i="20"/>
  <c r="E1659" i="21" s="1"/>
  <c r="AT188" i="20"/>
  <c r="E1904" i="21" s="1"/>
  <c r="Q188" i="20"/>
  <c r="C1169" i="21" s="1"/>
  <c r="Z188" i="20"/>
  <c r="C1414" i="21" s="1"/>
  <c r="AI188" i="20"/>
  <c r="C1659" i="21" s="1"/>
  <c r="AR188" i="20"/>
  <c r="C1904" i="21" s="1"/>
  <c r="O188" i="20"/>
  <c r="A1169" i="21" s="1"/>
  <c r="X188" i="20"/>
  <c r="A1414" i="21" s="1"/>
  <c r="AG188" i="20"/>
  <c r="A1659" i="21" s="1"/>
  <c r="AP188" i="20"/>
  <c r="A1904" i="21" s="1"/>
  <c r="E431" i="20"/>
  <c r="H434" i="21"/>
  <c r="D431" i="20"/>
  <c r="F434" i="21"/>
  <c r="C431" i="20"/>
  <c r="D434" i="21"/>
  <c r="B431" i="20"/>
  <c r="B434" i="21"/>
  <c r="V188" i="20"/>
  <c r="AE188" i="20"/>
  <c r="AN188" i="20"/>
  <c r="AW188" i="20"/>
  <c r="T188" i="20"/>
  <c r="AC188" i="20"/>
  <c r="AL188" i="20"/>
  <c r="AU188" i="20"/>
  <c r="R188" i="20"/>
  <c r="AA188" i="20"/>
  <c r="AJ188" i="20"/>
  <c r="AS188" i="20"/>
  <c r="P188" i="20"/>
  <c r="Y188" i="20"/>
  <c r="AH188" i="20"/>
  <c r="AQ188" i="20"/>
  <c r="U187" i="20"/>
  <c r="G1168" i="21" s="1"/>
  <c r="AD187" i="20"/>
  <c r="G1413" i="21" s="1"/>
  <c r="AM187" i="20"/>
  <c r="G1658" i="21" s="1"/>
  <c r="AV187" i="20"/>
  <c r="G1903" i="21" s="1"/>
  <c r="S187" i="20"/>
  <c r="E1168" i="21" s="1"/>
  <c r="AB187" i="20"/>
  <c r="E1413" i="21" s="1"/>
  <c r="AK187" i="20"/>
  <c r="E1658" i="21" s="1"/>
  <c r="AT187" i="20"/>
  <c r="E1903" i="21" s="1"/>
  <c r="Q187" i="20"/>
  <c r="C1168" i="21" s="1"/>
  <c r="Z187" i="20"/>
  <c r="C1413" i="21" s="1"/>
  <c r="AI187" i="20"/>
  <c r="C1658" i="21" s="1"/>
  <c r="AR187" i="20"/>
  <c r="C1903" i="21" s="1"/>
  <c r="O187" i="20"/>
  <c r="A1168" i="21" s="1"/>
  <c r="X187" i="20"/>
  <c r="A1413" i="21" s="1"/>
  <c r="AG187" i="20"/>
  <c r="A1658" i="21" s="1"/>
  <c r="AP187" i="20"/>
  <c r="A1903" i="21" s="1"/>
  <c r="E430" i="20"/>
  <c r="H433" i="21"/>
  <c r="D430" i="20"/>
  <c r="F433" i="21"/>
  <c r="C430" i="20"/>
  <c r="D433" i="21"/>
  <c r="B430" i="20"/>
  <c r="B433" i="21"/>
  <c r="V187" i="20"/>
  <c r="AE187" i="20"/>
  <c r="AN187" i="20"/>
  <c r="AW187" i="20"/>
  <c r="T187" i="20"/>
  <c r="AC187" i="20"/>
  <c r="AL187" i="20"/>
  <c r="AU187" i="20"/>
  <c r="R187" i="20"/>
  <c r="AA187" i="20"/>
  <c r="AJ187" i="20"/>
  <c r="AS187" i="20"/>
  <c r="P187" i="20"/>
  <c r="Y187" i="20"/>
  <c r="AH187" i="20"/>
  <c r="AQ187" i="20"/>
  <c r="U186" i="20"/>
  <c r="G1167" i="21" s="1"/>
  <c r="AD186" i="20"/>
  <c r="G1412" i="21" s="1"/>
  <c r="AM186" i="20"/>
  <c r="G1657" i="21" s="1"/>
  <c r="AV186" i="20"/>
  <c r="G1902" i="21" s="1"/>
  <c r="S186" i="20"/>
  <c r="E1167" i="21" s="1"/>
  <c r="AB186" i="20"/>
  <c r="E1412" i="21" s="1"/>
  <c r="AK186" i="20"/>
  <c r="E1657" i="21" s="1"/>
  <c r="AT186" i="20"/>
  <c r="E1902" i="21" s="1"/>
  <c r="Q186" i="20"/>
  <c r="C1167" i="21" s="1"/>
  <c r="Z186" i="20"/>
  <c r="C1412" i="21" s="1"/>
  <c r="AI186" i="20"/>
  <c r="C1657" i="21" s="1"/>
  <c r="AR186" i="20"/>
  <c r="C1902" i="21" s="1"/>
  <c r="O186" i="20"/>
  <c r="A1167" i="21" s="1"/>
  <c r="X186" i="20"/>
  <c r="A1412" i="21" s="1"/>
  <c r="AG186" i="20"/>
  <c r="A1657" i="21" s="1"/>
  <c r="AP186" i="20"/>
  <c r="A1902" i="21" s="1"/>
  <c r="E429" i="20"/>
  <c r="H432" i="21"/>
  <c r="D429" i="20"/>
  <c r="F432" i="21"/>
  <c r="C429" i="20"/>
  <c r="D432" i="21"/>
  <c r="B429" i="20"/>
  <c r="B432" i="21"/>
  <c r="V186" i="20"/>
  <c r="AE186" i="20"/>
  <c r="AN186" i="20"/>
  <c r="AW186" i="20"/>
  <c r="T186" i="20"/>
  <c r="AC186" i="20"/>
  <c r="AL186" i="20"/>
  <c r="AU186" i="20"/>
  <c r="R186" i="20"/>
  <c r="AA186" i="20"/>
  <c r="AJ186" i="20"/>
  <c r="AS186" i="20"/>
  <c r="P186" i="20"/>
  <c r="Y186" i="20"/>
  <c r="AH186" i="20"/>
  <c r="AQ186" i="20"/>
  <c r="U185" i="20"/>
  <c r="G1166" i="21" s="1"/>
  <c r="AD185" i="20"/>
  <c r="G1411" i="21" s="1"/>
  <c r="AM185" i="20"/>
  <c r="G1656" i="21" s="1"/>
  <c r="AV185" i="20"/>
  <c r="G1901" i="21" s="1"/>
  <c r="S185" i="20"/>
  <c r="E1166" i="21" s="1"/>
  <c r="AB185" i="20"/>
  <c r="E1411" i="21" s="1"/>
  <c r="AK185" i="20"/>
  <c r="E1656" i="21" s="1"/>
  <c r="AT185" i="20"/>
  <c r="E1901" i="21" s="1"/>
  <c r="Q185" i="20"/>
  <c r="C1166" i="21" s="1"/>
  <c r="Z185" i="20"/>
  <c r="C1411" i="21" s="1"/>
  <c r="AI185" i="20"/>
  <c r="C1656" i="21" s="1"/>
  <c r="AR185" i="20"/>
  <c r="C1901" i="21" s="1"/>
  <c r="O185" i="20"/>
  <c r="A1166" i="21" s="1"/>
  <c r="X185" i="20"/>
  <c r="A1411" i="21" s="1"/>
  <c r="AG185" i="20"/>
  <c r="A1656" i="21" s="1"/>
  <c r="AP185" i="20"/>
  <c r="A1901" i="21" s="1"/>
  <c r="E428" i="20"/>
  <c r="H431" i="21"/>
  <c r="D428" i="20"/>
  <c r="F431" i="21"/>
  <c r="C428" i="20"/>
  <c r="D431" i="21"/>
  <c r="B428" i="20"/>
  <c r="B431" i="21"/>
  <c r="V185" i="20"/>
  <c r="AE185" i="20"/>
  <c r="AN185" i="20"/>
  <c r="AW185" i="20"/>
  <c r="T185" i="20"/>
  <c r="AC185" i="20"/>
  <c r="AL185" i="20"/>
  <c r="AU185" i="20"/>
  <c r="R185" i="20"/>
  <c r="AA185" i="20"/>
  <c r="AJ185" i="20"/>
  <c r="AS185" i="20"/>
  <c r="P185" i="20"/>
  <c r="Y185" i="20"/>
  <c r="AH185" i="20"/>
  <c r="AQ185" i="20"/>
  <c r="U184" i="20"/>
  <c r="G1165" i="21" s="1"/>
  <c r="AD184" i="20"/>
  <c r="G1410" i="21" s="1"/>
  <c r="AM184" i="20"/>
  <c r="G1655" i="21" s="1"/>
  <c r="AV184" i="20"/>
  <c r="G1900" i="21" s="1"/>
  <c r="S184" i="20"/>
  <c r="E1165" i="21" s="1"/>
  <c r="AB184" i="20"/>
  <c r="E1410" i="21" s="1"/>
  <c r="AK184" i="20"/>
  <c r="E1655" i="21" s="1"/>
  <c r="AT184" i="20"/>
  <c r="E1900" i="21" s="1"/>
  <c r="Q184" i="20"/>
  <c r="C1165" i="21" s="1"/>
  <c r="Z184" i="20"/>
  <c r="C1410" i="21" s="1"/>
  <c r="AI184" i="20"/>
  <c r="C1655" i="21" s="1"/>
  <c r="AR184" i="20"/>
  <c r="C1900" i="21" s="1"/>
  <c r="O184" i="20"/>
  <c r="A1165" i="21" s="1"/>
  <c r="X184" i="20"/>
  <c r="A1410" i="21" s="1"/>
  <c r="AG184" i="20"/>
  <c r="A1655" i="21" s="1"/>
  <c r="AP184" i="20"/>
  <c r="A1900" i="21" s="1"/>
  <c r="E427" i="20"/>
  <c r="H430" i="21"/>
  <c r="D427" i="20"/>
  <c r="F430" i="21"/>
  <c r="C427" i="20"/>
  <c r="D430" i="21"/>
  <c r="B427" i="20"/>
  <c r="B430" i="21"/>
  <c r="V184" i="20"/>
  <c r="AE184" i="20"/>
  <c r="AN184" i="20"/>
  <c r="AW184" i="20"/>
  <c r="T184" i="20"/>
  <c r="AC184" i="20"/>
  <c r="AL184" i="20"/>
  <c r="AU184" i="20"/>
  <c r="R184" i="20"/>
  <c r="AA184" i="20"/>
  <c r="AJ184" i="20"/>
  <c r="AS184" i="20"/>
  <c r="P184" i="20"/>
  <c r="Y184" i="20"/>
  <c r="AH184" i="20"/>
  <c r="AQ184" i="20"/>
  <c r="U183" i="20"/>
  <c r="G1164" i="21" s="1"/>
  <c r="AD183" i="20"/>
  <c r="G1409" i="21" s="1"/>
  <c r="AM183" i="20"/>
  <c r="G1654" i="21" s="1"/>
  <c r="AV183" i="20"/>
  <c r="G1899" i="21" s="1"/>
  <c r="S183" i="20"/>
  <c r="E1164" i="21" s="1"/>
  <c r="AB183" i="20"/>
  <c r="E1409" i="21" s="1"/>
  <c r="AK183" i="20"/>
  <c r="E1654" i="21" s="1"/>
  <c r="AT183" i="20"/>
  <c r="E1899" i="21" s="1"/>
  <c r="Q183" i="20"/>
  <c r="C1164" i="21" s="1"/>
  <c r="Z183" i="20"/>
  <c r="C1409" i="21" s="1"/>
  <c r="AI183" i="20"/>
  <c r="C1654" i="21" s="1"/>
  <c r="AR183" i="20"/>
  <c r="C1899" i="21" s="1"/>
  <c r="O183" i="20"/>
  <c r="A1164" i="21" s="1"/>
  <c r="X183" i="20"/>
  <c r="A1409" i="21" s="1"/>
  <c r="AG183" i="20"/>
  <c r="A1654" i="21" s="1"/>
  <c r="AP183" i="20"/>
  <c r="A1899" i="21" s="1"/>
  <c r="E426" i="20"/>
  <c r="H429" i="21"/>
  <c r="D426" i="20"/>
  <c r="F429" i="21"/>
  <c r="C426" i="20"/>
  <c r="D429" i="21"/>
  <c r="B426" i="20"/>
  <c r="B429" i="21"/>
  <c r="V183" i="20"/>
  <c r="AE183" i="20"/>
  <c r="AN183" i="20"/>
  <c r="AW183" i="20"/>
  <c r="T183" i="20"/>
  <c r="AC183" i="20"/>
  <c r="AL183" i="20"/>
  <c r="AU183" i="20"/>
  <c r="R183" i="20"/>
  <c r="AA183" i="20"/>
  <c r="AJ183" i="20"/>
  <c r="AS183" i="20"/>
  <c r="P183" i="20"/>
  <c r="Y183" i="20"/>
  <c r="AH183" i="20"/>
  <c r="AQ183" i="20"/>
  <c r="U182" i="20"/>
  <c r="G1163" i="21" s="1"/>
  <c r="AD182" i="20"/>
  <c r="G1408" i="21" s="1"/>
  <c r="AM182" i="20"/>
  <c r="G1653" i="21" s="1"/>
  <c r="AV182" i="20"/>
  <c r="G1898" i="21" s="1"/>
  <c r="S182" i="20"/>
  <c r="E1163" i="21" s="1"/>
  <c r="AB182" i="20"/>
  <c r="E1408" i="21" s="1"/>
  <c r="AK182" i="20"/>
  <c r="E1653" i="21" s="1"/>
  <c r="AT182" i="20"/>
  <c r="E1898" i="21" s="1"/>
  <c r="Q182" i="20"/>
  <c r="C1163" i="21" s="1"/>
  <c r="Z182" i="20"/>
  <c r="C1408" i="21" s="1"/>
  <c r="AI182" i="20"/>
  <c r="C1653" i="21" s="1"/>
  <c r="AR182" i="20"/>
  <c r="C1898" i="21" s="1"/>
  <c r="O182" i="20"/>
  <c r="A1163" i="21" s="1"/>
  <c r="X182" i="20"/>
  <c r="A1408" i="21" s="1"/>
  <c r="AG182" i="20"/>
  <c r="A1653" i="21" s="1"/>
  <c r="AP182" i="20"/>
  <c r="A1898" i="21" s="1"/>
  <c r="E425" i="20"/>
  <c r="H428" i="21"/>
  <c r="D425" i="20"/>
  <c r="F428" i="21"/>
  <c r="C425" i="20"/>
  <c r="D428" i="21"/>
  <c r="B425" i="20"/>
  <c r="B428" i="21"/>
  <c r="V182" i="20"/>
  <c r="AE182" i="20"/>
  <c r="AN182" i="20"/>
  <c r="AW182" i="20"/>
  <c r="T182" i="20"/>
  <c r="AC182" i="20"/>
  <c r="AL182" i="20"/>
  <c r="AU182" i="20"/>
  <c r="R182" i="20"/>
  <c r="AA182" i="20"/>
  <c r="AJ182" i="20"/>
  <c r="AS182" i="20"/>
  <c r="P182" i="20"/>
  <c r="Y182" i="20"/>
  <c r="AH182" i="20"/>
  <c r="AQ182" i="20"/>
  <c r="U181" i="20"/>
  <c r="G1162" i="21" s="1"/>
  <c r="AD181" i="20"/>
  <c r="G1407" i="21" s="1"/>
  <c r="AM181" i="20"/>
  <c r="G1652" i="21" s="1"/>
  <c r="AV181" i="20"/>
  <c r="G1897" i="21" s="1"/>
  <c r="S181" i="20"/>
  <c r="E1162" i="21" s="1"/>
  <c r="AB181" i="20"/>
  <c r="E1407" i="21" s="1"/>
  <c r="AK181" i="20"/>
  <c r="E1652" i="21" s="1"/>
  <c r="AT181" i="20"/>
  <c r="E1897" i="21" s="1"/>
  <c r="Q181" i="20"/>
  <c r="C1162" i="21" s="1"/>
  <c r="Z181" i="20"/>
  <c r="C1407" i="21" s="1"/>
  <c r="AI181" i="20"/>
  <c r="C1652" i="21" s="1"/>
  <c r="AR181" i="20"/>
  <c r="C1897" i="21" s="1"/>
  <c r="O181" i="20"/>
  <c r="A1162" i="21" s="1"/>
  <c r="X181" i="20"/>
  <c r="A1407" i="21" s="1"/>
  <c r="AG181" i="20"/>
  <c r="A1652" i="21" s="1"/>
  <c r="AP181" i="20"/>
  <c r="A1897" i="21" s="1"/>
  <c r="E424" i="20"/>
  <c r="H427" i="21"/>
  <c r="D424" i="20"/>
  <c r="F427" i="21"/>
  <c r="C424" i="20"/>
  <c r="D427" i="21"/>
  <c r="B424" i="20"/>
  <c r="B427" i="21"/>
  <c r="V181" i="20"/>
  <c r="AE181" i="20"/>
  <c r="AN181" i="20"/>
  <c r="AW181" i="20"/>
  <c r="T181" i="20"/>
  <c r="AC181" i="20"/>
  <c r="AL181" i="20"/>
  <c r="AU181" i="20"/>
  <c r="R181" i="20"/>
  <c r="AA181" i="20"/>
  <c r="AJ181" i="20"/>
  <c r="AS181" i="20"/>
  <c r="P181" i="20"/>
  <c r="Y181" i="20"/>
  <c r="AH181" i="20"/>
  <c r="AQ181" i="20"/>
  <c r="U180" i="20"/>
  <c r="G1161" i="21" s="1"/>
  <c r="AD180" i="20"/>
  <c r="G1406" i="21" s="1"/>
  <c r="AM180" i="20"/>
  <c r="G1651" i="21" s="1"/>
  <c r="AV180" i="20"/>
  <c r="G1896" i="21" s="1"/>
  <c r="S180" i="20"/>
  <c r="E1161" i="21" s="1"/>
  <c r="AB180" i="20"/>
  <c r="E1406" i="21" s="1"/>
  <c r="AK180" i="20"/>
  <c r="E1651" i="21" s="1"/>
  <c r="AT180" i="20"/>
  <c r="E1896" i="21" s="1"/>
  <c r="Q180" i="20"/>
  <c r="C1161" i="21" s="1"/>
  <c r="Z180" i="20"/>
  <c r="C1406" i="21" s="1"/>
  <c r="AI180" i="20"/>
  <c r="C1651" i="21" s="1"/>
  <c r="AR180" i="20"/>
  <c r="C1896" i="21" s="1"/>
  <c r="O180" i="20"/>
  <c r="A1161" i="21" s="1"/>
  <c r="X180" i="20"/>
  <c r="A1406" i="21" s="1"/>
  <c r="AG180" i="20"/>
  <c r="A1651" i="21" s="1"/>
  <c r="AP180" i="20"/>
  <c r="A1896" i="21" s="1"/>
  <c r="E423" i="20"/>
  <c r="H426" i="21"/>
  <c r="D423" i="20"/>
  <c r="F426" i="21"/>
  <c r="C423" i="20"/>
  <c r="D426" i="21"/>
  <c r="B423" i="20"/>
  <c r="B426" i="21"/>
  <c r="V180" i="20"/>
  <c r="AE180" i="20"/>
  <c r="AN180" i="20"/>
  <c r="AW180" i="20"/>
  <c r="T180" i="20"/>
  <c r="AC180" i="20"/>
  <c r="AL180" i="20"/>
  <c r="AU180" i="20"/>
  <c r="R180" i="20"/>
  <c r="AA180" i="20"/>
  <c r="AJ180" i="20"/>
  <c r="AS180" i="20"/>
  <c r="P180" i="20"/>
  <c r="Y180" i="20"/>
  <c r="AH180" i="20"/>
  <c r="AQ180" i="20"/>
  <c r="U179" i="20"/>
  <c r="G1160" i="21" s="1"/>
  <c r="AD179" i="20"/>
  <c r="G1405" i="21" s="1"/>
  <c r="AM179" i="20"/>
  <c r="G1650" i="21" s="1"/>
  <c r="AV179" i="20"/>
  <c r="G1895" i="21" s="1"/>
  <c r="S179" i="20"/>
  <c r="E1160" i="21" s="1"/>
  <c r="AB179" i="20"/>
  <c r="E1405" i="21" s="1"/>
  <c r="AK179" i="20"/>
  <c r="E1650" i="21" s="1"/>
  <c r="AT179" i="20"/>
  <c r="E1895" i="21" s="1"/>
  <c r="Q179" i="20"/>
  <c r="C1160" i="21" s="1"/>
  <c r="Z179" i="20"/>
  <c r="C1405" i="21" s="1"/>
  <c r="AI179" i="20"/>
  <c r="C1650" i="21" s="1"/>
  <c r="AR179" i="20"/>
  <c r="C1895" i="21" s="1"/>
  <c r="O179" i="20"/>
  <c r="A1160" i="21" s="1"/>
  <c r="X179" i="20"/>
  <c r="A1405" i="21" s="1"/>
  <c r="AG179" i="20"/>
  <c r="A1650" i="21" s="1"/>
  <c r="AP179" i="20"/>
  <c r="A1895" i="21" s="1"/>
  <c r="E422" i="20"/>
  <c r="H425" i="21"/>
  <c r="D422" i="20"/>
  <c r="F425" i="21"/>
  <c r="C422" i="20"/>
  <c r="D425" i="21"/>
  <c r="B422" i="20"/>
  <c r="B425" i="21"/>
  <c r="V179" i="20"/>
  <c r="AE179" i="20"/>
  <c r="AN179" i="20"/>
  <c r="AW179" i="20"/>
  <c r="T179" i="20"/>
  <c r="AC179" i="20"/>
  <c r="AL179" i="20"/>
  <c r="AU179" i="20"/>
  <c r="R179" i="20"/>
  <c r="AA179" i="20"/>
  <c r="AJ179" i="20"/>
  <c r="AS179" i="20"/>
  <c r="P179" i="20"/>
  <c r="Y179" i="20"/>
  <c r="AH179" i="20"/>
  <c r="AQ179" i="20"/>
  <c r="U178" i="20"/>
  <c r="G1159" i="21" s="1"/>
  <c r="AD178" i="20"/>
  <c r="G1404" i="21" s="1"/>
  <c r="AM178" i="20"/>
  <c r="G1649" i="21" s="1"/>
  <c r="AV178" i="20"/>
  <c r="G1894" i="21" s="1"/>
  <c r="S178" i="20"/>
  <c r="E1159" i="21" s="1"/>
  <c r="AB178" i="20"/>
  <c r="E1404" i="21" s="1"/>
  <c r="AK178" i="20"/>
  <c r="E1649" i="21" s="1"/>
  <c r="AT178" i="20"/>
  <c r="E1894" i="21" s="1"/>
  <c r="Q178" i="20"/>
  <c r="C1159" i="21" s="1"/>
  <c r="Z178" i="20"/>
  <c r="C1404" i="21" s="1"/>
  <c r="AI178" i="20"/>
  <c r="C1649" i="21" s="1"/>
  <c r="AR178" i="20"/>
  <c r="C1894" i="21" s="1"/>
  <c r="O178" i="20"/>
  <c r="A1159" i="21" s="1"/>
  <c r="X178" i="20"/>
  <c r="A1404" i="21" s="1"/>
  <c r="AG178" i="20"/>
  <c r="A1649" i="21" s="1"/>
  <c r="AP178" i="20"/>
  <c r="A1894" i="21" s="1"/>
  <c r="E421" i="20"/>
  <c r="H424" i="21"/>
  <c r="D421" i="20"/>
  <c r="F424" i="21"/>
  <c r="C421" i="20"/>
  <c r="D424" i="21"/>
  <c r="B421" i="20"/>
  <c r="B424" i="21"/>
  <c r="V178" i="20"/>
  <c r="AE178" i="20"/>
  <c r="AN178" i="20"/>
  <c r="AW178" i="20"/>
  <c r="T178" i="20"/>
  <c r="AC178" i="20"/>
  <c r="AL178" i="20"/>
  <c r="AU178" i="20"/>
  <c r="R178" i="20"/>
  <c r="AA178" i="20"/>
  <c r="AJ178" i="20"/>
  <c r="AS178" i="20"/>
  <c r="P178" i="20"/>
  <c r="Y178" i="20"/>
  <c r="AH178" i="20"/>
  <c r="AQ178" i="20"/>
  <c r="U177" i="20"/>
  <c r="G1158" i="21" s="1"/>
  <c r="AD177" i="20"/>
  <c r="G1403" i="21" s="1"/>
  <c r="AM177" i="20"/>
  <c r="G1648" i="21" s="1"/>
  <c r="AV177" i="20"/>
  <c r="G1893" i="21" s="1"/>
  <c r="S177" i="20"/>
  <c r="E1158" i="21" s="1"/>
  <c r="AB177" i="20"/>
  <c r="E1403" i="21" s="1"/>
  <c r="AK177" i="20"/>
  <c r="E1648" i="21" s="1"/>
  <c r="AT177" i="20"/>
  <c r="E1893" i="21" s="1"/>
  <c r="Q177" i="20"/>
  <c r="C1158" i="21" s="1"/>
  <c r="Z177" i="20"/>
  <c r="C1403" i="21" s="1"/>
  <c r="AI177" i="20"/>
  <c r="C1648" i="21" s="1"/>
  <c r="AR177" i="20"/>
  <c r="C1893" i="21" s="1"/>
  <c r="O177" i="20"/>
  <c r="A1158" i="21" s="1"/>
  <c r="X177" i="20"/>
  <c r="A1403" i="21" s="1"/>
  <c r="AG177" i="20"/>
  <c r="A1648" i="21" s="1"/>
  <c r="AP177" i="20"/>
  <c r="A1893" i="21" s="1"/>
  <c r="E420" i="20"/>
  <c r="H423" i="21"/>
  <c r="D420" i="20"/>
  <c r="F423" i="21"/>
  <c r="C420" i="20"/>
  <c r="D423" i="21"/>
  <c r="B420" i="20"/>
  <c r="B423" i="21"/>
  <c r="V177" i="20"/>
  <c r="AE177" i="20"/>
  <c r="AN177" i="20"/>
  <c r="AW177" i="20"/>
  <c r="T177" i="20"/>
  <c r="AC177" i="20"/>
  <c r="AL177" i="20"/>
  <c r="AU177" i="20"/>
  <c r="R177" i="20"/>
  <c r="AA177" i="20"/>
  <c r="AJ177" i="20"/>
  <c r="AS177" i="20"/>
  <c r="P177" i="20"/>
  <c r="Y177" i="20"/>
  <c r="AH177" i="20"/>
  <c r="AQ177" i="20"/>
  <c r="U176" i="20"/>
  <c r="G1157" i="21" s="1"/>
  <c r="AD176" i="20"/>
  <c r="G1402" i="21" s="1"/>
  <c r="AM176" i="20"/>
  <c r="G1647" i="21" s="1"/>
  <c r="AV176" i="20"/>
  <c r="G1892" i="21" s="1"/>
  <c r="S176" i="20"/>
  <c r="E1157" i="21" s="1"/>
  <c r="AB176" i="20"/>
  <c r="E1402" i="21" s="1"/>
  <c r="AK176" i="20"/>
  <c r="E1647" i="21" s="1"/>
  <c r="AT176" i="20"/>
  <c r="E1892" i="21" s="1"/>
  <c r="Q176" i="20"/>
  <c r="C1157" i="21" s="1"/>
  <c r="Z176" i="20"/>
  <c r="C1402" i="21" s="1"/>
  <c r="AI176" i="20"/>
  <c r="C1647" i="21" s="1"/>
  <c r="AR176" i="20"/>
  <c r="C1892" i="21" s="1"/>
  <c r="O176" i="20"/>
  <c r="A1157" i="21" s="1"/>
  <c r="X176" i="20"/>
  <c r="A1402" i="21" s="1"/>
  <c r="AG176" i="20"/>
  <c r="A1647" i="21" s="1"/>
  <c r="AP176" i="20"/>
  <c r="A1892" i="21" s="1"/>
  <c r="E419" i="20"/>
  <c r="H422" i="21"/>
  <c r="D419" i="20"/>
  <c r="F422" i="21"/>
  <c r="C419" i="20"/>
  <c r="D422" i="21"/>
  <c r="B419" i="20"/>
  <c r="B422" i="21"/>
  <c r="V176" i="20"/>
  <c r="AE176" i="20"/>
  <c r="AN176" i="20"/>
  <c r="AW176" i="20"/>
  <c r="T176" i="20"/>
  <c r="AC176" i="20"/>
  <c r="AL176" i="20"/>
  <c r="AU176" i="20"/>
  <c r="R176" i="20"/>
  <c r="AA176" i="20"/>
  <c r="AJ176" i="20"/>
  <c r="AS176" i="20"/>
  <c r="P176" i="20"/>
  <c r="Y176" i="20"/>
  <c r="AH176" i="20"/>
  <c r="AQ176" i="20"/>
  <c r="U175" i="20"/>
  <c r="G1156" i="21" s="1"/>
  <c r="AD175" i="20"/>
  <c r="G1401" i="21" s="1"/>
  <c r="AM175" i="20"/>
  <c r="G1646" i="21" s="1"/>
  <c r="AV175" i="20"/>
  <c r="G1891" i="21" s="1"/>
  <c r="S175" i="20"/>
  <c r="E1156" i="21" s="1"/>
  <c r="AB175" i="20"/>
  <c r="E1401" i="21" s="1"/>
  <c r="AK175" i="20"/>
  <c r="E1646" i="21" s="1"/>
  <c r="AT175" i="20"/>
  <c r="E1891" i="21" s="1"/>
  <c r="Q175" i="20"/>
  <c r="C1156" i="21" s="1"/>
  <c r="Z175" i="20"/>
  <c r="C1401" i="21" s="1"/>
  <c r="AI175" i="20"/>
  <c r="C1646" i="21" s="1"/>
  <c r="AR175" i="20"/>
  <c r="C1891" i="21" s="1"/>
  <c r="O175" i="20"/>
  <c r="A1156" i="21" s="1"/>
  <c r="X175" i="20"/>
  <c r="A1401" i="21" s="1"/>
  <c r="AG175" i="20"/>
  <c r="A1646" i="21" s="1"/>
  <c r="AP175" i="20"/>
  <c r="A1891" i="21" s="1"/>
  <c r="E418" i="20"/>
  <c r="H421" i="21"/>
  <c r="D418" i="20"/>
  <c r="F421" i="21"/>
  <c r="C418" i="20"/>
  <c r="D421" i="21"/>
  <c r="B418" i="20"/>
  <c r="B421" i="21"/>
  <c r="V175" i="20"/>
  <c r="AE175" i="20"/>
  <c r="AN175" i="20"/>
  <c r="AW175" i="20"/>
  <c r="T175" i="20"/>
  <c r="AC175" i="20"/>
  <c r="AL175" i="20"/>
  <c r="AU175" i="20"/>
  <c r="R175" i="20"/>
  <c r="AA175" i="20"/>
  <c r="AJ175" i="20"/>
  <c r="AS175" i="20"/>
  <c r="P175" i="20"/>
  <c r="Y175" i="20"/>
  <c r="AH175" i="20"/>
  <c r="AQ175" i="20"/>
  <c r="U174" i="20"/>
  <c r="G1155" i="21" s="1"/>
  <c r="AD174" i="20"/>
  <c r="G1400" i="21" s="1"/>
  <c r="AM174" i="20"/>
  <c r="G1645" i="21" s="1"/>
  <c r="AV174" i="20"/>
  <c r="G1890" i="21" s="1"/>
  <c r="S174" i="20"/>
  <c r="E1155" i="21" s="1"/>
  <c r="AB174" i="20"/>
  <c r="E1400" i="21" s="1"/>
  <c r="AK174" i="20"/>
  <c r="E1645" i="21" s="1"/>
  <c r="AT174" i="20"/>
  <c r="E1890" i="21" s="1"/>
  <c r="Q174" i="20"/>
  <c r="C1155" i="21" s="1"/>
  <c r="Z174" i="20"/>
  <c r="C1400" i="21" s="1"/>
  <c r="AI174" i="20"/>
  <c r="C1645" i="21" s="1"/>
  <c r="AR174" i="20"/>
  <c r="C1890" i="21" s="1"/>
  <c r="O174" i="20"/>
  <c r="A1155" i="21" s="1"/>
  <c r="X174" i="20"/>
  <c r="A1400" i="21" s="1"/>
  <c r="AG174" i="20"/>
  <c r="A1645" i="21" s="1"/>
  <c r="AP174" i="20"/>
  <c r="A1890" i="21" s="1"/>
  <c r="E417" i="20"/>
  <c r="H420" i="21"/>
  <c r="D417" i="20"/>
  <c r="F420" i="21"/>
  <c r="C417" i="20"/>
  <c r="D420" i="21"/>
  <c r="B417" i="20"/>
  <c r="B420" i="21"/>
  <c r="V174" i="20"/>
  <c r="AE174" i="20"/>
  <c r="AN174" i="20"/>
  <c r="AW174" i="20"/>
  <c r="T174" i="20"/>
  <c r="AC174" i="20"/>
  <c r="AL174" i="20"/>
  <c r="AU174" i="20"/>
  <c r="R174" i="20"/>
  <c r="AA174" i="20"/>
  <c r="AJ174" i="20"/>
  <c r="AS174" i="20"/>
  <c r="P174" i="20"/>
  <c r="Y174" i="20"/>
  <c r="AH174" i="20"/>
  <c r="AQ174" i="20"/>
  <c r="U173" i="20"/>
  <c r="G1154" i="21" s="1"/>
  <c r="AD173" i="20"/>
  <c r="G1399" i="21" s="1"/>
  <c r="AM173" i="20"/>
  <c r="G1644" i="21" s="1"/>
  <c r="AV173" i="20"/>
  <c r="G1889" i="21" s="1"/>
  <c r="S173" i="20"/>
  <c r="E1154" i="21" s="1"/>
  <c r="AB173" i="20"/>
  <c r="E1399" i="21" s="1"/>
  <c r="AK173" i="20"/>
  <c r="E1644" i="21" s="1"/>
  <c r="AT173" i="20"/>
  <c r="E1889" i="21" s="1"/>
  <c r="Q173" i="20"/>
  <c r="C1154" i="21" s="1"/>
  <c r="Z173" i="20"/>
  <c r="C1399" i="21" s="1"/>
  <c r="AI173" i="20"/>
  <c r="C1644" i="21" s="1"/>
  <c r="AR173" i="20"/>
  <c r="C1889" i="21" s="1"/>
  <c r="O173" i="20"/>
  <c r="A1154" i="21" s="1"/>
  <c r="X173" i="20"/>
  <c r="A1399" i="21" s="1"/>
  <c r="AG173" i="20"/>
  <c r="A1644" i="21" s="1"/>
  <c r="AP173" i="20"/>
  <c r="A1889" i="21" s="1"/>
  <c r="E416" i="20"/>
  <c r="H419" i="21"/>
  <c r="D416" i="20"/>
  <c r="F419" i="21"/>
  <c r="C416" i="20"/>
  <c r="D419" i="21"/>
  <c r="B416" i="20"/>
  <c r="B419" i="21"/>
  <c r="V173" i="20"/>
  <c r="AE173" i="20"/>
  <c r="AN173" i="20"/>
  <c r="AW173" i="20"/>
  <c r="T173" i="20"/>
  <c r="AC173" i="20"/>
  <c r="AL173" i="20"/>
  <c r="AU173" i="20"/>
  <c r="R173" i="20"/>
  <c r="AA173" i="20"/>
  <c r="AJ173" i="20"/>
  <c r="AS173" i="20"/>
  <c r="P173" i="20"/>
  <c r="Y173" i="20"/>
  <c r="AH173" i="20"/>
  <c r="AQ173" i="20"/>
  <c r="U172" i="20"/>
  <c r="G1153" i="21" s="1"/>
  <c r="AD172" i="20"/>
  <c r="G1398" i="21" s="1"/>
  <c r="AM172" i="20"/>
  <c r="G1643" i="21" s="1"/>
  <c r="AV172" i="20"/>
  <c r="G1888" i="21" s="1"/>
  <c r="S172" i="20"/>
  <c r="E1153" i="21" s="1"/>
  <c r="AB172" i="20"/>
  <c r="E1398" i="21" s="1"/>
  <c r="AK172" i="20"/>
  <c r="E1643" i="21" s="1"/>
  <c r="AT172" i="20"/>
  <c r="E1888" i="21" s="1"/>
  <c r="Q172" i="20"/>
  <c r="C1153" i="21" s="1"/>
  <c r="Z172" i="20"/>
  <c r="C1398" i="21" s="1"/>
  <c r="AI172" i="20"/>
  <c r="C1643" i="21" s="1"/>
  <c r="AR172" i="20"/>
  <c r="C1888" i="21" s="1"/>
  <c r="O172" i="20"/>
  <c r="A1153" i="21" s="1"/>
  <c r="X172" i="20"/>
  <c r="A1398" i="21" s="1"/>
  <c r="AG172" i="20"/>
  <c r="A1643" i="21" s="1"/>
  <c r="AP172" i="20"/>
  <c r="A1888" i="21" s="1"/>
  <c r="E415" i="20"/>
  <c r="H418" i="21"/>
  <c r="D415" i="20"/>
  <c r="F418" i="21"/>
  <c r="C415" i="20"/>
  <c r="D418" i="21"/>
  <c r="B415" i="20"/>
  <c r="B418" i="21"/>
  <c r="V172" i="20"/>
  <c r="AE172" i="20"/>
  <c r="AN172" i="20"/>
  <c r="AW172" i="20"/>
  <c r="T172" i="20"/>
  <c r="AC172" i="20"/>
  <c r="AL172" i="20"/>
  <c r="AU172" i="20"/>
  <c r="R172" i="20"/>
  <c r="AA172" i="20"/>
  <c r="AJ172" i="20"/>
  <c r="AS172" i="20"/>
  <c r="P172" i="20"/>
  <c r="Y172" i="20"/>
  <c r="AH172" i="20"/>
  <c r="AQ172" i="20"/>
  <c r="U171" i="20"/>
  <c r="G1152" i="21" s="1"/>
  <c r="AD171" i="20"/>
  <c r="G1397" i="21" s="1"/>
  <c r="AM171" i="20"/>
  <c r="G1642" i="21" s="1"/>
  <c r="AV171" i="20"/>
  <c r="G1887" i="21" s="1"/>
  <c r="S171" i="20"/>
  <c r="E1152" i="21" s="1"/>
  <c r="AB171" i="20"/>
  <c r="E1397" i="21" s="1"/>
  <c r="AK171" i="20"/>
  <c r="E1642" i="21" s="1"/>
  <c r="AT171" i="20"/>
  <c r="E1887" i="21" s="1"/>
  <c r="Q171" i="20"/>
  <c r="C1152" i="21" s="1"/>
  <c r="Z171" i="20"/>
  <c r="C1397" i="21" s="1"/>
  <c r="AI171" i="20"/>
  <c r="C1642" i="21" s="1"/>
  <c r="AR171" i="20"/>
  <c r="C1887" i="21" s="1"/>
  <c r="O171" i="20"/>
  <c r="A1152" i="21" s="1"/>
  <c r="X171" i="20"/>
  <c r="A1397" i="21" s="1"/>
  <c r="AG171" i="20"/>
  <c r="A1642" i="21" s="1"/>
  <c r="AP171" i="20"/>
  <c r="A1887" i="21" s="1"/>
  <c r="E414" i="20"/>
  <c r="H417" i="21"/>
  <c r="D414" i="20"/>
  <c r="F417" i="21"/>
  <c r="C414" i="20"/>
  <c r="D417" i="21"/>
  <c r="B414" i="20"/>
  <c r="B417" i="21"/>
  <c r="V171" i="20"/>
  <c r="AE171" i="20"/>
  <c r="AN171" i="20"/>
  <c r="AW171" i="20"/>
  <c r="T171" i="20"/>
  <c r="AC171" i="20"/>
  <c r="AL171" i="20"/>
  <c r="AU171" i="20"/>
  <c r="R171" i="20"/>
  <c r="AA171" i="20"/>
  <c r="AJ171" i="20"/>
  <c r="AS171" i="20"/>
  <c r="P171" i="20"/>
  <c r="Y171" i="20"/>
  <c r="AH171" i="20"/>
  <c r="AQ171" i="20"/>
  <c r="U170" i="20"/>
  <c r="G1151" i="21" s="1"/>
  <c r="AD170" i="20"/>
  <c r="G1396" i="21" s="1"/>
  <c r="AM170" i="20"/>
  <c r="G1641" i="21" s="1"/>
  <c r="AV170" i="20"/>
  <c r="G1886" i="21" s="1"/>
  <c r="S170" i="20"/>
  <c r="E1151" i="21" s="1"/>
  <c r="AB170" i="20"/>
  <c r="E1396" i="21" s="1"/>
  <c r="AK170" i="20"/>
  <c r="E1641" i="21" s="1"/>
  <c r="AT170" i="20"/>
  <c r="E1886" i="21" s="1"/>
  <c r="Q170" i="20"/>
  <c r="C1151" i="21" s="1"/>
  <c r="Z170" i="20"/>
  <c r="C1396" i="21" s="1"/>
  <c r="AI170" i="20"/>
  <c r="C1641" i="21" s="1"/>
  <c r="AR170" i="20"/>
  <c r="C1886" i="21" s="1"/>
  <c r="O170" i="20"/>
  <c r="A1151" i="21" s="1"/>
  <c r="X170" i="20"/>
  <c r="A1396" i="21" s="1"/>
  <c r="AG170" i="20"/>
  <c r="A1641" i="21" s="1"/>
  <c r="AP170" i="20"/>
  <c r="A1886" i="21" s="1"/>
  <c r="E413" i="20"/>
  <c r="H416" i="21"/>
  <c r="D413" i="20"/>
  <c r="F416" i="21"/>
  <c r="C413" i="20"/>
  <c r="D416" i="21"/>
  <c r="B413" i="20"/>
  <c r="B416" i="21"/>
  <c r="V170" i="20"/>
  <c r="AE170" i="20"/>
  <c r="AN170" i="20"/>
  <c r="AW170" i="20"/>
  <c r="T170" i="20"/>
  <c r="AC170" i="20"/>
  <c r="AL170" i="20"/>
  <c r="AU170" i="20"/>
  <c r="R170" i="20"/>
  <c r="AA170" i="20"/>
  <c r="AJ170" i="20"/>
  <c r="AS170" i="20"/>
  <c r="P170" i="20"/>
  <c r="Y170" i="20"/>
  <c r="AH170" i="20"/>
  <c r="AQ170" i="20"/>
  <c r="U169" i="20"/>
  <c r="G1150" i="21" s="1"/>
  <c r="AD169" i="20"/>
  <c r="G1395" i="21" s="1"/>
  <c r="AM169" i="20"/>
  <c r="G1640" i="21" s="1"/>
  <c r="AV169" i="20"/>
  <c r="G1885" i="21" s="1"/>
  <c r="S169" i="20"/>
  <c r="E1150" i="21" s="1"/>
  <c r="AB169" i="20"/>
  <c r="E1395" i="21" s="1"/>
  <c r="AK169" i="20"/>
  <c r="E1640" i="21" s="1"/>
  <c r="AT169" i="20"/>
  <c r="E1885" i="21" s="1"/>
  <c r="Q169" i="20"/>
  <c r="C1150" i="21" s="1"/>
  <c r="Z169" i="20"/>
  <c r="C1395" i="21" s="1"/>
  <c r="AI169" i="20"/>
  <c r="C1640" i="21" s="1"/>
  <c r="AR169" i="20"/>
  <c r="C1885" i="21" s="1"/>
  <c r="O169" i="20"/>
  <c r="A1150" i="21" s="1"/>
  <c r="X169" i="20"/>
  <c r="A1395" i="21" s="1"/>
  <c r="AG169" i="20"/>
  <c r="A1640" i="21" s="1"/>
  <c r="AP169" i="20"/>
  <c r="A1885" i="21" s="1"/>
  <c r="E412" i="20"/>
  <c r="H415" i="21"/>
  <c r="D412" i="20"/>
  <c r="F415" i="21"/>
  <c r="C412" i="20"/>
  <c r="D415" i="21"/>
  <c r="B412" i="20"/>
  <c r="B415" i="21"/>
  <c r="V169" i="20"/>
  <c r="AE169" i="20"/>
  <c r="AN169" i="20"/>
  <c r="AW169" i="20"/>
  <c r="T169" i="20"/>
  <c r="AC169" i="20"/>
  <c r="AL169" i="20"/>
  <c r="AU169" i="20"/>
  <c r="R169" i="20"/>
  <c r="AA169" i="20"/>
  <c r="AJ169" i="20"/>
  <c r="AS169" i="20"/>
  <c r="P169" i="20"/>
  <c r="Y169" i="20"/>
  <c r="AH169" i="20"/>
  <c r="AQ169" i="20"/>
  <c r="U168" i="20"/>
  <c r="G1149" i="21" s="1"/>
  <c r="AD168" i="20"/>
  <c r="G1394" i="21" s="1"/>
  <c r="AM168" i="20"/>
  <c r="G1639" i="21" s="1"/>
  <c r="AV168" i="20"/>
  <c r="G1884" i="21" s="1"/>
  <c r="S168" i="20"/>
  <c r="E1149" i="21" s="1"/>
  <c r="AB168" i="20"/>
  <c r="E1394" i="21" s="1"/>
  <c r="AK168" i="20"/>
  <c r="E1639" i="21" s="1"/>
  <c r="AT168" i="20"/>
  <c r="E1884" i="21" s="1"/>
  <c r="Q168" i="20"/>
  <c r="C1149" i="21" s="1"/>
  <c r="Z168" i="20"/>
  <c r="C1394" i="21" s="1"/>
  <c r="AI168" i="20"/>
  <c r="C1639" i="21" s="1"/>
  <c r="AR168" i="20"/>
  <c r="C1884" i="21" s="1"/>
  <c r="O168" i="20"/>
  <c r="A1149" i="21" s="1"/>
  <c r="X168" i="20"/>
  <c r="A1394" i="21" s="1"/>
  <c r="AG168" i="20"/>
  <c r="A1639" i="21" s="1"/>
  <c r="AP168" i="20"/>
  <c r="A1884" i="21" s="1"/>
  <c r="E411" i="20"/>
  <c r="H414" i="21"/>
  <c r="D411" i="20"/>
  <c r="F414" i="21"/>
  <c r="C411" i="20"/>
  <c r="D414" i="21"/>
  <c r="B411" i="20"/>
  <c r="B414" i="21"/>
  <c r="V168" i="20"/>
  <c r="AE168" i="20"/>
  <c r="AN168" i="20"/>
  <c r="AW168" i="20"/>
  <c r="T168" i="20"/>
  <c r="AC168" i="20"/>
  <c r="AL168" i="20"/>
  <c r="AU168" i="20"/>
  <c r="R168" i="20"/>
  <c r="AA168" i="20"/>
  <c r="AJ168" i="20"/>
  <c r="AS168" i="20"/>
  <c r="P168" i="20"/>
  <c r="Y168" i="20"/>
  <c r="AH168" i="20"/>
  <c r="AQ168" i="20"/>
  <c r="U167" i="20"/>
  <c r="G1148" i="21" s="1"/>
  <c r="AD167" i="20"/>
  <c r="G1393" i="21" s="1"/>
  <c r="AM167" i="20"/>
  <c r="G1638" i="21" s="1"/>
  <c r="AV167" i="20"/>
  <c r="G1883" i="21" s="1"/>
  <c r="S167" i="20"/>
  <c r="E1148" i="21" s="1"/>
  <c r="AB167" i="20"/>
  <c r="E1393" i="21" s="1"/>
  <c r="AK167" i="20"/>
  <c r="E1638" i="21" s="1"/>
  <c r="AT167" i="20"/>
  <c r="E1883" i="21" s="1"/>
  <c r="Q167" i="20"/>
  <c r="C1148" i="21" s="1"/>
  <c r="Z167" i="20"/>
  <c r="C1393" i="21" s="1"/>
  <c r="AI167" i="20"/>
  <c r="C1638" i="21" s="1"/>
  <c r="AR167" i="20"/>
  <c r="C1883" i="21" s="1"/>
  <c r="O167" i="20"/>
  <c r="A1148" i="21" s="1"/>
  <c r="X167" i="20"/>
  <c r="A1393" i="21" s="1"/>
  <c r="AG167" i="20"/>
  <c r="A1638" i="21" s="1"/>
  <c r="AP167" i="20"/>
  <c r="A1883" i="21" s="1"/>
  <c r="E410" i="20"/>
  <c r="H413" i="21"/>
  <c r="D410" i="20"/>
  <c r="F413" i="21"/>
  <c r="C410" i="20"/>
  <c r="D413" i="21"/>
  <c r="B410" i="20"/>
  <c r="B413" i="21"/>
  <c r="V167" i="20"/>
  <c r="AE167" i="20"/>
  <c r="AN167" i="20"/>
  <c r="AW167" i="20"/>
  <c r="T167" i="20"/>
  <c r="AC167" i="20"/>
  <c r="AL167" i="20"/>
  <c r="AU167" i="20"/>
  <c r="R167" i="20"/>
  <c r="AA167" i="20"/>
  <c r="AJ167" i="20"/>
  <c r="AS167" i="20"/>
  <c r="P167" i="20"/>
  <c r="Y167" i="20"/>
  <c r="AH167" i="20"/>
  <c r="AQ167" i="20"/>
  <c r="U166" i="20"/>
  <c r="G1147" i="21" s="1"/>
  <c r="AD166" i="20"/>
  <c r="G1392" i="21" s="1"/>
  <c r="AM166" i="20"/>
  <c r="G1637" i="21" s="1"/>
  <c r="AV166" i="20"/>
  <c r="G1882" i="21" s="1"/>
  <c r="S166" i="20"/>
  <c r="E1147" i="21" s="1"/>
  <c r="AB166" i="20"/>
  <c r="E1392" i="21" s="1"/>
  <c r="AK166" i="20"/>
  <c r="E1637" i="21" s="1"/>
  <c r="AT166" i="20"/>
  <c r="E1882" i="21" s="1"/>
  <c r="Q166" i="20"/>
  <c r="C1147" i="21" s="1"/>
  <c r="Z166" i="20"/>
  <c r="C1392" i="21" s="1"/>
  <c r="AI166" i="20"/>
  <c r="C1637" i="21" s="1"/>
  <c r="AR166" i="20"/>
  <c r="C1882" i="21" s="1"/>
  <c r="O166" i="20"/>
  <c r="A1147" i="21" s="1"/>
  <c r="X166" i="20"/>
  <c r="A1392" i="21" s="1"/>
  <c r="AG166" i="20"/>
  <c r="A1637" i="21" s="1"/>
  <c r="AP166" i="20"/>
  <c r="A1882" i="21" s="1"/>
  <c r="E409" i="20"/>
  <c r="H412" i="21"/>
  <c r="D409" i="20"/>
  <c r="F412" i="21"/>
  <c r="C409" i="20"/>
  <c r="D412" i="21"/>
  <c r="B409" i="20"/>
  <c r="B412" i="21"/>
  <c r="V166" i="20"/>
  <c r="AE166" i="20"/>
  <c r="AN166" i="20"/>
  <c r="AW166" i="20"/>
  <c r="T166" i="20"/>
  <c r="AC166" i="20"/>
  <c r="AL166" i="20"/>
  <c r="AU166" i="20"/>
  <c r="R166" i="20"/>
  <c r="AA166" i="20"/>
  <c r="AJ166" i="20"/>
  <c r="AS166" i="20"/>
  <c r="P166" i="20"/>
  <c r="Y166" i="20"/>
  <c r="AH166" i="20"/>
  <c r="AQ166" i="20"/>
  <c r="U165" i="20"/>
  <c r="G1146" i="21" s="1"/>
  <c r="AD165" i="20"/>
  <c r="G1391" i="21" s="1"/>
  <c r="AM165" i="20"/>
  <c r="G1636" i="21" s="1"/>
  <c r="AV165" i="20"/>
  <c r="G1881" i="21" s="1"/>
  <c r="S165" i="20"/>
  <c r="E1146" i="21" s="1"/>
  <c r="AB165" i="20"/>
  <c r="E1391" i="21" s="1"/>
  <c r="AK165" i="20"/>
  <c r="E1636" i="21" s="1"/>
  <c r="AT165" i="20"/>
  <c r="E1881" i="21" s="1"/>
  <c r="Q165" i="20"/>
  <c r="C1146" i="21" s="1"/>
  <c r="Z165" i="20"/>
  <c r="C1391" i="21" s="1"/>
  <c r="AI165" i="20"/>
  <c r="C1636" i="21" s="1"/>
  <c r="AR165" i="20"/>
  <c r="C1881" i="21" s="1"/>
  <c r="O165" i="20"/>
  <c r="A1146" i="21" s="1"/>
  <c r="X165" i="20"/>
  <c r="A1391" i="21" s="1"/>
  <c r="AG165" i="20"/>
  <c r="A1636" i="21" s="1"/>
  <c r="AP165" i="20"/>
  <c r="A1881" i="21" s="1"/>
  <c r="E408" i="20"/>
  <c r="H411" i="21"/>
  <c r="D408" i="20"/>
  <c r="F411" i="21"/>
  <c r="C408" i="20"/>
  <c r="D411" i="21"/>
  <c r="B408" i="20"/>
  <c r="B411" i="21"/>
  <c r="V165" i="20"/>
  <c r="AE165" i="20"/>
  <c r="AN165" i="20"/>
  <c r="AW165" i="20"/>
  <c r="T165" i="20"/>
  <c r="AC165" i="20"/>
  <c r="AL165" i="20"/>
  <c r="AU165" i="20"/>
  <c r="R165" i="20"/>
  <c r="AA165" i="20"/>
  <c r="AJ165" i="20"/>
  <c r="AS165" i="20"/>
  <c r="P165" i="20"/>
  <c r="Y165" i="20"/>
  <c r="AH165" i="20"/>
  <c r="AQ165" i="20"/>
  <c r="U164" i="20"/>
  <c r="G1145" i="21" s="1"/>
  <c r="AD164" i="20"/>
  <c r="G1390" i="21" s="1"/>
  <c r="AM164" i="20"/>
  <c r="G1635" i="21" s="1"/>
  <c r="AV164" i="20"/>
  <c r="G1880" i="21" s="1"/>
  <c r="S164" i="20"/>
  <c r="E1145" i="21" s="1"/>
  <c r="AB164" i="20"/>
  <c r="E1390" i="21" s="1"/>
  <c r="AK164" i="20"/>
  <c r="E1635" i="21" s="1"/>
  <c r="AT164" i="20"/>
  <c r="E1880" i="21" s="1"/>
  <c r="Q164" i="20"/>
  <c r="C1145" i="21" s="1"/>
  <c r="Z164" i="20"/>
  <c r="C1390" i="21" s="1"/>
  <c r="AI164" i="20"/>
  <c r="C1635" i="21" s="1"/>
  <c r="AR164" i="20"/>
  <c r="C1880" i="21" s="1"/>
  <c r="O164" i="20"/>
  <c r="A1145" i="21" s="1"/>
  <c r="X164" i="20"/>
  <c r="A1390" i="21" s="1"/>
  <c r="AG164" i="20"/>
  <c r="A1635" i="21" s="1"/>
  <c r="AP164" i="20"/>
  <c r="A1880" i="21" s="1"/>
  <c r="E407" i="20"/>
  <c r="H410" i="21"/>
  <c r="D407" i="20"/>
  <c r="F410" i="21"/>
  <c r="C407" i="20"/>
  <c r="D410" i="21"/>
  <c r="B407" i="20"/>
  <c r="B410" i="21"/>
  <c r="V164" i="20"/>
  <c r="AE164" i="20"/>
  <c r="AN164" i="20"/>
  <c r="AW164" i="20"/>
  <c r="T164" i="20"/>
  <c r="AC164" i="20"/>
  <c r="AL164" i="20"/>
  <c r="AU164" i="20"/>
  <c r="R164" i="20"/>
  <c r="AA164" i="20"/>
  <c r="AJ164" i="20"/>
  <c r="AS164" i="20"/>
  <c r="P164" i="20"/>
  <c r="Y164" i="20"/>
  <c r="AH164" i="20"/>
  <c r="AQ164" i="20"/>
  <c r="S163" i="20"/>
  <c r="E1144" i="21" s="1"/>
  <c r="AB163" i="20"/>
  <c r="E1389" i="21" s="1"/>
  <c r="AK163" i="20"/>
  <c r="E1634" i="21" s="1"/>
  <c r="AT163" i="20"/>
  <c r="E1879" i="21" s="1"/>
  <c r="D406" i="20"/>
  <c r="F409" i="21"/>
  <c r="P163" i="20"/>
  <c r="Y163" i="20"/>
  <c r="AH163" i="20"/>
  <c r="AQ163" i="20"/>
  <c r="S162" i="20"/>
  <c r="E1143" i="21" s="1"/>
  <c r="AB162" i="20"/>
  <c r="E1388" i="21" s="1"/>
  <c r="AK162" i="20"/>
  <c r="E1633" i="21" s="1"/>
  <c r="AT162" i="20"/>
  <c r="E1878" i="21" s="1"/>
  <c r="V162" i="20"/>
  <c r="AE162" i="20"/>
  <c r="AN162" i="20"/>
  <c r="AW162" i="20"/>
  <c r="O161" i="20"/>
  <c r="A1142" i="21" s="1"/>
  <c r="X161" i="20"/>
  <c r="A1387" i="21" s="1"/>
  <c r="AG161" i="20"/>
  <c r="A1632" i="21" s="1"/>
  <c r="AP161" i="20"/>
  <c r="A1877" i="21" s="1"/>
  <c r="E404" i="20"/>
  <c r="H407" i="21"/>
  <c r="V161" i="20"/>
  <c r="AE161" i="20"/>
  <c r="AN161" i="20"/>
  <c r="AW161" i="20"/>
  <c r="T160" i="20"/>
  <c r="AC160" i="20"/>
  <c r="AL160" i="20"/>
  <c r="AU160" i="20"/>
  <c r="Q159" i="20"/>
  <c r="C1140" i="21" s="1"/>
  <c r="Z159" i="20"/>
  <c r="C1385" i="21" s="1"/>
  <c r="AI159" i="20"/>
  <c r="C1630" i="21" s="1"/>
  <c r="AR159" i="20"/>
  <c r="C1875" i="21" s="1"/>
  <c r="C402" i="20"/>
  <c r="D405" i="21"/>
  <c r="R159" i="20"/>
  <c r="AA159" i="20"/>
  <c r="AJ159" i="20"/>
  <c r="AS159" i="20"/>
  <c r="U158" i="20"/>
  <c r="G1139" i="21" s="1"/>
  <c r="AD158" i="20"/>
  <c r="G1384" i="21" s="1"/>
  <c r="AM158" i="20"/>
  <c r="G1629" i="21" s="1"/>
  <c r="AV158" i="20"/>
  <c r="G1874" i="21" s="1"/>
  <c r="D401" i="20"/>
  <c r="F404" i="21"/>
  <c r="R158" i="20"/>
  <c r="AA158" i="20"/>
  <c r="AJ158" i="20"/>
  <c r="AS158" i="20"/>
  <c r="U157" i="20"/>
  <c r="G1138" i="21" s="1"/>
  <c r="AD157" i="20"/>
  <c r="G1383" i="21" s="1"/>
  <c r="AM157" i="20"/>
  <c r="G1628" i="21" s="1"/>
  <c r="AV157" i="20"/>
  <c r="G1873" i="21" s="1"/>
  <c r="R157" i="20"/>
  <c r="AA157" i="20"/>
  <c r="AJ157" i="20"/>
  <c r="AS157" i="20"/>
  <c r="Q156" i="20"/>
  <c r="C1137" i="21" s="1"/>
  <c r="Z156" i="20"/>
  <c r="C1382" i="21" s="1"/>
  <c r="AI156" i="20"/>
  <c r="C1627" i="21" s="1"/>
  <c r="AR156" i="20"/>
  <c r="C1872" i="21" s="1"/>
  <c r="T156" i="20"/>
  <c r="AC156" i="20"/>
  <c r="AL156" i="20"/>
  <c r="AU156" i="20"/>
  <c r="Q155" i="20"/>
  <c r="C1136" i="21" s="1"/>
  <c r="Z155" i="20"/>
  <c r="C1381" i="21" s="1"/>
  <c r="AI155" i="20"/>
  <c r="C1626" i="21" s="1"/>
  <c r="AR155" i="20"/>
  <c r="C1871" i="21" s="1"/>
  <c r="E398" i="20"/>
  <c r="H401" i="21"/>
  <c r="B398" i="20"/>
  <c r="B401" i="21"/>
  <c r="R155" i="20"/>
  <c r="AA155" i="20"/>
  <c r="AJ155" i="20"/>
  <c r="AS155" i="20"/>
  <c r="S153" i="20"/>
  <c r="E1134" i="21" s="1"/>
  <c r="AB153" i="20"/>
  <c r="E1379" i="21" s="1"/>
  <c r="AK153" i="20"/>
  <c r="E1624" i="21" s="1"/>
  <c r="AT153" i="20"/>
  <c r="E1869" i="21" s="1"/>
  <c r="D396" i="20"/>
  <c r="F399" i="21"/>
  <c r="U152" i="20"/>
  <c r="G1133" i="21" s="1"/>
  <c r="AD152" i="20"/>
  <c r="G1378" i="21" s="1"/>
  <c r="AM152" i="20"/>
  <c r="G1623" i="21" s="1"/>
  <c r="AV152" i="20"/>
  <c r="G1868" i="21" s="1"/>
  <c r="Q152" i="20"/>
  <c r="C1133" i="21" s="1"/>
  <c r="Z152" i="20"/>
  <c r="C1378" i="21" s="1"/>
  <c r="AI152" i="20"/>
  <c r="C1623" i="21" s="1"/>
  <c r="AR152" i="20"/>
  <c r="C1868" i="21" s="1"/>
  <c r="S151" i="20"/>
  <c r="E1132" i="21" s="1"/>
  <c r="AB151" i="20"/>
  <c r="E1377" i="21" s="1"/>
  <c r="AK151" i="20"/>
  <c r="E1622" i="21" s="1"/>
  <c r="AT151" i="20"/>
  <c r="E1867" i="21" s="1"/>
  <c r="D394" i="20"/>
  <c r="F397" i="21"/>
  <c r="R151" i="20"/>
  <c r="AA151" i="20"/>
  <c r="AJ151" i="20"/>
  <c r="AS151" i="20"/>
  <c r="Q150" i="20"/>
  <c r="C1131" i="21" s="1"/>
  <c r="Z150" i="20"/>
  <c r="C1376" i="21" s="1"/>
  <c r="AI150" i="20"/>
  <c r="C1621" i="21" s="1"/>
  <c r="AR150" i="20"/>
  <c r="C1866" i="21" s="1"/>
  <c r="C393" i="20"/>
  <c r="D396" i="21"/>
  <c r="P150" i="20"/>
  <c r="Y150" i="20"/>
  <c r="AH150" i="20"/>
  <c r="AQ150" i="20"/>
  <c r="Q149" i="20"/>
  <c r="C1130" i="21" s="1"/>
  <c r="Z149" i="20"/>
  <c r="C1375" i="21" s="1"/>
  <c r="AI149" i="20"/>
  <c r="C1620" i="21" s="1"/>
  <c r="AR149" i="20"/>
  <c r="C1865" i="21" s="1"/>
  <c r="E392" i="20"/>
  <c r="H395" i="21"/>
  <c r="T149" i="20"/>
  <c r="AC149" i="20"/>
  <c r="AL149" i="20"/>
  <c r="AU149" i="20"/>
  <c r="S148" i="20"/>
  <c r="E1129" i="21" s="1"/>
  <c r="AB148" i="20"/>
  <c r="E1374" i="21" s="1"/>
  <c r="AK148" i="20"/>
  <c r="E1619" i="21" s="1"/>
  <c r="AT148" i="20"/>
  <c r="E1864" i="21" s="1"/>
  <c r="AN143" i="20"/>
  <c r="AW143" i="20"/>
  <c r="V143" i="20"/>
  <c r="AE143" i="20"/>
  <c r="U142" i="20"/>
  <c r="G1123" i="21" s="1"/>
  <c r="AD142" i="20"/>
  <c r="G1368" i="21" s="1"/>
  <c r="AM142" i="20"/>
  <c r="G1613" i="21" s="1"/>
  <c r="AV142" i="20"/>
  <c r="G1858" i="21" s="1"/>
  <c r="V142" i="20"/>
  <c r="AW142" i="20"/>
  <c r="AE142" i="20"/>
  <c r="AN142" i="20"/>
  <c r="Q141" i="20"/>
  <c r="C1122" i="21" s="1"/>
  <c r="Z141" i="20"/>
  <c r="C1367" i="21" s="1"/>
  <c r="AI141" i="20"/>
  <c r="C1612" i="21" s="1"/>
  <c r="AR141" i="20"/>
  <c r="C1857" i="21" s="1"/>
  <c r="T141" i="20"/>
  <c r="AC141" i="20"/>
  <c r="AL141" i="20"/>
  <c r="AU141" i="20"/>
  <c r="S140" i="20"/>
  <c r="E1121" i="21" s="1"/>
  <c r="AB140" i="20"/>
  <c r="E1366" i="21" s="1"/>
  <c r="AK140" i="20"/>
  <c r="E1611" i="21" s="1"/>
  <c r="AT140" i="20"/>
  <c r="E1856" i="21" s="1"/>
  <c r="T140" i="20"/>
  <c r="AC140" i="20"/>
  <c r="AL140" i="20"/>
  <c r="AU140" i="20"/>
  <c r="Q139" i="20"/>
  <c r="C1120" i="21" s="1"/>
  <c r="Z139" i="20"/>
  <c r="C1365" i="21" s="1"/>
  <c r="AI139" i="20"/>
  <c r="C1610" i="21" s="1"/>
  <c r="AR139" i="20"/>
  <c r="C1855" i="21" s="1"/>
  <c r="E382" i="20"/>
  <c r="H385" i="21"/>
  <c r="V139" i="20"/>
  <c r="AE139" i="20"/>
  <c r="AN139" i="20"/>
  <c r="AW139" i="20"/>
  <c r="Q137" i="20"/>
  <c r="C1118" i="21" s="1"/>
  <c r="Z137" i="20"/>
  <c r="C1363" i="21" s="1"/>
  <c r="AI137" i="20"/>
  <c r="C1608" i="21" s="1"/>
  <c r="AR137" i="20"/>
  <c r="C1853" i="21" s="1"/>
  <c r="V137" i="20"/>
  <c r="AE137" i="20"/>
  <c r="AN137" i="20"/>
  <c r="AW137" i="20"/>
  <c r="O136" i="20"/>
  <c r="A1117" i="21" s="1"/>
  <c r="X136" i="20"/>
  <c r="A1362" i="21" s="1"/>
  <c r="AG136" i="20"/>
  <c r="A1607" i="21" s="1"/>
  <c r="AP136" i="20"/>
  <c r="A1852" i="21" s="1"/>
  <c r="V136" i="20"/>
  <c r="AE136" i="20"/>
  <c r="AN136" i="20"/>
  <c r="AW136" i="20"/>
  <c r="AV135" i="20"/>
  <c r="G1851" i="21" s="1"/>
  <c r="U135" i="20"/>
  <c r="G1116" i="21" s="1"/>
  <c r="AD135" i="20"/>
  <c r="G1361" i="21" s="1"/>
  <c r="AM135" i="20"/>
  <c r="G1606" i="21" s="1"/>
  <c r="E378" i="20"/>
  <c r="H381" i="21"/>
  <c r="V134" i="20"/>
  <c r="AE134" i="20"/>
  <c r="AN134" i="20"/>
  <c r="AW134" i="20"/>
  <c r="O133" i="20"/>
  <c r="A1114" i="21" s="1"/>
  <c r="AG133" i="20"/>
  <c r="A1604" i="21" s="1"/>
  <c r="X133" i="20"/>
  <c r="A1359" i="21" s="1"/>
  <c r="AP133" i="20"/>
  <c r="A1849" i="21" s="1"/>
  <c r="V133" i="20"/>
  <c r="AE133" i="20"/>
  <c r="AN133" i="20"/>
  <c r="AW133" i="20"/>
  <c r="P133" i="20"/>
  <c r="Y133" i="20"/>
  <c r="AH133" i="20"/>
  <c r="AQ133" i="20"/>
  <c r="AG132" i="20"/>
  <c r="A1603" i="21" s="1"/>
  <c r="O132" i="20"/>
  <c r="A1113" i="21" s="1"/>
  <c r="X132" i="20"/>
  <c r="A1358" i="21" s="1"/>
  <c r="AP132" i="20"/>
  <c r="A1848" i="21" s="1"/>
  <c r="H378" i="21"/>
  <c r="E375" i="20"/>
  <c r="V132" i="20"/>
  <c r="AE132" i="20"/>
  <c r="AN132" i="20"/>
  <c r="AW132" i="20"/>
  <c r="AK131" i="20"/>
  <c r="E1602" i="21" s="1"/>
  <c r="AT131" i="20"/>
  <c r="E1847" i="21" s="1"/>
  <c r="S131" i="20"/>
  <c r="E1112" i="21" s="1"/>
  <c r="AB131" i="20"/>
  <c r="E1357" i="21" s="1"/>
  <c r="B374" i="20"/>
  <c r="B377" i="21"/>
  <c r="U130" i="20"/>
  <c r="G1111" i="21" s="1"/>
  <c r="AM130" i="20"/>
  <c r="G1601" i="21" s="1"/>
  <c r="AD130" i="20"/>
  <c r="G1356" i="21" s="1"/>
  <c r="AV130" i="20"/>
  <c r="G1846" i="21" s="1"/>
  <c r="E373" i="20"/>
  <c r="H376" i="21"/>
  <c r="R129" i="20"/>
  <c r="AA129" i="20"/>
  <c r="AJ129" i="20"/>
  <c r="AS129" i="20"/>
  <c r="AK127" i="20"/>
  <c r="E1598" i="21" s="1"/>
  <c r="AT127" i="20"/>
  <c r="E1843" i="21" s="1"/>
  <c r="S127" i="20"/>
  <c r="E1108" i="21" s="1"/>
  <c r="AB127" i="20"/>
  <c r="E1353" i="21" s="1"/>
  <c r="T127" i="20"/>
  <c r="AC127" i="20"/>
  <c r="AL127" i="20"/>
  <c r="AU127" i="20"/>
  <c r="AD126" i="20"/>
  <c r="G1352" i="21" s="1"/>
  <c r="U126" i="20"/>
  <c r="G1107" i="21" s="1"/>
  <c r="AM126" i="20"/>
  <c r="G1597" i="21" s="1"/>
  <c r="AV126" i="20"/>
  <c r="G1842" i="21" s="1"/>
  <c r="AR125" i="20"/>
  <c r="C1841" i="21" s="1"/>
  <c r="Q125" i="20"/>
  <c r="C1106" i="21" s="1"/>
  <c r="AI125" i="20"/>
  <c r="C1596" i="21" s="1"/>
  <c r="Z125" i="20"/>
  <c r="C1351" i="21" s="1"/>
  <c r="C368" i="20"/>
  <c r="D371" i="21"/>
  <c r="AU124" i="20"/>
  <c r="T124" i="20"/>
  <c r="AL124" i="20"/>
  <c r="AC124" i="20"/>
  <c r="O123" i="20"/>
  <c r="A1104" i="21" s="1"/>
  <c r="AG123" i="20"/>
  <c r="A1594" i="21" s="1"/>
  <c r="X123" i="20"/>
  <c r="A1349" i="21" s="1"/>
  <c r="AP123" i="20"/>
  <c r="A1839" i="21" s="1"/>
  <c r="R123" i="20"/>
  <c r="AJ123" i="20"/>
  <c r="AS123" i="20"/>
  <c r="AA123" i="20"/>
  <c r="X122" i="20"/>
  <c r="A1348" i="21" s="1"/>
  <c r="O122" i="20"/>
  <c r="A1103" i="21" s="1"/>
  <c r="AG122" i="20"/>
  <c r="A1593" i="21" s="1"/>
  <c r="AP122" i="20"/>
  <c r="A1838" i="21" s="1"/>
  <c r="AC122" i="20"/>
  <c r="AL122" i="20"/>
  <c r="T122" i="20"/>
  <c r="AU122" i="20"/>
  <c r="AK121" i="20"/>
  <c r="E1592" i="21" s="1"/>
  <c r="AT121" i="20"/>
  <c r="E1837" i="21" s="1"/>
  <c r="S121" i="20"/>
  <c r="E1102" i="21" s="1"/>
  <c r="AB121" i="20"/>
  <c r="E1347" i="21" s="1"/>
  <c r="D364" i="20"/>
  <c r="F367" i="21"/>
  <c r="AQ121" i="20"/>
  <c r="P121" i="20"/>
  <c r="Y121" i="20"/>
  <c r="AH121" i="20"/>
  <c r="S120" i="20"/>
  <c r="E1101" i="21" s="1"/>
  <c r="AB120" i="20"/>
  <c r="E1346" i="21" s="1"/>
  <c r="AT120" i="20"/>
  <c r="E1836" i="21" s="1"/>
  <c r="AK120" i="20"/>
  <c r="E1591" i="21" s="1"/>
  <c r="AD119" i="20"/>
  <c r="G1345" i="21" s="1"/>
  <c r="U119" i="20"/>
  <c r="G1100" i="21" s="1"/>
  <c r="AV119" i="20"/>
  <c r="G1835" i="21" s="1"/>
  <c r="AM119" i="20"/>
  <c r="G1590" i="21" s="1"/>
  <c r="AP119" i="20"/>
  <c r="A1835" i="21" s="1"/>
  <c r="O119" i="20"/>
  <c r="A1100" i="21" s="1"/>
  <c r="X119" i="20"/>
  <c r="A1345" i="21" s="1"/>
  <c r="AG119" i="20"/>
  <c r="A1590" i="21" s="1"/>
  <c r="E362" i="20"/>
  <c r="H365" i="21"/>
  <c r="S52" i="20"/>
  <c r="E1033" i="21" s="1"/>
  <c r="AB52" i="20"/>
  <c r="E1278" i="21" s="1"/>
  <c r="AK52" i="20"/>
  <c r="E1523" i="21" s="1"/>
  <c r="AT52" i="20"/>
  <c r="E1768" i="21" s="1"/>
  <c r="P52" i="20"/>
  <c r="Y52" i="20"/>
  <c r="AH52" i="20"/>
  <c r="AQ52" i="20"/>
  <c r="O50" i="20"/>
  <c r="A1031" i="21" s="1"/>
  <c r="X50" i="20"/>
  <c r="A1276" i="21" s="1"/>
  <c r="AG50" i="20"/>
  <c r="A1521" i="21" s="1"/>
  <c r="AP50" i="20"/>
  <c r="A1766" i="21" s="1"/>
  <c r="Q49" i="20"/>
  <c r="C1030" i="21" s="1"/>
  <c r="Z49" i="20"/>
  <c r="C1275" i="21" s="1"/>
  <c r="AI49" i="20"/>
  <c r="C1520" i="21" s="1"/>
  <c r="AR49" i="20"/>
  <c r="C1765" i="21" s="1"/>
  <c r="T49" i="20"/>
  <c r="AC49" i="20"/>
  <c r="AL49" i="20"/>
  <c r="AU49" i="20"/>
  <c r="Q48" i="20"/>
  <c r="C1029" i="21" s="1"/>
  <c r="Z48" i="20"/>
  <c r="C1274" i="21" s="1"/>
  <c r="AI48" i="20"/>
  <c r="C1519" i="21" s="1"/>
  <c r="AR48" i="20"/>
  <c r="C1764" i="21" s="1"/>
  <c r="O46" i="20"/>
  <c r="A1027" i="21" s="1"/>
  <c r="X46" i="20"/>
  <c r="A1272" i="21" s="1"/>
  <c r="AG46" i="20"/>
  <c r="A1517" i="21" s="1"/>
  <c r="AP46" i="20"/>
  <c r="A1762" i="21" s="1"/>
  <c r="P46" i="20"/>
  <c r="Y46" i="20"/>
  <c r="AH46" i="20"/>
  <c r="AQ46" i="20"/>
  <c r="S45" i="20"/>
  <c r="E1026" i="21" s="1"/>
  <c r="AB45" i="20"/>
  <c r="E1271" i="21" s="1"/>
  <c r="AK45" i="20"/>
  <c r="E1516" i="21" s="1"/>
  <c r="AT45" i="20"/>
  <c r="E1761" i="21" s="1"/>
  <c r="T45" i="20"/>
  <c r="AC45" i="20"/>
  <c r="AL45" i="20"/>
  <c r="AU45" i="20"/>
  <c r="Q42" i="20"/>
  <c r="C1023" i="21" s="1"/>
  <c r="Z42" i="20"/>
  <c r="C1268" i="21" s="1"/>
  <c r="AI42" i="20"/>
  <c r="C1513" i="21" s="1"/>
  <c r="AR42" i="20"/>
  <c r="C1758" i="21" s="1"/>
  <c r="R42" i="20"/>
  <c r="AA42" i="20"/>
  <c r="AJ42" i="20"/>
  <c r="AS42" i="20"/>
  <c r="S41" i="20"/>
  <c r="E1022" i="21" s="1"/>
  <c r="AB41" i="20"/>
  <c r="E1267" i="21" s="1"/>
  <c r="AK41" i="20"/>
  <c r="E1512" i="21" s="1"/>
  <c r="AT41" i="20"/>
  <c r="E1757" i="21" s="1"/>
  <c r="O40" i="20"/>
  <c r="A1021" i="21" s="1"/>
  <c r="X40" i="20"/>
  <c r="A1266" i="21" s="1"/>
  <c r="AG40" i="20"/>
  <c r="A1511" i="21" s="1"/>
  <c r="AP40" i="20"/>
  <c r="A1756" i="21" s="1"/>
  <c r="D283" i="20"/>
  <c r="F286" i="21"/>
  <c r="X37" i="20"/>
  <c r="A1263" i="21" s="1"/>
  <c r="AG37" i="20"/>
  <c r="A1508" i="21" s="1"/>
  <c r="O37" i="20"/>
  <c r="A1018" i="21" s="1"/>
  <c r="AP37" i="20"/>
  <c r="A1753" i="21" s="1"/>
  <c r="AN35" i="20"/>
  <c r="V35" i="20"/>
  <c r="AW35" i="20"/>
  <c r="AE35" i="20"/>
  <c r="AP34" i="20"/>
  <c r="A1750" i="21" s="1"/>
  <c r="X34" i="20"/>
  <c r="A1260" i="21" s="1"/>
  <c r="O34" i="20"/>
  <c r="A1015" i="21" s="1"/>
  <c r="AG34" i="20"/>
  <c r="A1505" i="21" s="1"/>
  <c r="Z30" i="20"/>
  <c r="C1256" i="21" s="1"/>
  <c r="AI30" i="20"/>
  <c r="C1501" i="21" s="1"/>
  <c r="Q30" i="20"/>
  <c r="C1011" i="21" s="1"/>
  <c r="AR30" i="20"/>
  <c r="C1746" i="21" s="1"/>
  <c r="T28" i="20"/>
  <c r="AC28" i="20"/>
  <c r="AL28" i="20"/>
  <c r="AU28" i="20"/>
  <c r="AD27" i="20"/>
  <c r="G1253" i="21" s="1"/>
  <c r="U27" i="20"/>
  <c r="G1008" i="21" s="1"/>
  <c r="AM27" i="20"/>
  <c r="G1498" i="21" s="1"/>
  <c r="AV27" i="20"/>
  <c r="G1743" i="21" s="1"/>
  <c r="Z25" i="20"/>
  <c r="C1251" i="21" s="1"/>
  <c r="AI25" i="20"/>
  <c r="C1496" i="21" s="1"/>
  <c r="AR25" i="20"/>
  <c r="C1741" i="21" s="1"/>
  <c r="Q25" i="20"/>
  <c r="C1006" i="21" s="1"/>
  <c r="B268" i="20"/>
  <c r="B271" i="21"/>
  <c r="AD23" i="20"/>
  <c r="G1249" i="21" s="1"/>
  <c r="AV23" i="20"/>
  <c r="G1739" i="21" s="1"/>
  <c r="U23" i="20"/>
  <c r="G1004" i="21" s="1"/>
  <c r="AM23" i="20"/>
  <c r="G1494" i="21" s="1"/>
  <c r="AA22" i="20"/>
  <c r="AJ22" i="20"/>
  <c r="R22" i="20"/>
  <c r="AS22" i="20"/>
  <c r="AV117" i="20"/>
  <c r="G1833" i="21" s="1"/>
  <c r="U117" i="20"/>
  <c r="G1098" i="21" s="1"/>
  <c r="AD117" i="20"/>
  <c r="G1343" i="21" s="1"/>
  <c r="AM117" i="20"/>
  <c r="G1588" i="21" s="1"/>
  <c r="S117" i="20"/>
  <c r="E1098" i="21" s="1"/>
  <c r="AK117" i="20"/>
  <c r="E1588" i="21" s="1"/>
  <c r="AB117" i="20"/>
  <c r="E1343" i="21" s="1"/>
  <c r="AT117" i="20"/>
  <c r="E1833" i="21" s="1"/>
  <c r="AR117" i="20"/>
  <c r="C1833" i="21" s="1"/>
  <c r="Q117" i="20"/>
  <c r="C1098" i="21" s="1"/>
  <c r="Z117" i="20"/>
  <c r="C1343" i="21" s="1"/>
  <c r="AI117" i="20"/>
  <c r="C1588" i="21" s="1"/>
  <c r="X117" i="20"/>
  <c r="A1343" i="21" s="1"/>
  <c r="AP117" i="20"/>
  <c r="A1833" i="21" s="1"/>
  <c r="O117" i="20"/>
  <c r="A1098" i="21" s="1"/>
  <c r="AG117" i="20"/>
  <c r="A1588" i="21" s="1"/>
  <c r="E360" i="20"/>
  <c r="H363" i="21"/>
  <c r="F363" i="21"/>
  <c r="D360" i="20"/>
  <c r="C360" i="20"/>
  <c r="D363" i="21"/>
  <c r="B363" i="21"/>
  <c r="B360" i="20"/>
  <c r="V117" i="20"/>
  <c r="AE117" i="20"/>
  <c r="AN117" i="20"/>
  <c r="AW117" i="20"/>
  <c r="T117" i="20"/>
  <c r="AC117" i="20"/>
  <c r="AU117" i="20"/>
  <c r="AL117" i="20"/>
  <c r="R117" i="20"/>
  <c r="AA117" i="20"/>
  <c r="AS117" i="20"/>
  <c r="AJ117" i="20"/>
  <c r="P117" i="20"/>
  <c r="Y117" i="20"/>
  <c r="AH117" i="20"/>
  <c r="AQ117" i="20"/>
  <c r="AD116" i="20"/>
  <c r="G1342" i="21" s="1"/>
  <c r="AM116" i="20"/>
  <c r="G1587" i="21" s="1"/>
  <c r="AV116" i="20"/>
  <c r="G1832" i="21" s="1"/>
  <c r="U116" i="20"/>
  <c r="G1097" i="21" s="1"/>
  <c r="S116" i="20"/>
  <c r="E1097" i="21" s="1"/>
  <c r="AB116" i="20"/>
  <c r="E1342" i="21" s="1"/>
  <c r="AK116" i="20"/>
  <c r="E1587" i="21" s="1"/>
  <c r="AT116" i="20"/>
  <c r="E1832" i="21" s="1"/>
  <c r="AI116" i="20"/>
  <c r="C1587" i="21" s="1"/>
  <c r="Q116" i="20"/>
  <c r="C1097" i="21" s="1"/>
  <c r="Z116" i="20"/>
  <c r="C1342" i="21" s="1"/>
  <c r="AR116" i="20"/>
  <c r="C1832" i="21" s="1"/>
  <c r="AP116" i="20"/>
  <c r="A1832" i="21" s="1"/>
  <c r="O116" i="20"/>
  <c r="A1097" i="21" s="1"/>
  <c r="AG116" i="20"/>
  <c r="A1587" i="21" s="1"/>
  <c r="X116" i="20"/>
  <c r="A1342" i="21" s="1"/>
  <c r="E359" i="20"/>
  <c r="H362" i="21"/>
  <c r="D359" i="20"/>
  <c r="F362" i="21"/>
  <c r="D362" i="21"/>
  <c r="C359" i="20"/>
  <c r="B359" i="20"/>
  <c r="B362" i="21"/>
  <c r="V116" i="20"/>
  <c r="AE116" i="20"/>
  <c r="AW116" i="20"/>
  <c r="AN116" i="20"/>
  <c r="AC116" i="20"/>
  <c r="AL116" i="20"/>
  <c r="AU116" i="20"/>
  <c r="T116" i="20"/>
  <c r="AA116" i="20"/>
  <c r="AS116" i="20"/>
  <c r="R116" i="20"/>
  <c r="AJ116" i="20"/>
  <c r="P116" i="20"/>
  <c r="AH116" i="20"/>
  <c r="Y116" i="20"/>
  <c r="AQ116" i="20"/>
  <c r="U115" i="20"/>
  <c r="G1096" i="21" s="1"/>
  <c r="AD115" i="20"/>
  <c r="G1341" i="21" s="1"/>
  <c r="AM115" i="20"/>
  <c r="G1586" i="21" s="1"/>
  <c r="AV115" i="20"/>
  <c r="G1831" i="21" s="1"/>
  <c r="S115" i="20"/>
  <c r="E1096" i="21" s="1"/>
  <c r="AK115" i="20"/>
  <c r="E1586" i="21" s="1"/>
  <c r="AB115" i="20"/>
  <c r="E1341" i="21" s="1"/>
  <c r="AT115" i="20"/>
  <c r="E1831" i="21" s="1"/>
  <c r="Q115" i="20"/>
  <c r="C1096" i="21" s="1"/>
  <c r="AI115" i="20"/>
  <c r="C1586" i="21" s="1"/>
  <c r="AR115" i="20"/>
  <c r="C1831" i="21" s="1"/>
  <c r="Z115" i="20"/>
  <c r="C1341" i="21" s="1"/>
  <c r="X115" i="20"/>
  <c r="A1341" i="21" s="1"/>
  <c r="AG115" i="20"/>
  <c r="A1586" i="21" s="1"/>
  <c r="AP115" i="20"/>
  <c r="A1831" i="21" s="1"/>
  <c r="O115" i="20"/>
  <c r="A1096" i="21" s="1"/>
  <c r="E358" i="20"/>
  <c r="H361" i="21"/>
  <c r="F361" i="21"/>
  <c r="D358" i="20"/>
  <c r="C358" i="20"/>
  <c r="D361" i="21"/>
  <c r="B361" i="21"/>
  <c r="B358" i="20"/>
  <c r="AN115" i="20"/>
  <c r="V115" i="20"/>
  <c r="AE115" i="20"/>
  <c r="AW115" i="20"/>
  <c r="T115" i="20"/>
  <c r="AC115" i="20"/>
  <c r="AL115" i="20"/>
  <c r="AU115" i="20"/>
  <c r="AA115" i="20"/>
  <c r="R115" i="20"/>
  <c r="AJ115" i="20"/>
  <c r="AS115" i="20"/>
  <c r="P115" i="20"/>
  <c r="AH115" i="20"/>
  <c r="Y115" i="20"/>
  <c r="AQ115" i="20"/>
  <c r="U114" i="20"/>
  <c r="G1095" i="21" s="1"/>
  <c r="AD114" i="20"/>
  <c r="G1340" i="21" s="1"/>
  <c r="AM114" i="20"/>
  <c r="G1585" i="21" s="1"/>
  <c r="AV114" i="20"/>
  <c r="G1830" i="21" s="1"/>
  <c r="S114" i="20"/>
  <c r="E1095" i="21" s="1"/>
  <c r="AB114" i="20"/>
  <c r="E1340" i="21" s="1"/>
  <c r="AK114" i="20"/>
  <c r="E1585" i="21" s="1"/>
  <c r="AT114" i="20"/>
  <c r="E1830" i="21" s="1"/>
  <c r="Q114" i="20"/>
  <c r="C1095" i="21" s="1"/>
  <c r="Z114" i="20"/>
  <c r="C1340" i="21" s="1"/>
  <c r="AI114" i="20"/>
  <c r="C1585" i="21" s="1"/>
  <c r="AR114" i="20"/>
  <c r="C1830" i="21" s="1"/>
  <c r="O114" i="20"/>
  <c r="A1095" i="21" s="1"/>
  <c r="X114" i="20"/>
  <c r="A1340" i="21" s="1"/>
  <c r="AG114" i="20"/>
  <c r="A1585" i="21" s="1"/>
  <c r="AP114" i="20"/>
  <c r="A1830" i="21" s="1"/>
  <c r="E357" i="20"/>
  <c r="H360" i="21"/>
  <c r="D357" i="20"/>
  <c r="F360" i="21"/>
  <c r="C357" i="20"/>
  <c r="D360" i="21"/>
  <c r="B357" i="20"/>
  <c r="B360" i="21"/>
  <c r="V114" i="20"/>
  <c r="AE114" i="20"/>
  <c r="AN114" i="20"/>
  <c r="AW114" i="20"/>
  <c r="T114" i="20"/>
  <c r="AC114" i="20"/>
  <c r="AL114" i="20"/>
  <c r="AU114" i="20"/>
  <c r="R114" i="20"/>
  <c r="AA114" i="20"/>
  <c r="AJ114" i="20"/>
  <c r="AS114" i="20"/>
  <c r="P114" i="20"/>
  <c r="Y114" i="20"/>
  <c r="AH114" i="20"/>
  <c r="AQ114" i="20"/>
  <c r="U113" i="20"/>
  <c r="G1094" i="21" s="1"/>
  <c r="AD113" i="20"/>
  <c r="G1339" i="21" s="1"/>
  <c r="AM113" i="20"/>
  <c r="G1584" i="21" s="1"/>
  <c r="AV113" i="20"/>
  <c r="G1829" i="21" s="1"/>
  <c r="S113" i="20"/>
  <c r="E1094" i="21" s="1"/>
  <c r="AB113" i="20"/>
  <c r="E1339" i="21" s="1"/>
  <c r="AK113" i="20"/>
  <c r="E1584" i="21" s="1"/>
  <c r="AT113" i="20"/>
  <c r="E1829" i="21" s="1"/>
  <c r="Q113" i="20"/>
  <c r="C1094" i="21" s="1"/>
  <c r="Z113" i="20"/>
  <c r="C1339" i="21" s="1"/>
  <c r="AI113" i="20"/>
  <c r="C1584" i="21" s="1"/>
  <c r="AR113" i="20"/>
  <c r="C1829" i="21" s="1"/>
  <c r="O113" i="20"/>
  <c r="A1094" i="21" s="1"/>
  <c r="X113" i="20"/>
  <c r="A1339" i="21" s="1"/>
  <c r="AG113" i="20"/>
  <c r="A1584" i="21" s="1"/>
  <c r="AP113" i="20"/>
  <c r="A1829" i="21" s="1"/>
  <c r="E356" i="20"/>
  <c r="H359" i="21"/>
  <c r="D356" i="20"/>
  <c r="F359" i="21"/>
  <c r="C356" i="20"/>
  <c r="D359" i="21"/>
  <c r="B356" i="20"/>
  <c r="B359" i="21"/>
  <c r="V113" i="20"/>
  <c r="AE113" i="20"/>
  <c r="AN113" i="20"/>
  <c r="AW113" i="20"/>
  <c r="T113" i="20"/>
  <c r="AC113" i="20"/>
  <c r="AL113" i="20"/>
  <c r="AU113" i="20"/>
  <c r="R113" i="20"/>
  <c r="AA113" i="20"/>
  <c r="AJ113" i="20"/>
  <c r="AS113" i="20"/>
  <c r="P113" i="20"/>
  <c r="Y113" i="20"/>
  <c r="AH113" i="20"/>
  <c r="AQ113" i="20"/>
  <c r="U112" i="20"/>
  <c r="G1093" i="21" s="1"/>
  <c r="AD112" i="20"/>
  <c r="G1338" i="21" s="1"/>
  <c r="AM112" i="20"/>
  <c r="G1583" i="21" s="1"/>
  <c r="AV112" i="20"/>
  <c r="G1828" i="21" s="1"/>
  <c r="S112" i="20"/>
  <c r="E1093" i="21" s="1"/>
  <c r="AB112" i="20"/>
  <c r="E1338" i="21" s="1"/>
  <c r="AK112" i="20"/>
  <c r="E1583" i="21" s="1"/>
  <c r="AT112" i="20"/>
  <c r="E1828" i="21" s="1"/>
  <c r="Q112" i="20"/>
  <c r="C1093" i="21" s="1"/>
  <c r="Z112" i="20"/>
  <c r="C1338" i="21" s="1"/>
  <c r="AI112" i="20"/>
  <c r="C1583" i="21" s="1"/>
  <c r="AR112" i="20"/>
  <c r="C1828" i="21" s="1"/>
  <c r="O112" i="20"/>
  <c r="A1093" i="21" s="1"/>
  <c r="X112" i="20"/>
  <c r="A1338" i="21" s="1"/>
  <c r="AG112" i="20"/>
  <c r="A1583" i="21" s="1"/>
  <c r="AP112" i="20"/>
  <c r="A1828" i="21" s="1"/>
  <c r="E355" i="20"/>
  <c r="H358" i="21"/>
  <c r="D355" i="20"/>
  <c r="F358" i="21"/>
  <c r="C355" i="20"/>
  <c r="D358" i="21"/>
  <c r="B355" i="20"/>
  <c r="B358" i="21"/>
  <c r="V112" i="20"/>
  <c r="AE112" i="20"/>
  <c r="AN112" i="20"/>
  <c r="AW112" i="20"/>
  <c r="T112" i="20"/>
  <c r="AC112" i="20"/>
  <c r="AL112" i="20"/>
  <c r="AU112" i="20"/>
  <c r="R112" i="20"/>
  <c r="AA112" i="20"/>
  <c r="AJ112" i="20"/>
  <c r="AS112" i="20"/>
  <c r="P112" i="20"/>
  <c r="Y112" i="20"/>
  <c r="AH112" i="20"/>
  <c r="AQ112" i="20"/>
  <c r="U111" i="20"/>
  <c r="G1092" i="21" s="1"/>
  <c r="AD111" i="20"/>
  <c r="G1337" i="21" s="1"/>
  <c r="AM111" i="20"/>
  <c r="G1582" i="21" s="1"/>
  <c r="AV111" i="20"/>
  <c r="G1827" i="21" s="1"/>
  <c r="S111" i="20"/>
  <c r="E1092" i="21" s="1"/>
  <c r="AB111" i="20"/>
  <c r="E1337" i="21" s="1"/>
  <c r="AK111" i="20"/>
  <c r="E1582" i="21" s="1"/>
  <c r="AT111" i="20"/>
  <c r="E1827" i="21" s="1"/>
  <c r="Q111" i="20"/>
  <c r="C1092" i="21" s="1"/>
  <c r="Z111" i="20"/>
  <c r="C1337" i="21" s="1"/>
  <c r="AI111" i="20"/>
  <c r="C1582" i="21" s="1"/>
  <c r="AR111" i="20"/>
  <c r="C1827" i="21" s="1"/>
  <c r="O111" i="20"/>
  <c r="A1092" i="21" s="1"/>
  <c r="X111" i="20"/>
  <c r="A1337" i="21" s="1"/>
  <c r="AG111" i="20"/>
  <c r="A1582" i="21" s="1"/>
  <c r="AP111" i="20"/>
  <c r="A1827" i="21" s="1"/>
  <c r="E354" i="20"/>
  <c r="H357" i="21"/>
  <c r="D354" i="20"/>
  <c r="F357" i="21"/>
  <c r="C354" i="20"/>
  <c r="D357" i="21"/>
  <c r="B354" i="20"/>
  <c r="B357" i="21"/>
  <c r="V111" i="20"/>
  <c r="AE111" i="20"/>
  <c r="AN111" i="20"/>
  <c r="AW111" i="20"/>
  <c r="T111" i="20"/>
  <c r="AC111" i="20"/>
  <c r="AL111" i="20"/>
  <c r="AU111" i="20"/>
  <c r="R111" i="20"/>
  <c r="AA111" i="20"/>
  <c r="AJ111" i="20"/>
  <c r="AS111" i="20"/>
  <c r="P111" i="20"/>
  <c r="Y111" i="20"/>
  <c r="AH111" i="20"/>
  <c r="AQ111" i="20"/>
  <c r="U110" i="20"/>
  <c r="G1091" i="21" s="1"/>
  <c r="AD110" i="20"/>
  <c r="G1336" i="21" s="1"/>
  <c r="AM110" i="20"/>
  <c r="G1581" i="21" s="1"/>
  <c r="AV110" i="20"/>
  <c r="G1826" i="21" s="1"/>
  <c r="S110" i="20"/>
  <c r="E1091" i="21" s="1"/>
  <c r="AB110" i="20"/>
  <c r="E1336" i="21" s="1"/>
  <c r="AK110" i="20"/>
  <c r="E1581" i="21" s="1"/>
  <c r="AT110" i="20"/>
  <c r="E1826" i="21" s="1"/>
  <c r="Q110" i="20"/>
  <c r="C1091" i="21" s="1"/>
  <c r="Z110" i="20"/>
  <c r="C1336" i="21" s="1"/>
  <c r="AI110" i="20"/>
  <c r="C1581" i="21" s="1"/>
  <c r="AR110" i="20"/>
  <c r="C1826" i="21" s="1"/>
  <c r="O110" i="20"/>
  <c r="A1091" i="21" s="1"/>
  <c r="X110" i="20"/>
  <c r="A1336" i="21" s="1"/>
  <c r="AG110" i="20"/>
  <c r="A1581" i="21" s="1"/>
  <c r="AP110" i="20"/>
  <c r="A1826" i="21" s="1"/>
  <c r="E353" i="20"/>
  <c r="H356" i="21"/>
  <c r="D353" i="20"/>
  <c r="F356" i="21"/>
  <c r="C353" i="20"/>
  <c r="D356" i="21"/>
  <c r="B353" i="20"/>
  <c r="B356" i="21"/>
  <c r="V110" i="20"/>
  <c r="AE110" i="20"/>
  <c r="AN110" i="20"/>
  <c r="AW110" i="20"/>
  <c r="T110" i="20"/>
  <c r="AC110" i="20"/>
  <c r="AL110" i="20"/>
  <c r="AU110" i="20"/>
  <c r="R110" i="20"/>
  <c r="AA110" i="20"/>
  <c r="AJ110" i="20"/>
  <c r="AS110" i="20"/>
  <c r="P110" i="20"/>
  <c r="Y110" i="20"/>
  <c r="AH110" i="20"/>
  <c r="AQ110" i="20"/>
  <c r="U109" i="20"/>
  <c r="G1090" i="21" s="1"/>
  <c r="AD109" i="20"/>
  <c r="G1335" i="21" s="1"/>
  <c r="AM109" i="20"/>
  <c r="G1580" i="21" s="1"/>
  <c r="AV109" i="20"/>
  <c r="G1825" i="21" s="1"/>
  <c r="S109" i="20"/>
  <c r="E1090" i="21" s="1"/>
  <c r="AB109" i="20"/>
  <c r="E1335" i="21" s="1"/>
  <c r="AK109" i="20"/>
  <c r="E1580" i="21" s="1"/>
  <c r="AT109" i="20"/>
  <c r="E1825" i="21" s="1"/>
  <c r="Q109" i="20"/>
  <c r="C1090" i="21" s="1"/>
  <c r="Z109" i="20"/>
  <c r="C1335" i="21" s="1"/>
  <c r="AI109" i="20"/>
  <c r="C1580" i="21" s="1"/>
  <c r="AR109" i="20"/>
  <c r="C1825" i="21" s="1"/>
  <c r="O109" i="20"/>
  <c r="A1090" i="21" s="1"/>
  <c r="X109" i="20"/>
  <c r="A1335" i="21" s="1"/>
  <c r="AG109" i="20"/>
  <c r="A1580" i="21" s="1"/>
  <c r="AP109" i="20"/>
  <c r="A1825" i="21" s="1"/>
  <c r="E352" i="20"/>
  <c r="H355" i="21"/>
  <c r="D352" i="20"/>
  <c r="F355" i="21"/>
  <c r="C352" i="20"/>
  <c r="D355" i="21"/>
  <c r="B352" i="20"/>
  <c r="B355" i="21"/>
  <c r="V109" i="20"/>
  <c r="AE109" i="20"/>
  <c r="AN109" i="20"/>
  <c r="AW109" i="20"/>
  <c r="T109" i="20"/>
  <c r="AC109" i="20"/>
  <c r="AL109" i="20"/>
  <c r="AU109" i="20"/>
  <c r="R109" i="20"/>
  <c r="AA109" i="20"/>
  <c r="AJ109" i="20"/>
  <c r="AS109" i="20"/>
  <c r="P109" i="20"/>
  <c r="Y109" i="20"/>
  <c r="AH109" i="20"/>
  <c r="AQ109" i="20"/>
  <c r="U108" i="20"/>
  <c r="G1089" i="21" s="1"/>
  <c r="AD108" i="20"/>
  <c r="G1334" i="21" s="1"/>
  <c r="AM108" i="20"/>
  <c r="G1579" i="21" s="1"/>
  <c r="AV108" i="20"/>
  <c r="G1824" i="21" s="1"/>
  <c r="S108" i="20"/>
  <c r="E1089" i="21" s="1"/>
  <c r="AB108" i="20"/>
  <c r="E1334" i="21" s="1"/>
  <c r="AK108" i="20"/>
  <c r="E1579" i="21" s="1"/>
  <c r="AT108" i="20"/>
  <c r="E1824" i="21" s="1"/>
  <c r="Q108" i="20"/>
  <c r="C1089" i="21" s="1"/>
  <c r="Z108" i="20"/>
  <c r="C1334" i="21" s="1"/>
  <c r="AI108" i="20"/>
  <c r="C1579" i="21" s="1"/>
  <c r="AR108" i="20"/>
  <c r="C1824" i="21" s="1"/>
  <c r="O108" i="20"/>
  <c r="A1089" i="21" s="1"/>
  <c r="X108" i="20"/>
  <c r="A1334" i="21" s="1"/>
  <c r="AG108" i="20"/>
  <c r="A1579" i="21" s="1"/>
  <c r="AP108" i="20"/>
  <c r="A1824" i="21" s="1"/>
  <c r="E351" i="20"/>
  <c r="H354" i="21"/>
  <c r="D351" i="20"/>
  <c r="F354" i="21"/>
  <c r="C351" i="20"/>
  <c r="D354" i="21"/>
  <c r="B351" i="20"/>
  <c r="B354" i="21"/>
  <c r="V108" i="20"/>
  <c r="AE108" i="20"/>
  <c r="AN108" i="20"/>
  <c r="AW108" i="20"/>
  <c r="T108" i="20"/>
  <c r="AC108" i="20"/>
  <c r="AL108" i="20"/>
  <c r="AU108" i="20"/>
  <c r="R108" i="20"/>
  <c r="AA108" i="20"/>
  <c r="AJ108" i="20"/>
  <c r="AS108" i="20"/>
  <c r="P108" i="20"/>
  <c r="Y108" i="20"/>
  <c r="AH108" i="20"/>
  <c r="AQ108" i="20"/>
  <c r="U107" i="20"/>
  <c r="G1088" i="21" s="1"/>
  <c r="AD107" i="20"/>
  <c r="G1333" i="21" s="1"/>
  <c r="AM107" i="20"/>
  <c r="G1578" i="21" s="1"/>
  <c r="AV107" i="20"/>
  <c r="G1823" i="21" s="1"/>
  <c r="S107" i="20"/>
  <c r="E1088" i="21" s="1"/>
  <c r="AB107" i="20"/>
  <c r="E1333" i="21" s="1"/>
  <c r="AK107" i="20"/>
  <c r="E1578" i="21" s="1"/>
  <c r="AT107" i="20"/>
  <c r="E1823" i="21" s="1"/>
  <c r="Q107" i="20"/>
  <c r="C1088" i="21" s="1"/>
  <c r="Z107" i="20"/>
  <c r="C1333" i="21" s="1"/>
  <c r="AI107" i="20"/>
  <c r="C1578" i="21" s="1"/>
  <c r="AR107" i="20"/>
  <c r="C1823" i="21" s="1"/>
  <c r="O107" i="20"/>
  <c r="A1088" i="21" s="1"/>
  <c r="X107" i="20"/>
  <c r="A1333" i="21" s="1"/>
  <c r="AG107" i="20"/>
  <c r="A1578" i="21" s="1"/>
  <c r="AP107" i="20"/>
  <c r="A1823" i="21" s="1"/>
  <c r="E350" i="20"/>
  <c r="H353" i="21"/>
  <c r="D350" i="20"/>
  <c r="F353" i="21"/>
  <c r="C350" i="20"/>
  <c r="D353" i="21"/>
  <c r="B350" i="20"/>
  <c r="B353" i="21"/>
  <c r="V107" i="20"/>
  <c r="AE107" i="20"/>
  <c r="AN107" i="20"/>
  <c r="AW107" i="20"/>
  <c r="T107" i="20"/>
  <c r="AC107" i="20"/>
  <c r="AL107" i="20"/>
  <c r="AU107" i="20"/>
  <c r="R107" i="20"/>
  <c r="AA107" i="20"/>
  <c r="AJ107" i="20"/>
  <c r="AS107" i="20"/>
  <c r="P107" i="20"/>
  <c r="Y107" i="20"/>
  <c r="AH107" i="20"/>
  <c r="AQ107" i="20"/>
  <c r="U106" i="20"/>
  <c r="G1087" i="21" s="1"/>
  <c r="AD106" i="20"/>
  <c r="G1332" i="21" s="1"/>
  <c r="AM106" i="20"/>
  <c r="G1577" i="21" s="1"/>
  <c r="AV106" i="20"/>
  <c r="G1822" i="21" s="1"/>
  <c r="S106" i="20"/>
  <c r="E1087" i="21" s="1"/>
  <c r="AB106" i="20"/>
  <c r="E1332" i="21" s="1"/>
  <c r="AK106" i="20"/>
  <c r="E1577" i="21" s="1"/>
  <c r="AT106" i="20"/>
  <c r="E1822" i="21" s="1"/>
  <c r="Q106" i="20"/>
  <c r="C1087" i="21" s="1"/>
  <c r="Z106" i="20"/>
  <c r="C1332" i="21" s="1"/>
  <c r="AI106" i="20"/>
  <c r="C1577" i="21" s="1"/>
  <c r="AR106" i="20"/>
  <c r="C1822" i="21" s="1"/>
  <c r="X106" i="20"/>
  <c r="A1332" i="21" s="1"/>
  <c r="AG106" i="20"/>
  <c r="A1577" i="21" s="1"/>
  <c r="AP106" i="20"/>
  <c r="A1822" i="21" s="1"/>
  <c r="O106" i="20"/>
  <c r="A1087" i="21" s="1"/>
  <c r="E349" i="20"/>
  <c r="H352" i="21"/>
  <c r="D349" i="20"/>
  <c r="F352" i="21"/>
  <c r="C349" i="20"/>
  <c r="D352" i="21"/>
  <c r="B349" i="20"/>
  <c r="B352" i="21"/>
  <c r="AE106" i="20"/>
  <c r="AN106" i="20"/>
  <c r="AW106" i="20"/>
  <c r="V106" i="20"/>
  <c r="AC106" i="20"/>
  <c r="AL106" i="20"/>
  <c r="AU106" i="20"/>
  <c r="T106" i="20"/>
  <c r="AJ106" i="20"/>
  <c r="AS106" i="20"/>
  <c r="R106" i="20"/>
  <c r="AA106" i="20"/>
  <c r="P106" i="20"/>
  <c r="AH106" i="20"/>
  <c r="AQ106" i="20"/>
  <c r="Y106" i="20"/>
  <c r="AD105" i="20"/>
  <c r="G1331" i="21" s="1"/>
  <c r="AM105" i="20"/>
  <c r="G1576" i="21" s="1"/>
  <c r="AV105" i="20"/>
  <c r="G1821" i="21" s="1"/>
  <c r="U105" i="20"/>
  <c r="G1086" i="21" s="1"/>
  <c r="S105" i="20"/>
  <c r="E1086" i="21" s="1"/>
  <c r="AB105" i="20"/>
  <c r="E1331" i="21" s="1"/>
  <c r="AK105" i="20"/>
  <c r="E1576" i="21" s="1"/>
  <c r="AT105" i="20"/>
  <c r="E1821" i="21" s="1"/>
  <c r="Q105" i="20"/>
  <c r="C1086" i="21" s="1"/>
  <c r="AI105" i="20"/>
  <c r="C1576" i="21" s="1"/>
  <c r="AR105" i="20"/>
  <c r="C1821" i="21" s="1"/>
  <c r="Z105" i="20"/>
  <c r="C1331" i="21" s="1"/>
  <c r="X105" i="20"/>
  <c r="A1331" i="21" s="1"/>
  <c r="AP105" i="20"/>
  <c r="A1821" i="21" s="1"/>
  <c r="O105" i="20"/>
  <c r="A1086" i="21" s="1"/>
  <c r="AG105" i="20"/>
  <c r="A1576" i="21" s="1"/>
  <c r="E348" i="20"/>
  <c r="H351" i="21"/>
  <c r="D348" i="20"/>
  <c r="F351" i="21"/>
  <c r="C348" i="20"/>
  <c r="D351" i="21"/>
  <c r="B348" i="20"/>
  <c r="B351" i="21"/>
  <c r="V105" i="20"/>
  <c r="AE105" i="20"/>
  <c r="AN105" i="20"/>
  <c r="AW105" i="20"/>
  <c r="AC105" i="20"/>
  <c r="AL105" i="20"/>
  <c r="AU105" i="20"/>
  <c r="T105" i="20"/>
  <c r="AA105" i="20"/>
  <c r="R105" i="20"/>
  <c r="AJ105" i="20"/>
  <c r="AS105" i="20"/>
  <c r="P105" i="20"/>
  <c r="AH105" i="20"/>
  <c r="AQ105" i="20"/>
  <c r="Y105" i="20"/>
  <c r="U104" i="20"/>
  <c r="G1085" i="21" s="1"/>
  <c r="AV104" i="20"/>
  <c r="G1820" i="21" s="1"/>
  <c r="AD104" i="20"/>
  <c r="G1330" i="21" s="1"/>
  <c r="AM104" i="20"/>
  <c r="G1575" i="21" s="1"/>
  <c r="S104" i="20"/>
  <c r="E1085" i="21" s="1"/>
  <c r="AB104" i="20"/>
  <c r="E1330" i="21" s="1"/>
  <c r="AK104" i="20"/>
  <c r="E1575" i="21" s="1"/>
  <c r="AT104" i="20"/>
  <c r="E1820" i="21" s="1"/>
  <c r="Q104" i="20"/>
  <c r="C1085" i="21" s="1"/>
  <c r="Z104" i="20"/>
  <c r="C1330" i="21" s="1"/>
  <c r="AR104" i="20"/>
  <c r="C1820" i="21" s="1"/>
  <c r="AI104" i="20"/>
  <c r="C1575" i="21" s="1"/>
  <c r="AG104" i="20"/>
  <c r="A1575" i="21" s="1"/>
  <c r="O104" i="20"/>
  <c r="A1085" i="21" s="1"/>
  <c r="X104" i="20"/>
  <c r="A1330" i="21" s="1"/>
  <c r="AP104" i="20"/>
  <c r="A1820" i="21" s="1"/>
  <c r="E347" i="20"/>
  <c r="H350" i="21"/>
  <c r="D347" i="20"/>
  <c r="F350" i="21"/>
  <c r="C347" i="20"/>
  <c r="D350" i="21"/>
  <c r="B347" i="20"/>
  <c r="B350" i="21"/>
  <c r="AE104" i="20"/>
  <c r="AN104" i="20"/>
  <c r="V104" i="20"/>
  <c r="AW104" i="20"/>
  <c r="AU104" i="20"/>
  <c r="T104" i="20"/>
  <c r="AC104" i="20"/>
  <c r="AL104" i="20"/>
  <c r="AJ104" i="20"/>
  <c r="R104" i="20"/>
  <c r="AA104" i="20"/>
  <c r="AS104" i="20"/>
  <c r="P104" i="20"/>
  <c r="Y104" i="20"/>
  <c r="AQ104" i="20"/>
  <c r="AH104" i="20"/>
  <c r="AD103" i="20"/>
  <c r="G1329" i="21" s="1"/>
  <c r="AM103" i="20"/>
  <c r="G1574" i="21" s="1"/>
  <c r="AV103" i="20"/>
  <c r="G1819" i="21" s="1"/>
  <c r="U103" i="20"/>
  <c r="G1084" i="21" s="1"/>
  <c r="AK103" i="20"/>
  <c r="E1574" i="21" s="1"/>
  <c r="AT103" i="20"/>
  <c r="E1819" i="21" s="1"/>
  <c r="S103" i="20"/>
  <c r="E1084" i="21" s="1"/>
  <c r="AB103" i="20"/>
  <c r="E1329" i="21" s="1"/>
  <c r="Q103" i="20"/>
  <c r="C1084" i="21" s="1"/>
  <c r="AR103" i="20"/>
  <c r="C1819" i="21" s="1"/>
  <c r="Z103" i="20"/>
  <c r="C1329" i="21" s="1"/>
  <c r="AI103" i="20"/>
  <c r="C1574" i="21" s="1"/>
  <c r="X103" i="20"/>
  <c r="A1329" i="21" s="1"/>
  <c r="AP103" i="20"/>
  <c r="A1819" i="21" s="1"/>
  <c r="O103" i="20"/>
  <c r="A1084" i="21" s="1"/>
  <c r="AG103" i="20"/>
  <c r="A1574" i="21" s="1"/>
  <c r="E346" i="20"/>
  <c r="H349" i="21"/>
  <c r="D346" i="20"/>
  <c r="F349" i="21"/>
  <c r="C346" i="20"/>
  <c r="D349" i="21"/>
  <c r="B346" i="20"/>
  <c r="B349" i="21"/>
  <c r="V103" i="20"/>
  <c r="AN103" i="20"/>
  <c r="AE103" i="20"/>
  <c r="AW103" i="20"/>
  <c r="T103" i="20"/>
  <c r="AC103" i="20"/>
  <c r="AL103" i="20"/>
  <c r="AU103" i="20"/>
  <c r="AA103" i="20"/>
  <c r="AJ103" i="20"/>
  <c r="AS103" i="20"/>
  <c r="R103" i="20"/>
  <c r="P103" i="20"/>
  <c r="Y103" i="20"/>
  <c r="AH103" i="20"/>
  <c r="AQ103" i="20"/>
  <c r="AM102" i="20"/>
  <c r="G1573" i="21" s="1"/>
  <c r="U102" i="20"/>
  <c r="G1083" i="21" s="1"/>
  <c r="AD102" i="20"/>
  <c r="G1328" i="21" s="1"/>
  <c r="AV102" i="20"/>
  <c r="G1818" i="21" s="1"/>
  <c r="AT102" i="20"/>
  <c r="E1818" i="21" s="1"/>
  <c r="S102" i="20"/>
  <c r="E1083" i="21" s="1"/>
  <c r="AB102" i="20"/>
  <c r="E1328" i="21" s="1"/>
  <c r="AK102" i="20"/>
  <c r="E1573" i="21" s="1"/>
  <c r="Q102" i="20"/>
  <c r="C1083" i="21" s="1"/>
  <c r="Z102" i="20"/>
  <c r="C1328" i="21" s="1"/>
  <c r="AI102" i="20"/>
  <c r="C1573" i="21" s="1"/>
  <c r="AR102" i="20"/>
  <c r="C1818" i="21" s="1"/>
  <c r="O102" i="20"/>
  <c r="A1083" i="21" s="1"/>
  <c r="X102" i="20"/>
  <c r="A1328" i="21" s="1"/>
  <c r="AG102" i="20"/>
  <c r="A1573" i="21" s="1"/>
  <c r="AP102" i="20"/>
  <c r="A1818" i="21" s="1"/>
  <c r="E345" i="20"/>
  <c r="H348" i="21"/>
  <c r="D345" i="20"/>
  <c r="F348" i="21"/>
  <c r="C345" i="20"/>
  <c r="D348" i="21"/>
  <c r="B345" i="20"/>
  <c r="B348" i="21"/>
  <c r="V102" i="20"/>
  <c r="AE102" i="20"/>
  <c r="AW102" i="20"/>
  <c r="AN102" i="20"/>
  <c r="AL102" i="20"/>
  <c r="T102" i="20"/>
  <c r="AC102" i="20"/>
  <c r="AU102" i="20"/>
  <c r="R102" i="20"/>
  <c r="AA102" i="20"/>
  <c r="AJ102" i="20"/>
  <c r="AS102" i="20"/>
  <c r="P102" i="20"/>
  <c r="Y102" i="20"/>
  <c r="AH102" i="20"/>
  <c r="AQ102" i="20"/>
  <c r="AD101" i="20"/>
  <c r="G1327" i="21" s="1"/>
  <c r="AM101" i="20"/>
  <c r="G1572" i="21" s="1"/>
  <c r="U101" i="20"/>
  <c r="G1082" i="21" s="1"/>
  <c r="AV101" i="20"/>
  <c r="G1817" i="21" s="1"/>
  <c r="S101" i="20"/>
  <c r="E1082" i="21" s="1"/>
  <c r="AB101" i="20"/>
  <c r="E1327" i="21" s="1"/>
  <c r="AK101" i="20"/>
  <c r="E1572" i="21" s="1"/>
  <c r="AT101" i="20"/>
  <c r="E1817" i="21" s="1"/>
  <c r="AI101" i="20"/>
  <c r="C1572" i="21" s="1"/>
  <c r="Q101" i="20"/>
  <c r="C1082" i="21" s="1"/>
  <c r="Z101" i="20"/>
  <c r="C1327" i="21" s="1"/>
  <c r="AR101" i="20"/>
  <c r="C1817" i="21" s="1"/>
  <c r="AP101" i="20"/>
  <c r="A1817" i="21" s="1"/>
  <c r="O101" i="20"/>
  <c r="A1082" i="21" s="1"/>
  <c r="X101" i="20"/>
  <c r="A1327" i="21" s="1"/>
  <c r="AG101" i="20"/>
  <c r="A1572" i="21" s="1"/>
  <c r="E344" i="20"/>
  <c r="H347" i="21"/>
  <c r="D344" i="20"/>
  <c r="F347" i="21"/>
  <c r="C344" i="20"/>
  <c r="D347" i="21"/>
  <c r="B344" i="20"/>
  <c r="B347" i="21"/>
  <c r="V101" i="20"/>
  <c r="AE101" i="20"/>
  <c r="AW101" i="20"/>
  <c r="AN101" i="20"/>
  <c r="T101" i="20"/>
  <c r="AC101" i="20"/>
  <c r="AL101" i="20"/>
  <c r="AU101" i="20"/>
  <c r="R101" i="20"/>
  <c r="AA101" i="20"/>
  <c r="AJ101" i="20"/>
  <c r="AS101" i="20"/>
  <c r="Y101" i="20"/>
  <c r="P101" i="20"/>
  <c r="AH101" i="20"/>
  <c r="AQ101" i="20"/>
  <c r="AD100" i="20"/>
  <c r="G1326" i="21" s="1"/>
  <c r="AM100" i="20"/>
  <c r="G1571" i="21" s="1"/>
  <c r="U100" i="20"/>
  <c r="G1081" i="21" s="1"/>
  <c r="AV100" i="20"/>
  <c r="G1816" i="21" s="1"/>
  <c r="S100" i="20"/>
  <c r="E1081" i="21" s="1"/>
  <c r="AK100" i="20"/>
  <c r="E1571" i="21" s="1"/>
  <c r="AT100" i="20"/>
  <c r="E1816" i="21" s="1"/>
  <c r="AB100" i="20"/>
  <c r="E1326" i="21" s="1"/>
  <c r="Q100" i="20"/>
  <c r="C1081" i="21" s="1"/>
  <c r="Z100" i="20"/>
  <c r="C1326" i="21" s="1"/>
  <c r="AR100" i="20"/>
  <c r="C1816" i="21" s="1"/>
  <c r="AI100" i="20"/>
  <c r="C1571" i="21" s="1"/>
  <c r="X100" i="20"/>
  <c r="A1326" i="21" s="1"/>
  <c r="AG100" i="20"/>
  <c r="A1571" i="21" s="1"/>
  <c r="AP100" i="20"/>
  <c r="A1816" i="21" s="1"/>
  <c r="O100" i="20"/>
  <c r="A1081" i="21" s="1"/>
  <c r="E343" i="20"/>
  <c r="H346" i="21"/>
  <c r="D343" i="20"/>
  <c r="F346" i="21"/>
  <c r="C343" i="20"/>
  <c r="D346" i="21"/>
  <c r="B343" i="20"/>
  <c r="B346" i="21"/>
  <c r="V100" i="20"/>
  <c r="AN100" i="20"/>
  <c r="AW100" i="20"/>
  <c r="AE100" i="20"/>
  <c r="T100" i="20"/>
  <c r="AC100" i="20"/>
  <c r="AL100" i="20"/>
  <c r="AU100" i="20"/>
  <c r="AJ100" i="20"/>
  <c r="AS100" i="20"/>
  <c r="R100" i="20"/>
  <c r="AA100" i="20"/>
  <c r="P100" i="20"/>
  <c r="Y100" i="20"/>
  <c r="AH100" i="20"/>
  <c r="AQ100" i="20"/>
  <c r="U99" i="20"/>
  <c r="G1080" i="21" s="1"/>
  <c r="AD99" i="20"/>
  <c r="G1325" i="21" s="1"/>
  <c r="AM99" i="20"/>
  <c r="G1570" i="21" s="1"/>
  <c r="AV99" i="20"/>
  <c r="G1815" i="21" s="1"/>
  <c r="S99" i="20"/>
  <c r="E1080" i="21" s="1"/>
  <c r="AT99" i="20"/>
  <c r="E1815" i="21" s="1"/>
  <c r="AB99" i="20"/>
  <c r="E1325" i="21" s="1"/>
  <c r="AK99" i="20"/>
  <c r="E1570" i="21" s="1"/>
  <c r="Z99" i="20"/>
  <c r="C1325" i="21" s="1"/>
  <c r="AI99" i="20"/>
  <c r="C1570" i="21" s="1"/>
  <c r="AR99" i="20"/>
  <c r="C1815" i="21" s="1"/>
  <c r="Q99" i="20"/>
  <c r="C1080" i="21" s="1"/>
  <c r="O99" i="20"/>
  <c r="A1080" i="21" s="1"/>
  <c r="X99" i="20"/>
  <c r="A1325" i="21" s="1"/>
  <c r="AG99" i="20"/>
  <c r="A1570" i="21" s="1"/>
  <c r="AP99" i="20"/>
  <c r="A1815" i="21" s="1"/>
  <c r="E342" i="20"/>
  <c r="H345" i="21"/>
  <c r="D342" i="20"/>
  <c r="F345" i="21"/>
  <c r="C342" i="20"/>
  <c r="D345" i="21"/>
  <c r="B342" i="20"/>
  <c r="B345" i="21"/>
  <c r="V99" i="20"/>
  <c r="AN99" i="20"/>
  <c r="AW99" i="20"/>
  <c r="AE99" i="20"/>
  <c r="T99" i="20"/>
  <c r="AC99" i="20"/>
  <c r="AL99" i="20"/>
  <c r="AU99" i="20"/>
  <c r="R99" i="20"/>
  <c r="AA99" i="20"/>
  <c r="AJ99" i="20"/>
  <c r="AS99" i="20"/>
  <c r="P99" i="20"/>
  <c r="AH99" i="20"/>
  <c r="AQ99" i="20"/>
  <c r="Y99" i="20"/>
  <c r="U98" i="20"/>
  <c r="G1079" i="21" s="1"/>
  <c r="AD98" i="20"/>
  <c r="G1324" i="21" s="1"/>
  <c r="AM98" i="20"/>
  <c r="G1569" i="21" s="1"/>
  <c r="AV98" i="20"/>
  <c r="G1814" i="21" s="1"/>
  <c r="S98" i="20"/>
  <c r="E1079" i="21" s="1"/>
  <c r="AT98" i="20"/>
  <c r="E1814" i="21" s="1"/>
  <c r="AB98" i="20"/>
  <c r="E1324" i="21" s="1"/>
  <c r="AK98" i="20"/>
  <c r="E1569" i="21" s="1"/>
  <c r="Z98" i="20"/>
  <c r="C1324" i="21" s="1"/>
  <c r="AI98" i="20"/>
  <c r="C1569" i="21" s="1"/>
  <c r="AR98" i="20"/>
  <c r="C1814" i="21" s="1"/>
  <c r="Q98" i="20"/>
  <c r="C1079" i="21" s="1"/>
  <c r="X98" i="20"/>
  <c r="A1324" i="21" s="1"/>
  <c r="AG98" i="20"/>
  <c r="A1569" i="21" s="1"/>
  <c r="AP98" i="20"/>
  <c r="A1814" i="21" s="1"/>
  <c r="O98" i="20"/>
  <c r="A1079" i="21" s="1"/>
  <c r="E341" i="20"/>
  <c r="H344" i="21"/>
  <c r="D341" i="20"/>
  <c r="F344" i="21"/>
  <c r="C341" i="20"/>
  <c r="D344" i="21"/>
  <c r="B341" i="20"/>
  <c r="B344" i="21"/>
  <c r="AE98" i="20"/>
  <c r="AN98" i="20"/>
  <c r="AW98" i="20"/>
  <c r="V98" i="20"/>
  <c r="T98" i="20"/>
  <c r="AL98" i="20"/>
  <c r="AC98" i="20"/>
  <c r="AU98" i="20"/>
  <c r="R98" i="20"/>
  <c r="AA98" i="20"/>
  <c r="AJ98" i="20"/>
  <c r="AS98" i="20"/>
  <c r="P98" i="20"/>
  <c r="AQ98" i="20"/>
  <c r="Y98" i="20"/>
  <c r="AH98" i="20"/>
  <c r="U97" i="20"/>
  <c r="G1078" i="21" s="1"/>
  <c r="AD97" i="20"/>
  <c r="G1323" i="21" s="1"/>
  <c r="AM97" i="20"/>
  <c r="G1568" i="21" s="1"/>
  <c r="AV97" i="20"/>
  <c r="G1813" i="21" s="1"/>
  <c r="AB97" i="20"/>
  <c r="E1323" i="21" s="1"/>
  <c r="AK97" i="20"/>
  <c r="E1568" i="21" s="1"/>
  <c r="S97" i="20"/>
  <c r="E1078" i="21" s="1"/>
  <c r="AT97" i="20"/>
  <c r="E1813" i="21" s="1"/>
  <c r="Z97" i="20"/>
  <c r="C1323" i="21" s="1"/>
  <c r="AI97" i="20"/>
  <c r="C1568" i="21" s="1"/>
  <c r="Q97" i="20"/>
  <c r="C1078" i="21" s="1"/>
  <c r="AR97" i="20"/>
  <c r="C1813" i="21" s="1"/>
  <c r="AP97" i="20"/>
  <c r="A1813" i="21" s="1"/>
  <c r="O97" i="20"/>
  <c r="A1078" i="21" s="1"/>
  <c r="X97" i="20"/>
  <c r="A1323" i="21" s="1"/>
  <c r="AG97" i="20"/>
  <c r="A1568" i="21" s="1"/>
  <c r="E340" i="20"/>
  <c r="H343" i="21"/>
  <c r="D340" i="20"/>
  <c r="F343" i="21"/>
  <c r="C340" i="20"/>
  <c r="D343" i="21"/>
  <c r="B340" i="20"/>
  <c r="B343" i="21"/>
  <c r="V97" i="20"/>
  <c r="AE97" i="20"/>
  <c r="AN97" i="20"/>
  <c r="AW97" i="20"/>
  <c r="T97" i="20"/>
  <c r="AU97" i="20"/>
  <c r="AC97" i="20"/>
  <c r="AL97" i="20"/>
  <c r="R97" i="20"/>
  <c r="AS97" i="20"/>
  <c r="AA97" i="20"/>
  <c r="AJ97" i="20"/>
  <c r="P97" i="20"/>
  <c r="Y97" i="20"/>
  <c r="AH97" i="20"/>
  <c r="AQ97" i="20"/>
  <c r="AD96" i="20"/>
  <c r="G1322" i="21" s="1"/>
  <c r="AM96" i="20"/>
  <c r="G1567" i="21" s="1"/>
  <c r="AV96" i="20"/>
  <c r="G1812" i="21" s="1"/>
  <c r="U96" i="20"/>
  <c r="G1077" i="21" s="1"/>
  <c r="S96" i="20"/>
  <c r="E1077" i="21" s="1"/>
  <c r="AB96" i="20"/>
  <c r="E1322" i="21" s="1"/>
  <c r="AK96" i="20"/>
  <c r="E1567" i="21" s="1"/>
  <c r="AT96" i="20"/>
  <c r="E1812" i="21" s="1"/>
  <c r="Z96" i="20"/>
  <c r="C1322" i="21" s="1"/>
  <c r="Q96" i="20"/>
  <c r="C1077" i="21" s="1"/>
  <c r="AI96" i="20"/>
  <c r="C1567" i="21" s="1"/>
  <c r="AR96" i="20"/>
  <c r="C1812" i="21" s="1"/>
  <c r="O96" i="20"/>
  <c r="A1077" i="21" s="1"/>
  <c r="AG96" i="20"/>
  <c r="A1567" i="21" s="1"/>
  <c r="AP96" i="20"/>
  <c r="A1812" i="21" s="1"/>
  <c r="X96" i="20"/>
  <c r="A1322" i="21" s="1"/>
  <c r="E339" i="20"/>
  <c r="H342" i="21"/>
  <c r="D339" i="20"/>
  <c r="F342" i="21"/>
  <c r="C339" i="20"/>
  <c r="D342" i="21"/>
  <c r="B339" i="20"/>
  <c r="B342" i="21"/>
  <c r="V96" i="20"/>
  <c r="AE96" i="20"/>
  <c r="AN96" i="20"/>
  <c r="AW96" i="20"/>
  <c r="AC96" i="20"/>
  <c r="AL96" i="20"/>
  <c r="T96" i="20"/>
  <c r="AU96" i="20"/>
  <c r="R96" i="20"/>
  <c r="AJ96" i="20"/>
  <c r="AS96" i="20"/>
  <c r="AA96" i="20"/>
  <c r="Y96" i="20"/>
  <c r="P96" i="20"/>
  <c r="AH96" i="20"/>
  <c r="AQ96" i="20"/>
  <c r="AD95" i="20"/>
  <c r="G1321" i="21" s="1"/>
  <c r="AM95" i="20"/>
  <c r="G1566" i="21" s="1"/>
  <c r="AV95" i="20"/>
  <c r="G1811" i="21" s="1"/>
  <c r="U95" i="20"/>
  <c r="G1076" i="21" s="1"/>
  <c r="S95" i="20"/>
  <c r="E1076" i="21" s="1"/>
  <c r="AK95" i="20"/>
  <c r="E1566" i="21" s="1"/>
  <c r="AB95" i="20"/>
  <c r="E1321" i="21" s="1"/>
  <c r="AT95" i="20"/>
  <c r="E1811" i="21" s="1"/>
  <c r="Q95" i="20"/>
  <c r="C1076" i="21" s="1"/>
  <c r="Z95" i="20"/>
  <c r="C1321" i="21" s="1"/>
  <c r="AI95" i="20"/>
  <c r="C1566" i="21" s="1"/>
  <c r="AR95" i="20"/>
  <c r="C1811" i="21" s="1"/>
  <c r="O95" i="20"/>
  <c r="A1076" i="21" s="1"/>
  <c r="AP95" i="20"/>
  <c r="A1811" i="21" s="1"/>
  <c r="X95" i="20"/>
  <c r="A1321" i="21" s="1"/>
  <c r="AG95" i="20"/>
  <c r="A1566" i="21" s="1"/>
  <c r="E338" i="20"/>
  <c r="H341" i="21"/>
  <c r="D338" i="20"/>
  <c r="F341" i="21"/>
  <c r="C338" i="20"/>
  <c r="D341" i="21"/>
  <c r="B338" i="20"/>
  <c r="B341" i="21"/>
  <c r="V95" i="20"/>
  <c r="AE95" i="20"/>
  <c r="AN95" i="20"/>
  <c r="AW95" i="20"/>
  <c r="AC95" i="20"/>
  <c r="AU95" i="20"/>
  <c r="T95" i="20"/>
  <c r="AL95" i="20"/>
  <c r="AA95" i="20"/>
  <c r="AJ95" i="20"/>
  <c r="AS95" i="20"/>
  <c r="R95" i="20"/>
  <c r="Y95" i="20"/>
  <c r="AH95" i="20"/>
  <c r="AQ95" i="20"/>
  <c r="P95" i="20"/>
  <c r="AV94" i="20"/>
  <c r="G1810" i="21" s="1"/>
  <c r="AD94" i="20"/>
  <c r="G1320" i="21" s="1"/>
  <c r="U94" i="20"/>
  <c r="G1075" i="21" s="1"/>
  <c r="AM94" i="20"/>
  <c r="G1565" i="21" s="1"/>
  <c r="AT94" i="20"/>
  <c r="E1810" i="21" s="1"/>
  <c r="AB94" i="20"/>
  <c r="E1320" i="21" s="1"/>
  <c r="AK94" i="20"/>
  <c r="E1565" i="21" s="1"/>
  <c r="S94" i="20"/>
  <c r="E1075" i="21" s="1"/>
  <c r="Q94" i="20"/>
  <c r="C1075" i="21" s="1"/>
  <c r="Z94" i="20"/>
  <c r="C1320" i="21" s="1"/>
  <c r="AI94" i="20"/>
  <c r="C1565" i="21" s="1"/>
  <c r="AR94" i="20"/>
  <c r="C1810" i="21" s="1"/>
  <c r="O94" i="20"/>
  <c r="A1075" i="21" s="1"/>
  <c r="X94" i="20"/>
  <c r="A1320" i="21" s="1"/>
  <c r="AG94" i="20"/>
  <c r="A1565" i="21" s="1"/>
  <c r="AP94" i="20"/>
  <c r="A1810" i="21" s="1"/>
  <c r="E337" i="20"/>
  <c r="H340" i="21"/>
  <c r="D337" i="20"/>
  <c r="F340" i="21"/>
  <c r="C337" i="20"/>
  <c r="D340" i="21"/>
  <c r="B337" i="20"/>
  <c r="B340" i="21"/>
  <c r="V94" i="20"/>
  <c r="AW94" i="20"/>
  <c r="AE94" i="20"/>
  <c r="AN94" i="20"/>
  <c r="T94" i="20"/>
  <c r="AC94" i="20"/>
  <c r="AL94" i="20"/>
  <c r="AU94" i="20"/>
  <c r="AS94" i="20"/>
  <c r="R94" i="20"/>
  <c r="AA94" i="20"/>
  <c r="AJ94" i="20"/>
  <c r="Y94" i="20"/>
  <c r="AH94" i="20"/>
  <c r="P94" i="20"/>
  <c r="AQ94" i="20"/>
  <c r="U93" i="20"/>
  <c r="G1074" i="21" s="1"/>
  <c r="AV93" i="20"/>
  <c r="G1809" i="21" s="1"/>
  <c r="AD93" i="20"/>
  <c r="G1319" i="21" s="1"/>
  <c r="AM93" i="20"/>
  <c r="G1564" i="21" s="1"/>
  <c r="S93" i="20"/>
  <c r="E1074" i="21" s="1"/>
  <c r="AK93" i="20"/>
  <c r="E1564" i="21" s="1"/>
  <c r="AB93" i="20"/>
  <c r="E1319" i="21" s="1"/>
  <c r="AT93" i="20"/>
  <c r="E1809" i="21" s="1"/>
  <c r="Z93" i="20"/>
  <c r="C1319" i="21" s="1"/>
  <c r="AR93" i="20"/>
  <c r="C1809" i="21" s="1"/>
  <c r="AI93" i="20"/>
  <c r="C1564" i="21" s="1"/>
  <c r="Q93" i="20"/>
  <c r="C1074" i="21" s="1"/>
  <c r="X93" i="20"/>
  <c r="A1319" i="21" s="1"/>
  <c r="AP93" i="20"/>
  <c r="A1809" i="21" s="1"/>
  <c r="O93" i="20"/>
  <c r="A1074" i="21" s="1"/>
  <c r="AG93" i="20"/>
  <c r="A1564" i="21" s="1"/>
  <c r="E336" i="20"/>
  <c r="H339" i="21"/>
  <c r="D336" i="20"/>
  <c r="F339" i="21"/>
  <c r="C336" i="20"/>
  <c r="D339" i="21"/>
  <c r="B336" i="20"/>
  <c r="B339" i="21"/>
  <c r="AE93" i="20"/>
  <c r="AN93" i="20"/>
  <c r="V93" i="20"/>
  <c r="AW93" i="20"/>
  <c r="AL93" i="20"/>
  <c r="T93" i="20"/>
  <c r="AC93" i="20"/>
  <c r="AU93" i="20"/>
  <c r="R93" i="20"/>
  <c r="AS93" i="20"/>
  <c r="AA93" i="20"/>
  <c r="AJ93" i="20"/>
  <c r="Y93" i="20"/>
  <c r="AH93" i="20"/>
  <c r="P93" i="20"/>
  <c r="AQ93" i="20"/>
  <c r="AM92" i="20"/>
  <c r="G1563" i="21" s="1"/>
  <c r="U92" i="20"/>
  <c r="G1073" i="21" s="1"/>
  <c r="AD92" i="20"/>
  <c r="G1318" i="21" s="1"/>
  <c r="AV92" i="20"/>
  <c r="G1808" i="21" s="1"/>
  <c r="AK92" i="20"/>
  <c r="E1563" i="21" s="1"/>
  <c r="AT92" i="20"/>
  <c r="E1808" i="21" s="1"/>
  <c r="S92" i="20"/>
  <c r="E1073" i="21" s="1"/>
  <c r="AB92" i="20"/>
  <c r="E1318" i="21" s="1"/>
  <c r="AI92" i="20"/>
  <c r="C1563" i="21" s="1"/>
  <c r="AR92" i="20"/>
  <c r="C1808" i="21" s="1"/>
  <c r="Q92" i="20"/>
  <c r="C1073" i="21" s="1"/>
  <c r="Z92" i="20"/>
  <c r="C1318" i="21" s="1"/>
  <c r="AP92" i="20"/>
  <c r="A1808" i="21" s="1"/>
  <c r="X92" i="20"/>
  <c r="A1318" i="21" s="1"/>
  <c r="O92" i="20"/>
  <c r="A1073" i="21" s="1"/>
  <c r="AG92" i="20"/>
  <c r="A1563" i="21" s="1"/>
  <c r="E335" i="20"/>
  <c r="H338" i="21"/>
  <c r="D335" i="20"/>
  <c r="F338" i="21"/>
  <c r="C335" i="20"/>
  <c r="D338" i="21"/>
  <c r="B335" i="20"/>
  <c r="B338" i="21"/>
  <c r="AE92" i="20"/>
  <c r="AW92" i="20"/>
  <c r="V92" i="20"/>
  <c r="AN92" i="20"/>
  <c r="T92" i="20"/>
  <c r="AC92" i="20"/>
  <c r="AL92" i="20"/>
  <c r="AU92" i="20"/>
  <c r="R92" i="20"/>
  <c r="AA92" i="20"/>
  <c r="AJ92" i="20"/>
  <c r="AS92" i="20"/>
  <c r="Y92" i="20"/>
  <c r="P92" i="20"/>
  <c r="AH92" i="20"/>
  <c r="AQ92" i="20"/>
  <c r="U91" i="20"/>
  <c r="G1072" i="21" s="1"/>
  <c r="AD91" i="20"/>
  <c r="G1317" i="21" s="1"/>
  <c r="AM91" i="20"/>
  <c r="G1562" i="21" s="1"/>
  <c r="AV91" i="20"/>
  <c r="G1807" i="21" s="1"/>
  <c r="S91" i="20"/>
  <c r="E1072" i="21" s="1"/>
  <c r="AT91" i="20"/>
  <c r="E1807" i="21" s="1"/>
  <c r="AK91" i="20"/>
  <c r="E1562" i="21" s="1"/>
  <c r="AB91" i="20"/>
  <c r="E1317" i="21" s="1"/>
  <c r="Z91" i="20"/>
  <c r="C1317" i="21" s="1"/>
  <c r="Q91" i="20"/>
  <c r="C1072" i="21" s="1"/>
  <c r="AI91" i="20"/>
  <c r="C1562" i="21" s="1"/>
  <c r="AR91" i="20"/>
  <c r="C1807" i="21" s="1"/>
  <c r="O91" i="20"/>
  <c r="A1072" i="21" s="1"/>
  <c r="X91" i="20"/>
  <c r="A1317" i="21" s="1"/>
  <c r="AG91" i="20"/>
  <c r="A1562" i="21" s="1"/>
  <c r="AP91" i="20"/>
  <c r="A1807" i="21" s="1"/>
  <c r="E334" i="20"/>
  <c r="H337" i="21"/>
  <c r="D334" i="20"/>
  <c r="F337" i="21"/>
  <c r="C334" i="20"/>
  <c r="D337" i="21"/>
  <c r="B334" i="20"/>
  <c r="B337" i="21"/>
  <c r="AE91" i="20"/>
  <c r="AN91" i="20"/>
  <c r="AW91" i="20"/>
  <c r="V91" i="20"/>
  <c r="AU91" i="20"/>
  <c r="T91" i="20"/>
  <c r="AC91" i="20"/>
  <c r="AL91" i="20"/>
  <c r="R91" i="20"/>
  <c r="AJ91" i="20"/>
  <c r="AS91" i="20"/>
  <c r="AA91" i="20"/>
  <c r="Y91" i="20"/>
  <c r="AQ91" i="20"/>
  <c r="P91" i="20"/>
  <c r="AH91" i="20"/>
  <c r="AD90" i="20"/>
  <c r="G1316" i="21" s="1"/>
  <c r="AV90" i="20"/>
  <c r="G1806" i="21" s="1"/>
  <c r="U90" i="20"/>
  <c r="G1071" i="21" s="1"/>
  <c r="AM90" i="20"/>
  <c r="G1561" i="21" s="1"/>
  <c r="S90" i="20"/>
  <c r="E1071" i="21" s="1"/>
  <c r="AB90" i="20"/>
  <c r="E1316" i="21" s="1"/>
  <c r="AT90" i="20"/>
  <c r="E1806" i="21" s="1"/>
  <c r="AK90" i="20"/>
  <c r="E1561" i="21" s="1"/>
  <c r="Q90" i="20"/>
  <c r="C1071" i="21" s="1"/>
  <c r="Z90" i="20"/>
  <c r="C1316" i="21" s="1"/>
  <c r="AI90" i="20"/>
  <c r="C1561" i="21" s="1"/>
  <c r="AR90" i="20"/>
  <c r="C1806" i="21" s="1"/>
  <c r="O90" i="20"/>
  <c r="A1071" i="21" s="1"/>
  <c r="AG90" i="20"/>
  <c r="A1561" i="21" s="1"/>
  <c r="X90" i="20"/>
  <c r="A1316" i="21" s="1"/>
  <c r="AP90" i="20"/>
  <c r="A1806" i="21" s="1"/>
  <c r="E333" i="20"/>
  <c r="H336" i="21"/>
  <c r="D333" i="20"/>
  <c r="F336" i="21"/>
  <c r="C333" i="20"/>
  <c r="D336" i="21"/>
  <c r="B333" i="20"/>
  <c r="B336" i="21"/>
  <c r="AE90" i="20"/>
  <c r="AN90" i="20"/>
  <c r="V90" i="20"/>
  <c r="AW90" i="20"/>
  <c r="T90" i="20"/>
  <c r="AL90" i="20"/>
  <c r="AU90" i="20"/>
  <c r="AC90" i="20"/>
  <c r="AA90" i="20"/>
  <c r="R90" i="20"/>
  <c r="AJ90" i="20"/>
  <c r="AS90" i="20"/>
  <c r="AQ90" i="20"/>
  <c r="P90" i="20"/>
  <c r="Y90" i="20"/>
  <c r="AH90" i="20"/>
  <c r="U89" i="20"/>
  <c r="G1070" i="21" s="1"/>
  <c r="AD89" i="20"/>
  <c r="G1315" i="21" s="1"/>
  <c r="AM89" i="20"/>
  <c r="G1560" i="21" s="1"/>
  <c r="AV89" i="20"/>
  <c r="G1805" i="21" s="1"/>
  <c r="S89" i="20"/>
  <c r="E1070" i="21" s="1"/>
  <c r="AB89" i="20"/>
  <c r="E1315" i="21" s="1"/>
  <c r="AK89" i="20"/>
  <c r="E1560" i="21" s="1"/>
  <c r="AT89" i="20"/>
  <c r="E1805" i="21" s="1"/>
  <c r="Q89" i="20"/>
  <c r="C1070" i="21" s="1"/>
  <c r="Z89" i="20"/>
  <c r="C1315" i="21" s="1"/>
  <c r="AI89" i="20"/>
  <c r="C1560" i="21" s="1"/>
  <c r="AR89" i="20"/>
  <c r="C1805" i="21" s="1"/>
  <c r="O89" i="20"/>
  <c r="A1070" i="21" s="1"/>
  <c r="X89" i="20"/>
  <c r="A1315" i="21" s="1"/>
  <c r="AG89" i="20"/>
  <c r="A1560" i="21" s="1"/>
  <c r="AP89" i="20"/>
  <c r="A1805" i="21" s="1"/>
  <c r="E332" i="20"/>
  <c r="H335" i="21"/>
  <c r="D332" i="20"/>
  <c r="F335" i="21"/>
  <c r="C332" i="20"/>
  <c r="D335" i="21"/>
  <c r="B332" i="20"/>
  <c r="B335" i="21"/>
  <c r="V89" i="20"/>
  <c r="AE89" i="20"/>
  <c r="AN89" i="20"/>
  <c r="AW89" i="20"/>
  <c r="T89" i="20"/>
  <c r="AC89" i="20"/>
  <c r="AL89" i="20"/>
  <c r="AU89" i="20"/>
  <c r="R89" i="20"/>
  <c r="AA89" i="20"/>
  <c r="AJ89" i="20"/>
  <c r="AS89" i="20"/>
  <c r="P89" i="20"/>
  <c r="Y89" i="20"/>
  <c r="AH89" i="20"/>
  <c r="AQ89" i="20"/>
  <c r="U88" i="20"/>
  <c r="G1069" i="21" s="1"/>
  <c r="AD88" i="20"/>
  <c r="G1314" i="21" s="1"/>
  <c r="AM88" i="20"/>
  <c r="G1559" i="21" s="1"/>
  <c r="AV88" i="20"/>
  <c r="G1804" i="21" s="1"/>
  <c r="S88" i="20"/>
  <c r="E1069" i="21" s="1"/>
  <c r="AB88" i="20"/>
  <c r="E1314" i="21" s="1"/>
  <c r="AK88" i="20"/>
  <c r="E1559" i="21" s="1"/>
  <c r="AT88" i="20"/>
  <c r="E1804" i="21" s="1"/>
  <c r="Q88" i="20"/>
  <c r="C1069" i="21" s="1"/>
  <c r="Z88" i="20"/>
  <c r="C1314" i="21" s="1"/>
  <c r="AI88" i="20"/>
  <c r="C1559" i="21" s="1"/>
  <c r="AR88" i="20"/>
  <c r="C1804" i="21" s="1"/>
  <c r="O88" i="20"/>
  <c r="A1069" i="21" s="1"/>
  <c r="X88" i="20"/>
  <c r="A1314" i="21" s="1"/>
  <c r="AG88" i="20"/>
  <c r="A1559" i="21" s="1"/>
  <c r="AP88" i="20"/>
  <c r="A1804" i="21" s="1"/>
  <c r="E331" i="20"/>
  <c r="H334" i="21"/>
  <c r="D331" i="20"/>
  <c r="F334" i="21"/>
  <c r="C331" i="20"/>
  <c r="D334" i="21"/>
  <c r="B331" i="20"/>
  <c r="B334" i="21"/>
  <c r="V88" i="20"/>
  <c r="AE88" i="20"/>
  <c r="AN88" i="20"/>
  <c r="AW88" i="20"/>
  <c r="T88" i="20"/>
  <c r="AC88" i="20"/>
  <c r="AL88" i="20"/>
  <c r="AU88" i="20"/>
  <c r="R88" i="20"/>
  <c r="AA88" i="20"/>
  <c r="AJ88" i="20"/>
  <c r="AS88" i="20"/>
  <c r="P88" i="20"/>
  <c r="Y88" i="20"/>
  <c r="AH88" i="20"/>
  <c r="AQ88" i="20"/>
  <c r="U87" i="20"/>
  <c r="G1068" i="21" s="1"/>
  <c r="AD87" i="20"/>
  <c r="G1313" i="21" s="1"/>
  <c r="AM87" i="20"/>
  <c r="G1558" i="21" s="1"/>
  <c r="AV87" i="20"/>
  <c r="G1803" i="21" s="1"/>
  <c r="S87" i="20"/>
  <c r="E1068" i="21" s="1"/>
  <c r="AB87" i="20"/>
  <c r="E1313" i="21" s="1"/>
  <c r="AK87" i="20"/>
  <c r="E1558" i="21" s="1"/>
  <c r="AT87" i="20"/>
  <c r="E1803" i="21" s="1"/>
  <c r="Q87" i="20"/>
  <c r="C1068" i="21" s="1"/>
  <c r="Z87" i="20"/>
  <c r="C1313" i="21" s="1"/>
  <c r="AI87" i="20"/>
  <c r="C1558" i="21" s="1"/>
  <c r="AR87" i="20"/>
  <c r="C1803" i="21" s="1"/>
  <c r="O87" i="20"/>
  <c r="A1068" i="21" s="1"/>
  <c r="X87" i="20"/>
  <c r="A1313" i="21" s="1"/>
  <c r="AG87" i="20"/>
  <c r="A1558" i="21" s="1"/>
  <c r="AP87" i="20"/>
  <c r="A1803" i="21" s="1"/>
  <c r="E330" i="20"/>
  <c r="H333" i="21"/>
  <c r="D330" i="20"/>
  <c r="F333" i="21"/>
  <c r="C330" i="20"/>
  <c r="D333" i="21"/>
  <c r="B330" i="20"/>
  <c r="B333" i="21"/>
  <c r="V87" i="20"/>
  <c r="AE87" i="20"/>
  <c r="AN87" i="20"/>
  <c r="AW87" i="20"/>
  <c r="T87" i="20"/>
  <c r="AC87" i="20"/>
  <c r="AL87" i="20"/>
  <c r="AU87" i="20"/>
  <c r="R87" i="20"/>
  <c r="AA87" i="20"/>
  <c r="AJ87" i="20"/>
  <c r="AS87" i="20"/>
  <c r="P87" i="20"/>
  <c r="Y87" i="20"/>
  <c r="AH87" i="20"/>
  <c r="AQ87" i="20"/>
  <c r="U86" i="20"/>
  <c r="G1067" i="21" s="1"/>
  <c r="AD86" i="20"/>
  <c r="G1312" i="21" s="1"/>
  <c r="AM86" i="20"/>
  <c r="G1557" i="21" s="1"/>
  <c r="AV86" i="20"/>
  <c r="G1802" i="21" s="1"/>
  <c r="S86" i="20"/>
  <c r="E1067" i="21" s="1"/>
  <c r="AB86" i="20"/>
  <c r="E1312" i="21" s="1"/>
  <c r="AK86" i="20"/>
  <c r="E1557" i="21" s="1"/>
  <c r="AT86" i="20"/>
  <c r="E1802" i="21" s="1"/>
  <c r="Q86" i="20"/>
  <c r="C1067" i="21" s="1"/>
  <c r="Z86" i="20"/>
  <c r="C1312" i="21" s="1"/>
  <c r="AI86" i="20"/>
  <c r="C1557" i="21" s="1"/>
  <c r="AR86" i="20"/>
  <c r="C1802" i="21" s="1"/>
  <c r="O86" i="20"/>
  <c r="A1067" i="21" s="1"/>
  <c r="X86" i="20"/>
  <c r="A1312" i="21" s="1"/>
  <c r="AG86" i="20"/>
  <c r="A1557" i="21" s="1"/>
  <c r="AP86" i="20"/>
  <c r="A1802" i="21" s="1"/>
  <c r="E329" i="20"/>
  <c r="H332" i="21"/>
  <c r="D329" i="20"/>
  <c r="F332" i="21"/>
  <c r="C329" i="20"/>
  <c r="D332" i="21"/>
  <c r="B329" i="20"/>
  <c r="B332" i="21"/>
  <c r="V86" i="20"/>
  <c r="AE86" i="20"/>
  <c r="AN86" i="20"/>
  <c r="AW86" i="20"/>
  <c r="T86" i="20"/>
  <c r="AC86" i="20"/>
  <c r="AL86" i="20"/>
  <c r="AU86" i="20"/>
  <c r="R86" i="20"/>
  <c r="AA86" i="20"/>
  <c r="AJ86" i="20"/>
  <c r="AS86" i="20"/>
  <c r="P86" i="20"/>
  <c r="Y86" i="20"/>
  <c r="AH86" i="20"/>
  <c r="AQ86" i="20"/>
  <c r="U85" i="20"/>
  <c r="G1066" i="21" s="1"/>
  <c r="AD85" i="20"/>
  <c r="G1311" i="21" s="1"/>
  <c r="AM85" i="20"/>
  <c r="G1556" i="21" s="1"/>
  <c r="AV85" i="20"/>
  <c r="G1801" i="21" s="1"/>
  <c r="S85" i="20"/>
  <c r="E1066" i="21" s="1"/>
  <c r="AB85" i="20"/>
  <c r="E1311" i="21" s="1"/>
  <c r="AK85" i="20"/>
  <c r="E1556" i="21" s="1"/>
  <c r="AT85" i="20"/>
  <c r="E1801" i="21" s="1"/>
  <c r="Q85" i="20"/>
  <c r="C1066" i="21" s="1"/>
  <c r="Z85" i="20"/>
  <c r="C1311" i="21" s="1"/>
  <c r="AI85" i="20"/>
  <c r="C1556" i="21" s="1"/>
  <c r="AR85" i="20"/>
  <c r="C1801" i="21" s="1"/>
  <c r="O85" i="20"/>
  <c r="A1066" i="21" s="1"/>
  <c r="X85" i="20"/>
  <c r="A1311" i="21" s="1"/>
  <c r="AG85" i="20"/>
  <c r="A1556" i="21" s="1"/>
  <c r="AP85" i="20"/>
  <c r="A1801" i="21" s="1"/>
  <c r="E328" i="20"/>
  <c r="H331" i="21"/>
  <c r="D328" i="20"/>
  <c r="F331" i="21"/>
  <c r="C328" i="20"/>
  <c r="D331" i="21"/>
  <c r="B328" i="20"/>
  <c r="B331" i="21"/>
  <c r="V85" i="20"/>
  <c r="AE85" i="20"/>
  <c r="AN85" i="20"/>
  <c r="AW85" i="20"/>
  <c r="T85" i="20"/>
  <c r="AC85" i="20"/>
  <c r="AL85" i="20"/>
  <c r="AU85" i="20"/>
  <c r="R85" i="20"/>
  <c r="AA85" i="20"/>
  <c r="AJ85" i="20"/>
  <c r="AS85" i="20"/>
  <c r="P85" i="20"/>
  <c r="Y85" i="20"/>
  <c r="AH85" i="20"/>
  <c r="AQ85" i="20"/>
  <c r="U84" i="20"/>
  <c r="G1065" i="21" s="1"/>
  <c r="AD84" i="20"/>
  <c r="G1310" i="21" s="1"/>
  <c r="AM84" i="20"/>
  <c r="G1555" i="21" s="1"/>
  <c r="AV84" i="20"/>
  <c r="G1800" i="21" s="1"/>
  <c r="S84" i="20"/>
  <c r="E1065" i="21" s="1"/>
  <c r="AB84" i="20"/>
  <c r="E1310" i="21" s="1"/>
  <c r="AK84" i="20"/>
  <c r="E1555" i="21" s="1"/>
  <c r="AT84" i="20"/>
  <c r="E1800" i="21" s="1"/>
  <c r="Q84" i="20"/>
  <c r="C1065" i="21" s="1"/>
  <c r="Z84" i="20"/>
  <c r="C1310" i="21" s="1"/>
  <c r="AI84" i="20"/>
  <c r="C1555" i="21" s="1"/>
  <c r="AR84" i="20"/>
  <c r="C1800" i="21" s="1"/>
  <c r="O84" i="20"/>
  <c r="A1065" i="21" s="1"/>
  <c r="X84" i="20"/>
  <c r="A1310" i="21" s="1"/>
  <c r="AG84" i="20"/>
  <c r="A1555" i="21" s="1"/>
  <c r="AP84" i="20"/>
  <c r="A1800" i="21" s="1"/>
  <c r="E327" i="20"/>
  <c r="H330" i="21"/>
  <c r="D327" i="20"/>
  <c r="F330" i="21"/>
  <c r="C327" i="20"/>
  <c r="D330" i="21"/>
  <c r="B327" i="20"/>
  <c r="B330" i="21"/>
  <c r="V84" i="20"/>
  <c r="AE84" i="20"/>
  <c r="AN84" i="20"/>
  <c r="AW84" i="20"/>
  <c r="T84" i="20"/>
  <c r="AC84" i="20"/>
  <c r="AL84" i="20"/>
  <c r="AU84" i="20"/>
  <c r="R84" i="20"/>
  <c r="AA84" i="20"/>
  <c r="AJ84" i="20"/>
  <c r="AS84" i="20"/>
  <c r="P84" i="20"/>
  <c r="Y84" i="20"/>
  <c r="AH84" i="20"/>
  <c r="AQ84" i="20"/>
  <c r="U83" i="20"/>
  <c r="G1064" i="21" s="1"/>
  <c r="AD83" i="20"/>
  <c r="G1309" i="21" s="1"/>
  <c r="AM83" i="20"/>
  <c r="G1554" i="21" s="1"/>
  <c r="AV83" i="20"/>
  <c r="G1799" i="21" s="1"/>
  <c r="S83" i="20"/>
  <c r="E1064" i="21" s="1"/>
  <c r="AB83" i="20"/>
  <c r="E1309" i="21" s="1"/>
  <c r="AK83" i="20"/>
  <c r="E1554" i="21" s="1"/>
  <c r="AT83" i="20"/>
  <c r="E1799" i="21" s="1"/>
  <c r="Q83" i="20"/>
  <c r="C1064" i="21" s="1"/>
  <c r="Z83" i="20"/>
  <c r="C1309" i="21" s="1"/>
  <c r="AI83" i="20"/>
  <c r="C1554" i="21" s="1"/>
  <c r="AR83" i="20"/>
  <c r="C1799" i="21" s="1"/>
  <c r="O83" i="20"/>
  <c r="A1064" i="21" s="1"/>
  <c r="X83" i="20"/>
  <c r="A1309" i="21" s="1"/>
  <c r="AG83" i="20"/>
  <c r="A1554" i="21" s="1"/>
  <c r="AP83" i="20"/>
  <c r="A1799" i="21" s="1"/>
  <c r="E326" i="20"/>
  <c r="H329" i="21"/>
  <c r="D326" i="20"/>
  <c r="F329" i="21"/>
  <c r="C326" i="20"/>
  <c r="D329" i="21"/>
  <c r="B326" i="20"/>
  <c r="B329" i="21"/>
  <c r="V83" i="20"/>
  <c r="AE83" i="20"/>
  <c r="AN83" i="20"/>
  <c r="AW83" i="20"/>
  <c r="T83" i="20"/>
  <c r="AC83" i="20"/>
  <c r="AL83" i="20"/>
  <c r="AU83" i="20"/>
  <c r="R83" i="20"/>
  <c r="AA83" i="20"/>
  <c r="AJ83" i="20"/>
  <c r="AS83" i="20"/>
  <c r="P83" i="20"/>
  <c r="Y83" i="20"/>
  <c r="AH83" i="20"/>
  <c r="AQ83" i="20"/>
  <c r="U82" i="20"/>
  <c r="G1063" i="21" s="1"/>
  <c r="AD82" i="20"/>
  <c r="G1308" i="21" s="1"/>
  <c r="AM82" i="20"/>
  <c r="G1553" i="21" s="1"/>
  <c r="AV82" i="20"/>
  <c r="G1798" i="21" s="1"/>
  <c r="S82" i="20"/>
  <c r="E1063" i="21" s="1"/>
  <c r="AB82" i="20"/>
  <c r="E1308" i="21" s="1"/>
  <c r="AK82" i="20"/>
  <c r="E1553" i="21" s="1"/>
  <c r="AT82" i="20"/>
  <c r="E1798" i="21" s="1"/>
  <c r="Q82" i="20"/>
  <c r="C1063" i="21" s="1"/>
  <c r="Z82" i="20"/>
  <c r="C1308" i="21" s="1"/>
  <c r="AI82" i="20"/>
  <c r="C1553" i="21" s="1"/>
  <c r="AR82" i="20"/>
  <c r="C1798" i="21" s="1"/>
  <c r="O82" i="20"/>
  <c r="A1063" i="21" s="1"/>
  <c r="X82" i="20"/>
  <c r="A1308" i="21" s="1"/>
  <c r="AG82" i="20"/>
  <c r="A1553" i="21" s="1"/>
  <c r="AP82" i="20"/>
  <c r="A1798" i="21" s="1"/>
  <c r="E325" i="20"/>
  <c r="H328" i="21"/>
  <c r="D325" i="20"/>
  <c r="F328" i="21"/>
  <c r="C325" i="20"/>
  <c r="D328" i="21"/>
  <c r="B325" i="20"/>
  <c r="B328" i="21"/>
  <c r="V82" i="20"/>
  <c r="AE82" i="20"/>
  <c r="AN82" i="20"/>
  <c r="AW82" i="20"/>
  <c r="T82" i="20"/>
  <c r="AC82" i="20"/>
  <c r="AL82" i="20"/>
  <c r="AU82" i="20"/>
  <c r="R82" i="20"/>
  <c r="AA82" i="20"/>
  <c r="AJ82" i="20"/>
  <c r="AS82" i="20"/>
  <c r="P82" i="20"/>
  <c r="Y82" i="20"/>
  <c r="AH82" i="20"/>
  <c r="AQ82" i="20"/>
  <c r="U81" i="20"/>
  <c r="G1062" i="21" s="1"/>
  <c r="AD81" i="20"/>
  <c r="G1307" i="21" s="1"/>
  <c r="AM81" i="20"/>
  <c r="G1552" i="21" s="1"/>
  <c r="AV81" i="20"/>
  <c r="G1797" i="21" s="1"/>
  <c r="S81" i="20"/>
  <c r="E1062" i="21" s="1"/>
  <c r="AB81" i="20"/>
  <c r="E1307" i="21" s="1"/>
  <c r="AK81" i="20"/>
  <c r="E1552" i="21" s="1"/>
  <c r="AT81" i="20"/>
  <c r="E1797" i="21" s="1"/>
  <c r="Q81" i="20"/>
  <c r="C1062" i="21" s="1"/>
  <c r="Z81" i="20"/>
  <c r="C1307" i="21" s="1"/>
  <c r="AI81" i="20"/>
  <c r="C1552" i="21" s="1"/>
  <c r="AR81" i="20"/>
  <c r="C1797" i="21" s="1"/>
  <c r="O81" i="20"/>
  <c r="A1062" i="21" s="1"/>
  <c r="X81" i="20"/>
  <c r="A1307" i="21" s="1"/>
  <c r="AG81" i="20"/>
  <c r="A1552" i="21" s="1"/>
  <c r="AP81" i="20"/>
  <c r="A1797" i="21" s="1"/>
  <c r="E324" i="20"/>
  <c r="H327" i="21"/>
  <c r="D324" i="20"/>
  <c r="F327" i="21"/>
  <c r="C324" i="20"/>
  <c r="D327" i="21"/>
  <c r="B324" i="20"/>
  <c r="B327" i="21"/>
  <c r="V81" i="20"/>
  <c r="AE81" i="20"/>
  <c r="AN81" i="20"/>
  <c r="AW81" i="20"/>
  <c r="T81" i="20"/>
  <c r="AC81" i="20"/>
  <c r="AL81" i="20"/>
  <c r="AU81" i="20"/>
  <c r="R81" i="20"/>
  <c r="AA81" i="20"/>
  <c r="AJ81" i="20"/>
  <c r="AS81" i="20"/>
  <c r="P81" i="20"/>
  <c r="Y81" i="20"/>
  <c r="AH81" i="20"/>
  <c r="AQ81" i="20"/>
  <c r="U80" i="20"/>
  <c r="G1061" i="21" s="1"/>
  <c r="AD80" i="20"/>
  <c r="G1306" i="21" s="1"/>
  <c r="AM80" i="20"/>
  <c r="G1551" i="21" s="1"/>
  <c r="AV80" i="20"/>
  <c r="G1796" i="21" s="1"/>
  <c r="S80" i="20"/>
  <c r="E1061" i="21" s="1"/>
  <c r="AB80" i="20"/>
  <c r="E1306" i="21" s="1"/>
  <c r="AK80" i="20"/>
  <c r="E1551" i="21" s="1"/>
  <c r="AT80" i="20"/>
  <c r="E1796" i="21" s="1"/>
  <c r="Q80" i="20"/>
  <c r="C1061" i="21" s="1"/>
  <c r="Z80" i="20"/>
  <c r="C1306" i="21" s="1"/>
  <c r="AI80" i="20"/>
  <c r="C1551" i="21" s="1"/>
  <c r="AR80" i="20"/>
  <c r="C1796" i="21" s="1"/>
  <c r="O80" i="20"/>
  <c r="A1061" i="21" s="1"/>
  <c r="X80" i="20"/>
  <c r="A1306" i="21" s="1"/>
  <c r="AG80" i="20"/>
  <c r="A1551" i="21" s="1"/>
  <c r="AP80" i="20"/>
  <c r="A1796" i="21" s="1"/>
  <c r="E323" i="20"/>
  <c r="H326" i="21"/>
  <c r="D323" i="20"/>
  <c r="F326" i="21"/>
  <c r="C323" i="20"/>
  <c r="D326" i="21"/>
  <c r="B323" i="20"/>
  <c r="B326" i="21"/>
  <c r="V80" i="20"/>
  <c r="AE80" i="20"/>
  <c r="AN80" i="20"/>
  <c r="AW80" i="20"/>
  <c r="T80" i="20"/>
  <c r="AC80" i="20"/>
  <c r="AL80" i="20"/>
  <c r="AU80" i="20"/>
  <c r="R80" i="20"/>
  <c r="AA80" i="20"/>
  <c r="AJ80" i="20"/>
  <c r="AS80" i="20"/>
  <c r="P80" i="20"/>
  <c r="Y80" i="20"/>
  <c r="AH80" i="20"/>
  <c r="AQ80" i="20"/>
  <c r="U79" i="20"/>
  <c r="G1060" i="21" s="1"/>
  <c r="AD79" i="20"/>
  <c r="G1305" i="21" s="1"/>
  <c r="AM79" i="20"/>
  <c r="G1550" i="21" s="1"/>
  <c r="AV79" i="20"/>
  <c r="G1795" i="21" s="1"/>
  <c r="S79" i="20"/>
  <c r="E1060" i="21" s="1"/>
  <c r="AB79" i="20"/>
  <c r="E1305" i="21" s="1"/>
  <c r="AK79" i="20"/>
  <c r="E1550" i="21" s="1"/>
  <c r="AT79" i="20"/>
  <c r="E1795" i="21" s="1"/>
  <c r="Q79" i="20"/>
  <c r="C1060" i="21" s="1"/>
  <c r="Z79" i="20"/>
  <c r="C1305" i="21" s="1"/>
  <c r="AI79" i="20"/>
  <c r="C1550" i="21" s="1"/>
  <c r="AR79" i="20"/>
  <c r="C1795" i="21" s="1"/>
  <c r="O79" i="20"/>
  <c r="A1060" i="21" s="1"/>
  <c r="X79" i="20"/>
  <c r="A1305" i="21" s="1"/>
  <c r="AG79" i="20"/>
  <c r="A1550" i="21" s="1"/>
  <c r="AP79" i="20"/>
  <c r="A1795" i="21" s="1"/>
  <c r="E322" i="20"/>
  <c r="H325" i="21"/>
  <c r="D322" i="20"/>
  <c r="F325" i="21"/>
  <c r="C322" i="20"/>
  <c r="D325" i="21"/>
  <c r="B322" i="20"/>
  <c r="B325" i="21"/>
  <c r="V79" i="20"/>
  <c r="AE79" i="20"/>
  <c r="AN79" i="20"/>
  <c r="AW79" i="20"/>
  <c r="T79" i="20"/>
  <c r="AC79" i="20"/>
  <c r="AL79" i="20"/>
  <c r="AU79" i="20"/>
  <c r="R79" i="20"/>
  <c r="AA79" i="20"/>
  <c r="AJ79" i="20"/>
  <c r="AS79" i="20"/>
  <c r="P79" i="20"/>
  <c r="Y79" i="20"/>
  <c r="AH79" i="20"/>
  <c r="AQ79" i="20"/>
  <c r="U78" i="20"/>
  <c r="G1059" i="21" s="1"/>
  <c r="AD78" i="20"/>
  <c r="G1304" i="21" s="1"/>
  <c r="AM78" i="20"/>
  <c r="G1549" i="21" s="1"/>
  <c r="AV78" i="20"/>
  <c r="G1794" i="21" s="1"/>
  <c r="S78" i="20"/>
  <c r="E1059" i="21" s="1"/>
  <c r="AB78" i="20"/>
  <c r="E1304" i="21" s="1"/>
  <c r="AK78" i="20"/>
  <c r="E1549" i="21" s="1"/>
  <c r="AT78" i="20"/>
  <c r="E1794" i="21" s="1"/>
  <c r="Q78" i="20"/>
  <c r="C1059" i="21" s="1"/>
  <c r="Z78" i="20"/>
  <c r="C1304" i="21" s="1"/>
  <c r="AI78" i="20"/>
  <c r="C1549" i="21" s="1"/>
  <c r="AR78" i="20"/>
  <c r="C1794" i="21" s="1"/>
  <c r="O78" i="20"/>
  <c r="A1059" i="21" s="1"/>
  <c r="X78" i="20"/>
  <c r="A1304" i="21" s="1"/>
  <c r="AG78" i="20"/>
  <c r="A1549" i="21" s="1"/>
  <c r="AP78" i="20"/>
  <c r="A1794" i="21" s="1"/>
  <c r="E321" i="20"/>
  <c r="H324" i="21"/>
  <c r="D321" i="20"/>
  <c r="F324" i="21"/>
  <c r="C321" i="20"/>
  <c r="D324" i="21"/>
  <c r="B321" i="20"/>
  <c r="B324" i="21"/>
  <c r="V78" i="20"/>
  <c r="AE78" i="20"/>
  <c r="AN78" i="20"/>
  <c r="AW78" i="20"/>
  <c r="T78" i="20"/>
  <c r="AC78" i="20"/>
  <c r="AL78" i="20"/>
  <c r="AU78" i="20"/>
  <c r="R78" i="20"/>
  <c r="AA78" i="20"/>
  <c r="AJ78" i="20"/>
  <c r="AS78" i="20"/>
  <c r="P78" i="20"/>
  <c r="Y78" i="20"/>
  <c r="AH78" i="20"/>
  <c r="AQ78" i="20"/>
  <c r="U77" i="20"/>
  <c r="G1058" i="21" s="1"/>
  <c r="AD77" i="20"/>
  <c r="G1303" i="21" s="1"/>
  <c r="AM77" i="20"/>
  <c r="G1548" i="21" s="1"/>
  <c r="AV77" i="20"/>
  <c r="G1793" i="21" s="1"/>
  <c r="S77" i="20"/>
  <c r="E1058" i="21" s="1"/>
  <c r="AB77" i="20"/>
  <c r="E1303" i="21" s="1"/>
  <c r="AK77" i="20"/>
  <c r="E1548" i="21" s="1"/>
  <c r="AT77" i="20"/>
  <c r="E1793" i="21" s="1"/>
  <c r="Q77" i="20"/>
  <c r="C1058" i="21" s="1"/>
  <c r="Z77" i="20"/>
  <c r="C1303" i="21" s="1"/>
  <c r="AI77" i="20"/>
  <c r="C1548" i="21" s="1"/>
  <c r="AR77" i="20"/>
  <c r="C1793" i="21" s="1"/>
  <c r="O77" i="20"/>
  <c r="A1058" i="21" s="1"/>
  <c r="X77" i="20"/>
  <c r="A1303" i="21" s="1"/>
  <c r="AG77" i="20"/>
  <c r="A1548" i="21" s="1"/>
  <c r="AP77" i="20"/>
  <c r="A1793" i="21" s="1"/>
  <c r="E320" i="20"/>
  <c r="H323" i="21"/>
  <c r="D320" i="20"/>
  <c r="F323" i="21"/>
  <c r="C320" i="20"/>
  <c r="D323" i="21"/>
  <c r="B320" i="20"/>
  <c r="B323" i="21"/>
  <c r="V77" i="20"/>
  <c r="AE77" i="20"/>
  <c r="AN77" i="20"/>
  <c r="AW77" i="20"/>
  <c r="T77" i="20"/>
  <c r="AC77" i="20"/>
  <c r="AL77" i="20"/>
  <c r="AU77" i="20"/>
  <c r="R77" i="20"/>
  <c r="AA77" i="20"/>
  <c r="AJ77" i="20"/>
  <c r="AS77" i="20"/>
  <c r="P77" i="20"/>
  <c r="Y77" i="20"/>
  <c r="AH77" i="20"/>
  <c r="AQ77" i="20"/>
  <c r="U76" i="20"/>
  <c r="G1057" i="21" s="1"/>
  <c r="AD76" i="20"/>
  <c r="G1302" i="21" s="1"/>
  <c r="AM76" i="20"/>
  <c r="G1547" i="21" s="1"/>
  <c r="AV76" i="20"/>
  <c r="G1792" i="21" s="1"/>
  <c r="S76" i="20"/>
  <c r="E1057" i="21" s="1"/>
  <c r="AB76" i="20"/>
  <c r="E1302" i="21" s="1"/>
  <c r="AK76" i="20"/>
  <c r="E1547" i="21" s="1"/>
  <c r="AT76" i="20"/>
  <c r="E1792" i="21" s="1"/>
  <c r="Q76" i="20"/>
  <c r="C1057" i="21" s="1"/>
  <c r="Z76" i="20"/>
  <c r="C1302" i="21" s="1"/>
  <c r="AI76" i="20"/>
  <c r="C1547" i="21" s="1"/>
  <c r="AR76" i="20"/>
  <c r="C1792" i="21" s="1"/>
  <c r="O76" i="20"/>
  <c r="A1057" i="21" s="1"/>
  <c r="X76" i="20"/>
  <c r="A1302" i="21" s="1"/>
  <c r="AG76" i="20"/>
  <c r="A1547" i="21" s="1"/>
  <c r="AP76" i="20"/>
  <c r="A1792" i="21" s="1"/>
  <c r="E319" i="20"/>
  <c r="H322" i="21"/>
  <c r="D319" i="20"/>
  <c r="F322" i="21"/>
  <c r="C319" i="20"/>
  <c r="D322" i="21"/>
  <c r="B319" i="20"/>
  <c r="B322" i="21"/>
  <c r="V76" i="20"/>
  <c r="AE76" i="20"/>
  <c r="AN76" i="20"/>
  <c r="AW76" i="20"/>
  <c r="T76" i="20"/>
  <c r="AC76" i="20"/>
  <c r="AL76" i="20"/>
  <c r="AU76" i="20"/>
  <c r="R76" i="20"/>
  <c r="AA76" i="20"/>
  <c r="AJ76" i="20"/>
  <c r="AS76" i="20"/>
  <c r="P76" i="20"/>
  <c r="Y76" i="20"/>
  <c r="AH76" i="20"/>
  <c r="AQ76" i="20"/>
  <c r="U75" i="20"/>
  <c r="G1056" i="21" s="1"/>
  <c r="AD75" i="20"/>
  <c r="G1301" i="21" s="1"/>
  <c r="AM75" i="20"/>
  <c r="G1546" i="21" s="1"/>
  <c r="AV75" i="20"/>
  <c r="G1791" i="21" s="1"/>
  <c r="S75" i="20"/>
  <c r="E1056" i="21" s="1"/>
  <c r="AB75" i="20"/>
  <c r="E1301" i="21" s="1"/>
  <c r="AK75" i="20"/>
  <c r="E1546" i="21" s="1"/>
  <c r="AT75" i="20"/>
  <c r="E1791" i="21" s="1"/>
  <c r="Q75" i="20"/>
  <c r="C1056" i="21" s="1"/>
  <c r="Z75" i="20"/>
  <c r="C1301" i="21" s="1"/>
  <c r="AI75" i="20"/>
  <c r="C1546" i="21" s="1"/>
  <c r="AR75" i="20"/>
  <c r="C1791" i="21" s="1"/>
  <c r="O75" i="20"/>
  <c r="A1056" i="21" s="1"/>
  <c r="X75" i="20"/>
  <c r="A1301" i="21" s="1"/>
  <c r="AG75" i="20"/>
  <c r="A1546" i="21" s="1"/>
  <c r="AP75" i="20"/>
  <c r="A1791" i="21" s="1"/>
  <c r="E318" i="20"/>
  <c r="H321" i="21"/>
  <c r="D318" i="20"/>
  <c r="F321" i="21"/>
  <c r="C318" i="20"/>
  <c r="D321" i="21"/>
  <c r="B318" i="20"/>
  <c r="B321" i="21"/>
  <c r="V75" i="20"/>
  <c r="AE75" i="20"/>
  <c r="AN75" i="20"/>
  <c r="AW75" i="20"/>
  <c r="T75" i="20"/>
  <c r="AC75" i="20"/>
  <c r="AL75" i="20"/>
  <c r="AU75" i="20"/>
  <c r="R75" i="20"/>
  <c r="AA75" i="20"/>
  <c r="AJ75" i="20"/>
  <c r="AS75" i="20"/>
  <c r="P75" i="20"/>
  <c r="Y75" i="20"/>
  <c r="AH75" i="20"/>
  <c r="AQ75" i="20"/>
  <c r="U74" i="20"/>
  <c r="G1055" i="21" s="1"/>
  <c r="AD74" i="20"/>
  <c r="G1300" i="21" s="1"/>
  <c r="AM74" i="20"/>
  <c r="G1545" i="21" s="1"/>
  <c r="AV74" i="20"/>
  <c r="G1790" i="21" s="1"/>
  <c r="S74" i="20"/>
  <c r="E1055" i="21" s="1"/>
  <c r="AB74" i="20"/>
  <c r="E1300" i="21" s="1"/>
  <c r="AK74" i="20"/>
  <c r="E1545" i="21" s="1"/>
  <c r="AT74" i="20"/>
  <c r="E1790" i="21" s="1"/>
  <c r="Q74" i="20"/>
  <c r="C1055" i="21" s="1"/>
  <c r="Z74" i="20"/>
  <c r="C1300" i="21" s="1"/>
  <c r="AI74" i="20"/>
  <c r="C1545" i="21" s="1"/>
  <c r="AR74" i="20"/>
  <c r="C1790" i="21" s="1"/>
  <c r="O74" i="20"/>
  <c r="A1055" i="21" s="1"/>
  <c r="X74" i="20"/>
  <c r="A1300" i="21" s="1"/>
  <c r="AG74" i="20"/>
  <c r="A1545" i="21" s="1"/>
  <c r="AP74" i="20"/>
  <c r="A1790" i="21" s="1"/>
  <c r="E317" i="20"/>
  <c r="H320" i="21"/>
  <c r="D317" i="20"/>
  <c r="F320" i="21"/>
  <c r="C317" i="20"/>
  <c r="D320" i="21"/>
  <c r="B317" i="20"/>
  <c r="B320" i="21"/>
  <c r="V74" i="20"/>
  <c r="AE74" i="20"/>
  <c r="AN74" i="20"/>
  <c r="AW74" i="20"/>
  <c r="T74" i="20"/>
  <c r="AC74" i="20"/>
  <c r="AL74" i="20"/>
  <c r="AU74" i="20"/>
  <c r="R74" i="20"/>
  <c r="AA74" i="20"/>
  <c r="AJ74" i="20"/>
  <c r="AS74" i="20"/>
  <c r="P74" i="20"/>
  <c r="Y74" i="20"/>
  <c r="AH74" i="20"/>
  <c r="AQ74" i="20"/>
  <c r="U73" i="20"/>
  <c r="G1054" i="21" s="1"/>
  <c r="AD73" i="20"/>
  <c r="G1299" i="21" s="1"/>
  <c r="AM73" i="20"/>
  <c r="G1544" i="21" s="1"/>
  <c r="AV73" i="20"/>
  <c r="G1789" i="21" s="1"/>
  <c r="S73" i="20"/>
  <c r="E1054" i="21" s="1"/>
  <c r="AB73" i="20"/>
  <c r="E1299" i="21" s="1"/>
  <c r="AK73" i="20"/>
  <c r="E1544" i="21" s="1"/>
  <c r="AT73" i="20"/>
  <c r="E1789" i="21" s="1"/>
  <c r="Q73" i="20"/>
  <c r="C1054" i="21" s="1"/>
  <c r="Z73" i="20"/>
  <c r="C1299" i="21" s="1"/>
  <c r="AI73" i="20"/>
  <c r="C1544" i="21" s="1"/>
  <c r="AR73" i="20"/>
  <c r="C1789" i="21" s="1"/>
  <c r="O73" i="20"/>
  <c r="A1054" i="21" s="1"/>
  <c r="X73" i="20"/>
  <c r="A1299" i="21" s="1"/>
  <c r="AG73" i="20"/>
  <c r="A1544" i="21" s="1"/>
  <c r="AP73" i="20"/>
  <c r="A1789" i="21" s="1"/>
  <c r="E316" i="20"/>
  <c r="H319" i="21"/>
  <c r="D316" i="20"/>
  <c r="F319" i="21"/>
  <c r="C316" i="20"/>
  <c r="D319" i="21"/>
  <c r="B316" i="20"/>
  <c r="B319" i="21"/>
  <c r="V73" i="20"/>
  <c r="AE73" i="20"/>
  <c r="AN73" i="20"/>
  <c r="AW73" i="20"/>
  <c r="T73" i="20"/>
  <c r="AC73" i="20"/>
  <c r="AL73" i="20"/>
  <c r="AU73" i="20"/>
  <c r="R73" i="20"/>
  <c r="AA73" i="20"/>
  <c r="AJ73" i="20"/>
  <c r="AS73" i="20"/>
  <c r="P73" i="20"/>
  <c r="Y73" i="20"/>
  <c r="AH73" i="20"/>
  <c r="AQ73" i="20"/>
  <c r="U72" i="20"/>
  <c r="G1053" i="21" s="1"/>
  <c r="AD72" i="20"/>
  <c r="G1298" i="21" s="1"/>
  <c r="AM72" i="20"/>
  <c r="G1543" i="21" s="1"/>
  <c r="AV72" i="20"/>
  <c r="G1788" i="21" s="1"/>
  <c r="S72" i="20"/>
  <c r="E1053" i="21" s="1"/>
  <c r="AB72" i="20"/>
  <c r="E1298" i="21" s="1"/>
  <c r="AK72" i="20"/>
  <c r="E1543" i="21" s="1"/>
  <c r="AT72" i="20"/>
  <c r="E1788" i="21" s="1"/>
  <c r="Q72" i="20"/>
  <c r="C1053" i="21" s="1"/>
  <c r="Z72" i="20"/>
  <c r="C1298" i="21" s="1"/>
  <c r="AI72" i="20"/>
  <c r="C1543" i="21" s="1"/>
  <c r="AR72" i="20"/>
  <c r="C1788" i="21" s="1"/>
  <c r="O72" i="20"/>
  <c r="A1053" i="21" s="1"/>
  <c r="X72" i="20"/>
  <c r="A1298" i="21" s="1"/>
  <c r="AG72" i="20"/>
  <c r="A1543" i="21" s="1"/>
  <c r="AP72" i="20"/>
  <c r="A1788" i="21" s="1"/>
  <c r="E315" i="20"/>
  <c r="H318" i="21"/>
  <c r="D315" i="20"/>
  <c r="F318" i="21"/>
  <c r="C315" i="20"/>
  <c r="D318" i="21"/>
  <c r="B315" i="20"/>
  <c r="B318" i="21"/>
  <c r="V72" i="20"/>
  <c r="AE72" i="20"/>
  <c r="AN72" i="20"/>
  <c r="AW72" i="20"/>
  <c r="T72" i="20"/>
  <c r="AC72" i="20"/>
  <c r="AL72" i="20"/>
  <c r="AU72" i="20"/>
  <c r="R72" i="20"/>
  <c r="AA72" i="20"/>
  <c r="AJ72" i="20"/>
  <c r="AS72" i="20"/>
  <c r="P72" i="20"/>
  <c r="Y72" i="20"/>
  <c r="AH72" i="20"/>
  <c r="AQ72" i="20"/>
  <c r="U71" i="20"/>
  <c r="G1052" i="21" s="1"/>
  <c r="AD71" i="20"/>
  <c r="G1297" i="21" s="1"/>
  <c r="AM71" i="20"/>
  <c r="G1542" i="21" s="1"/>
  <c r="AV71" i="20"/>
  <c r="G1787" i="21" s="1"/>
  <c r="S71" i="20"/>
  <c r="E1052" i="21" s="1"/>
  <c r="AB71" i="20"/>
  <c r="E1297" i="21" s="1"/>
  <c r="AK71" i="20"/>
  <c r="E1542" i="21" s="1"/>
  <c r="AT71" i="20"/>
  <c r="E1787" i="21" s="1"/>
  <c r="Q71" i="20"/>
  <c r="C1052" i="21" s="1"/>
  <c r="Z71" i="20"/>
  <c r="C1297" i="21" s="1"/>
  <c r="AI71" i="20"/>
  <c r="C1542" i="21" s="1"/>
  <c r="AR71" i="20"/>
  <c r="C1787" i="21" s="1"/>
  <c r="O71" i="20"/>
  <c r="A1052" i="21" s="1"/>
  <c r="X71" i="20"/>
  <c r="A1297" i="21" s="1"/>
  <c r="AG71" i="20"/>
  <c r="A1542" i="21" s="1"/>
  <c r="AP71" i="20"/>
  <c r="A1787" i="21" s="1"/>
  <c r="E314" i="20"/>
  <c r="H317" i="21"/>
  <c r="D314" i="20"/>
  <c r="F317" i="21"/>
  <c r="C314" i="20"/>
  <c r="D317" i="21"/>
  <c r="B314" i="20"/>
  <c r="B317" i="21"/>
  <c r="V71" i="20"/>
  <c r="AE71" i="20"/>
  <c r="AN71" i="20"/>
  <c r="AW71" i="20"/>
  <c r="T71" i="20"/>
  <c r="AC71" i="20"/>
  <c r="AL71" i="20"/>
  <c r="AU71" i="20"/>
  <c r="R71" i="20"/>
  <c r="AA71" i="20"/>
  <c r="AJ71" i="20"/>
  <c r="AS71" i="20"/>
  <c r="P71" i="20"/>
  <c r="Y71" i="20"/>
  <c r="AH71" i="20"/>
  <c r="AQ71" i="20"/>
  <c r="U70" i="20"/>
  <c r="G1051" i="21" s="1"/>
  <c r="AD70" i="20"/>
  <c r="G1296" i="21" s="1"/>
  <c r="AM70" i="20"/>
  <c r="G1541" i="21" s="1"/>
  <c r="AV70" i="20"/>
  <c r="G1786" i="21" s="1"/>
  <c r="S70" i="20"/>
  <c r="E1051" i="21" s="1"/>
  <c r="AB70" i="20"/>
  <c r="E1296" i="21" s="1"/>
  <c r="AK70" i="20"/>
  <c r="E1541" i="21" s="1"/>
  <c r="AT70" i="20"/>
  <c r="E1786" i="21" s="1"/>
  <c r="Q70" i="20"/>
  <c r="C1051" i="21" s="1"/>
  <c r="Z70" i="20"/>
  <c r="C1296" i="21" s="1"/>
  <c r="AI70" i="20"/>
  <c r="C1541" i="21" s="1"/>
  <c r="AR70" i="20"/>
  <c r="C1786" i="21" s="1"/>
  <c r="O70" i="20"/>
  <c r="A1051" i="21" s="1"/>
  <c r="X70" i="20"/>
  <c r="A1296" i="21" s="1"/>
  <c r="AG70" i="20"/>
  <c r="A1541" i="21" s="1"/>
  <c r="AP70" i="20"/>
  <c r="A1786" i="21" s="1"/>
  <c r="E313" i="20"/>
  <c r="H316" i="21"/>
  <c r="D313" i="20"/>
  <c r="F316" i="21"/>
  <c r="C313" i="20"/>
  <c r="D316" i="21"/>
  <c r="B313" i="20"/>
  <c r="B316" i="21"/>
  <c r="V70" i="20"/>
  <c r="AE70" i="20"/>
  <c r="AN70" i="20"/>
  <c r="AW70" i="20"/>
  <c r="T70" i="20"/>
  <c r="AC70" i="20"/>
  <c r="AL70" i="20"/>
  <c r="AU70" i="20"/>
  <c r="R70" i="20"/>
  <c r="AA70" i="20"/>
  <c r="AJ70" i="20"/>
  <c r="AS70" i="20"/>
  <c r="P70" i="20"/>
  <c r="Y70" i="20"/>
  <c r="AH70" i="20"/>
  <c r="AQ70" i="20"/>
  <c r="U69" i="20"/>
  <c r="G1050" i="21" s="1"/>
  <c r="AD69" i="20"/>
  <c r="G1295" i="21" s="1"/>
  <c r="AM69" i="20"/>
  <c r="G1540" i="21" s="1"/>
  <c r="AV69" i="20"/>
  <c r="G1785" i="21" s="1"/>
  <c r="S69" i="20"/>
  <c r="E1050" i="21" s="1"/>
  <c r="AB69" i="20"/>
  <c r="E1295" i="21" s="1"/>
  <c r="AK69" i="20"/>
  <c r="E1540" i="21" s="1"/>
  <c r="AT69" i="20"/>
  <c r="E1785" i="21" s="1"/>
  <c r="Q69" i="20"/>
  <c r="C1050" i="21" s="1"/>
  <c r="Z69" i="20"/>
  <c r="C1295" i="21" s="1"/>
  <c r="AI69" i="20"/>
  <c r="C1540" i="21" s="1"/>
  <c r="AR69" i="20"/>
  <c r="C1785" i="21" s="1"/>
  <c r="O69" i="20"/>
  <c r="A1050" i="21" s="1"/>
  <c r="X69" i="20"/>
  <c r="A1295" i="21" s="1"/>
  <c r="AG69" i="20"/>
  <c r="A1540" i="21" s="1"/>
  <c r="AP69" i="20"/>
  <c r="A1785" i="21" s="1"/>
  <c r="E312" i="20"/>
  <c r="H315" i="21"/>
  <c r="D312" i="20"/>
  <c r="F315" i="21"/>
  <c r="C312" i="20"/>
  <c r="D315" i="21"/>
  <c r="B312" i="20"/>
  <c r="B315" i="21"/>
  <c r="V69" i="20"/>
  <c r="AE69" i="20"/>
  <c r="AN69" i="20"/>
  <c r="AW69" i="20"/>
  <c r="T69" i="20"/>
  <c r="AC69" i="20"/>
  <c r="AL69" i="20"/>
  <c r="AU69" i="20"/>
  <c r="R69" i="20"/>
  <c r="AA69" i="20"/>
  <c r="AJ69" i="20"/>
  <c r="AS69" i="20"/>
  <c r="P69" i="20"/>
  <c r="Y69" i="20"/>
  <c r="AH69" i="20"/>
  <c r="AQ69" i="20"/>
  <c r="U68" i="20"/>
  <c r="G1049" i="21" s="1"/>
  <c r="AD68" i="20"/>
  <c r="G1294" i="21" s="1"/>
  <c r="AM68" i="20"/>
  <c r="G1539" i="21" s="1"/>
  <c r="AV68" i="20"/>
  <c r="G1784" i="21" s="1"/>
  <c r="S68" i="20"/>
  <c r="E1049" i="21" s="1"/>
  <c r="AB68" i="20"/>
  <c r="E1294" i="21" s="1"/>
  <c r="AK68" i="20"/>
  <c r="E1539" i="21" s="1"/>
  <c r="AT68" i="20"/>
  <c r="E1784" i="21" s="1"/>
  <c r="Q68" i="20"/>
  <c r="C1049" i="21" s="1"/>
  <c r="Z68" i="20"/>
  <c r="C1294" i="21" s="1"/>
  <c r="AI68" i="20"/>
  <c r="C1539" i="21" s="1"/>
  <c r="AR68" i="20"/>
  <c r="C1784" i="21" s="1"/>
  <c r="O68" i="20"/>
  <c r="A1049" i="21" s="1"/>
  <c r="X68" i="20"/>
  <c r="A1294" i="21" s="1"/>
  <c r="AG68" i="20"/>
  <c r="A1539" i="21" s="1"/>
  <c r="AP68" i="20"/>
  <c r="A1784" i="21" s="1"/>
  <c r="E311" i="20"/>
  <c r="H314" i="21"/>
  <c r="D311" i="20"/>
  <c r="F314" i="21"/>
  <c r="C311" i="20"/>
  <c r="D314" i="21"/>
  <c r="B311" i="20"/>
  <c r="B314" i="21"/>
  <c r="V68" i="20"/>
  <c r="AE68" i="20"/>
  <c r="AN68" i="20"/>
  <c r="AW68" i="20"/>
  <c r="T68" i="20"/>
  <c r="AC68" i="20"/>
  <c r="AL68" i="20"/>
  <c r="AU68" i="20"/>
  <c r="R68" i="20"/>
  <c r="AA68" i="20"/>
  <c r="AJ68" i="20"/>
  <c r="AS68" i="20"/>
  <c r="P68" i="20"/>
  <c r="Y68" i="20"/>
  <c r="AH68" i="20"/>
  <c r="AQ68" i="20"/>
  <c r="U67" i="20"/>
  <c r="G1048" i="21" s="1"/>
  <c r="AD67" i="20"/>
  <c r="G1293" i="21" s="1"/>
  <c r="AM67" i="20"/>
  <c r="G1538" i="21" s="1"/>
  <c r="AV67" i="20"/>
  <c r="G1783" i="21" s="1"/>
  <c r="S67" i="20"/>
  <c r="E1048" i="21" s="1"/>
  <c r="AB67" i="20"/>
  <c r="E1293" i="21" s="1"/>
  <c r="AK67" i="20"/>
  <c r="E1538" i="21" s="1"/>
  <c r="AT67" i="20"/>
  <c r="E1783" i="21" s="1"/>
  <c r="Q67" i="20"/>
  <c r="C1048" i="21" s="1"/>
  <c r="Z67" i="20"/>
  <c r="C1293" i="21" s="1"/>
  <c r="AI67" i="20"/>
  <c r="C1538" i="21" s="1"/>
  <c r="AR67" i="20"/>
  <c r="C1783" i="21" s="1"/>
  <c r="O67" i="20"/>
  <c r="A1048" i="21" s="1"/>
  <c r="X67" i="20"/>
  <c r="A1293" i="21" s="1"/>
  <c r="AG67" i="20"/>
  <c r="A1538" i="21" s="1"/>
  <c r="AP67" i="20"/>
  <c r="A1783" i="21" s="1"/>
  <c r="E310" i="20"/>
  <c r="H313" i="21"/>
  <c r="D310" i="20"/>
  <c r="F313" i="21"/>
  <c r="C310" i="20"/>
  <c r="D313" i="21"/>
  <c r="B310" i="20"/>
  <c r="B313" i="21"/>
  <c r="V67" i="20"/>
  <c r="AE67" i="20"/>
  <c r="AN67" i="20"/>
  <c r="AW67" i="20"/>
  <c r="T67" i="20"/>
  <c r="AC67" i="20"/>
  <c r="AL67" i="20"/>
  <c r="AU67" i="20"/>
  <c r="R67" i="20"/>
  <c r="AA67" i="20"/>
  <c r="AJ67" i="20"/>
  <c r="AS67" i="20"/>
  <c r="P67" i="20"/>
  <c r="Y67" i="20"/>
  <c r="AH67" i="20"/>
  <c r="AQ67" i="20"/>
  <c r="U66" i="20"/>
  <c r="G1047" i="21" s="1"/>
  <c r="AD66" i="20"/>
  <c r="G1292" i="21" s="1"/>
  <c r="AM66" i="20"/>
  <c r="G1537" i="21" s="1"/>
  <c r="AV66" i="20"/>
  <c r="G1782" i="21" s="1"/>
  <c r="S66" i="20"/>
  <c r="E1047" i="21" s="1"/>
  <c r="AB66" i="20"/>
  <c r="E1292" i="21" s="1"/>
  <c r="AK66" i="20"/>
  <c r="E1537" i="21" s="1"/>
  <c r="AT66" i="20"/>
  <c r="E1782" i="21" s="1"/>
  <c r="Q66" i="20"/>
  <c r="C1047" i="21" s="1"/>
  <c r="Z66" i="20"/>
  <c r="C1292" i="21" s="1"/>
  <c r="AI66" i="20"/>
  <c r="C1537" i="21" s="1"/>
  <c r="AR66" i="20"/>
  <c r="C1782" i="21" s="1"/>
  <c r="O66" i="20"/>
  <c r="A1047" i="21" s="1"/>
  <c r="X66" i="20"/>
  <c r="A1292" i="21" s="1"/>
  <c r="AG66" i="20"/>
  <c r="A1537" i="21" s="1"/>
  <c r="AP66" i="20"/>
  <c r="A1782" i="21" s="1"/>
  <c r="E309" i="20"/>
  <c r="H312" i="21"/>
  <c r="D309" i="20"/>
  <c r="F312" i="21"/>
  <c r="C309" i="20"/>
  <c r="D312" i="21"/>
  <c r="V66" i="20"/>
  <c r="AE66" i="20"/>
  <c r="AN66" i="20"/>
  <c r="AW66" i="20"/>
  <c r="T66" i="20"/>
  <c r="AC66" i="20"/>
  <c r="AL66" i="20"/>
  <c r="AU66" i="20"/>
  <c r="R66" i="20"/>
  <c r="AA66" i="20"/>
  <c r="AJ66" i="20"/>
  <c r="AS66" i="20"/>
  <c r="P66" i="20"/>
  <c r="Y66" i="20"/>
  <c r="AH66" i="20"/>
  <c r="AQ66" i="20"/>
  <c r="U65" i="20"/>
  <c r="G1046" i="21" s="1"/>
  <c r="AD65" i="20"/>
  <c r="G1291" i="21" s="1"/>
  <c r="AM65" i="20"/>
  <c r="G1536" i="21" s="1"/>
  <c r="AV65" i="20"/>
  <c r="G1781" i="21" s="1"/>
  <c r="S65" i="20"/>
  <c r="E1046" i="21" s="1"/>
  <c r="AB65" i="20"/>
  <c r="E1291" i="21" s="1"/>
  <c r="AK65" i="20"/>
  <c r="E1536" i="21" s="1"/>
  <c r="AT65" i="20"/>
  <c r="E1781" i="21" s="1"/>
  <c r="Q65" i="20"/>
  <c r="C1046" i="21" s="1"/>
  <c r="Z65" i="20"/>
  <c r="C1291" i="21" s="1"/>
  <c r="AI65" i="20"/>
  <c r="C1536" i="21" s="1"/>
  <c r="AR65" i="20"/>
  <c r="C1781" i="21" s="1"/>
  <c r="O65" i="20"/>
  <c r="A1046" i="21" s="1"/>
  <c r="X65" i="20"/>
  <c r="A1291" i="21" s="1"/>
  <c r="AG65" i="20"/>
  <c r="A1536" i="21" s="1"/>
  <c r="AP65" i="20"/>
  <c r="A1781" i="21" s="1"/>
  <c r="E308" i="20"/>
  <c r="H311" i="21"/>
  <c r="D308" i="20"/>
  <c r="F311" i="21"/>
  <c r="C308" i="20"/>
  <c r="D311" i="21"/>
  <c r="B308" i="20"/>
  <c r="B311" i="21"/>
  <c r="V65" i="20"/>
  <c r="AE65" i="20"/>
  <c r="AN65" i="20"/>
  <c r="AW65" i="20"/>
  <c r="T65" i="20"/>
  <c r="AC65" i="20"/>
  <c r="AL65" i="20"/>
  <c r="AU65" i="20"/>
  <c r="R65" i="20"/>
  <c r="AA65" i="20"/>
  <c r="AJ65" i="20"/>
  <c r="AS65" i="20"/>
  <c r="P65" i="20"/>
  <c r="Y65" i="20"/>
  <c r="AH65" i="20"/>
  <c r="AQ65" i="20"/>
  <c r="U64" i="20"/>
  <c r="G1045" i="21" s="1"/>
  <c r="AD64" i="20"/>
  <c r="G1290" i="21" s="1"/>
  <c r="AM64" i="20"/>
  <c r="G1535" i="21" s="1"/>
  <c r="AV64" i="20"/>
  <c r="G1780" i="21" s="1"/>
  <c r="S64" i="20"/>
  <c r="E1045" i="21" s="1"/>
  <c r="AB64" i="20"/>
  <c r="E1290" i="21" s="1"/>
  <c r="AK64" i="20"/>
  <c r="E1535" i="21" s="1"/>
  <c r="AT64" i="20"/>
  <c r="E1780" i="21" s="1"/>
  <c r="Q64" i="20"/>
  <c r="C1045" i="21" s="1"/>
  <c r="Z64" i="20"/>
  <c r="C1290" i="21" s="1"/>
  <c r="AI64" i="20"/>
  <c r="C1535" i="21" s="1"/>
  <c r="AR64" i="20"/>
  <c r="C1780" i="21" s="1"/>
  <c r="O64" i="20"/>
  <c r="A1045" i="21" s="1"/>
  <c r="X64" i="20"/>
  <c r="A1290" i="21" s="1"/>
  <c r="AG64" i="20"/>
  <c r="A1535" i="21" s="1"/>
  <c r="AP64" i="20"/>
  <c r="A1780" i="21" s="1"/>
  <c r="E307" i="20"/>
  <c r="H310" i="21"/>
  <c r="D307" i="20"/>
  <c r="F310" i="21"/>
  <c r="C307" i="20"/>
  <c r="D310" i="21"/>
  <c r="B307" i="20"/>
  <c r="B310" i="21"/>
  <c r="V64" i="20"/>
  <c r="AE64" i="20"/>
  <c r="AN64" i="20"/>
  <c r="AW64" i="20"/>
  <c r="T64" i="20"/>
  <c r="AC64" i="20"/>
  <c r="AL64" i="20"/>
  <c r="AU64" i="20"/>
  <c r="R64" i="20"/>
  <c r="AA64" i="20"/>
  <c r="AJ64" i="20"/>
  <c r="AS64" i="20"/>
  <c r="P64" i="20"/>
  <c r="Y64" i="20"/>
  <c r="AH64" i="20"/>
  <c r="AQ64" i="20"/>
  <c r="U63" i="20"/>
  <c r="G1044" i="21" s="1"/>
  <c r="AD63" i="20"/>
  <c r="G1289" i="21" s="1"/>
  <c r="AM63" i="20"/>
  <c r="G1534" i="21" s="1"/>
  <c r="AV63" i="20"/>
  <c r="G1779" i="21" s="1"/>
  <c r="S63" i="20"/>
  <c r="E1044" i="21" s="1"/>
  <c r="AB63" i="20"/>
  <c r="E1289" i="21" s="1"/>
  <c r="AK63" i="20"/>
  <c r="E1534" i="21" s="1"/>
  <c r="AT63" i="20"/>
  <c r="E1779" i="21" s="1"/>
  <c r="Q63" i="20"/>
  <c r="C1044" i="21" s="1"/>
  <c r="Z63" i="20"/>
  <c r="C1289" i="21" s="1"/>
  <c r="AI63" i="20"/>
  <c r="C1534" i="21" s="1"/>
  <c r="AR63" i="20"/>
  <c r="C1779" i="21" s="1"/>
  <c r="O63" i="20"/>
  <c r="A1044" i="21" s="1"/>
  <c r="X63" i="20"/>
  <c r="A1289" i="21" s="1"/>
  <c r="AG63" i="20"/>
  <c r="A1534" i="21" s="1"/>
  <c r="AP63" i="20"/>
  <c r="A1779" i="21" s="1"/>
  <c r="E306" i="20"/>
  <c r="H309" i="21"/>
  <c r="D306" i="20"/>
  <c r="F309" i="21"/>
  <c r="C306" i="20"/>
  <c r="D309" i="21"/>
  <c r="B306" i="20"/>
  <c r="B309" i="21"/>
  <c r="V63" i="20"/>
  <c r="AE63" i="20"/>
  <c r="AN63" i="20"/>
  <c r="AW63" i="20"/>
  <c r="T63" i="20"/>
  <c r="AC63" i="20"/>
  <c r="AL63" i="20"/>
  <c r="AU63" i="20"/>
  <c r="R63" i="20"/>
  <c r="AA63" i="20"/>
  <c r="AJ63" i="20"/>
  <c r="AS63" i="20"/>
  <c r="P63" i="20"/>
  <c r="Y63" i="20"/>
  <c r="AH63" i="20"/>
  <c r="AQ63" i="20"/>
  <c r="U62" i="20"/>
  <c r="G1043" i="21" s="1"/>
  <c r="AD62" i="20"/>
  <c r="G1288" i="21" s="1"/>
  <c r="AM62" i="20"/>
  <c r="G1533" i="21" s="1"/>
  <c r="AV62" i="20"/>
  <c r="G1778" i="21" s="1"/>
  <c r="S62" i="20"/>
  <c r="E1043" i="21" s="1"/>
  <c r="AB62" i="20"/>
  <c r="E1288" i="21" s="1"/>
  <c r="AK62" i="20"/>
  <c r="E1533" i="21" s="1"/>
  <c r="AT62" i="20"/>
  <c r="E1778" i="21" s="1"/>
  <c r="Q62" i="20"/>
  <c r="C1043" i="21" s="1"/>
  <c r="Z62" i="20"/>
  <c r="C1288" i="21" s="1"/>
  <c r="AI62" i="20"/>
  <c r="C1533" i="21" s="1"/>
  <c r="AR62" i="20"/>
  <c r="C1778" i="21" s="1"/>
  <c r="O62" i="20"/>
  <c r="A1043" i="21" s="1"/>
  <c r="X62" i="20"/>
  <c r="A1288" i="21" s="1"/>
  <c r="AG62" i="20"/>
  <c r="A1533" i="21" s="1"/>
  <c r="AP62" i="20"/>
  <c r="A1778" i="21" s="1"/>
  <c r="E305" i="20"/>
  <c r="H308" i="21"/>
  <c r="D305" i="20"/>
  <c r="F308" i="21"/>
  <c r="C305" i="20"/>
  <c r="D308" i="21"/>
  <c r="B305" i="20"/>
  <c r="B308" i="21"/>
  <c r="V62" i="20"/>
  <c r="AE62" i="20"/>
  <c r="AN62" i="20"/>
  <c r="AW62" i="20"/>
  <c r="T62" i="20"/>
  <c r="AC62" i="20"/>
  <c r="AL62" i="20"/>
  <c r="AU62" i="20"/>
  <c r="R62" i="20"/>
  <c r="AA62" i="20"/>
  <c r="AJ62" i="20"/>
  <c r="AS62" i="20"/>
  <c r="P62" i="20"/>
  <c r="Y62" i="20"/>
  <c r="AH62" i="20"/>
  <c r="AQ62" i="20"/>
  <c r="U61" i="20"/>
  <c r="G1042" i="21" s="1"/>
  <c r="AD61" i="20"/>
  <c r="G1287" i="21" s="1"/>
  <c r="AM61" i="20"/>
  <c r="G1532" i="21" s="1"/>
  <c r="AV61" i="20"/>
  <c r="G1777" i="21" s="1"/>
  <c r="S61" i="20"/>
  <c r="E1042" i="21" s="1"/>
  <c r="AB61" i="20"/>
  <c r="E1287" i="21" s="1"/>
  <c r="AK61" i="20"/>
  <c r="E1532" i="21" s="1"/>
  <c r="AT61" i="20"/>
  <c r="E1777" i="21" s="1"/>
  <c r="Q61" i="20"/>
  <c r="C1042" i="21" s="1"/>
  <c r="Z61" i="20"/>
  <c r="C1287" i="21" s="1"/>
  <c r="AI61" i="20"/>
  <c r="C1532" i="21" s="1"/>
  <c r="AR61" i="20"/>
  <c r="C1777" i="21" s="1"/>
  <c r="O61" i="20"/>
  <c r="A1042" i="21" s="1"/>
  <c r="X61" i="20"/>
  <c r="A1287" i="21" s="1"/>
  <c r="AG61" i="20"/>
  <c r="A1532" i="21" s="1"/>
  <c r="AP61" i="20"/>
  <c r="A1777" i="21" s="1"/>
  <c r="E304" i="20"/>
  <c r="H307" i="21"/>
  <c r="D304" i="20"/>
  <c r="F307" i="21"/>
  <c r="C304" i="20"/>
  <c r="D307" i="21"/>
  <c r="B304" i="20"/>
  <c r="B307" i="21"/>
  <c r="V61" i="20"/>
  <c r="AE61" i="20"/>
  <c r="AN61" i="20"/>
  <c r="AW61" i="20"/>
  <c r="T61" i="20"/>
  <c r="AC61" i="20"/>
  <c r="AL61" i="20"/>
  <c r="AU61" i="20"/>
  <c r="R61" i="20"/>
  <c r="AA61" i="20"/>
  <c r="AJ61" i="20"/>
  <c r="AS61" i="20"/>
  <c r="P61" i="20"/>
  <c r="Y61" i="20"/>
  <c r="AH61" i="20"/>
  <c r="AQ61" i="20"/>
  <c r="U60" i="20"/>
  <c r="G1041" i="21" s="1"/>
  <c r="AD60" i="20"/>
  <c r="G1286" i="21" s="1"/>
  <c r="AM60" i="20"/>
  <c r="G1531" i="21" s="1"/>
  <c r="AV60" i="20"/>
  <c r="G1776" i="21" s="1"/>
  <c r="S60" i="20"/>
  <c r="E1041" i="21" s="1"/>
  <c r="AB60" i="20"/>
  <c r="E1286" i="21" s="1"/>
  <c r="AK60" i="20"/>
  <c r="E1531" i="21" s="1"/>
  <c r="AT60" i="20"/>
  <c r="E1776" i="21" s="1"/>
  <c r="Q60" i="20"/>
  <c r="C1041" i="21" s="1"/>
  <c r="Z60" i="20"/>
  <c r="C1286" i="21" s="1"/>
  <c r="AI60" i="20"/>
  <c r="C1531" i="21" s="1"/>
  <c r="AR60" i="20"/>
  <c r="C1776" i="21" s="1"/>
  <c r="O60" i="20"/>
  <c r="A1041" i="21" s="1"/>
  <c r="X60" i="20"/>
  <c r="A1286" i="21" s="1"/>
  <c r="AG60" i="20"/>
  <c r="A1531" i="21" s="1"/>
  <c r="AP60" i="20"/>
  <c r="A1776" i="21" s="1"/>
  <c r="E303" i="20"/>
  <c r="H306" i="21"/>
  <c r="D303" i="20"/>
  <c r="F306" i="21"/>
  <c r="C303" i="20"/>
  <c r="D306" i="21"/>
  <c r="B303" i="20"/>
  <c r="B306" i="21"/>
  <c r="V60" i="20"/>
  <c r="AE60" i="20"/>
  <c r="AN60" i="20"/>
  <c r="AW60" i="20"/>
  <c r="T60" i="20"/>
  <c r="AC60" i="20"/>
  <c r="AL60" i="20"/>
  <c r="AU60" i="20"/>
  <c r="R60" i="20"/>
  <c r="AA60" i="20"/>
  <c r="AJ60" i="20"/>
  <c r="AS60" i="20"/>
  <c r="P60" i="20"/>
  <c r="Y60" i="20"/>
  <c r="AH60" i="20"/>
  <c r="AQ60" i="20"/>
  <c r="U59" i="20"/>
  <c r="G1040" i="21" s="1"/>
  <c r="AD59" i="20"/>
  <c r="G1285" i="21" s="1"/>
  <c r="AM59" i="20"/>
  <c r="G1530" i="21" s="1"/>
  <c r="AV59" i="20"/>
  <c r="G1775" i="21" s="1"/>
  <c r="S59" i="20"/>
  <c r="E1040" i="21" s="1"/>
  <c r="AB59" i="20"/>
  <c r="E1285" i="21" s="1"/>
  <c r="AK59" i="20"/>
  <c r="E1530" i="21" s="1"/>
  <c r="AT59" i="20"/>
  <c r="E1775" i="21" s="1"/>
  <c r="Q59" i="20"/>
  <c r="C1040" i="21" s="1"/>
  <c r="Z59" i="20"/>
  <c r="C1285" i="21" s="1"/>
  <c r="AI59" i="20"/>
  <c r="C1530" i="21" s="1"/>
  <c r="AR59" i="20"/>
  <c r="C1775" i="21" s="1"/>
  <c r="O59" i="20"/>
  <c r="A1040" i="21" s="1"/>
  <c r="X59" i="20"/>
  <c r="A1285" i="21" s="1"/>
  <c r="AG59" i="20"/>
  <c r="A1530" i="21" s="1"/>
  <c r="AP59" i="20"/>
  <c r="A1775" i="21" s="1"/>
  <c r="E302" i="20"/>
  <c r="H305" i="21"/>
  <c r="D302" i="20"/>
  <c r="F305" i="21"/>
  <c r="C302" i="20"/>
  <c r="D305" i="21"/>
  <c r="B302" i="20"/>
  <c r="B305" i="21"/>
  <c r="V59" i="20"/>
  <c r="AE59" i="20"/>
  <c r="AN59" i="20"/>
  <c r="AW59" i="20"/>
  <c r="T59" i="20"/>
  <c r="AC59" i="20"/>
  <c r="AL59" i="20"/>
  <c r="AU59" i="20"/>
  <c r="R59" i="20"/>
  <c r="AA59" i="20"/>
  <c r="AJ59" i="20"/>
  <c r="AS59" i="20"/>
  <c r="P59" i="20"/>
  <c r="Y59" i="20"/>
  <c r="AH59" i="20"/>
  <c r="AQ59" i="20"/>
  <c r="U58" i="20"/>
  <c r="G1039" i="21" s="1"/>
  <c r="AD58" i="20"/>
  <c r="G1284" i="21" s="1"/>
  <c r="AM58" i="20"/>
  <c r="G1529" i="21" s="1"/>
  <c r="AV58" i="20"/>
  <c r="G1774" i="21" s="1"/>
  <c r="S58" i="20"/>
  <c r="E1039" i="21" s="1"/>
  <c r="AB58" i="20"/>
  <c r="E1284" i="21" s="1"/>
  <c r="AK58" i="20"/>
  <c r="E1529" i="21" s="1"/>
  <c r="AT58" i="20"/>
  <c r="E1774" i="21" s="1"/>
  <c r="Q58" i="20"/>
  <c r="C1039" i="21" s="1"/>
  <c r="Z58" i="20"/>
  <c r="C1284" i="21" s="1"/>
  <c r="AI58" i="20"/>
  <c r="C1529" i="21" s="1"/>
  <c r="AR58" i="20"/>
  <c r="C1774" i="21" s="1"/>
  <c r="O58" i="20"/>
  <c r="A1039" i="21" s="1"/>
  <c r="X58" i="20"/>
  <c r="A1284" i="21" s="1"/>
  <c r="AG58" i="20"/>
  <c r="A1529" i="21" s="1"/>
  <c r="AP58" i="20"/>
  <c r="A1774" i="21" s="1"/>
  <c r="E301" i="20"/>
  <c r="H304" i="21"/>
  <c r="D301" i="20"/>
  <c r="F304" i="21"/>
  <c r="C301" i="20"/>
  <c r="D304" i="21"/>
  <c r="B301" i="20"/>
  <c r="B304" i="21"/>
  <c r="V58" i="20"/>
  <c r="AE58" i="20"/>
  <c r="AN58" i="20"/>
  <c r="AW58" i="20"/>
  <c r="T58" i="20"/>
  <c r="AC58" i="20"/>
  <c r="AL58" i="20"/>
  <c r="AU58" i="20"/>
  <c r="R58" i="20"/>
  <c r="AA58" i="20"/>
  <c r="AJ58" i="20"/>
  <c r="AS58" i="20"/>
  <c r="P58" i="20"/>
  <c r="Y58" i="20"/>
  <c r="AH58" i="20"/>
  <c r="AQ58" i="20"/>
  <c r="U57" i="20"/>
  <c r="G1038" i="21" s="1"/>
  <c r="AD57" i="20"/>
  <c r="G1283" i="21" s="1"/>
  <c r="AM57" i="20"/>
  <c r="G1528" i="21" s="1"/>
  <c r="AV57" i="20"/>
  <c r="G1773" i="21" s="1"/>
  <c r="S57" i="20"/>
  <c r="E1038" i="21" s="1"/>
  <c r="AB57" i="20"/>
  <c r="E1283" i="21" s="1"/>
  <c r="AK57" i="20"/>
  <c r="E1528" i="21" s="1"/>
  <c r="AT57" i="20"/>
  <c r="E1773" i="21" s="1"/>
  <c r="Q57" i="20"/>
  <c r="C1038" i="21" s="1"/>
  <c r="Z57" i="20"/>
  <c r="C1283" i="21" s="1"/>
  <c r="AI57" i="20"/>
  <c r="C1528" i="21" s="1"/>
  <c r="AR57" i="20"/>
  <c r="C1773" i="21" s="1"/>
  <c r="O57" i="20"/>
  <c r="A1038" i="21" s="1"/>
  <c r="X57" i="20"/>
  <c r="A1283" i="21" s="1"/>
  <c r="AG57" i="20"/>
  <c r="A1528" i="21" s="1"/>
  <c r="AP57" i="20"/>
  <c r="A1773" i="21" s="1"/>
  <c r="E300" i="20"/>
  <c r="H303" i="21"/>
  <c r="D300" i="20"/>
  <c r="F303" i="21"/>
  <c r="C300" i="20"/>
  <c r="D303" i="21"/>
  <c r="B300" i="20"/>
  <c r="B303" i="21"/>
  <c r="V57" i="20"/>
  <c r="AE57" i="20"/>
  <c r="AN57" i="20"/>
  <c r="AW57" i="20"/>
  <c r="T57" i="20"/>
  <c r="AC57" i="20"/>
  <c r="AL57" i="20"/>
  <c r="AU57" i="20"/>
  <c r="R57" i="20"/>
  <c r="AA57" i="20"/>
  <c r="AJ57" i="20"/>
  <c r="AS57" i="20"/>
  <c r="P57" i="20"/>
  <c r="Y57" i="20"/>
  <c r="AH57" i="20"/>
  <c r="AQ57" i="20"/>
  <c r="U56" i="20"/>
  <c r="G1037" i="21" s="1"/>
  <c r="AD56" i="20"/>
  <c r="G1282" i="21" s="1"/>
  <c r="AM56" i="20"/>
  <c r="G1527" i="21" s="1"/>
  <c r="AV56" i="20"/>
  <c r="G1772" i="21" s="1"/>
  <c r="S56" i="20"/>
  <c r="E1037" i="21" s="1"/>
  <c r="AB56" i="20"/>
  <c r="E1282" i="21" s="1"/>
  <c r="AK56" i="20"/>
  <c r="E1527" i="21" s="1"/>
  <c r="AT56" i="20"/>
  <c r="E1772" i="21" s="1"/>
  <c r="Q56" i="20"/>
  <c r="C1037" i="21" s="1"/>
  <c r="Z56" i="20"/>
  <c r="C1282" i="21" s="1"/>
  <c r="AI56" i="20"/>
  <c r="C1527" i="21" s="1"/>
  <c r="AR56" i="20"/>
  <c r="C1772" i="21" s="1"/>
  <c r="O56" i="20"/>
  <c r="A1037" i="21" s="1"/>
  <c r="X56" i="20"/>
  <c r="A1282" i="21" s="1"/>
  <c r="AG56" i="20"/>
  <c r="A1527" i="21" s="1"/>
  <c r="AP56" i="20"/>
  <c r="A1772" i="21" s="1"/>
  <c r="E299" i="20"/>
  <c r="H302" i="21"/>
  <c r="D299" i="20"/>
  <c r="F302" i="21"/>
  <c r="C299" i="20"/>
  <c r="D302" i="21"/>
  <c r="B299" i="20"/>
  <c r="B302" i="21"/>
  <c r="V56" i="20"/>
  <c r="AE56" i="20"/>
  <c r="AN56" i="20"/>
  <c r="AW56" i="20"/>
  <c r="T56" i="20"/>
  <c r="AC56" i="20"/>
  <c r="AL56" i="20"/>
  <c r="AU56" i="20"/>
  <c r="R56" i="20"/>
  <c r="AA56" i="20"/>
  <c r="AJ56" i="20"/>
  <c r="AS56" i="20"/>
  <c r="P56" i="20"/>
  <c r="Y56" i="20"/>
  <c r="AH56" i="20"/>
  <c r="AQ56" i="20"/>
  <c r="U55" i="20"/>
  <c r="G1036" i="21" s="1"/>
  <c r="AD55" i="20"/>
  <c r="G1281" i="21" s="1"/>
  <c r="AM55" i="20"/>
  <c r="G1526" i="21" s="1"/>
  <c r="AV55" i="20"/>
  <c r="G1771" i="21" s="1"/>
  <c r="S55" i="20"/>
  <c r="E1036" i="21" s="1"/>
  <c r="AB55" i="20"/>
  <c r="E1281" i="21" s="1"/>
  <c r="AK55" i="20"/>
  <c r="E1526" i="21" s="1"/>
  <c r="AT55" i="20"/>
  <c r="E1771" i="21" s="1"/>
  <c r="Q55" i="20"/>
  <c r="C1036" i="21" s="1"/>
  <c r="Z55" i="20"/>
  <c r="C1281" i="21" s="1"/>
  <c r="AI55" i="20"/>
  <c r="C1526" i="21" s="1"/>
  <c r="AR55" i="20"/>
  <c r="C1771" i="21" s="1"/>
  <c r="O55" i="20"/>
  <c r="A1036" i="21" s="1"/>
  <c r="X55" i="20"/>
  <c r="A1281" i="21" s="1"/>
  <c r="AG55" i="20"/>
  <c r="A1526" i="21" s="1"/>
  <c r="AP55" i="20"/>
  <c r="A1771" i="21" s="1"/>
  <c r="E298" i="20"/>
  <c r="H301" i="21"/>
  <c r="D298" i="20"/>
  <c r="F301" i="21"/>
  <c r="C298" i="20"/>
  <c r="D301" i="21"/>
  <c r="B298" i="20"/>
  <c r="B301" i="21"/>
  <c r="V55" i="20"/>
  <c r="AE55" i="20"/>
  <c r="AN55" i="20"/>
  <c r="AW55" i="20"/>
  <c r="T55" i="20"/>
  <c r="AC55" i="20"/>
  <c r="AL55" i="20"/>
  <c r="AU55" i="20"/>
  <c r="R55" i="20"/>
  <c r="AA55" i="20"/>
  <c r="AJ55" i="20"/>
  <c r="AS55" i="20"/>
  <c r="P55" i="20"/>
  <c r="Y55" i="20"/>
  <c r="AH55" i="20"/>
  <c r="AQ55" i="20"/>
  <c r="U54" i="20"/>
  <c r="G1035" i="21" s="1"/>
  <c r="AD54" i="20"/>
  <c r="G1280" i="21" s="1"/>
  <c r="AM54" i="20"/>
  <c r="G1525" i="21" s="1"/>
  <c r="AV54" i="20"/>
  <c r="G1770" i="21" s="1"/>
  <c r="S54" i="20"/>
  <c r="E1035" i="21" s="1"/>
  <c r="AB54" i="20"/>
  <c r="E1280" i="21" s="1"/>
  <c r="AK54" i="20"/>
  <c r="E1525" i="21" s="1"/>
  <c r="AT54" i="20"/>
  <c r="E1770" i="21" s="1"/>
  <c r="Q54" i="20"/>
  <c r="C1035" i="21" s="1"/>
  <c r="Z54" i="20"/>
  <c r="C1280" i="21" s="1"/>
  <c r="AI54" i="20"/>
  <c r="C1525" i="21" s="1"/>
  <c r="AR54" i="20"/>
  <c r="C1770" i="21" s="1"/>
  <c r="O54" i="20"/>
  <c r="A1035" i="21" s="1"/>
  <c r="X54" i="20"/>
  <c r="A1280" i="21" s="1"/>
  <c r="AG54" i="20"/>
  <c r="A1525" i="21" s="1"/>
  <c r="AP54" i="20"/>
  <c r="A1770" i="21" s="1"/>
  <c r="E297" i="20"/>
  <c r="H300" i="21"/>
  <c r="D297" i="20"/>
  <c r="F300" i="21"/>
  <c r="C297" i="20"/>
  <c r="D300" i="21"/>
  <c r="B297" i="20"/>
  <c r="B300" i="21"/>
  <c r="V54" i="20"/>
  <c r="AE54" i="20"/>
  <c r="AN54" i="20"/>
  <c r="AW54" i="20"/>
  <c r="T54" i="20"/>
  <c r="AC54" i="20"/>
  <c r="AL54" i="20"/>
  <c r="AU54" i="20"/>
  <c r="R54" i="20"/>
  <c r="AA54" i="20"/>
  <c r="AJ54" i="20"/>
  <c r="AS54" i="20"/>
  <c r="P54" i="20"/>
  <c r="Y54" i="20"/>
  <c r="AH54" i="20"/>
  <c r="AQ54" i="20"/>
  <c r="U53" i="20"/>
  <c r="G1034" i="21" s="1"/>
  <c r="AD53" i="20"/>
  <c r="G1279" i="21" s="1"/>
  <c r="AM53" i="20"/>
  <c r="G1524" i="21" s="1"/>
  <c r="AV53" i="20"/>
  <c r="G1769" i="21" s="1"/>
  <c r="S53" i="20"/>
  <c r="E1034" i="21" s="1"/>
  <c r="AB53" i="20"/>
  <c r="E1279" i="21" s="1"/>
  <c r="AK53" i="20"/>
  <c r="E1524" i="21" s="1"/>
  <c r="AT53" i="20"/>
  <c r="E1769" i="21" s="1"/>
  <c r="Q53" i="20"/>
  <c r="C1034" i="21" s="1"/>
  <c r="Z53" i="20"/>
  <c r="C1279" i="21" s="1"/>
  <c r="AI53" i="20"/>
  <c r="C1524" i="21" s="1"/>
  <c r="AR53" i="20"/>
  <c r="C1769" i="21" s="1"/>
  <c r="O53" i="20"/>
  <c r="A1034" i="21" s="1"/>
  <c r="X53" i="20"/>
  <c r="A1279" i="21" s="1"/>
  <c r="AG53" i="20"/>
  <c r="A1524" i="21" s="1"/>
  <c r="AP53" i="20"/>
  <c r="A1769" i="21" s="1"/>
  <c r="E296" i="20"/>
  <c r="H299" i="21"/>
  <c r="D296" i="20"/>
  <c r="F299" i="21"/>
  <c r="C296" i="20"/>
  <c r="D299" i="21"/>
  <c r="B296" i="20"/>
  <c r="B299" i="21"/>
  <c r="V53" i="20"/>
  <c r="AE53" i="20"/>
  <c r="AN53" i="20"/>
  <c r="AW53" i="20"/>
  <c r="T53" i="20"/>
  <c r="AC53" i="20"/>
  <c r="AL53" i="20"/>
  <c r="AU53" i="20"/>
  <c r="R53" i="20"/>
  <c r="AA53" i="20"/>
  <c r="AJ53" i="20"/>
  <c r="AS53" i="20"/>
  <c r="P53" i="20"/>
  <c r="Y53" i="20"/>
  <c r="AH53" i="20"/>
  <c r="AQ53" i="20"/>
  <c r="U51" i="20"/>
  <c r="G1032" i="21" s="1"/>
  <c r="AD51" i="20"/>
  <c r="G1277" i="21" s="1"/>
  <c r="AM51" i="20"/>
  <c r="G1522" i="21" s="1"/>
  <c r="AV51" i="20"/>
  <c r="G1767" i="21" s="1"/>
  <c r="O51" i="20"/>
  <c r="A1032" i="21" s="1"/>
  <c r="X51" i="20"/>
  <c r="A1277" i="21" s="1"/>
  <c r="AG51" i="20"/>
  <c r="A1522" i="21" s="1"/>
  <c r="AP51" i="20"/>
  <c r="A1767" i="21" s="1"/>
  <c r="C293" i="20"/>
  <c r="D296" i="21"/>
  <c r="O47" i="20"/>
  <c r="A1028" i="21" s="1"/>
  <c r="X47" i="20"/>
  <c r="A1273" i="21" s="1"/>
  <c r="AG47" i="20"/>
  <c r="A1518" i="21" s="1"/>
  <c r="AP47" i="20"/>
  <c r="A1763" i="21" s="1"/>
  <c r="D289" i="20"/>
  <c r="F292" i="21"/>
  <c r="B288" i="20"/>
  <c r="B291" i="21"/>
  <c r="O44" i="20"/>
  <c r="A1025" i="21" s="1"/>
  <c r="X44" i="20"/>
  <c r="A1270" i="21" s="1"/>
  <c r="AG44" i="20"/>
  <c r="A1515" i="21" s="1"/>
  <c r="AP44" i="20"/>
  <c r="A1760" i="21" s="1"/>
  <c r="U43" i="20"/>
  <c r="G1024" i="21" s="1"/>
  <c r="AD43" i="20"/>
  <c r="G1269" i="21" s="1"/>
  <c r="AM43" i="20"/>
  <c r="G1514" i="21" s="1"/>
  <c r="AV43" i="20"/>
  <c r="G1759" i="21" s="1"/>
  <c r="E286" i="20"/>
  <c r="H289" i="21"/>
  <c r="T40" i="20"/>
  <c r="AC40" i="20"/>
  <c r="AL40" i="20"/>
  <c r="AU40" i="20"/>
  <c r="S39" i="20"/>
  <c r="E1020" i="21" s="1"/>
  <c r="AK39" i="20"/>
  <c r="E1510" i="21" s="1"/>
  <c r="AT39" i="20"/>
  <c r="E1755" i="21" s="1"/>
  <c r="AB39" i="20"/>
  <c r="E1265" i="21" s="1"/>
  <c r="U34" i="20"/>
  <c r="G1015" i="21" s="1"/>
  <c r="AM34" i="20"/>
  <c r="G1505" i="21" s="1"/>
  <c r="AV34" i="20"/>
  <c r="G1750" i="21" s="1"/>
  <c r="AD34" i="20"/>
  <c r="G1260" i="21" s="1"/>
  <c r="X31" i="20"/>
  <c r="A1257" i="21" s="1"/>
  <c r="AP31" i="20"/>
  <c r="A1747" i="21" s="1"/>
  <c r="O31" i="20"/>
  <c r="A1012" i="21" s="1"/>
  <c r="AG31" i="20"/>
  <c r="A1502" i="21" s="1"/>
  <c r="V30" i="20"/>
  <c r="AE30" i="20"/>
  <c r="AW30" i="20"/>
  <c r="AN30" i="20"/>
  <c r="Q28" i="20"/>
  <c r="C1009" i="21" s="1"/>
  <c r="Z28" i="20"/>
  <c r="C1254" i="21" s="1"/>
  <c r="AR28" i="20"/>
  <c r="C1744" i="21" s="1"/>
  <c r="AI28" i="20"/>
  <c r="C1499" i="21" s="1"/>
  <c r="AP27" i="20"/>
  <c r="A1743" i="21" s="1"/>
  <c r="O27" i="20"/>
  <c r="A1008" i="21" s="1"/>
  <c r="X27" i="20"/>
  <c r="A1253" i="21" s="1"/>
  <c r="AG27" i="20"/>
  <c r="A1498" i="21" s="1"/>
  <c r="AM25" i="20"/>
  <c r="G1496" i="21" s="1"/>
  <c r="AD25" i="20"/>
  <c r="G1251" i="21" s="1"/>
  <c r="U25" i="20"/>
  <c r="G1006" i="21" s="1"/>
  <c r="AV25" i="20"/>
  <c r="G1741" i="21" s="1"/>
  <c r="AM21" i="20"/>
  <c r="G1492" i="21" s="1"/>
  <c r="U21" i="20"/>
  <c r="G1002" i="21" s="1"/>
  <c r="AD21" i="20"/>
  <c r="G1247" i="21" s="1"/>
  <c r="AV21" i="20"/>
  <c r="G1737" i="21" s="1"/>
  <c r="Y21" i="20"/>
  <c r="AH21" i="20"/>
  <c r="AQ21" i="20"/>
  <c r="P21" i="20"/>
  <c r="AV19" i="20"/>
  <c r="G1735" i="21" s="1"/>
  <c r="AM19" i="20"/>
  <c r="G1490" i="21" s="1"/>
  <c r="AD19" i="20"/>
  <c r="G1245" i="21" s="1"/>
  <c r="U19" i="20"/>
  <c r="G1000" i="21" s="1"/>
  <c r="AK19" i="20"/>
  <c r="E1490" i="21" s="1"/>
  <c r="AB19" i="20"/>
  <c r="E1245" i="21" s="1"/>
  <c r="S19" i="20"/>
  <c r="E1000" i="21" s="1"/>
  <c r="AT19" i="20"/>
  <c r="E1735" i="21" s="1"/>
  <c r="Q19" i="20"/>
  <c r="C1000" i="21" s="1"/>
  <c r="Z19" i="20"/>
  <c r="C1245" i="21" s="1"/>
  <c r="AI19" i="20"/>
  <c r="C1490" i="21" s="1"/>
  <c r="AR19" i="20"/>
  <c r="C1735" i="21" s="1"/>
  <c r="X19" i="20"/>
  <c r="A1245" i="21" s="1"/>
  <c r="AG19" i="20"/>
  <c r="A1490" i="21" s="1"/>
  <c r="O19" i="20"/>
  <c r="A1000" i="21" s="1"/>
  <c r="AP19" i="20"/>
  <c r="A1735" i="21" s="1"/>
  <c r="E262" i="20"/>
  <c r="H265" i="21"/>
  <c r="D262" i="20"/>
  <c r="F265" i="21"/>
  <c r="C262" i="20"/>
  <c r="D265" i="21"/>
  <c r="B262" i="20"/>
  <c r="B265" i="21"/>
  <c r="AE19" i="20"/>
  <c r="V19" i="20"/>
  <c r="AW19" i="20"/>
  <c r="AN19" i="20"/>
  <c r="T19" i="20"/>
  <c r="AU19" i="20"/>
  <c r="AC19" i="20"/>
  <c r="AL19" i="20"/>
  <c r="R19" i="20"/>
  <c r="AA19" i="20"/>
  <c r="AS19" i="20"/>
  <c r="AJ19" i="20"/>
  <c r="AQ19" i="20"/>
  <c r="P19" i="20"/>
  <c r="AH19" i="20"/>
  <c r="Y19" i="20"/>
  <c r="AM18" i="20"/>
  <c r="G1489" i="21" s="1"/>
  <c r="AV18" i="20"/>
  <c r="G1734" i="21" s="1"/>
  <c r="AD18" i="20"/>
  <c r="G1244" i="21" s="1"/>
  <c r="U18" i="20"/>
  <c r="G999" i="21" s="1"/>
  <c r="S18" i="20"/>
  <c r="E999" i="21" s="1"/>
  <c r="AK18" i="20"/>
  <c r="E1489" i="21" s="1"/>
  <c r="AT18" i="20"/>
  <c r="E1734" i="21" s="1"/>
  <c r="AB18" i="20"/>
  <c r="E1244" i="21" s="1"/>
  <c r="Z18" i="20"/>
  <c r="C1244" i="21" s="1"/>
  <c r="AI18" i="20"/>
  <c r="C1489" i="21" s="1"/>
  <c r="AR18" i="20"/>
  <c r="C1734" i="21" s="1"/>
  <c r="Q18" i="20"/>
  <c r="C999" i="21" s="1"/>
  <c r="O18" i="20"/>
  <c r="A999" i="21" s="1"/>
  <c r="AG18" i="20"/>
  <c r="A1489" i="21" s="1"/>
  <c r="X18" i="20"/>
  <c r="A1244" i="21" s="1"/>
  <c r="AP18" i="20"/>
  <c r="A1734" i="21" s="1"/>
  <c r="E261" i="20"/>
  <c r="H264" i="21"/>
  <c r="D261" i="20"/>
  <c r="F264" i="21"/>
  <c r="C261" i="20"/>
  <c r="D264" i="21"/>
  <c r="B261" i="20"/>
  <c r="B264" i="21"/>
  <c r="V18" i="20"/>
  <c r="AN18" i="20"/>
  <c r="AW18" i="20"/>
  <c r="AE18" i="20"/>
  <c r="T18" i="20"/>
  <c r="AC18" i="20"/>
  <c r="AL18" i="20"/>
  <c r="AU18" i="20"/>
  <c r="R18" i="20"/>
  <c r="AA18" i="20"/>
  <c r="AJ18" i="20"/>
  <c r="AS18" i="20"/>
  <c r="Y18" i="20"/>
  <c r="AH18" i="20"/>
  <c r="P18" i="20"/>
  <c r="AQ18" i="20"/>
  <c r="AV17" i="20"/>
  <c r="G1733" i="21" s="1"/>
  <c r="U17" i="20"/>
  <c r="G998" i="21" s="1"/>
  <c r="AM17" i="20"/>
  <c r="G1488" i="21" s="1"/>
  <c r="AD17" i="20"/>
  <c r="G1243" i="21" s="1"/>
  <c r="S17" i="20"/>
  <c r="E998" i="21" s="1"/>
  <c r="AB17" i="20"/>
  <c r="E1243" i="21" s="1"/>
  <c r="AK17" i="20"/>
  <c r="E1488" i="21" s="1"/>
  <c r="AT17" i="20"/>
  <c r="E1733" i="21" s="1"/>
  <c r="Z17" i="20"/>
  <c r="C1243" i="21" s="1"/>
  <c r="Q17" i="20"/>
  <c r="C998" i="21" s="1"/>
  <c r="AI17" i="20"/>
  <c r="C1488" i="21" s="1"/>
  <c r="AR17" i="20"/>
  <c r="C1733" i="21" s="1"/>
  <c r="O17" i="20"/>
  <c r="A998" i="21" s="1"/>
  <c r="AG17" i="20"/>
  <c r="A1488" i="21" s="1"/>
  <c r="AP17" i="20"/>
  <c r="A1733" i="21" s="1"/>
  <c r="X17" i="20"/>
  <c r="A1243" i="21" s="1"/>
  <c r="E260" i="20"/>
  <c r="H263" i="21"/>
  <c r="D260" i="20"/>
  <c r="F263" i="21"/>
  <c r="C260" i="20"/>
  <c r="D263" i="21"/>
  <c r="B260" i="20"/>
  <c r="B263" i="21"/>
  <c r="AN17" i="20"/>
  <c r="AW17" i="20"/>
  <c r="V17" i="20"/>
  <c r="AE17" i="20"/>
  <c r="AL17" i="20"/>
  <c r="AC17" i="20"/>
  <c r="T17" i="20"/>
  <c r="AU17" i="20"/>
  <c r="AS17" i="20"/>
  <c r="AA17" i="20"/>
  <c r="R17" i="20"/>
  <c r="AJ17" i="20"/>
  <c r="Y17" i="20"/>
  <c r="P17" i="20"/>
  <c r="AH17" i="20"/>
  <c r="AQ17" i="20"/>
  <c r="U16" i="20"/>
  <c r="G997" i="21" s="1"/>
  <c r="AM16" i="20"/>
  <c r="G1487" i="21" s="1"/>
  <c r="AV16" i="20"/>
  <c r="G1732" i="21" s="1"/>
  <c r="AD16" i="20"/>
  <c r="G1242" i="21" s="1"/>
  <c r="S16" i="20"/>
  <c r="E997" i="21" s="1"/>
  <c r="AB16" i="20"/>
  <c r="E1242" i="21" s="1"/>
  <c r="AT16" i="20"/>
  <c r="E1732" i="21" s="1"/>
  <c r="AK16" i="20"/>
  <c r="E1487" i="21" s="1"/>
  <c r="Z16" i="20"/>
  <c r="C1242" i="21" s="1"/>
  <c r="AR16" i="20"/>
  <c r="C1732" i="21" s="1"/>
  <c r="Q16" i="20"/>
  <c r="C997" i="21" s="1"/>
  <c r="AI16" i="20"/>
  <c r="C1487" i="21" s="1"/>
  <c r="AG16" i="20"/>
  <c r="A1487" i="21" s="1"/>
  <c r="O16" i="20"/>
  <c r="A997" i="21" s="1"/>
  <c r="X16" i="20"/>
  <c r="A1242" i="21" s="1"/>
  <c r="AP16" i="20"/>
  <c r="A1732" i="21" s="1"/>
  <c r="E259" i="20"/>
  <c r="H262" i="21"/>
  <c r="D259" i="20"/>
  <c r="F262" i="21"/>
  <c r="C259" i="20"/>
  <c r="D262" i="21"/>
  <c r="B259" i="20"/>
  <c r="B262" i="21"/>
  <c r="AN16" i="20"/>
  <c r="V16" i="20"/>
  <c r="AE16" i="20"/>
  <c r="AW16" i="20"/>
  <c r="AC16" i="20"/>
  <c r="AU16" i="20"/>
  <c r="AL16" i="20"/>
  <c r="T16" i="20"/>
  <c r="R16" i="20"/>
  <c r="AJ16" i="20"/>
  <c r="AA16" i="20"/>
  <c r="AS16" i="20"/>
  <c r="P16" i="20"/>
  <c r="Y16" i="20"/>
  <c r="AH16" i="20"/>
  <c r="AQ16" i="20"/>
  <c r="U15" i="20"/>
  <c r="G996" i="21" s="1"/>
  <c r="AM15" i="20"/>
  <c r="G1486" i="21" s="1"/>
  <c r="AD15" i="20"/>
  <c r="G1241" i="21" s="1"/>
  <c r="AV15" i="20"/>
  <c r="G1731" i="21" s="1"/>
  <c r="AT15" i="20"/>
  <c r="E1731" i="21" s="1"/>
  <c r="AK15" i="20"/>
  <c r="E1486" i="21" s="1"/>
  <c r="S15" i="20"/>
  <c r="E996" i="21" s="1"/>
  <c r="AB15" i="20"/>
  <c r="E1241" i="21" s="1"/>
  <c r="Z15" i="20"/>
  <c r="C1241" i="21" s="1"/>
  <c r="AR15" i="20"/>
  <c r="C1731" i="21" s="1"/>
  <c r="Q15" i="20"/>
  <c r="C996" i="21" s="1"/>
  <c r="AI15" i="20"/>
  <c r="C1486" i="21" s="1"/>
  <c r="AP15" i="20"/>
  <c r="A1731" i="21" s="1"/>
  <c r="O15" i="20"/>
  <c r="A996" i="21" s="1"/>
  <c r="X15" i="20"/>
  <c r="A1241" i="21" s="1"/>
  <c r="AG15" i="20"/>
  <c r="A1486" i="21" s="1"/>
  <c r="E258" i="20"/>
  <c r="H261" i="21"/>
  <c r="D258" i="20"/>
  <c r="F261" i="21"/>
  <c r="C258" i="20"/>
  <c r="D261" i="21"/>
  <c r="B258" i="20"/>
  <c r="B261" i="21"/>
  <c r="V15" i="20"/>
  <c r="AN15" i="20"/>
  <c r="AW15" i="20"/>
  <c r="AE15" i="20"/>
  <c r="AC15" i="20"/>
  <c r="AU15" i="20"/>
  <c r="T15" i="20"/>
  <c r="AL15" i="20"/>
  <c r="R15" i="20"/>
  <c r="AA15" i="20"/>
  <c r="AJ15" i="20"/>
  <c r="AS15" i="20"/>
  <c r="AH15" i="20"/>
  <c r="AQ15" i="20"/>
  <c r="P15" i="20"/>
  <c r="Y15" i="20"/>
  <c r="AV14" i="20"/>
  <c r="G1730" i="21" s="1"/>
  <c r="AM14" i="20"/>
  <c r="G1485" i="21" s="1"/>
  <c r="U14" i="20"/>
  <c r="G995" i="21" s="1"/>
  <c r="AD14" i="20"/>
  <c r="G1240" i="21" s="1"/>
  <c r="S14" i="20"/>
  <c r="E995" i="21" s="1"/>
  <c r="AB14" i="20"/>
  <c r="E1240" i="21" s="1"/>
  <c r="AK14" i="20"/>
  <c r="E1485" i="21" s="1"/>
  <c r="AT14" i="20"/>
  <c r="E1730" i="21" s="1"/>
  <c r="Q14" i="20"/>
  <c r="C995" i="21" s="1"/>
  <c r="AI14" i="20"/>
  <c r="C1485" i="21" s="1"/>
  <c r="AR14" i="20"/>
  <c r="C1730" i="21" s="1"/>
  <c r="Z14" i="20"/>
  <c r="C1240" i="21" s="1"/>
  <c r="AP14" i="20"/>
  <c r="A1730" i="21" s="1"/>
  <c r="AG14" i="20"/>
  <c r="A1485" i="21" s="1"/>
  <c r="O14" i="20"/>
  <c r="A995" i="21" s="1"/>
  <c r="X14" i="20"/>
  <c r="A1240" i="21" s="1"/>
  <c r="E257" i="20"/>
  <c r="H260" i="21"/>
  <c r="D257" i="20"/>
  <c r="F260" i="21"/>
  <c r="C257" i="20"/>
  <c r="D260" i="21"/>
  <c r="B257" i="20"/>
  <c r="B260" i="21"/>
  <c r="V14" i="20"/>
  <c r="AE14" i="20"/>
  <c r="AW14" i="20"/>
  <c r="AN14" i="20"/>
  <c r="AC14" i="20"/>
  <c r="AL14" i="20"/>
  <c r="T14" i="20"/>
  <c r="AU14" i="20"/>
  <c r="AS14" i="20"/>
  <c r="AA14" i="20"/>
  <c r="R14" i="20"/>
  <c r="AJ14" i="20"/>
  <c r="Y14" i="20"/>
  <c r="AH14" i="20"/>
  <c r="P14" i="20"/>
  <c r="AQ14" i="20"/>
  <c r="U13" i="20"/>
  <c r="G994" i="21" s="1"/>
  <c r="AD13" i="20"/>
  <c r="G1239" i="21" s="1"/>
  <c r="AV13" i="20"/>
  <c r="G1729" i="21" s="1"/>
  <c r="AM13" i="20"/>
  <c r="G1484" i="21" s="1"/>
  <c r="AT13" i="20"/>
  <c r="E1729" i="21" s="1"/>
  <c r="S13" i="20"/>
  <c r="E994" i="21" s="1"/>
  <c r="AB13" i="20"/>
  <c r="E1239" i="21" s="1"/>
  <c r="AK13" i="20"/>
  <c r="E1484" i="21" s="1"/>
  <c r="Z13" i="20"/>
  <c r="C1239" i="21" s="1"/>
  <c r="AR13" i="20"/>
  <c r="C1729" i="21" s="1"/>
  <c r="Q13" i="20"/>
  <c r="C994" i="21" s="1"/>
  <c r="AI13" i="20"/>
  <c r="C1484" i="21" s="1"/>
  <c r="X13" i="20"/>
  <c r="A1239" i="21" s="1"/>
  <c r="AG13" i="20"/>
  <c r="A1484" i="21" s="1"/>
  <c r="AP13" i="20"/>
  <c r="A1729" i="21" s="1"/>
  <c r="O13" i="20"/>
  <c r="A994" i="21" s="1"/>
  <c r="E256" i="20"/>
  <c r="H259" i="21"/>
  <c r="D256" i="20"/>
  <c r="F259" i="21"/>
  <c r="C256" i="20"/>
  <c r="D259" i="21"/>
  <c r="B256" i="20"/>
  <c r="B259" i="21"/>
  <c r="V13" i="20"/>
  <c r="AW13" i="20"/>
  <c r="AE13" i="20"/>
  <c r="AN13" i="20"/>
  <c r="T13" i="20"/>
  <c r="AC13" i="20"/>
  <c r="AL13" i="20"/>
  <c r="AU13" i="20"/>
  <c r="AA13" i="20"/>
  <c r="R13" i="20"/>
  <c r="AJ13" i="20"/>
  <c r="AS13" i="20"/>
  <c r="P13" i="20"/>
  <c r="AQ13" i="20"/>
  <c r="Y13" i="20"/>
  <c r="AH13" i="20"/>
  <c r="U12" i="20"/>
  <c r="G993" i="21" s="1"/>
  <c r="AD12" i="20"/>
  <c r="G1238" i="21" s="1"/>
  <c r="AM12" i="20"/>
  <c r="G1483" i="21" s="1"/>
  <c r="AV12" i="20"/>
  <c r="G1728" i="21" s="1"/>
  <c r="S12" i="20"/>
  <c r="E993" i="21" s="1"/>
  <c r="AB12" i="20"/>
  <c r="E1238" i="21" s="1"/>
  <c r="AT12" i="20"/>
  <c r="E1728" i="21" s="1"/>
  <c r="AK12" i="20"/>
  <c r="E1483" i="21" s="1"/>
  <c r="AI12" i="20"/>
  <c r="C1483" i="21" s="1"/>
  <c r="Z12" i="20"/>
  <c r="C1238" i="21" s="1"/>
  <c r="Q12" i="20"/>
  <c r="C993" i="21" s="1"/>
  <c r="AR12" i="20"/>
  <c r="C1728" i="21" s="1"/>
  <c r="X12" i="20"/>
  <c r="A1238" i="21" s="1"/>
  <c r="AG12" i="20"/>
  <c r="A1483" i="21" s="1"/>
  <c r="AP12" i="20"/>
  <c r="A1728" i="21" s="1"/>
  <c r="O12" i="20"/>
  <c r="A993" i="21" s="1"/>
  <c r="E255" i="20"/>
  <c r="H258" i="21"/>
  <c r="D255" i="20"/>
  <c r="F258" i="21"/>
  <c r="C255" i="20"/>
  <c r="D258" i="21"/>
  <c r="B255" i="20"/>
  <c r="B258" i="21"/>
  <c r="AE12" i="20"/>
  <c r="AW12" i="20"/>
  <c r="V12" i="20"/>
  <c r="AN12" i="20"/>
  <c r="AL12" i="20"/>
  <c r="T12" i="20"/>
  <c r="AC12" i="20"/>
  <c r="AU12" i="20"/>
  <c r="AS12" i="20"/>
  <c r="R12" i="20"/>
  <c r="AJ12" i="20"/>
  <c r="AA12" i="20"/>
  <c r="P12" i="20"/>
  <c r="AQ12" i="20"/>
  <c r="Y12" i="20"/>
  <c r="AH12" i="20"/>
  <c r="U11" i="20"/>
  <c r="G992" i="21" s="1"/>
  <c r="AM11" i="20"/>
  <c r="G1482" i="21" s="1"/>
  <c r="AD11" i="20"/>
  <c r="G1237" i="21" s="1"/>
  <c r="AV11" i="20"/>
  <c r="G1727" i="21" s="1"/>
  <c r="S11" i="20"/>
  <c r="E992" i="21" s="1"/>
  <c r="AK11" i="20"/>
  <c r="E1482" i="21" s="1"/>
  <c r="AT11" i="20"/>
  <c r="E1727" i="21" s="1"/>
  <c r="AB11" i="20"/>
  <c r="E1237" i="21" s="1"/>
  <c r="Z11" i="20"/>
  <c r="C1237" i="21" s="1"/>
  <c r="AI11" i="20"/>
  <c r="C1482" i="21" s="1"/>
  <c r="AR11" i="20"/>
  <c r="C1727" i="21" s="1"/>
  <c r="Q11" i="20"/>
  <c r="C992" i="21" s="1"/>
  <c r="X11" i="20"/>
  <c r="A1237" i="21" s="1"/>
  <c r="AG11" i="20"/>
  <c r="A1482" i="21" s="1"/>
  <c r="AP11" i="20"/>
  <c r="A1727" i="21" s="1"/>
  <c r="O11" i="20"/>
  <c r="A992" i="21" s="1"/>
  <c r="E254" i="20"/>
  <c r="H257" i="21"/>
  <c r="D254" i="20"/>
  <c r="F257" i="21"/>
  <c r="C254" i="20"/>
  <c r="D257" i="21"/>
  <c r="B254" i="20"/>
  <c r="B257" i="21"/>
  <c r="AW11" i="20"/>
  <c r="AE11" i="20"/>
  <c r="AN11" i="20"/>
  <c r="V11" i="20"/>
  <c r="AC11" i="20"/>
  <c r="AL11" i="20"/>
  <c r="AU11" i="20"/>
  <c r="T11" i="20"/>
  <c r="R11" i="20"/>
  <c r="AA11" i="20"/>
  <c r="AJ11" i="20"/>
  <c r="AS11" i="20"/>
  <c r="Y11" i="20"/>
  <c r="AH11" i="20"/>
  <c r="AQ11" i="20"/>
  <c r="P11" i="20"/>
  <c r="AV10" i="20"/>
  <c r="G1726" i="21" s="1"/>
  <c r="AM10" i="20"/>
  <c r="G1481" i="21" s="1"/>
  <c r="AD10" i="20"/>
  <c r="G1236" i="21" s="1"/>
  <c r="U10" i="20"/>
  <c r="G991" i="21" s="1"/>
  <c r="AT10" i="20"/>
  <c r="E1726" i="21" s="1"/>
  <c r="S10" i="20"/>
  <c r="E991" i="21" s="1"/>
  <c r="AK10" i="20"/>
  <c r="E1481" i="21" s="1"/>
  <c r="AB10" i="20"/>
  <c r="E1236" i="21" s="1"/>
  <c r="Z10" i="20"/>
  <c r="C1236" i="21" s="1"/>
  <c r="Q10" i="20"/>
  <c r="C991" i="21" s="1"/>
  <c r="AR10" i="20"/>
  <c r="C1726" i="21" s="1"/>
  <c r="AI10" i="20"/>
  <c r="C1481" i="21" s="1"/>
  <c r="AP10" i="20"/>
  <c r="A1726" i="21" s="1"/>
  <c r="O10" i="20"/>
  <c r="A991" i="21" s="1"/>
  <c r="X10" i="20"/>
  <c r="A1236" i="21" s="1"/>
  <c r="AG10" i="20"/>
  <c r="A1481" i="21" s="1"/>
  <c r="E253" i="20"/>
  <c r="H256" i="21"/>
  <c r="D253" i="20"/>
  <c r="F256" i="21"/>
  <c r="C253" i="20"/>
  <c r="D256" i="21"/>
  <c r="B253" i="20"/>
  <c r="B256" i="21"/>
  <c r="AN10" i="20"/>
  <c r="V10" i="20"/>
  <c r="AW10" i="20"/>
  <c r="AE10" i="20"/>
  <c r="T10" i="20"/>
  <c r="AC10" i="20"/>
  <c r="AL10" i="20"/>
  <c r="AU10" i="20"/>
  <c r="R10" i="20"/>
  <c r="AJ10" i="20"/>
  <c r="AS10" i="20"/>
  <c r="AA10" i="20"/>
  <c r="Y10" i="20"/>
  <c r="AH10" i="20"/>
  <c r="P10" i="20"/>
  <c r="AQ10" i="20"/>
  <c r="AV9" i="20"/>
  <c r="G1725" i="21" s="1"/>
  <c r="U9" i="20"/>
  <c r="G990" i="21" s="1"/>
  <c r="AD9" i="20"/>
  <c r="G1235" i="21" s="1"/>
  <c r="AM9" i="20"/>
  <c r="G1480" i="21" s="1"/>
  <c r="AT9" i="20"/>
  <c r="E1725" i="21" s="1"/>
  <c r="AB9" i="20"/>
  <c r="E1235" i="21" s="1"/>
  <c r="AK9" i="20"/>
  <c r="E1480" i="21" s="1"/>
  <c r="S9" i="20"/>
  <c r="E990" i="21" s="1"/>
  <c r="Q9" i="20"/>
  <c r="C990" i="21" s="1"/>
  <c r="AR9" i="20"/>
  <c r="C1725" i="21" s="1"/>
  <c r="AI9" i="20"/>
  <c r="C1480" i="21" s="1"/>
  <c r="Z9" i="20"/>
  <c r="C1235" i="21" s="1"/>
  <c r="O9" i="20"/>
  <c r="A990" i="21" s="1"/>
  <c r="AG9" i="20"/>
  <c r="A1480" i="21" s="1"/>
  <c r="AP9" i="20"/>
  <c r="A1725" i="21" s="1"/>
  <c r="X9" i="20"/>
  <c r="A1235" i="21" s="1"/>
  <c r="E252" i="20"/>
  <c r="H255" i="21"/>
  <c r="D252" i="20"/>
  <c r="F255" i="21"/>
  <c r="C252" i="20"/>
  <c r="D255" i="21"/>
  <c r="B252" i="20"/>
  <c r="B255" i="21"/>
  <c r="V9" i="20"/>
  <c r="AN9" i="20"/>
  <c r="AW9" i="20"/>
  <c r="AE9" i="20"/>
  <c r="AC9" i="20"/>
  <c r="AL9" i="20"/>
  <c r="T9" i="20"/>
  <c r="AU9" i="20"/>
  <c r="R9" i="20"/>
  <c r="AA9" i="20"/>
  <c r="AJ9" i="20"/>
  <c r="AS9" i="20"/>
  <c r="Y9" i="20"/>
  <c r="AH9" i="20"/>
  <c r="AQ9" i="20"/>
  <c r="P9" i="20"/>
  <c r="AD8" i="20"/>
  <c r="G1234" i="21" s="1"/>
  <c r="AM8" i="20"/>
  <c r="G1479" i="21" s="1"/>
  <c r="AV8" i="20"/>
  <c r="G1724" i="21" s="1"/>
  <c r="U8" i="20"/>
  <c r="G989" i="21" s="1"/>
  <c r="S8" i="20"/>
  <c r="E989" i="21" s="1"/>
  <c r="AT8" i="20"/>
  <c r="E1724" i="21" s="1"/>
  <c r="AB8" i="20"/>
  <c r="E1234" i="21" s="1"/>
  <c r="AK8" i="20"/>
  <c r="E1479" i="21" s="1"/>
  <c r="Z8" i="20"/>
  <c r="C1234" i="21" s="1"/>
  <c r="Q8" i="20"/>
  <c r="C989" i="21" s="1"/>
  <c r="AI8" i="20"/>
  <c r="C1479" i="21" s="1"/>
  <c r="AR8" i="20"/>
  <c r="C1724" i="21" s="1"/>
  <c r="X8" i="20"/>
  <c r="A1234" i="21" s="1"/>
  <c r="AP8" i="20"/>
  <c r="A1724" i="21" s="1"/>
  <c r="O8" i="20"/>
  <c r="A989" i="21" s="1"/>
  <c r="AG8" i="20"/>
  <c r="A1479" i="21" s="1"/>
  <c r="E251" i="20"/>
  <c r="H254" i="21"/>
  <c r="D251" i="20"/>
  <c r="F254" i="21"/>
  <c r="C251" i="20"/>
  <c r="D254" i="21"/>
  <c r="B251" i="20"/>
  <c r="B254" i="21"/>
  <c r="V8" i="20"/>
  <c r="AE8" i="20"/>
  <c r="AN8" i="20"/>
  <c r="AW8" i="20"/>
  <c r="AL8" i="20"/>
  <c r="T8" i="20"/>
  <c r="AU8" i="20"/>
  <c r="AC8" i="20"/>
  <c r="AJ8" i="20"/>
  <c r="AS8" i="20"/>
  <c r="R8" i="20"/>
  <c r="AA8" i="20"/>
  <c r="P8" i="20"/>
  <c r="AH8" i="20"/>
  <c r="Y8" i="20"/>
  <c r="AQ8" i="20"/>
  <c r="AV7" i="20"/>
  <c r="G1723" i="21" s="1"/>
  <c r="U7" i="20"/>
  <c r="G988" i="21" s="1"/>
  <c r="AD7" i="20"/>
  <c r="G1233" i="21" s="1"/>
  <c r="AM7" i="20"/>
  <c r="G1478" i="21" s="1"/>
  <c r="S7" i="20"/>
  <c r="E988" i="21" s="1"/>
  <c r="AB7" i="20"/>
  <c r="E1233" i="21" s="1"/>
  <c r="AK7" i="20"/>
  <c r="E1478" i="21" s="1"/>
  <c r="AT7" i="20"/>
  <c r="E1723" i="21" s="1"/>
  <c r="AI7" i="20"/>
  <c r="C1478" i="21" s="1"/>
  <c r="AR7" i="20"/>
  <c r="C1723" i="21" s="1"/>
  <c r="Q7" i="20"/>
  <c r="C988" i="21" s="1"/>
  <c r="Z7" i="20"/>
  <c r="C1233" i="21" s="1"/>
  <c r="X7" i="20"/>
  <c r="A1233" i="21" s="1"/>
  <c r="O7" i="20"/>
  <c r="A988" i="21" s="1"/>
  <c r="AG7" i="20"/>
  <c r="A1478" i="21" s="1"/>
  <c r="AP7" i="20"/>
  <c r="A1723" i="21" s="1"/>
  <c r="E250" i="20"/>
  <c r="H253" i="21"/>
  <c r="D250" i="20"/>
  <c r="F253" i="21"/>
  <c r="C250" i="20"/>
  <c r="D253" i="21"/>
  <c r="B250" i="20"/>
  <c r="B253" i="21"/>
  <c r="AN7" i="20"/>
  <c r="AW7" i="20"/>
  <c r="AE7" i="20"/>
  <c r="V7" i="20"/>
  <c r="T7" i="20"/>
  <c r="AC7" i="20"/>
  <c r="AL7" i="20"/>
  <c r="AU7" i="20"/>
  <c r="AA7" i="20"/>
  <c r="AJ7" i="20"/>
  <c r="AS7" i="20"/>
  <c r="R7" i="20"/>
  <c r="P7" i="20"/>
  <c r="Y7" i="20"/>
  <c r="AQ7" i="20"/>
  <c r="AH7" i="20"/>
  <c r="AD6" i="20"/>
  <c r="G1232" i="21" s="1"/>
  <c r="U6" i="20"/>
  <c r="G987" i="21" s="1"/>
  <c r="AM6" i="20"/>
  <c r="G1477" i="21" s="1"/>
  <c r="AV6" i="20"/>
  <c r="G1722" i="21" s="1"/>
  <c r="AB6" i="20"/>
  <c r="E1232" i="21" s="1"/>
  <c r="AK6" i="20"/>
  <c r="E1477" i="21" s="1"/>
  <c r="S6" i="20"/>
  <c r="E987" i="21" s="1"/>
  <c r="AT6" i="20"/>
  <c r="E1722" i="21" s="1"/>
  <c r="Q6" i="20"/>
  <c r="C987" i="21" s="1"/>
  <c r="AR6" i="20"/>
  <c r="C1722" i="21" s="1"/>
  <c r="Z6" i="20"/>
  <c r="C1232" i="21" s="1"/>
  <c r="AI6" i="20"/>
  <c r="C1477" i="21" s="1"/>
  <c r="O6" i="20"/>
  <c r="A987" i="21" s="1"/>
  <c r="X6" i="20"/>
  <c r="A1232" i="21" s="1"/>
  <c r="AG6" i="20"/>
  <c r="A1477" i="21" s="1"/>
  <c r="AP6" i="20"/>
  <c r="A1722" i="21" s="1"/>
  <c r="E249" i="20"/>
  <c r="H252" i="21"/>
  <c r="D249" i="20"/>
  <c r="F252" i="21"/>
  <c r="C249" i="20"/>
  <c r="D252" i="21"/>
  <c r="B249" i="20"/>
  <c r="B252" i="21"/>
  <c r="V6" i="20"/>
  <c r="AW6" i="20"/>
  <c r="AE6" i="20"/>
  <c r="AN6" i="20"/>
  <c r="AL6" i="20"/>
  <c r="AU6" i="20"/>
  <c r="T6" i="20"/>
  <c r="AC6" i="20"/>
  <c r="AA6" i="20"/>
  <c r="R6" i="20"/>
  <c r="AS6" i="20"/>
  <c r="AJ6" i="20"/>
  <c r="P6" i="20"/>
  <c r="Y6" i="20"/>
  <c r="AH6" i="20"/>
  <c r="AQ6" i="20"/>
  <c r="AV5" i="20"/>
  <c r="G1721" i="21" s="1"/>
  <c r="AM5" i="20"/>
  <c r="G1476" i="21" s="1"/>
  <c r="U5" i="20"/>
  <c r="G986" i="21" s="1"/>
  <c r="AD5" i="20"/>
  <c r="G1231" i="21" s="1"/>
  <c r="AT5" i="20"/>
  <c r="E1721" i="21" s="1"/>
  <c r="S5" i="20"/>
  <c r="E986" i="21" s="1"/>
  <c r="AK5" i="20"/>
  <c r="E1476" i="21" s="1"/>
  <c r="AB5" i="20"/>
  <c r="E1231" i="21" s="1"/>
  <c r="Q5" i="20"/>
  <c r="C986" i="21" s="1"/>
  <c r="AR5" i="20"/>
  <c r="C1721" i="21" s="1"/>
  <c r="Z5" i="20"/>
  <c r="C1231" i="21" s="1"/>
  <c r="AI5" i="20"/>
  <c r="C1476" i="21" s="1"/>
  <c r="X5" i="20"/>
  <c r="A1231" i="21" s="1"/>
  <c r="AP5" i="20"/>
  <c r="A1721" i="21" s="1"/>
  <c r="O5" i="20"/>
  <c r="A986" i="21" s="1"/>
  <c r="AG5" i="20"/>
  <c r="A1476" i="21" s="1"/>
  <c r="E248" i="20"/>
  <c r="H251" i="21"/>
  <c r="D248" i="20"/>
  <c r="F251" i="21"/>
  <c r="C248" i="20"/>
  <c r="D251" i="21"/>
  <c r="B248" i="20"/>
  <c r="B251" i="21"/>
  <c r="AE5" i="20"/>
  <c r="V5" i="20"/>
  <c r="AW5" i="20"/>
  <c r="AN5" i="20"/>
  <c r="T5" i="20"/>
  <c r="AL5" i="20"/>
  <c r="AC5" i="20"/>
  <c r="AU5" i="20"/>
  <c r="AA5" i="20"/>
  <c r="AJ5" i="20"/>
  <c r="AS5" i="20"/>
  <c r="R5" i="20"/>
  <c r="P5" i="20"/>
  <c r="Y5" i="20"/>
  <c r="AQ5" i="20"/>
  <c r="AH5" i="20"/>
  <c r="U4" i="20"/>
  <c r="G985" i="21" s="1"/>
  <c r="AM4" i="20"/>
  <c r="G1475" i="21" s="1"/>
  <c r="AD4" i="20"/>
  <c r="G1230" i="21" s="1"/>
  <c r="AV4" i="20"/>
  <c r="G1720" i="21" s="1"/>
  <c r="AT4" i="20"/>
  <c r="E1720" i="21" s="1"/>
  <c r="S4" i="20"/>
  <c r="E985" i="21" s="1"/>
  <c r="AK4" i="20"/>
  <c r="E1475" i="21" s="1"/>
  <c r="AB4" i="20"/>
  <c r="E1230" i="21" s="1"/>
  <c r="AI4" i="20"/>
  <c r="C1475" i="21" s="1"/>
  <c r="Q4" i="20"/>
  <c r="C985" i="21" s="1"/>
  <c r="Z4" i="20"/>
  <c r="C1230" i="21" s="1"/>
  <c r="AR4" i="20"/>
  <c r="C1720" i="21" s="1"/>
  <c r="O4" i="20"/>
  <c r="A985" i="21" s="1"/>
  <c r="X4" i="20"/>
  <c r="A1230" i="21" s="1"/>
  <c r="AG4" i="20"/>
  <c r="A1475" i="21" s="1"/>
  <c r="AP4" i="20"/>
  <c r="A1720" i="21" s="1"/>
  <c r="E247" i="20"/>
  <c r="H250" i="21"/>
  <c r="D247" i="20"/>
  <c r="F250" i="21"/>
  <c r="C247" i="20"/>
  <c r="D250" i="21"/>
  <c r="B247" i="20"/>
  <c r="B250" i="21"/>
  <c r="AN4" i="20"/>
  <c r="V4" i="20"/>
  <c r="AE4" i="20"/>
  <c r="AW4" i="20"/>
  <c r="T4" i="20"/>
  <c r="AL4" i="20"/>
  <c r="AU4" i="20"/>
  <c r="AC4" i="20"/>
  <c r="AA4" i="20"/>
  <c r="AS4" i="20"/>
  <c r="R4" i="20"/>
  <c r="AJ4" i="20"/>
  <c r="AH4" i="20"/>
  <c r="P4" i="20"/>
  <c r="AQ4" i="20"/>
  <c r="Y4" i="20"/>
  <c r="AD3" i="20"/>
  <c r="G1229" i="21" s="1"/>
  <c r="AM3" i="20"/>
  <c r="G1474" i="21" s="1"/>
  <c r="U3" i="20"/>
  <c r="G984" i="21" s="1"/>
  <c r="AV3" i="20"/>
  <c r="G1719" i="21" s="1"/>
  <c r="AT3" i="20"/>
  <c r="E1719" i="21" s="1"/>
  <c r="AK3" i="20"/>
  <c r="E1474" i="21" s="1"/>
  <c r="S3" i="20"/>
  <c r="E984" i="21" s="1"/>
  <c r="AB3" i="20"/>
  <c r="E1229" i="21" s="1"/>
  <c r="Z3" i="20"/>
  <c r="C1229" i="21" s="1"/>
  <c r="AI3" i="20"/>
  <c r="C1474" i="21" s="1"/>
  <c r="AR3" i="20"/>
  <c r="C1719" i="21" s="1"/>
  <c r="Q3" i="20"/>
  <c r="C984" i="21" s="1"/>
  <c r="AG3" i="20"/>
  <c r="A1474" i="21" s="1"/>
  <c r="AP3" i="20"/>
  <c r="A1719" i="21" s="1"/>
  <c r="O3" i="20"/>
  <c r="A984" i="21" s="1"/>
  <c r="X3" i="20"/>
  <c r="A1229" i="21" s="1"/>
  <c r="E246" i="20"/>
  <c r="H249" i="21"/>
  <c r="D246" i="20"/>
  <c r="F249" i="21"/>
  <c r="C246" i="20"/>
  <c r="D249" i="21"/>
  <c r="B246" i="20"/>
  <c r="B249" i="21"/>
  <c r="AW3" i="20"/>
  <c r="AN3" i="20"/>
  <c r="V3" i="20"/>
  <c r="AE3" i="20"/>
  <c r="T3" i="20"/>
  <c r="AC3" i="20"/>
  <c r="AL3" i="20"/>
  <c r="AU3" i="20"/>
  <c r="AS3" i="20"/>
  <c r="R3" i="20"/>
  <c r="AA3" i="20"/>
  <c r="AJ3" i="20"/>
  <c r="Y3" i="20"/>
  <c r="AH3" i="20"/>
  <c r="P3" i="20"/>
  <c r="AQ3" i="20"/>
  <c r="AM2" i="20"/>
  <c r="G1473" i="21" s="1"/>
  <c r="U2" i="20"/>
  <c r="G983" i="21" s="1"/>
  <c r="AD2" i="20"/>
  <c r="G1228" i="21" s="1"/>
  <c r="AV2" i="20"/>
  <c r="G1718" i="21" s="1"/>
  <c r="AK2" i="20"/>
  <c r="E1473" i="21" s="1"/>
  <c r="AB2" i="20"/>
  <c r="E1228" i="21" s="1"/>
  <c r="S2" i="20"/>
  <c r="E983" i="21" s="1"/>
  <c r="AT2" i="20"/>
  <c r="E1718" i="21" s="1"/>
  <c r="Z2" i="20"/>
  <c r="C1228" i="21" s="1"/>
  <c r="AI2" i="20"/>
  <c r="C1473" i="21" s="1"/>
  <c r="AR2" i="20"/>
  <c r="C1718" i="21" s="1"/>
  <c r="Q2" i="20"/>
  <c r="C983" i="21" s="1"/>
  <c r="O2" i="20"/>
  <c r="A983" i="21" s="1"/>
  <c r="AG2" i="20"/>
  <c r="A1473" i="21" s="1"/>
  <c r="X2" i="20"/>
  <c r="A1228" i="21" s="1"/>
  <c r="AP2" i="20"/>
  <c r="A1718" i="21" s="1"/>
  <c r="E245" i="20"/>
  <c r="H248" i="21"/>
  <c r="D245" i="20"/>
  <c r="F248" i="21"/>
  <c r="C245" i="20"/>
  <c r="D248" i="21"/>
  <c r="B245" i="20"/>
  <c r="B248" i="21"/>
  <c r="AN2" i="20"/>
  <c r="V2" i="20"/>
  <c r="AE2" i="20"/>
  <c r="AW2" i="20"/>
  <c r="T2" i="20"/>
  <c r="AC2" i="20"/>
  <c r="AU2" i="20"/>
  <c r="AL2" i="20"/>
  <c r="R2" i="20"/>
  <c r="AJ2" i="20"/>
  <c r="AA2" i="20"/>
  <c r="AS2" i="20"/>
  <c r="P2" i="20"/>
  <c r="Y2" i="20"/>
  <c r="AQ2" i="20"/>
  <c r="AH2" i="20"/>
  <c r="A966" i="21"/>
  <c r="C966" i="21"/>
  <c r="E966" i="21"/>
  <c r="G966" i="21"/>
  <c r="A231" i="21"/>
  <c r="C231" i="21"/>
  <c r="E231" i="21"/>
  <c r="A965" i="21"/>
  <c r="C965" i="21"/>
  <c r="E965" i="21"/>
  <c r="G965" i="21"/>
  <c r="A230" i="21"/>
  <c r="C230" i="21"/>
  <c r="E230" i="21"/>
  <c r="A964" i="21"/>
  <c r="C964" i="21"/>
  <c r="E964" i="21"/>
  <c r="G964" i="21"/>
  <c r="A229" i="21"/>
  <c r="C229" i="21"/>
  <c r="E229" i="21"/>
  <c r="A963" i="21"/>
  <c r="C963" i="21"/>
  <c r="E963" i="21"/>
  <c r="G963" i="21"/>
  <c r="A228" i="21"/>
  <c r="C228" i="21"/>
  <c r="E228" i="21"/>
  <c r="A962" i="21"/>
  <c r="C962" i="21"/>
  <c r="E962" i="21"/>
  <c r="G962" i="21"/>
  <c r="A227" i="21"/>
  <c r="C227" i="21"/>
  <c r="E227" i="21"/>
  <c r="A961" i="21"/>
  <c r="C961" i="21"/>
  <c r="E961" i="21"/>
  <c r="G961" i="21"/>
  <c r="A226" i="21"/>
  <c r="C226" i="21"/>
  <c r="E226" i="21"/>
  <c r="A960" i="21"/>
  <c r="C960" i="21"/>
  <c r="E960" i="21"/>
  <c r="G960" i="21"/>
  <c r="A225" i="21"/>
  <c r="C225" i="21"/>
  <c r="E225" i="21"/>
  <c r="A959" i="21"/>
  <c r="C959" i="21"/>
  <c r="E959" i="21"/>
  <c r="G959" i="21"/>
  <c r="A224" i="21"/>
  <c r="C224" i="21"/>
  <c r="E224" i="21"/>
  <c r="A958" i="21"/>
  <c r="C958" i="21"/>
  <c r="E958" i="21"/>
  <c r="G958" i="21"/>
  <c r="A223" i="21"/>
  <c r="C223" i="21"/>
  <c r="E223" i="21"/>
  <c r="A957" i="21"/>
  <c r="C957" i="21"/>
  <c r="E957" i="21"/>
  <c r="G957" i="21"/>
  <c r="A222" i="21"/>
  <c r="C222" i="21"/>
  <c r="E222" i="21"/>
  <c r="A956" i="21"/>
  <c r="C956" i="21"/>
  <c r="E956" i="21"/>
  <c r="G956" i="21"/>
  <c r="A221" i="21"/>
  <c r="C221" i="21"/>
  <c r="E221" i="21"/>
  <c r="A955" i="21"/>
  <c r="C955" i="21"/>
  <c r="E955" i="21"/>
  <c r="G955" i="21"/>
  <c r="A220" i="21"/>
  <c r="C220" i="21"/>
  <c r="E220" i="21"/>
  <c r="A954" i="21"/>
  <c r="C954" i="21"/>
  <c r="E954" i="21"/>
  <c r="G954" i="21"/>
  <c r="A219" i="21"/>
  <c r="C219" i="21"/>
  <c r="E219" i="21"/>
  <c r="A953" i="21"/>
  <c r="C953" i="21"/>
  <c r="E953" i="21"/>
  <c r="G953" i="21"/>
  <c r="A218" i="21"/>
  <c r="C218" i="21"/>
  <c r="E218" i="21"/>
  <c r="A952" i="21"/>
  <c r="C952" i="21"/>
  <c r="E952" i="21"/>
  <c r="G952" i="21"/>
  <c r="A217" i="21"/>
  <c r="C217" i="21"/>
  <c r="E217" i="21"/>
  <c r="A951" i="21"/>
  <c r="C951" i="21"/>
  <c r="E951" i="21"/>
  <c r="G951" i="21"/>
  <c r="A216" i="21"/>
  <c r="C216" i="21"/>
  <c r="E216" i="21"/>
  <c r="A950" i="21"/>
  <c r="C950" i="21"/>
  <c r="E950" i="21"/>
  <c r="G950" i="21"/>
  <c r="A215" i="21"/>
  <c r="C215" i="21"/>
  <c r="E215" i="21"/>
  <c r="A949" i="21"/>
  <c r="C949" i="21"/>
  <c r="E949" i="21"/>
  <c r="G949" i="21"/>
  <c r="A214" i="21"/>
  <c r="C214" i="21"/>
  <c r="E214" i="21"/>
  <c r="A948" i="21"/>
  <c r="C948" i="21"/>
  <c r="E948" i="21"/>
  <c r="G948" i="21"/>
  <c r="A213" i="21"/>
  <c r="C213" i="21"/>
  <c r="E213" i="21"/>
  <c r="A947" i="21"/>
  <c r="C947" i="21"/>
  <c r="E947" i="21"/>
  <c r="G947" i="21"/>
  <c r="A212" i="21"/>
  <c r="C212" i="21"/>
  <c r="E212" i="21"/>
  <c r="A946" i="21"/>
  <c r="C946" i="21"/>
  <c r="E946" i="21"/>
  <c r="G946" i="21"/>
  <c r="A211" i="21"/>
  <c r="C211" i="21"/>
  <c r="E211" i="21"/>
  <c r="A945" i="21"/>
  <c r="C945" i="21"/>
  <c r="E945" i="21"/>
  <c r="G945" i="21"/>
  <c r="A210" i="21"/>
  <c r="C210" i="21"/>
  <c r="E210" i="21"/>
  <c r="A944" i="21"/>
  <c r="C944" i="21"/>
  <c r="E944" i="21"/>
  <c r="G944" i="21"/>
  <c r="A209" i="21"/>
  <c r="C209" i="21"/>
  <c r="E209" i="21"/>
  <c r="A943" i="21"/>
  <c r="C943" i="21"/>
  <c r="E943" i="21"/>
  <c r="G943" i="21"/>
  <c r="A208" i="21"/>
  <c r="C208" i="21"/>
  <c r="E208" i="21"/>
  <c r="A942" i="21"/>
  <c r="C942" i="21"/>
  <c r="E942" i="21"/>
  <c r="G942" i="21"/>
  <c r="A207" i="21"/>
  <c r="C207" i="21"/>
  <c r="E207" i="21"/>
  <c r="A941" i="21"/>
  <c r="C941" i="21"/>
  <c r="E941" i="21"/>
  <c r="G941" i="21"/>
  <c r="A206" i="21"/>
  <c r="C206" i="21"/>
  <c r="E206" i="21"/>
  <c r="A940" i="21"/>
  <c r="C940" i="21"/>
  <c r="E940" i="21"/>
  <c r="G940" i="21"/>
  <c r="A205" i="21"/>
  <c r="C205" i="21"/>
  <c r="E205" i="21"/>
  <c r="A939" i="21"/>
  <c r="C939" i="21"/>
  <c r="E939" i="21"/>
  <c r="G939" i="21"/>
  <c r="A204" i="21"/>
  <c r="C204" i="21"/>
  <c r="E204" i="21"/>
  <c r="A938" i="21"/>
  <c r="C938" i="21"/>
  <c r="E938" i="21"/>
  <c r="G938" i="21"/>
  <c r="A203" i="21"/>
  <c r="C203" i="21"/>
  <c r="E203" i="21"/>
  <c r="A937" i="21"/>
  <c r="C937" i="21"/>
  <c r="E937" i="21"/>
  <c r="G937" i="21"/>
  <c r="A202" i="21"/>
  <c r="C202" i="21"/>
  <c r="E202" i="21"/>
  <c r="A936" i="21"/>
  <c r="C936" i="21"/>
  <c r="E936" i="21"/>
  <c r="G936" i="21"/>
  <c r="A201" i="21"/>
  <c r="C201" i="21"/>
  <c r="E201" i="21"/>
  <c r="A935" i="21"/>
  <c r="C935" i="21"/>
  <c r="E935" i="21"/>
  <c r="G935" i="21"/>
  <c r="A200" i="21"/>
  <c r="C200" i="21"/>
  <c r="E200" i="21"/>
  <c r="A934" i="21"/>
  <c r="C934" i="21"/>
  <c r="E934" i="21"/>
  <c r="G934" i="21"/>
  <c r="A199" i="21"/>
  <c r="C199" i="21"/>
  <c r="E199" i="21"/>
  <c r="A933" i="21"/>
  <c r="C933" i="21"/>
  <c r="E933" i="21"/>
  <c r="G933" i="21"/>
  <c r="A198" i="21"/>
  <c r="C198" i="21"/>
  <c r="E198" i="21"/>
  <c r="A932" i="21"/>
  <c r="C932" i="21"/>
  <c r="E932" i="21"/>
  <c r="G932" i="21"/>
  <c r="A197" i="21"/>
  <c r="C197" i="21"/>
  <c r="E197" i="21"/>
  <c r="A931" i="21"/>
  <c r="C931" i="21"/>
  <c r="E931" i="21"/>
  <c r="G931" i="21"/>
  <c r="A196" i="21"/>
  <c r="C196" i="21"/>
  <c r="E196" i="21"/>
  <c r="A930" i="21"/>
  <c r="C930" i="21"/>
  <c r="E930" i="21"/>
  <c r="G930" i="21"/>
  <c r="A195" i="21"/>
  <c r="C195" i="21"/>
  <c r="E195" i="21"/>
  <c r="A929" i="21"/>
  <c r="C929" i="21"/>
  <c r="E929" i="21"/>
  <c r="G929" i="21"/>
  <c r="A194" i="21"/>
  <c r="C194" i="21"/>
  <c r="E194" i="21"/>
  <c r="A928" i="21"/>
  <c r="C928" i="21"/>
  <c r="E928" i="21"/>
  <c r="G928" i="21"/>
  <c r="A193" i="21"/>
  <c r="C193" i="21"/>
  <c r="E193" i="21"/>
  <c r="A927" i="21"/>
  <c r="C927" i="21"/>
  <c r="E927" i="21"/>
  <c r="G927" i="21"/>
  <c r="A192" i="21"/>
  <c r="C192" i="21"/>
  <c r="E192" i="21"/>
  <c r="A926" i="21"/>
  <c r="C926" i="21"/>
  <c r="E926" i="21"/>
  <c r="G926" i="21"/>
  <c r="A191" i="21"/>
  <c r="C191" i="21"/>
  <c r="E191" i="21"/>
  <c r="A925" i="21"/>
  <c r="C925" i="21"/>
  <c r="E925" i="21"/>
  <c r="G925" i="21"/>
  <c r="A190" i="21"/>
  <c r="C190" i="21"/>
  <c r="E190" i="21"/>
  <c r="A924" i="21"/>
  <c r="C924" i="21"/>
  <c r="E924" i="21"/>
  <c r="G924" i="21"/>
  <c r="A189" i="21"/>
  <c r="C189" i="21"/>
  <c r="E189" i="21"/>
  <c r="A923" i="21"/>
  <c r="C923" i="21"/>
  <c r="E923" i="21"/>
  <c r="G923" i="21"/>
  <c r="A188" i="21"/>
  <c r="C188" i="21"/>
  <c r="E188" i="21"/>
  <c r="A922" i="21"/>
  <c r="C922" i="21"/>
  <c r="E922" i="21"/>
  <c r="G922" i="21"/>
  <c r="A187" i="21"/>
  <c r="C187" i="21"/>
  <c r="E187" i="21"/>
  <c r="A921" i="21"/>
  <c r="C921" i="21"/>
  <c r="E921" i="21"/>
  <c r="G921" i="21"/>
  <c r="A186" i="21"/>
  <c r="C186" i="21"/>
  <c r="E186" i="21"/>
  <c r="A920" i="21"/>
  <c r="C920" i="21"/>
  <c r="E920" i="21"/>
  <c r="G920" i="21"/>
  <c r="A185" i="21"/>
  <c r="C185" i="21"/>
  <c r="E185" i="21"/>
  <c r="A919" i="21"/>
  <c r="C919" i="21"/>
  <c r="E919" i="21"/>
  <c r="G919" i="21"/>
  <c r="A184" i="21"/>
  <c r="C184" i="21"/>
  <c r="E184" i="21"/>
  <c r="A918" i="21"/>
  <c r="C918" i="21"/>
  <c r="E918" i="21"/>
  <c r="G918" i="21"/>
  <c r="A183" i="21"/>
  <c r="C183" i="21"/>
  <c r="E183" i="21"/>
  <c r="A917" i="21"/>
  <c r="C917" i="21"/>
  <c r="E917" i="21"/>
  <c r="G917" i="21"/>
  <c r="A182" i="21"/>
  <c r="C182" i="21"/>
  <c r="E182" i="21"/>
  <c r="A916" i="21"/>
  <c r="C916" i="21"/>
  <c r="E916" i="21"/>
  <c r="G916" i="21"/>
  <c r="A181" i="21"/>
  <c r="C181" i="21"/>
  <c r="E181" i="21"/>
  <c r="A915" i="21"/>
  <c r="C915" i="21"/>
  <c r="E915" i="21"/>
  <c r="G915" i="21"/>
  <c r="A180" i="21"/>
  <c r="C180" i="21"/>
  <c r="E180" i="21"/>
  <c r="A914" i="21"/>
  <c r="C914" i="21"/>
  <c r="E914" i="21"/>
  <c r="G914" i="21"/>
  <c r="A179" i="21"/>
  <c r="C179" i="21"/>
  <c r="E179" i="21"/>
  <c r="A913" i="21"/>
  <c r="C913" i="21"/>
  <c r="E913" i="21"/>
  <c r="G913" i="21"/>
  <c r="A178" i="21"/>
  <c r="C178" i="21"/>
  <c r="E178" i="21"/>
  <c r="A912" i="21"/>
  <c r="C912" i="21"/>
  <c r="E912" i="21"/>
  <c r="G912" i="21"/>
  <c r="A177" i="21"/>
  <c r="C177" i="21"/>
  <c r="E177" i="21"/>
  <c r="A911" i="21"/>
  <c r="C911" i="21"/>
  <c r="E911" i="21"/>
  <c r="G911" i="21"/>
  <c r="A176" i="21"/>
  <c r="C176" i="21"/>
  <c r="E176" i="21"/>
  <c r="A910" i="21"/>
  <c r="C910" i="21"/>
  <c r="E910" i="21"/>
  <c r="G910" i="21"/>
  <c r="A175" i="21"/>
  <c r="C175" i="21"/>
  <c r="E175" i="21"/>
  <c r="A909" i="21"/>
  <c r="C909" i="21"/>
  <c r="E909" i="21"/>
  <c r="G909" i="21"/>
  <c r="A174" i="21"/>
  <c r="C174" i="21"/>
  <c r="E174" i="21"/>
  <c r="A908" i="21"/>
  <c r="C908" i="21"/>
  <c r="E908" i="21"/>
  <c r="G908" i="21"/>
  <c r="A173" i="21"/>
  <c r="C173" i="21"/>
  <c r="E173" i="21"/>
  <c r="A907" i="21"/>
  <c r="C907" i="21"/>
  <c r="E907" i="21"/>
  <c r="G907" i="21"/>
  <c r="A172" i="21"/>
  <c r="C172" i="21"/>
  <c r="E172" i="21"/>
  <c r="A906" i="21"/>
  <c r="C906" i="21"/>
  <c r="E906" i="21"/>
  <c r="G906" i="21"/>
  <c r="A171" i="21"/>
  <c r="C171" i="21"/>
  <c r="E171" i="21"/>
  <c r="A905" i="21"/>
  <c r="C905" i="21"/>
  <c r="E905" i="21"/>
  <c r="G905" i="21"/>
  <c r="A170" i="21"/>
  <c r="C170" i="21"/>
  <c r="E170" i="21"/>
  <c r="A904" i="21"/>
  <c r="C904" i="21"/>
  <c r="E904" i="21"/>
  <c r="G904" i="21"/>
  <c r="A169" i="21"/>
  <c r="C169" i="21"/>
  <c r="E169" i="21"/>
  <c r="A903" i="21"/>
  <c r="C903" i="21"/>
  <c r="E903" i="21"/>
  <c r="G903" i="21"/>
  <c r="A168" i="21"/>
  <c r="C168" i="21"/>
  <c r="E168" i="21"/>
  <c r="A902" i="21"/>
  <c r="C902" i="21"/>
  <c r="E902" i="21"/>
  <c r="G902" i="21"/>
  <c r="A167" i="21"/>
  <c r="C167" i="21"/>
  <c r="E167" i="21"/>
  <c r="A901" i="21"/>
  <c r="C901" i="21"/>
  <c r="E901" i="21"/>
  <c r="G901" i="21"/>
  <c r="A166" i="21"/>
  <c r="C166" i="21"/>
  <c r="E166" i="21"/>
  <c r="A900" i="21"/>
  <c r="C900" i="21"/>
  <c r="E900" i="21"/>
  <c r="G900" i="21"/>
  <c r="A165" i="21"/>
  <c r="C165" i="21"/>
  <c r="E165" i="21"/>
  <c r="A899" i="21"/>
  <c r="C899" i="21"/>
  <c r="E899" i="21"/>
  <c r="G899" i="21"/>
  <c r="A164" i="21"/>
  <c r="C164" i="21"/>
  <c r="E164" i="21"/>
  <c r="A898" i="21"/>
  <c r="C898" i="21"/>
  <c r="E898" i="21"/>
  <c r="G898" i="21"/>
  <c r="A163" i="21"/>
  <c r="C163" i="21"/>
  <c r="E163" i="21"/>
  <c r="A897" i="21"/>
  <c r="C897" i="21"/>
  <c r="E897" i="21"/>
  <c r="G897" i="21"/>
  <c r="A162" i="21"/>
  <c r="C162" i="21"/>
  <c r="E162" i="21"/>
  <c r="A896" i="21"/>
  <c r="C896" i="21"/>
  <c r="E896" i="21"/>
  <c r="G896" i="21"/>
  <c r="A161" i="21"/>
  <c r="C161" i="21"/>
  <c r="E161" i="21"/>
  <c r="A895" i="21"/>
  <c r="C895" i="21"/>
  <c r="E895" i="21"/>
  <c r="G895" i="21"/>
  <c r="A160" i="21"/>
  <c r="C160" i="21"/>
  <c r="E160" i="21"/>
  <c r="A894" i="21"/>
  <c r="C894" i="21"/>
  <c r="E894" i="21"/>
  <c r="G894" i="21"/>
  <c r="A159" i="21"/>
  <c r="C159" i="21"/>
  <c r="E159" i="21"/>
  <c r="A893" i="21"/>
  <c r="C893" i="21"/>
  <c r="E893" i="21"/>
  <c r="G893" i="21"/>
  <c r="A158" i="21"/>
  <c r="C158" i="21"/>
  <c r="E158" i="21"/>
  <c r="A892" i="21"/>
  <c r="C892" i="21"/>
  <c r="E892" i="21"/>
  <c r="G892" i="21"/>
  <c r="A157" i="21"/>
  <c r="C157" i="21"/>
  <c r="E157" i="21"/>
  <c r="A891" i="21"/>
  <c r="C891" i="21"/>
  <c r="E891" i="21"/>
  <c r="G891" i="21"/>
  <c r="A156" i="21"/>
  <c r="C156" i="21"/>
  <c r="E156" i="21"/>
  <c r="A890" i="21"/>
  <c r="C890" i="21"/>
  <c r="E890" i="21"/>
  <c r="G890" i="21"/>
  <c r="A155" i="21"/>
  <c r="C155" i="21"/>
  <c r="E155" i="21"/>
  <c r="A889" i="21"/>
  <c r="C889" i="21"/>
  <c r="E889" i="21"/>
  <c r="G889" i="21"/>
  <c r="A154" i="21"/>
  <c r="C154" i="21"/>
  <c r="E154" i="21"/>
  <c r="A888" i="21"/>
  <c r="C888" i="21"/>
  <c r="E888" i="21"/>
  <c r="G888" i="21"/>
  <c r="A153" i="21"/>
  <c r="C153" i="21"/>
  <c r="E153" i="21"/>
  <c r="A887" i="21"/>
  <c r="C887" i="21"/>
  <c r="E887" i="21"/>
  <c r="G887" i="21"/>
  <c r="A152" i="21"/>
  <c r="C152" i="21"/>
  <c r="E152" i="21"/>
  <c r="A886" i="21"/>
  <c r="C886" i="21"/>
  <c r="E886" i="21"/>
  <c r="G886" i="21"/>
  <c r="A151" i="21"/>
  <c r="C151" i="21"/>
  <c r="E151" i="21"/>
  <c r="A885" i="21"/>
  <c r="C885" i="21"/>
  <c r="E885" i="21"/>
  <c r="G885" i="21"/>
  <c r="A150" i="21"/>
  <c r="C150" i="21"/>
  <c r="E150" i="21"/>
  <c r="A884" i="21"/>
  <c r="C884" i="21"/>
  <c r="E884" i="21"/>
  <c r="G884" i="21"/>
  <c r="A149" i="21"/>
  <c r="C149" i="21"/>
  <c r="E149" i="21"/>
  <c r="A883" i="21"/>
  <c r="C883" i="21"/>
  <c r="E883" i="21"/>
  <c r="G883" i="21"/>
  <c r="A148" i="21"/>
  <c r="C148" i="21"/>
  <c r="E148" i="21"/>
  <c r="A882" i="21"/>
  <c r="C882" i="21"/>
  <c r="E882" i="21"/>
  <c r="G882" i="21"/>
  <c r="A147" i="21"/>
  <c r="C147" i="21"/>
  <c r="E147" i="21"/>
  <c r="A881" i="21"/>
  <c r="C881" i="21"/>
  <c r="E881" i="21"/>
  <c r="G881" i="21"/>
  <c r="A146" i="21"/>
  <c r="C146" i="21"/>
  <c r="E146" i="21"/>
  <c r="A880" i="21"/>
  <c r="C880" i="21"/>
  <c r="E880" i="21"/>
  <c r="G880" i="21"/>
  <c r="A145" i="21"/>
  <c r="C145" i="21"/>
  <c r="E145" i="21"/>
  <c r="A879" i="21"/>
  <c r="C879" i="21"/>
  <c r="E879" i="21"/>
  <c r="G879" i="21"/>
  <c r="A144" i="21"/>
  <c r="C144" i="21"/>
  <c r="E144" i="21"/>
  <c r="A878" i="21"/>
  <c r="C878" i="21"/>
  <c r="E878" i="21"/>
  <c r="G878" i="21"/>
  <c r="A143" i="21"/>
  <c r="C143" i="21"/>
  <c r="E143" i="21"/>
  <c r="A877" i="21"/>
  <c r="C877" i="21"/>
  <c r="E877" i="21"/>
  <c r="G877" i="21"/>
  <c r="A142" i="21"/>
  <c r="C142" i="21"/>
  <c r="E142" i="21"/>
  <c r="A876" i="21"/>
  <c r="C876" i="21"/>
  <c r="E876" i="21"/>
  <c r="G876" i="21"/>
  <c r="A141" i="21"/>
  <c r="C141" i="21"/>
  <c r="E141" i="21"/>
  <c r="A875" i="21"/>
  <c r="C875" i="21"/>
  <c r="E875" i="21"/>
  <c r="G875" i="21"/>
  <c r="A140" i="21"/>
  <c r="C140" i="21"/>
  <c r="E140" i="21"/>
  <c r="A874" i="21"/>
  <c r="C874" i="21"/>
  <c r="E874" i="21"/>
  <c r="G874" i="21"/>
  <c r="A139" i="21"/>
  <c r="C139" i="21"/>
  <c r="E139" i="21"/>
  <c r="A873" i="21"/>
  <c r="C873" i="21"/>
  <c r="E873" i="21"/>
  <c r="G873" i="21"/>
  <c r="A138" i="21"/>
  <c r="C138" i="21"/>
  <c r="E138" i="21"/>
  <c r="A872" i="21"/>
  <c r="C872" i="21"/>
  <c r="E872" i="21"/>
  <c r="G872" i="21"/>
  <c r="A137" i="21"/>
  <c r="C137" i="21"/>
  <c r="E137" i="21"/>
  <c r="A871" i="21"/>
  <c r="C871" i="21"/>
  <c r="E871" i="21"/>
  <c r="G871" i="21"/>
  <c r="A136" i="21"/>
  <c r="C136" i="21"/>
  <c r="E136" i="21"/>
  <c r="A870" i="21"/>
  <c r="C870" i="21"/>
  <c r="E870" i="21"/>
  <c r="G870" i="21"/>
  <c r="A135" i="21"/>
  <c r="C135" i="21"/>
  <c r="E135" i="21"/>
  <c r="A869" i="21"/>
  <c r="C869" i="21"/>
  <c r="E869" i="21"/>
  <c r="G869" i="21"/>
  <c r="A134" i="21"/>
  <c r="C134" i="21"/>
  <c r="E134" i="21"/>
  <c r="A868" i="21"/>
  <c r="C868" i="21"/>
  <c r="E868" i="21"/>
  <c r="G868" i="21"/>
  <c r="A133" i="21"/>
  <c r="C133" i="21"/>
  <c r="E133" i="21"/>
  <c r="A867" i="21"/>
  <c r="C867" i="21"/>
  <c r="E867" i="21"/>
  <c r="G867" i="21"/>
  <c r="A132" i="21"/>
  <c r="C132" i="21"/>
  <c r="E132" i="21"/>
  <c r="E222" i="11"/>
  <c r="F1203" i="12" s="1"/>
  <c r="U222" i="8"/>
  <c r="G222" i="4"/>
  <c r="N220" i="8"/>
  <c r="E219" i="11"/>
  <c r="F1200" i="12" s="1"/>
  <c r="U219" i="8"/>
  <c r="E218" i="11"/>
  <c r="F1199" i="12" s="1"/>
  <c r="U218" i="8"/>
  <c r="E217" i="11"/>
  <c r="F1198" i="12" s="1"/>
  <c r="U217" i="8"/>
  <c r="G211" i="4"/>
  <c r="N209" i="8"/>
  <c r="AE119" i="20"/>
  <c r="AN119" i="20"/>
  <c r="V119" i="20"/>
  <c r="AW119" i="20"/>
  <c r="Z118" i="20"/>
  <c r="C1344" i="21" s="1"/>
  <c r="Q118" i="20"/>
  <c r="C1099" i="21" s="1"/>
  <c r="AI118" i="20"/>
  <c r="C1589" i="21" s="1"/>
  <c r="AR118" i="20"/>
  <c r="C1834" i="21" s="1"/>
  <c r="C361" i="20"/>
  <c r="D364" i="21"/>
  <c r="V52" i="20"/>
  <c r="AE52" i="20"/>
  <c r="AN52" i="20"/>
  <c r="AW52" i="20"/>
  <c r="S51" i="20"/>
  <c r="E1032" i="21" s="1"/>
  <c r="AB51" i="20"/>
  <c r="E1277" i="21" s="1"/>
  <c r="AK51" i="20"/>
  <c r="E1522" i="21" s="1"/>
  <c r="AT51" i="20"/>
  <c r="E1767" i="21" s="1"/>
  <c r="D294" i="20"/>
  <c r="F297" i="21"/>
  <c r="P48" i="20"/>
  <c r="Y48" i="20"/>
  <c r="AH48" i="20"/>
  <c r="AQ48" i="20"/>
  <c r="R47" i="20"/>
  <c r="AA47" i="20"/>
  <c r="AJ47" i="20"/>
  <c r="AS47" i="20"/>
  <c r="R44" i="20"/>
  <c r="AA44" i="20"/>
  <c r="AJ44" i="20"/>
  <c r="AS44" i="20"/>
  <c r="U40" i="20"/>
  <c r="G1021" i="21" s="1"/>
  <c r="AD40" i="20"/>
  <c r="G1266" i="21" s="1"/>
  <c r="AM40" i="20"/>
  <c r="G1511" i="21" s="1"/>
  <c r="AV40" i="20"/>
  <c r="G1756" i="21" s="1"/>
  <c r="AC38" i="20"/>
  <c r="T38" i="20"/>
  <c r="AL38" i="20"/>
  <c r="AU38" i="20"/>
  <c r="AB34" i="20"/>
  <c r="E1260" i="21" s="1"/>
  <c r="AT34" i="20"/>
  <c r="E1750" i="21" s="1"/>
  <c r="AK34" i="20"/>
  <c r="E1505" i="21" s="1"/>
  <c r="S34" i="20"/>
  <c r="E1015" i="21" s="1"/>
  <c r="C276" i="20"/>
  <c r="D279" i="21"/>
  <c r="AB32" i="20"/>
  <c r="E1258" i="21" s="1"/>
  <c r="AK32" i="20"/>
  <c r="E1503" i="21" s="1"/>
  <c r="AT32" i="20"/>
  <c r="E1748" i="21" s="1"/>
  <c r="S32" i="20"/>
  <c r="E1013" i="21" s="1"/>
  <c r="D275" i="20"/>
  <c r="F278" i="21"/>
  <c r="S31" i="20"/>
  <c r="E1012" i="21" s="1"/>
  <c r="AT31" i="20"/>
  <c r="E1747" i="21" s="1"/>
  <c r="AB31" i="20"/>
  <c r="E1257" i="21" s="1"/>
  <c r="AK31" i="20"/>
  <c r="E1502" i="21" s="1"/>
  <c r="AM30" i="20"/>
  <c r="G1501" i="21" s="1"/>
  <c r="AV30" i="20"/>
  <c r="G1746" i="21" s="1"/>
  <c r="U30" i="20"/>
  <c r="G1011" i="21" s="1"/>
  <c r="AD30" i="20"/>
  <c r="G1256" i="21" s="1"/>
  <c r="Z29" i="20"/>
  <c r="C1255" i="21" s="1"/>
  <c r="AI29" i="20"/>
  <c r="C1500" i="21" s="1"/>
  <c r="Q29" i="20"/>
  <c r="C1010" i="21" s="1"/>
  <c r="AR29" i="20"/>
  <c r="C1745" i="21" s="1"/>
  <c r="AN28" i="20"/>
  <c r="V28" i="20"/>
  <c r="AE28" i="20"/>
  <c r="AW28" i="20"/>
  <c r="Q27" i="20"/>
  <c r="C1008" i="21" s="1"/>
  <c r="AI27" i="20"/>
  <c r="C1498" i="21" s="1"/>
  <c r="Z27" i="20"/>
  <c r="C1253" i="21" s="1"/>
  <c r="AR27" i="20"/>
  <c r="C1743" i="21" s="1"/>
  <c r="AA27" i="20"/>
  <c r="R27" i="20"/>
  <c r="AJ27" i="20"/>
  <c r="AS27" i="20"/>
  <c r="X26" i="20"/>
  <c r="A1252" i="21" s="1"/>
  <c r="AG26" i="20"/>
  <c r="A1497" i="21" s="1"/>
  <c r="AP26" i="20"/>
  <c r="A1742" i="21" s="1"/>
  <c r="O26" i="20"/>
  <c r="A1007" i="21" s="1"/>
  <c r="D269" i="20"/>
  <c r="F272" i="21"/>
  <c r="O24" i="20"/>
  <c r="A1005" i="21" s="1"/>
  <c r="AG24" i="20"/>
  <c r="A1495" i="21" s="1"/>
  <c r="AP24" i="20"/>
  <c r="A1740" i="21" s="1"/>
  <c r="X24" i="20"/>
  <c r="A1250" i="21" s="1"/>
  <c r="X23" i="20"/>
  <c r="A1249" i="21" s="1"/>
  <c r="AG23" i="20"/>
  <c r="A1494" i="21" s="1"/>
  <c r="O23" i="20"/>
  <c r="A1004" i="21" s="1"/>
  <c r="AP23" i="20"/>
  <c r="A1739" i="21" s="1"/>
  <c r="AJ21" i="20"/>
  <c r="R21" i="20"/>
  <c r="AA21" i="20"/>
  <c r="AS21" i="20"/>
  <c r="A799" i="21"/>
  <c r="C799" i="21"/>
  <c r="E799" i="21"/>
  <c r="G799" i="21"/>
  <c r="A64" i="21"/>
  <c r="C64" i="21"/>
  <c r="E64" i="21"/>
  <c r="A798" i="21"/>
  <c r="C798" i="21"/>
  <c r="E798" i="21"/>
  <c r="G798" i="21"/>
  <c r="A63" i="21"/>
  <c r="C63" i="21"/>
  <c r="E63" i="21"/>
  <c r="A797" i="21"/>
  <c r="C797" i="21"/>
  <c r="E797" i="21"/>
  <c r="G797" i="21"/>
  <c r="A62" i="21"/>
  <c r="C62" i="21"/>
  <c r="E62" i="21"/>
  <c r="A796" i="21"/>
  <c r="C796" i="21"/>
  <c r="E796" i="21"/>
  <c r="G796" i="21"/>
  <c r="A61" i="21"/>
  <c r="C61" i="21"/>
  <c r="E61" i="21"/>
  <c r="A795" i="21"/>
  <c r="C795" i="21"/>
  <c r="E795" i="21"/>
  <c r="G795" i="21"/>
  <c r="A60" i="21"/>
  <c r="C60" i="21"/>
  <c r="E60" i="21"/>
  <c r="A794" i="21"/>
  <c r="C794" i="21"/>
  <c r="E794" i="21"/>
  <c r="G794" i="21"/>
  <c r="A59" i="21"/>
  <c r="C59" i="21"/>
  <c r="E59" i="21"/>
  <c r="A793" i="21"/>
  <c r="C793" i="21"/>
  <c r="E793" i="21"/>
  <c r="G793" i="21"/>
  <c r="A58" i="21"/>
  <c r="C58" i="21"/>
  <c r="E58" i="21"/>
  <c r="A792" i="21"/>
  <c r="C792" i="21"/>
  <c r="E792" i="21"/>
  <c r="G792" i="21"/>
  <c r="A57" i="21"/>
  <c r="C57" i="21"/>
  <c r="E57" i="21"/>
  <c r="A791" i="21"/>
  <c r="C791" i="21"/>
  <c r="E791" i="21"/>
  <c r="G791" i="21"/>
  <c r="A56" i="21"/>
  <c r="C56" i="21"/>
  <c r="E56" i="21"/>
  <c r="A790" i="21"/>
  <c r="C790" i="21"/>
  <c r="E790" i="21"/>
  <c r="G790" i="21"/>
  <c r="A55" i="21"/>
  <c r="C55" i="21"/>
  <c r="E55" i="21"/>
  <c r="A789" i="21"/>
  <c r="C789" i="21"/>
  <c r="E789" i="21"/>
  <c r="G789" i="21"/>
  <c r="A54" i="21"/>
  <c r="C54" i="21"/>
  <c r="E54" i="21"/>
  <c r="A788" i="21"/>
  <c r="C788" i="21"/>
  <c r="E788" i="21"/>
  <c r="G788" i="21"/>
  <c r="A53" i="21"/>
  <c r="C53" i="21"/>
  <c r="E53" i="21"/>
  <c r="A787" i="21"/>
  <c r="C787" i="21"/>
  <c r="E787" i="21"/>
  <c r="G787" i="21"/>
  <c r="A52" i="21"/>
  <c r="C52" i="21"/>
  <c r="E52" i="21"/>
  <c r="A786" i="21"/>
  <c r="C786" i="21"/>
  <c r="E786" i="21"/>
  <c r="G786" i="21"/>
  <c r="A51" i="21"/>
  <c r="C51" i="21"/>
  <c r="E51" i="21"/>
  <c r="A785" i="21"/>
  <c r="C785" i="21"/>
  <c r="E785" i="21"/>
  <c r="G785" i="21"/>
  <c r="A50" i="21"/>
  <c r="C50" i="21"/>
  <c r="E50" i="21"/>
  <c r="A784" i="21"/>
  <c r="C784" i="21"/>
  <c r="E784" i="21"/>
  <c r="G784" i="21"/>
  <c r="A49" i="21"/>
  <c r="C49" i="21"/>
  <c r="E49" i="21"/>
  <c r="A783" i="21"/>
  <c r="C783" i="21"/>
  <c r="E783" i="21"/>
  <c r="G783" i="21"/>
  <c r="A48" i="21"/>
  <c r="C48" i="21"/>
  <c r="E48" i="21"/>
  <c r="A782" i="21"/>
  <c r="C782" i="21"/>
  <c r="E782" i="21"/>
  <c r="G782" i="21"/>
  <c r="A47" i="21"/>
  <c r="C47" i="21"/>
  <c r="E47" i="21"/>
  <c r="A781" i="21"/>
  <c r="C781" i="21"/>
  <c r="E781" i="21"/>
  <c r="G781" i="21"/>
  <c r="A46" i="21"/>
  <c r="C46" i="21"/>
  <c r="E46" i="21"/>
  <c r="A780" i="21"/>
  <c r="C780" i="21"/>
  <c r="E780" i="21"/>
  <c r="G780" i="21"/>
  <c r="A45" i="21"/>
  <c r="C45" i="21"/>
  <c r="E45" i="21"/>
  <c r="A779" i="21"/>
  <c r="C779" i="21"/>
  <c r="E779" i="21"/>
  <c r="G779" i="21"/>
  <c r="A44" i="21"/>
  <c r="C44" i="21"/>
  <c r="E44" i="21"/>
  <c r="A778" i="21"/>
  <c r="C778" i="21"/>
  <c r="E778" i="21"/>
  <c r="G778" i="21"/>
  <c r="A43" i="21"/>
  <c r="C43" i="21"/>
  <c r="E43" i="21"/>
  <c r="A777" i="21"/>
  <c r="C777" i="21"/>
  <c r="E777" i="21"/>
  <c r="G777" i="21"/>
  <c r="A42" i="21"/>
  <c r="C42" i="21"/>
  <c r="E42" i="21"/>
  <c r="A776" i="21"/>
  <c r="C776" i="21"/>
  <c r="E776" i="21"/>
  <c r="G776" i="21"/>
  <c r="A41" i="21"/>
  <c r="C41" i="21"/>
  <c r="E41" i="21"/>
  <c r="A775" i="21"/>
  <c r="C775" i="21"/>
  <c r="E775" i="21"/>
  <c r="G775" i="21"/>
  <c r="A40" i="21"/>
  <c r="C40" i="21"/>
  <c r="E40" i="21"/>
  <c r="A774" i="21"/>
  <c r="C774" i="21"/>
  <c r="E774" i="21"/>
  <c r="G774" i="21"/>
  <c r="A39" i="21"/>
  <c r="C39" i="21"/>
  <c r="E39" i="21"/>
  <c r="A773" i="21"/>
  <c r="C773" i="21"/>
  <c r="E773" i="21"/>
  <c r="G773" i="21"/>
  <c r="A38" i="21"/>
  <c r="C38" i="21"/>
  <c r="E38" i="21"/>
  <c r="A772" i="21"/>
  <c r="C772" i="21"/>
  <c r="E772" i="21"/>
  <c r="G772" i="21"/>
  <c r="A37" i="21"/>
  <c r="C37" i="21"/>
  <c r="E37" i="21"/>
  <c r="A771" i="21"/>
  <c r="C771" i="21"/>
  <c r="E771" i="21"/>
  <c r="G771" i="21"/>
  <c r="A36" i="21"/>
  <c r="C36" i="21"/>
  <c r="E36" i="21"/>
  <c r="A770" i="21"/>
  <c r="C770" i="21"/>
  <c r="E770" i="21"/>
  <c r="G770" i="21"/>
  <c r="A35" i="21"/>
  <c r="C35" i="21"/>
  <c r="E35" i="21"/>
  <c r="A769" i="21"/>
  <c r="C769" i="21"/>
  <c r="E769" i="21"/>
  <c r="G769" i="21"/>
  <c r="A34" i="21"/>
  <c r="C34" i="21"/>
  <c r="E34" i="21"/>
  <c r="A768" i="21"/>
  <c r="C768" i="21"/>
  <c r="E768" i="21"/>
  <c r="G768" i="21"/>
  <c r="A33" i="21"/>
  <c r="C33" i="21"/>
  <c r="E33" i="21"/>
  <c r="A767" i="21"/>
  <c r="C767" i="21"/>
  <c r="E767" i="21"/>
  <c r="G767" i="21"/>
  <c r="A32" i="21"/>
  <c r="C32" i="21"/>
  <c r="E32" i="21"/>
  <c r="A766" i="21"/>
  <c r="C766" i="21"/>
  <c r="E766" i="21"/>
  <c r="G766" i="21"/>
  <c r="A31" i="21"/>
  <c r="C31" i="21"/>
  <c r="E31" i="21"/>
  <c r="A765" i="21"/>
  <c r="C765" i="21"/>
  <c r="E765" i="21"/>
  <c r="G765" i="21"/>
  <c r="A30" i="21"/>
  <c r="C30" i="21"/>
  <c r="E30" i="21"/>
  <c r="A764" i="21"/>
  <c r="C764" i="21"/>
  <c r="E764" i="21"/>
  <c r="G764" i="21"/>
  <c r="A29" i="21"/>
  <c r="C29" i="21"/>
  <c r="E29" i="21"/>
  <c r="A763" i="21"/>
  <c r="C763" i="21"/>
  <c r="E763" i="21"/>
  <c r="G763" i="21"/>
  <c r="A28" i="21"/>
  <c r="C28" i="21"/>
  <c r="E28" i="21"/>
  <c r="A762" i="21"/>
  <c r="C762" i="21"/>
  <c r="E762" i="21"/>
  <c r="G762" i="21"/>
  <c r="A27" i="21"/>
  <c r="C27" i="21"/>
  <c r="E27" i="21"/>
  <c r="A761" i="21"/>
  <c r="C761" i="21"/>
  <c r="E761" i="21"/>
  <c r="G761" i="21"/>
  <c r="A26" i="21"/>
  <c r="C26" i="21"/>
  <c r="E26" i="21"/>
  <c r="A760" i="21"/>
  <c r="C760" i="21"/>
  <c r="E760" i="21"/>
  <c r="G760" i="21"/>
  <c r="A25" i="21"/>
  <c r="C25" i="21"/>
  <c r="E25" i="21"/>
  <c r="A759" i="21"/>
  <c r="C759" i="21"/>
  <c r="E759" i="21"/>
  <c r="G759" i="21"/>
  <c r="A24" i="21"/>
  <c r="C24" i="21"/>
  <c r="E24" i="21"/>
  <c r="A758" i="21"/>
  <c r="C758" i="21"/>
  <c r="E758" i="21"/>
  <c r="G758" i="21"/>
  <c r="A23" i="21"/>
  <c r="C23" i="21"/>
  <c r="E23" i="21"/>
  <c r="A757" i="21"/>
  <c r="C757" i="21"/>
  <c r="E757" i="21"/>
  <c r="G757" i="21"/>
  <c r="A22" i="21"/>
  <c r="C22" i="21"/>
  <c r="E22" i="21"/>
  <c r="A756" i="21"/>
  <c r="C756" i="21"/>
  <c r="E756" i="21"/>
  <c r="G756" i="21"/>
  <c r="A21" i="21"/>
  <c r="C21" i="21"/>
  <c r="E21" i="21"/>
  <c r="A755" i="21"/>
  <c r="C755" i="21"/>
  <c r="E755" i="21"/>
  <c r="G755" i="21"/>
  <c r="A20" i="21"/>
  <c r="C20" i="21"/>
  <c r="E20" i="21"/>
  <c r="A754" i="21"/>
  <c r="C754" i="21"/>
  <c r="E754" i="21"/>
  <c r="G754" i="21"/>
  <c r="A19" i="21"/>
  <c r="C19" i="21"/>
  <c r="E19" i="21"/>
  <c r="A753" i="21"/>
  <c r="C753" i="21"/>
  <c r="E753" i="21"/>
  <c r="G753" i="21"/>
  <c r="A18" i="21"/>
  <c r="C18" i="21"/>
  <c r="E18" i="21"/>
  <c r="A752" i="21"/>
  <c r="C752" i="21"/>
  <c r="E752" i="21"/>
  <c r="G752" i="21"/>
  <c r="A17" i="21"/>
  <c r="C17" i="21"/>
  <c r="E17" i="21"/>
  <c r="A751" i="21"/>
  <c r="C751" i="21"/>
  <c r="E751" i="21"/>
  <c r="G751" i="21"/>
  <c r="A16" i="21"/>
  <c r="C16" i="21"/>
  <c r="E16" i="21"/>
  <c r="V50" i="20"/>
  <c r="AE50" i="20"/>
  <c r="AN50" i="20"/>
  <c r="AW50" i="20"/>
  <c r="S49" i="20"/>
  <c r="E1030" i="21" s="1"/>
  <c r="AB49" i="20"/>
  <c r="E1275" i="21" s="1"/>
  <c r="AK49" i="20"/>
  <c r="E1520" i="21" s="1"/>
  <c r="AT49" i="20"/>
  <c r="E1765" i="21" s="1"/>
  <c r="O48" i="20"/>
  <c r="A1029" i="21" s="1"/>
  <c r="X48" i="20"/>
  <c r="A1274" i="21" s="1"/>
  <c r="AG48" i="20"/>
  <c r="A1519" i="21" s="1"/>
  <c r="AP48" i="20"/>
  <c r="A1764" i="21" s="1"/>
  <c r="S47" i="20"/>
  <c r="E1028" i="21" s="1"/>
  <c r="AB47" i="20"/>
  <c r="E1273" i="21" s="1"/>
  <c r="AK47" i="20"/>
  <c r="E1518" i="21" s="1"/>
  <c r="AT47" i="20"/>
  <c r="E1763" i="21" s="1"/>
  <c r="P47" i="20"/>
  <c r="Y47" i="20"/>
  <c r="AH47" i="20"/>
  <c r="AQ47" i="20"/>
  <c r="U46" i="20"/>
  <c r="G1027" i="21" s="1"/>
  <c r="AD46" i="20"/>
  <c r="G1272" i="21" s="1"/>
  <c r="AM46" i="20"/>
  <c r="G1517" i="21" s="1"/>
  <c r="AV46" i="20"/>
  <c r="G1762" i="21" s="1"/>
  <c r="V46" i="20"/>
  <c r="AE46" i="20"/>
  <c r="AN46" i="20"/>
  <c r="AW46" i="20"/>
  <c r="O45" i="20"/>
  <c r="A1026" i="21" s="1"/>
  <c r="X45" i="20"/>
  <c r="A1271" i="21" s="1"/>
  <c r="AG45" i="20"/>
  <c r="A1516" i="21" s="1"/>
  <c r="AP45" i="20"/>
  <c r="A1761" i="21" s="1"/>
  <c r="Q43" i="20"/>
  <c r="C1024" i="21" s="1"/>
  <c r="Z43" i="20"/>
  <c r="C1269" i="21" s="1"/>
  <c r="AI43" i="20"/>
  <c r="C1514" i="21" s="1"/>
  <c r="AR43" i="20"/>
  <c r="C1759" i="21" s="1"/>
  <c r="R41" i="20"/>
  <c r="AA41" i="20"/>
  <c r="AJ41" i="20"/>
  <c r="AS41" i="20"/>
  <c r="Q40" i="20"/>
  <c r="C1021" i="21" s="1"/>
  <c r="Z40" i="20"/>
  <c r="C1266" i="21" s="1"/>
  <c r="AI40" i="20"/>
  <c r="C1511" i="21" s="1"/>
  <c r="AR40" i="20"/>
  <c r="C1756" i="21" s="1"/>
  <c r="P40" i="20"/>
  <c r="Y40" i="20"/>
  <c r="AH40" i="20"/>
  <c r="AQ40" i="20"/>
  <c r="O33" i="20"/>
  <c r="A1014" i="21" s="1"/>
  <c r="AP33" i="20"/>
  <c r="A1749" i="21" s="1"/>
  <c r="X33" i="20"/>
  <c r="A1259" i="21" s="1"/>
  <c r="AG33" i="20"/>
  <c r="A1504" i="21" s="1"/>
  <c r="AM31" i="20"/>
  <c r="G1502" i="21" s="1"/>
  <c r="U31" i="20"/>
  <c r="G1012" i="21" s="1"/>
  <c r="AV31" i="20"/>
  <c r="G1747" i="21" s="1"/>
  <c r="AD31" i="20"/>
  <c r="G1257" i="21" s="1"/>
  <c r="AL27" i="20"/>
  <c r="T27" i="20"/>
  <c r="AC27" i="20"/>
  <c r="AU27" i="20"/>
  <c r="AB26" i="20"/>
  <c r="E1252" i="21" s="1"/>
  <c r="AT26" i="20"/>
  <c r="E1742" i="21" s="1"/>
  <c r="S26" i="20"/>
  <c r="E1007" i="21" s="1"/>
  <c r="AK26" i="20"/>
  <c r="E1497" i="21" s="1"/>
  <c r="AV24" i="20"/>
  <c r="G1740" i="21" s="1"/>
  <c r="U24" i="20"/>
  <c r="G1005" i="21" s="1"/>
  <c r="AD24" i="20"/>
  <c r="G1250" i="21" s="1"/>
  <c r="AM24" i="20"/>
  <c r="G1495" i="21" s="1"/>
  <c r="X22" i="20"/>
  <c r="A1248" i="21" s="1"/>
  <c r="AG22" i="20"/>
  <c r="A1493" i="21" s="1"/>
  <c r="O22" i="20"/>
  <c r="A1003" i="21" s="1"/>
  <c r="AP22" i="20"/>
  <c r="A1738" i="21" s="1"/>
  <c r="AK20" i="20"/>
  <c r="E1491" i="21" s="1"/>
  <c r="AB20" i="20"/>
  <c r="E1246" i="21" s="1"/>
  <c r="S20" i="20"/>
  <c r="E1001" i="21" s="1"/>
  <c r="AT20" i="20"/>
  <c r="E1736" i="21" s="1"/>
  <c r="A486" i="12"/>
  <c r="C486" i="12"/>
  <c r="E486" i="12"/>
  <c r="A731" i="12"/>
  <c r="C731" i="12"/>
  <c r="E731" i="12"/>
  <c r="A976" i="12"/>
  <c r="C976" i="12"/>
  <c r="E976" i="12"/>
  <c r="I240" i="9"/>
  <c r="D976" i="12" s="1"/>
  <c r="A483" i="12"/>
  <c r="C483" i="12"/>
  <c r="E483" i="12"/>
  <c r="A728" i="12"/>
  <c r="C728" i="12"/>
  <c r="E728" i="12"/>
  <c r="A973" i="12"/>
  <c r="C973" i="12"/>
  <c r="E973" i="12"/>
  <c r="I237" i="9"/>
  <c r="D973" i="12" s="1"/>
  <c r="A477" i="12"/>
  <c r="C477" i="12"/>
  <c r="E477" i="12"/>
  <c r="A722" i="12"/>
  <c r="C722" i="12"/>
  <c r="E722" i="12"/>
  <c r="I231" i="9"/>
  <c r="D967" i="12" s="1"/>
  <c r="A967" i="12"/>
  <c r="C967" i="12"/>
  <c r="E967" i="12"/>
  <c r="A476" i="12"/>
  <c r="C476" i="12"/>
  <c r="E476" i="12"/>
  <c r="A721" i="12"/>
  <c r="C721" i="12"/>
  <c r="E721" i="12"/>
  <c r="A966" i="12"/>
  <c r="C966" i="12"/>
  <c r="E966" i="12"/>
  <c r="I230" i="9"/>
  <c r="D966" i="12" s="1"/>
  <c r="I228" i="9"/>
  <c r="D964" i="12" s="1"/>
  <c r="A474" i="12"/>
  <c r="C474" i="12"/>
  <c r="E474" i="12"/>
  <c r="A719" i="12"/>
  <c r="C719" i="12"/>
  <c r="E719" i="12"/>
  <c r="A964" i="12"/>
  <c r="C964" i="12"/>
  <c r="E964" i="12"/>
  <c r="I223" i="9"/>
  <c r="D959" i="12" s="1"/>
  <c r="A469" i="12"/>
  <c r="C469" i="12"/>
  <c r="E469" i="12"/>
  <c r="A714" i="12"/>
  <c r="C714" i="12"/>
  <c r="E714" i="12"/>
  <c r="A959" i="12"/>
  <c r="C959" i="12"/>
  <c r="E959" i="12"/>
  <c r="A467" i="12"/>
  <c r="C467" i="12"/>
  <c r="E467" i="12"/>
  <c r="A712" i="12"/>
  <c r="C712" i="12"/>
  <c r="E712" i="12"/>
  <c r="I221" i="9"/>
  <c r="D957" i="12" s="1"/>
  <c r="A957" i="12"/>
  <c r="C957" i="12"/>
  <c r="E957" i="12"/>
  <c r="U242" i="8"/>
  <c r="E242" i="11"/>
  <c r="F1223" i="12" s="1"/>
  <c r="U241" i="8"/>
  <c r="E241" i="11"/>
  <c r="F1222" i="12" s="1"/>
  <c r="U240" i="8"/>
  <c r="E240" i="11"/>
  <c r="F1221" i="12" s="1"/>
  <c r="U238" i="8"/>
  <c r="E238" i="11"/>
  <c r="F1219" i="12" s="1"/>
  <c r="U237" i="8"/>
  <c r="E237" i="11"/>
  <c r="F1218" i="12" s="1"/>
  <c r="U235" i="8"/>
  <c r="E235" i="11"/>
  <c r="F1216" i="12" s="1"/>
  <c r="U233" i="8"/>
  <c r="E233" i="11"/>
  <c r="F1214" i="12" s="1"/>
  <c r="U230" i="8"/>
  <c r="E230" i="11"/>
  <c r="F1211" i="12" s="1"/>
  <c r="U224" i="8"/>
  <c r="E224" i="11"/>
  <c r="F1205" i="12" s="1"/>
  <c r="U221" i="8"/>
  <c r="E221" i="11"/>
  <c r="F1202" i="12" s="1"/>
  <c r="Q220" i="8"/>
  <c r="U220" i="8"/>
  <c r="E220" i="11"/>
  <c r="F1201" i="12" s="1"/>
  <c r="U215" i="8"/>
  <c r="E215" i="11"/>
  <c r="F1196" i="12" s="1"/>
  <c r="U212" i="8"/>
  <c r="E212" i="11"/>
  <c r="F1193" i="12" s="1"/>
  <c r="Q209" i="8"/>
  <c r="U209" i="8"/>
  <c r="E209" i="11"/>
  <c r="F1190" i="12" s="1"/>
  <c r="Q52" i="20"/>
  <c r="C1033" i="21" s="1"/>
  <c r="Z52" i="20"/>
  <c r="C1278" i="21" s="1"/>
  <c r="AI52" i="20"/>
  <c r="C1523" i="21" s="1"/>
  <c r="AR52" i="20"/>
  <c r="C1768" i="21" s="1"/>
  <c r="T47" i="20"/>
  <c r="AC47" i="20"/>
  <c r="AL47" i="20"/>
  <c r="AU47" i="20"/>
  <c r="R45" i="20"/>
  <c r="AA45" i="20"/>
  <c r="AJ45" i="20"/>
  <c r="AS45" i="20"/>
  <c r="S44" i="20"/>
  <c r="E1025" i="21" s="1"/>
  <c r="AB44" i="20"/>
  <c r="E1270" i="21" s="1"/>
  <c r="AK44" i="20"/>
  <c r="E1515" i="21" s="1"/>
  <c r="AT44" i="20"/>
  <c r="E1760" i="21" s="1"/>
  <c r="S42" i="20"/>
  <c r="E1023" i="21" s="1"/>
  <c r="AB42" i="20"/>
  <c r="E1268" i="21" s="1"/>
  <c r="AK42" i="20"/>
  <c r="E1513" i="21" s="1"/>
  <c r="AT42" i="20"/>
  <c r="E1758" i="21" s="1"/>
  <c r="T42" i="20"/>
  <c r="AC42" i="20"/>
  <c r="AL42" i="20"/>
  <c r="AU42" i="20"/>
  <c r="O41" i="20"/>
  <c r="A1022" i="21" s="1"/>
  <c r="X41" i="20"/>
  <c r="A1267" i="21" s="1"/>
  <c r="AG41" i="20"/>
  <c r="A1512" i="21" s="1"/>
  <c r="AP41" i="20"/>
  <c r="A1757" i="21" s="1"/>
  <c r="V41" i="20"/>
  <c r="AE41" i="20"/>
  <c r="AN41" i="20"/>
  <c r="AW41" i="20"/>
  <c r="X38" i="20"/>
  <c r="A1264" i="21" s="1"/>
  <c r="AG38" i="20"/>
  <c r="A1509" i="21" s="1"/>
  <c r="AP38" i="20"/>
  <c r="A1754" i="21" s="1"/>
  <c r="O38" i="20"/>
  <c r="A1019" i="21" s="1"/>
  <c r="P38" i="20"/>
  <c r="Y38" i="20"/>
  <c r="AH38" i="20"/>
  <c r="AQ38" i="20"/>
  <c r="AD35" i="20"/>
  <c r="G1261" i="21" s="1"/>
  <c r="AM35" i="20"/>
  <c r="G1506" i="21" s="1"/>
  <c r="U35" i="20"/>
  <c r="G1016" i="21" s="1"/>
  <c r="AV35" i="20"/>
  <c r="G1751" i="21" s="1"/>
  <c r="AJ35" i="20"/>
  <c r="R35" i="20"/>
  <c r="AA35" i="20"/>
  <c r="AS35" i="20"/>
  <c r="Q33" i="20"/>
  <c r="C1014" i="21" s="1"/>
  <c r="Z33" i="20"/>
  <c r="C1259" i="21" s="1"/>
  <c r="AI33" i="20"/>
  <c r="C1504" i="21" s="1"/>
  <c r="AR33" i="20"/>
  <c r="C1749" i="21" s="1"/>
  <c r="AI32" i="20"/>
  <c r="C1503" i="21" s="1"/>
  <c r="Q32" i="20"/>
  <c r="C1013" i="21" s="1"/>
  <c r="AR32" i="20"/>
  <c r="C1748" i="21" s="1"/>
  <c r="Z32" i="20"/>
  <c r="C1258" i="21" s="1"/>
  <c r="V32" i="20"/>
  <c r="AE32" i="20"/>
  <c r="AN32" i="20"/>
  <c r="AW32" i="20"/>
  <c r="V27" i="20"/>
  <c r="AE27" i="20"/>
  <c r="AW27" i="20"/>
  <c r="AN27" i="20"/>
  <c r="Z24" i="20"/>
  <c r="C1250" i="21" s="1"/>
  <c r="AI24" i="20"/>
  <c r="C1495" i="21" s="1"/>
  <c r="AR24" i="20"/>
  <c r="C1740" i="21" s="1"/>
  <c r="Q24" i="20"/>
  <c r="C1005" i="21" s="1"/>
  <c r="C267" i="20"/>
  <c r="D270" i="21"/>
  <c r="R23" i="20"/>
  <c r="AA23" i="20"/>
  <c r="AJ23" i="20"/>
  <c r="AS23" i="20"/>
  <c r="AV22" i="20"/>
  <c r="G1738" i="21" s="1"/>
  <c r="U22" i="20"/>
  <c r="G1003" i="21" s="1"/>
  <c r="AD22" i="20"/>
  <c r="G1248" i="21" s="1"/>
  <c r="AM22" i="20"/>
  <c r="G1493" i="21" s="1"/>
  <c r="Z21" i="20"/>
  <c r="C1247" i="21" s="1"/>
  <c r="Q21" i="20"/>
  <c r="C1002" i="21" s="1"/>
  <c r="AI21" i="20"/>
  <c r="C1492" i="21" s="1"/>
  <c r="AR21" i="20"/>
  <c r="C1737" i="21" s="1"/>
  <c r="AE21" i="20"/>
  <c r="AN21" i="20"/>
  <c r="V21" i="20"/>
  <c r="AW21" i="20"/>
  <c r="C90" i="11"/>
  <c r="B1071" i="12" s="1"/>
  <c r="G90" i="11"/>
  <c r="A1071" i="12"/>
  <c r="C1071" i="12"/>
  <c r="E1071" i="12"/>
  <c r="G1071" i="12"/>
  <c r="C89" i="11"/>
  <c r="B1070" i="12" s="1"/>
  <c r="G89" i="11"/>
  <c r="A1070" i="12"/>
  <c r="C1070" i="12"/>
  <c r="E1070" i="12"/>
  <c r="G1070" i="12"/>
  <c r="C88" i="11"/>
  <c r="B1069" i="12" s="1"/>
  <c r="G88" i="11"/>
  <c r="A1069" i="12"/>
  <c r="C1069" i="12"/>
  <c r="E1069" i="12"/>
  <c r="G1069" i="12"/>
  <c r="C87" i="11"/>
  <c r="B1068" i="12" s="1"/>
  <c r="G87" i="11"/>
  <c r="A1068" i="12"/>
  <c r="C1068" i="12"/>
  <c r="E1068" i="12"/>
  <c r="G1068" i="12"/>
  <c r="C86" i="11"/>
  <c r="B1067" i="12" s="1"/>
  <c r="G86" i="11"/>
  <c r="A1067" i="12"/>
  <c r="C1067" i="12"/>
  <c r="E1067" i="12"/>
  <c r="G1067" i="12"/>
  <c r="C85" i="11"/>
  <c r="B1066" i="12" s="1"/>
  <c r="G85" i="11"/>
  <c r="A1066" i="12"/>
  <c r="C1066" i="12"/>
  <c r="E1066" i="12"/>
  <c r="G1066" i="12"/>
  <c r="C84" i="11"/>
  <c r="B1065" i="12" s="1"/>
  <c r="G84" i="11"/>
  <c r="A1065" i="12"/>
  <c r="C1065" i="12"/>
  <c r="E1065" i="12"/>
  <c r="G1065" i="12"/>
  <c r="C83" i="11"/>
  <c r="B1064" i="12" s="1"/>
  <c r="G83" i="11"/>
  <c r="A1064" i="12"/>
  <c r="C1064" i="12"/>
  <c r="E1064" i="12"/>
  <c r="G1064" i="12"/>
  <c r="C82" i="11"/>
  <c r="B1063" i="12" s="1"/>
  <c r="G82" i="11"/>
  <c r="A1063" i="12"/>
  <c r="C1063" i="12"/>
  <c r="E1063" i="12"/>
  <c r="G1063" i="12"/>
  <c r="C81" i="11"/>
  <c r="B1062" i="12" s="1"/>
  <c r="G81" i="11"/>
  <c r="A1062" i="12"/>
  <c r="C1062" i="12"/>
  <c r="E1062" i="12"/>
  <c r="G1062" i="12"/>
  <c r="C80" i="11"/>
  <c r="B1061" i="12" s="1"/>
  <c r="G80" i="11"/>
  <c r="A1061" i="12"/>
  <c r="C1061" i="12"/>
  <c r="E1061" i="12"/>
  <c r="G1061" i="12"/>
  <c r="C79" i="11"/>
  <c r="B1060" i="12" s="1"/>
  <c r="G79" i="11"/>
  <c r="A1060" i="12"/>
  <c r="C1060" i="12"/>
  <c r="E1060" i="12"/>
  <c r="G1060" i="12"/>
  <c r="C78" i="11"/>
  <c r="B1059" i="12" s="1"/>
  <c r="G78" i="11"/>
  <c r="A1059" i="12"/>
  <c r="C1059" i="12"/>
  <c r="E1059" i="12"/>
  <c r="G1059" i="12"/>
  <c r="C77" i="11"/>
  <c r="B1058" i="12" s="1"/>
  <c r="G77" i="11"/>
  <c r="A1058" i="12"/>
  <c r="C1058" i="12"/>
  <c r="E1058" i="12"/>
  <c r="G1058" i="12"/>
  <c r="C76" i="11"/>
  <c r="B1057" i="12" s="1"/>
  <c r="G76" i="11"/>
  <c r="A1057" i="12"/>
  <c r="C1057" i="12"/>
  <c r="E1057" i="12"/>
  <c r="G1057" i="12"/>
  <c r="C75" i="11"/>
  <c r="B1056" i="12" s="1"/>
  <c r="G75" i="11"/>
  <c r="A1056" i="12"/>
  <c r="C1056" i="12"/>
  <c r="E1056" i="12"/>
  <c r="G1056" i="12"/>
  <c r="C74" i="11"/>
  <c r="B1055" i="12" s="1"/>
  <c r="G74" i="11"/>
  <c r="A1055" i="12"/>
  <c r="C1055" i="12"/>
  <c r="E1055" i="12"/>
  <c r="G1055" i="12"/>
  <c r="H208" i="8"/>
  <c r="I208" i="8"/>
  <c r="A208" i="11"/>
  <c r="A209" i="12"/>
  <c r="C209" i="12"/>
  <c r="E209" i="12"/>
  <c r="G209" i="12"/>
  <c r="A208" i="9"/>
  <c r="A1434" i="12"/>
  <c r="C1434" i="12"/>
  <c r="E1434" i="12"/>
  <c r="A210" i="4"/>
  <c r="H207" i="8"/>
  <c r="I207" i="8"/>
  <c r="A207" i="9"/>
  <c r="A207" i="11"/>
  <c r="A208" i="12"/>
  <c r="C208" i="12"/>
  <c r="E208" i="12"/>
  <c r="G208" i="12"/>
  <c r="A1433" i="12"/>
  <c r="C1433" i="12"/>
  <c r="E1433" i="12"/>
  <c r="A209" i="4"/>
  <c r="H206" i="8"/>
  <c r="I206" i="8"/>
  <c r="A206" i="9"/>
  <c r="A206" i="11"/>
  <c r="A207" i="12"/>
  <c r="C207" i="12"/>
  <c r="E207" i="12"/>
  <c r="G207" i="12"/>
  <c r="A1432" i="12"/>
  <c r="C1432" i="12"/>
  <c r="E1432" i="12"/>
  <c r="A208" i="4"/>
  <c r="H205" i="8"/>
  <c r="I205" i="8"/>
  <c r="A205" i="11"/>
  <c r="A206" i="12"/>
  <c r="C206" i="12"/>
  <c r="E206" i="12"/>
  <c r="G206" i="12"/>
  <c r="A205" i="9"/>
  <c r="A1431" i="12"/>
  <c r="C1431" i="12"/>
  <c r="E1431" i="12"/>
  <c r="A207" i="4"/>
  <c r="H204" i="8"/>
  <c r="I204" i="8"/>
  <c r="A204" i="11"/>
  <c r="A205" i="12"/>
  <c r="C205" i="12"/>
  <c r="E205" i="12"/>
  <c r="G205" i="12"/>
  <c r="A204" i="9"/>
  <c r="A1430" i="12"/>
  <c r="C1430" i="12"/>
  <c r="E1430" i="12"/>
  <c r="A206" i="4"/>
  <c r="H203" i="8"/>
  <c r="I203" i="8"/>
  <c r="A203" i="11"/>
  <c r="A203" i="9"/>
  <c r="A204" i="12"/>
  <c r="C204" i="12"/>
  <c r="E204" i="12"/>
  <c r="G204" i="12"/>
  <c r="A1429" i="12"/>
  <c r="C1429" i="12"/>
  <c r="E1429" i="12"/>
  <c r="A205" i="4"/>
  <c r="H202" i="8"/>
  <c r="I202" i="8"/>
  <c r="A202" i="9"/>
  <c r="A202" i="11"/>
  <c r="A203" i="12"/>
  <c r="C203" i="12"/>
  <c r="E203" i="12"/>
  <c r="G203" i="12"/>
  <c r="A1428" i="12"/>
  <c r="C1428" i="12"/>
  <c r="E1428" i="12"/>
  <c r="A204" i="4"/>
  <c r="H201" i="8"/>
  <c r="I201" i="8"/>
  <c r="A201" i="11"/>
  <c r="A202" i="12"/>
  <c r="C202" i="12"/>
  <c r="E202" i="12"/>
  <c r="G202" i="12"/>
  <c r="A201" i="9"/>
  <c r="A1427" i="12"/>
  <c r="C1427" i="12"/>
  <c r="E1427" i="12"/>
  <c r="A203" i="4"/>
  <c r="H200" i="8"/>
  <c r="I200" i="8"/>
  <c r="A200" i="11"/>
  <c r="A201" i="12"/>
  <c r="C201" i="12"/>
  <c r="E201" i="12"/>
  <c r="G201" i="12"/>
  <c r="A200" i="9"/>
  <c r="A1426" i="12"/>
  <c r="C1426" i="12"/>
  <c r="E1426" i="12"/>
  <c r="A202" i="4"/>
  <c r="H199" i="8"/>
  <c r="I199" i="8"/>
  <c r="A199" i="11"/>
  <c r="A200" i="12"/>
  <c r="C200" i="12"/>
  <c r="E200" i="12"/>
  <c r="G200" i="12"/>
  <c r="A199" i="9"/>
  <c r="A1425" i="12"/>
  <c r="C1425" i="12"/>
  <c r="E1425" i="12"/>
  <c r="A201" i="4"/>
  <c r="H198" i="8"/>
  <c r="I198" i="8"/>
  <c r="A198" i="9"/>
  <c r="A198" i="11"/>
  <c r="A199" i="12"/>
  <c r="C199" i="12"/>
  <c r="E199" i="12"/>
  <c r="G199" i="12"/>
  <c r="A1424" i="12"/>
  <c r="C1424" i="12"/>
  <c r="E1424" i="12"/>
  <c r="A200" i="4"/>
  <c r="H197" i="8"/>
  <c r="I197" i="8"/>
  <c r="A197" i="11"/>
  <c r="A198" i="12"/>
  <c r="C198" i="12"/>
  <c r="E198" i="12"/>
  <c r="G198" i="12"/>
  <c r="A197" i="9"/>
  <c r="A1423" i="12"/>
  <c r="C1423" i="12"/>
  <c r="E1423" i="12"/>
  <c r="A199" i="4"/>
  <c r="H196" i="8"/>
  <c r="I196" i="8"/>
  <c r="A196" i="9"/>
  <c r="A196" i="11"/>
  <c r="A197" i="12"/>
  <c r="C197" i="12"/>
  <c r="E197" i="12"/>
  <c r="G197" i="12"/>
  <c r="A1422" i="12"/>
  <c r="C1422" i="12"/>
  <c r="E1422" i="12"/>
  <c r="A198" i="4"/>
  <c r="H195" i="8"/>
  <c r="I195" i="8"/>
  <c r="A195" i="11"/>
  <c r="A196" i="12"/>
  <c r="C196" i="12"/>
  <c r="E196" i="12"/>
  <c r="G196" i="12"/>
  <c r="A195" i="9"/>
  <c r="A1421" i="12"/>
  <c r="C1421" i="12"/>
  <c r="E1421" i="12"/>
  <c r="A197" i="4"/>
  <c r="H194" i="8"/>
  <c r="I194" i="8"/>
  <c r="A194" i="11"/>
  <c r="A194" i="9"/>
  <c r="A195" i="12"/>
  <c r="C195" i="12"/>
  <c r="E195" i="12"/>
  <c r="G195" i="12"/>
  <c r="A1420" i="12"/>
  <c r="C1420" i="12"/>
  <c r="E1420" i="12"/>
  <c r="A196" i="4"/>
  <c r="H193" i="8"/>
  <c r="I193" i="8"/>
  <c r="A193" i="9"/>
  <c r="A193" i="11"/>
  <c r="A194" i="12"/>
  <c r="C194" i="12"/>
  <c r="E194" i="12"/>
  <c r="G194" i="12"/>
  <c r="A1419" i="12"/>
  <c r="C1419" i="12"/>
  <c r="E1419" i="12"/>
  <c r="A195" i="4"/>
  <c r="H192" i="8"/>
  <c r="I192" i="8"/>
  <c r="A192" i="11"/>
  <c r="A193" i="12"/>
  <c r="C193" i="12"/>
  <c r="E193" i="12"/>
  <c r="G193" i="12"/>
  <c r="A192" i="9"/>
  <c r="A1418" i="12"/>
  <c r="C1418" i="12"/>
  <c r="E1418" i="12"/>
  <c r="A194" i="4"/>
  <c r="H191" i="8"/>
  <c r="I191" i="8"/>
  <c r="A191" i="11"/>
  <c r="A191" i="9"/>
  <c r="A192" i="12"/>
  <c r="C192" i="12"/>
  <c r="E192" i="12"/>
  <c r="G192" i="12"/>
  <c r="A1417" i="12"/>
  <c r="C1417" i="12"/>
  <c r="E1417" i="12"/>
  <c r="A193" i="4"/>
  <c r="H190" i="8"/>
  <c r="I190" i="8"/>
  <c r="A190" i="11"/>
  <c r="A190" i="9"/>
  <c r="A191" i="12"/>
  <c r="C191" i="12"/>
  <c r="E191" i="12"/>
  <c r="G191" i="12"/>
  <c r="A1416" i="12"/>
  <c r="C1416" i="12"/>
  <c r="E1416" i="12"/>
  <c r="A192" i="4"/>
  <c r="H189" i="8"/>
  <c r="I189" i="8"/>
  <c r="A189" i="9"/>
  <c r="A189" i="11"/>
  <c r="A190" i="12"/>
  <c r="C190" i="12"/>
  <c r="E190" i="12"/>
  <c r="G190" i="12"/>
  <c r="A1415" i="12"/>
  <c r="C1415" i="12"/>
  <c r="E1415" i="12"/>
  <c r="A191" i="4"/>
  <c r="H188" i="8"/>
  <c r="I188" i="8"/>
  <c r="A188" i="9"/>
  <c r="A188" i="11"/>
  <c r="A189" i="12"/>
  <c r="C189" i="12"/>
  <c r="E189" i="12"/>
  <c r="G189" i="12"/>
  <c r="A1414" i="12"/>
  <c r="C1414" i="12"/>
  <c r="E1414" i="12"/>
  <c r="A190" i="4"/>
  <c r="H187" i="8"/>
  <c r="I187" i="8"/>
  <c r="A187" i="11"/>
  <c r="A187" i="9"/>
  <c r="A188" i="12"/>
  <c r="C188" i="12"/>
  <c r="E188" i="12"/>
  <c r="G188" i="12"/>
  <c r="A1413" i="12"/>
  <c r="C1413" i="12"/>
  <c r="E1413" i="12"/>
  <c r="A189" i="4"/>
  <c r="H186" i="8"/>
  <c r="I186" i="8"/>
  <c r="A186" i="9"/>
  <c r="A186" i="11"/>
  <c r="A187" i="12"/>
  <c r="C187" i="12"/>
  <c r="E187" i="12"/>
  <c r="G187" i="12"/>
  <c r="A1412" i="12"/>
  <c r="C1412" i="12"/>
  <c r="E1412" i="12"/>
  <c r="A188" i="4"/>
  <c r="H185" i="8"/>
  <c r="I185" i="8"/>
  <c r="A185" i="11"/>
  <c r="A186" i="12"/>
  <c r="C186" i="12"/>
  <c r="E186" i="12"/>
  <c r="G186" i="12"/>
  <c r="A185" i="9"/>
  <c r="A1411" i="12"/>
  <c r="C1411" i="12"/>
  <c r="E1411" i="12"/>
  <c r="A187" i="4"/>
  <c r="H184" i="8"/>
  <c r="I184" i="8"/>
  <c r="A184" i="11"/>
  <c r="A184" i="9"/>
  <c r="A185" i="12"/>
  <c r="C185" i="12"/>
  <c r="E185" i="12"/>
  <c r="G185" i="12"/>
  <c r="A1410" i="12"/>
  <c r="C1410" i="12"/>
  <c r="E1410" i="12"/>
  <c r="A186" i="4"/>
  <c r="H183" i="8"/>
  <c r="I183" i="8"/>
  <c r="A183" i="11"/>
  <c r="A184" i="12"/>
  <c r="C184" i="12"/>
  <c r="E184" i="12"/>
  <c r="G184" i="12"/>
  <c r="A183" i="9"/>
  <c r="A1409" i="12"/>
  <c r="C1409" i="12"/>
  <c r="E1409" i="12"/>
  <c r="A185" i="4"/>
  <c r="H182" i="8"/>
  <c r="I182" i="8"/>
  <c r="A182" i="11"/>
  <c r="A183" i="12"/>
  <c r="C183" i="12"/>
  <c r="E183" i="12"/>
  <c r="G183" i="12"/>
  <c r="A182" i="9"/>
  <c r="A1408" i="12"/>
  <c r="C1408" i="12"/>
  <c r="E1408" i="12"/>
  <c r="A184" i="4"/>
  <c r="H181" i="8"/>
  <c r="I181" i="8"/>
  <c r="A181" i="9"/>
  <c r="A181" i="11"/>
  <c r="A182" i="12"/>
  <c r="C182" i="12"/>
  <c r="E182" i="12"/>
  <c r="G182" i="12"/>
  <c r="A1407" i="12"/>
  <c r="C1407" i="12"/>
  <c r="E1407" i="12"/>
  <c r="A183" i="4"/>
  <c r="H180" i="8"/>
  <c r="I180" i="8"/>
  <c r="A180" i="9"/>
  <c r="A180" i="11"/>
  <c r="A181" i="12"/>
  <c r="C181" i="12"/>
  <c r="E181" i="12"/>
  <c r="G181" i="12"/>
  <c r="A1406" i="12"/>
  <c r="C1406" i="12"/>
  <c r="E1406" i="12"/>
  <c r="A182" i="4"/>
  <c r="H179" i="8"/>
  <c r="I179" i="8"/>
  <c r="A179" i="11"/>
  <c r="A180" i="12"/>
  <c r="C180" i="12"/>
  <c r="E180" i="12"/>
  <c r="G180" i="12"/>
  <c r="A179" i="9"/>
  <c r="A1405" i="12"/>
  <c r="C1405" i="12"/>
  <c r="E1405" i="12"/>
  <c r="A181" i="4"/>
  <c r="H178" i="8"/>
  <c r="I178" i="8"/>
  <c r="A178" i="11"/>
  <c r="A178" i="9"/>
  <c r="A179" i="12"/>
  <c r="C179" i="12"/>
  <c r="E179" i="12"/>
  <c r="G179" i="12"/>
  <c r="A1404" i="12"/>
  <c r="C1404" i="12"/>
  <c r="E1404" i="12"/>
  <c r="A180" i="4"/>
  <c r="H177" i="8"/>
  <c r="I177" i="8"/>
  <c r="A177" i="11"/>
  <c r="A177" i="9"/>
  <c r="A178" i="12"/>
  <c r="C178" i="12"/>
  <c r="E178" i="12"/>
  <c r="G178" i="12"/>
  <c r="A1403" i="12"/>
  <c r="C1403" i="12"/>
  <c r="E1403" i="12"/>
  <c r="A179" i="4"/>
  <c r="H176" i="8"/>
  <c r="I176" i="8"/>
  <c r="A176" i="9"/>
  <c r="A176" i="11"/>
  <c r="A177" i="12"/>
  <c r="C177" i="12"/>
  <c r="E177" i="12"/>
  <c r="G177" i="12"/>
  <c r="A1402" i="12"/>
  <c r="C1402" i="12"/>
  <c r="E1402" i="12"/>
  <c r="A178" i="4"/>
  <c r="H175" i="8"/>
  <c r="I175" i="8"/>
  <c r="A175" i="11"/>
  <c r="A176" i="12"/>
  <c r="C176" i="12"/>
  <c r="E176" i="12"/>
  <c r="G176" i="12"/>
  <c r="A175" i="9"/>
  <c r="A1401" i="12"/>
  <c r="C1401" i="12"/>
  <c r="E1401" i="12"/>
  <c r="A177" i="4"/>
  <c r="H174" i="8"/>
  <c r="I174" i="8"/>
  <c r="A174" i="11"/>
  <c r="A174" i="9"/>
  <c r="A175" i="12"/>
  <c r="C175" i="12"/>
  <c r="E175" i="12"/>
  <c r="G175" i="12"/>
  <c r="A1400" i="12"/>
  <c r="C1400" i="12"/>
  <c r="E1400" i="12"/>
  <c r="A176" i="4"/>
  <c r="H173" i="8"/>
  <c r="I173" i="8"/>
  <c r="A173" i="9"/>
  <c r="A173" i="11"/>
  <c r="A174" i="12"/>
  <c r="C174" i="12"/>
  <c r="E174" i="12"/>
  <c r="G174" i="12"/>
  <c r="A1399" i="12"/>
  <c r="C1399" i="12"/>
  <c r="E1399" i="12"/>
  <c r="A175" i="4"/>
  <c r="H172" i="8"/>
  <c r="I172" i="8"/>
  <c r="A172" i="11"/>
  <c r="A173" i="12"/>
  <c r="C173" i="12"/>
  <c r="E173" i="12"/>
  <c r="G173" i="12"/>
  <c r="A172" i="9"/>
  <c r="A1398" i="12"/>
  <c r="C1398" i="12"/>
  <c r="E1398" i="12"/>
  <c r="A174" i="4"/>
  <c r="H171" i="8"/>
  <c r="I171" i="8"/>
  <c r="A171" i="11"/>
  <c r="A172" i="12"/>
  <c r="C172" i="12"/>
  <c r="E172" i="12"/>
  <c r="G172" i="12"/>
  <c r="A171" i="9"/>
  <c r="A1397" i="12"/>
  <c r="C1397" i="12"/>
  <c r="E1397" i="12"/>
  <c r="A173" i="4"/>
  <c r="H170" i="8"/>
  <c r="I170" i="8"/>
  <c r="A170" i="9"/>
  <c r="A170" i="11"/>
  <c r="A171" i="12"/>
  <c r="C171" i="12"/>
  <c r="E171" i="12"/>
  <c r="G171" i="12"/>
  <c r="A1396" i="12"/>
  <c r="C1396" i="12"/>
  <c r="E1396" i="12"/>
  <c r="A172" i="4"/>
  <c r="H169" i="8"/>
  <c r="I169" i="8"/>
  <c r="A169" i="11"/>
  <c r="A170" i="12"/>
  <c r="C170" i="12"/>
  <c r="E170" i="12"/>
  <c r="G170" i="12"/>
  <c r="A169" i="9"/>
  <c r="A1395" i="12"/>
  <c r="C1395" i="12"/>
  <c r="E1395" i="12"/>
  <c r="A171" i="4"/>
  <c r="H168" i="8"/>
  <c r="I168" i="8"/>
  <c r="A168" i="11"/>
  <c r="A168" i="9"/>
  <c r="A169" i="12"/>
  <c r="C169" i="12"/>
  <c r="E169" i="12"/>
  <c r="G169" i="12"/>
  <c r="A1394" i="12"/>
  <c r="C1394" i="12"/>
  <c r="E1394" i="12"/>
  <c r="A170" i="4"/>
  <c r="H167" i="8"/>
  <c r="I167" i="8"/>
  <c r="A167" i="11"/>
  <c r="A168" i="12"/>
  <c r="C168" i="12"/>
  <c r="E168" i="12"/>
  <c r="G168" i="12"/>
  <c r="A167" i="9"/>
  <c r="A1393" i="12"/>
  <c r="C1393" i="12"/>
  <c r="E1393" i="12"/>
  <c r="A169" i="4"/>
  <c r="H166" i="8"/>
  <c r="I166" i="8"/>
  <c r="A166" i="9"/>
  <c r="A166" i="11"/>
  <c r="A167" i="12"/>
  <c r="C167" i="12"/>
  <c r="E167" i="12"/>
  <c r="G167" i="12"/>
  <c r="A1392" i="12"/>
  <c r="C1392" i="12"/>
  <c r="E1392" i="12"/>
  <c r="A168" i="4"/>
  <c r="H165" i="8"/>
  <c r="I165" i="8"/>
  <c r="A165" i="11"/>
  <c r="A166" i="12"/>
  <c r="C166" i="12"/>
  <c r="E166" i="12"/>
  <c r="G166" i="12"/>
  <c r="A165" i="9"/>
  <c r="A1391" i="12"/>
  <c r="C1391" i="12"/>
  <c r="E1391" i="12"/>
  <c r="A167" i="4"/>
  <c r="H164" i="8"/>
  <c r="I164" i="8"/>
  <c r="A164" i="11"/>
  <c r="A165" i="12"/>
  <c r="C165" i="12"/>
  <c r="E165" i="12"/>
  <c r="G165" i="12"/>
  <c r="A164" i="9"/>
  <c r="A1390" i="12"/>
  <c r="C1390" i="12"/>
  <c r="E1390" i="12"/>
  <c r="A166" i="4"/>
  <c r="H163" i="8"/>
  <c r="I163" i="8"/>
  <c r="A163" i="9"/>
  <c r="A163" i="11"/>
  <c r="A164" i="12"/>
  <c r="C164" i="12"/>
  <c r="E164" i="12"/>
  <c r="G164" i="12"/>
  <c r="A1389" i="12"/>
  <c r="C1389" i="12"/>
  <c r="E1389" i="12"/>
  <c r="A165" i="4"/>
  <c r="H162" i="8"/>
  <c r="I162" i="8"/>
  <c r="A162" i="9"/>
  <c r="A162" i="11"/>
  <c r="A163" i="12"/>
  <c r="C163" i="12"/>
  <c r="E163" i="12"/>
  <c r="G163" i="12"/>
  <c r="A1388" i="12"/>
  <c r="C1388" i="12"/>
  <c r="E1388" i="12"/>
  <c r="A164" i="4"/>
  <c r="H161" i="8"/>
  <c r="I161" i="8"/>
  <c r="A161" i="9"/>
  <c r="A161" i="11"/>
  <c r="A162" i="12"/>
  <c r="C162" i="12"/>
  <c r="E162" i="12"/>
  <c r="G162" i="12"/>
  <c r="A1387" i="12"/>
  <c r="C1387" i="12"/>
  <c r="E1387" i="12"/>
  <c r="A163" i="4"/>
  <c r="H160" i="8"/>
  <c r="I160" i="8"/>
  <c r="A160" i="9"/>
  <c r="A160" i="11"/>
  <c r="A161" i="12"/>
  <c r="C161" i="12"/>
  <c r="E161" i="12"/>
  <c r="G161" i="12"/>
  <c r="A1386" i="12"/>
  <c r="C1386" i="12"/>
  <c r="E1386" i="12"/>
  <c r="A162" i="4"/>
  <c r="H159" i="8"/>
  <c r="I159" i="8"/>
  <c r="A159" i="9"/>
  <c r="A159" i="11"/>
  <c r="A160" i="12"/>
  <c r="C160" i="12"/>
  <c r="E160" i="12"/>
  <c r="G160" i="12"/>
  <c r="A1385" i="12"/>
  <c r="C1385" i="12"/>
  <c r="E1385" i="12"/>
  <c r="A161" i="4"/>
  <c r="H158" i="8"/>
  <c r="I158" i="8"/>
  <c r="A158" i="11"/>
  <c r="A158" i="9"/>
  <c r="A159" i="12"/>
  <c r="C159" i="12"/>
  <c r="E159" i="12"/>
  <c r="G159" i="12"/>
  <c r="A1384" i="12"/>
  <c r="C1384" i="12"/>
  <c r="E1384" i="12"/>
  <c r="A160" i="4"/>
  <c r="H157" i="8"/>
  <c r="I157" i="8"/>
  <c r="A157" i="11"/>
  <c r="A158" i="12"/>
  <c r="C158" i="12"/>
  <c r="E158" i="12"/>
  <c r="G158" i="12"/>
  <c r="A157" i="9"/>
  <c r="A1383" i="12"/>
  <c r="C1383" i="12"/>
  <c r="E1383" i="12"/>
  <c r="A159" i="4"/>
  <c r="H156" i="8"/>
  <c r="I156" i="8"/>
  <c r="A156" i="11"/>
  <c r="A157" i="12"/>
  <c r="C157" i="12"/>
  <c r="E157" i="12"/>
  <c r="G157" i="12"/>
  <c r="A156" i="9"/>
  <c r="A1382" i="12"/>
  <c r="C1382" i="12"/>
  <c r="E1382" i="12"/>
  <c r="A158" i="4"/>
  <c r="H155" i="8"/>
  <c r="I155" i="8"/>
  <c r="A155" i="11"/>
  <c r="A156" i="12"/>
  <c r="C156" i="12"/>
  <c r="E156" i="12"/>
  <c r="G156" i="12"/>
  <c r="A155" i="9"/>
  <c r="A1381" i="12"/>
  <c r="C1381" i="12"/>
  <c r="E1381" i="12"/>
  <c r="A157" i="4"/>
  <c r="H154" i="8"/>
  <c r="I154" i="8"/>
  <c r="A154" i="11"/>
  <c r="A155" i="12"/>
  <c r="C155" i="12"/>
  <c r="E155" i="12"/>
  <c r="G155" i="12"/>
  <c r="A154" i="9"/>
  <c r="A1380" i="12"/>
  <c r="C1380" i="12"/>
  <c r="E1380" i="12"/>
  <c r="A156" i="4"/>
  <c r="H153" i="8"/>
  <c r="I153" i="8"/>
  <c r="A153" i="9"/>
  <c r="A153" i="11"/>
  <c r="A154" i="12"/>
  <c r="C154" i="12"/>
  <c r="E154" i="12"/>
  <c r="G154" i="12"/>
  <c r="A1379" i="12"/>
  <c r="C1379" i="12"/>
  <c r="E1379" i="12"/>
  <c r="A155" i="4"/>
  <c r="H152" i="8"/>
  <c r="I152" i="8"/>
  <c r="A152" i="9"/>
  <c r="A152" i="11"/>
  <c r="A153" i="12"/>
  <c r="C153" i="12"/>
  <c r="E153" i="12"/>
  <c r="G153" i="12"/>
  <c r="A1378" i="12"/>
  <c r="C1378" i="12"/>
  <c r="E1378" i="12"/>
  <c r="A154" i="4"/>
  <c r="H151" i="8"/>
  <c r="I151" i="8"/>
  <c r="A151" i="11"/>
  <c r="A151" i="9"/>
  <c r="A152" i="12"/>
  <c r="C152" i="12"/>
  <c r="E152" i="12"/>
  <c r="G152" i="12"/>
  <c r="A1377" i="12"/>
  <c r="C1377" i="12"/>
  <c r="E1377" i="12"/>
  <c r="A153" i="4"/>
  <c r="H150" i="8"/>
  <c r="I150" i="8"/>
  <c r="A150" i="11"/>
  <c r="A151" i="12"/>
  <c r="C151" i="12"/>
  <c r="E151" i="12"/>
  <c r="G151" i="12"/>
  <c r="A150" i="9"/>
  <c r="A1376" i="12"/>
  <c r="C1376" i="12"/>
  <c r="E1376" i="12"/>
  <c r="A152" i="4"/>
  <c r="H149" i="8"/>
  <c r="I149" i="8"/>
  <c r="A149" i="11"/>
  <c r="A149" i="9"/>
  <c r="A150" i="12"/>
  <c r="C150" i="12"/>
  <c r="E150" i="12"/>
  <c r="G150" i="12"/>
  <c r="A1375" i="12"/>
  <c r="C1375" i="12"/>
  <c r="E1375" i="12"/>
  <c r="A151" i="4"/>
  <c r="H148" i="8"/>
  <c r="I148" i="8"/>
  <c r="A148" i="9"/>
  <c r="A148" i="11"/>
  <c r="A149" i="12"/>
  <c r="C149" i="12"/>
  <c r="E149" i="12"/>
  <c r="G149" i="12"/>
  <c r="A1374" i="12"/>
  <c r="C1374" i="12"/>
  <c r="E1374" i="12"/>
  <c r="A150" i="4"/>
  <c r="H147" i="8"/>
  <c r="I147" i="8"/>
  <c r="A147" i="11"/>
  <c r="A148" i="12"/>
  <c r="C148" i="12"/>
  <c r="E148" i="12"/>
  <c r="G148" i="12"/>
  <c r="A147" i="9"/>
  <c r="A1373" i="12"/>
  <c r="C1373" i="12"/>
  <c r="E1373" i="12"/>
  <c r="A149" i="4"/>
  <c r="H146" i="8"/>
  <c r="I146" i="8"/>
  <c r="A146" i="11"/>
  <c r="A147" i="12"/>
  <c r="C147" i="12"/>
  <c r="E147" i="12"/>
  <c r="G147" i="12"/>
  <c r="A146" i="9"/>
  <c r="A1372" i="12"/>
  <c r="C1372" i="12"/>
  <c r="E1372" i="12"/>
  <c r="A148" i="4"/>
  <c r="H145" i="8"/>
  <c r="I145" i="8"/>
  <c r="A145" i="11"/>
  <c r="A145" i="9"/>
  <c r="A146" i="12"/>
  <c r="C146" i="12"/>
  <c r="E146" i="12"/>
  <c r="G146" i="12"/>
  <c r="A1371" i="12"/>
  <c r="C1371" i="12"/>
  <c r="E1371" i="12"/>
  <c r="A147" i="4"/>
  <c r="H144" i="8"/>
  <c r="I144" i="8"/>
  <c r="A144" i="9"/>
  <c r="A144" i="11"/>
  <c r="A145" i="12"/>
  <c r="C145" i="12"/>
  <c r="E145" i="12"/>
  <c r="G145" i="12"/>
  <c r="A1370" i="12"/>
  <c r="C1370" i="12"/>
  <c r="E1370" i="12"/>
  <c r="A146" i="4"/>
  <c r="H143" i="8"/>
  <c r="I143" i="8"/>
  <c r="A143" i="9"/>
  <c r="A143" i="11"/>
  <c r="A144" i="12"/>
  <c r="C144" i="12"/>
  <c r="E144" i="12"/>
  <c r="G144" i="12"/>
  <c r="A1369" i="12"/>
  <c r="C1369" i="12"/>
  <c r="E1369" i="12"/>
  <c r="A145" i="4"/>
  <c r="H142" i="8"/>
  <c r="I142" i="8"/>
  <c r="A142" i="11"/>
  <c r="A142" i="9"/>
  <c r="A143" i="12"/>
  <c r="C143" i="12"/>
  <c r="E143" i="12"/>
  <c r="G143" i="12"/>
  <c r="A1368" i="12"/>
  <c r="C1368" i="12"/>
  <c r="E1368" i="12"/>
  <c r="A144" i="4"/>
  <c r="H141" i="8"/>
  <c r="I141" i="8"/>
  <c r="A141" i="11"/>
  <c r="A142" i="12"/>
  <c r="C142" i="12"/>
  <c r="E142" i="12"/>
  <c r="G142" i="12"/>
  <c r="A141" i="9"/>
  <c r="A1367" i="12"/>
  <c r="C1367" i="12"/>
  <c r="E1367" i="12"/>
  <c r="A143" i="4"/>
  <c r="H140" i="8"/>
  <c r="I140" i="8"/>
  <c r="A140" i="11"/>
  <c r="A141" i="12"/>
  <c r="C141" i="12"/>
  <c r="E141" i="12"/>
  <c r="G141" i="12"/>
  <c r="A140" i="9"/>
  <c r="A1366" i="12"/>
  <c r="C1366" i="12"/>
  <c r="E1366" i="12"/>
  <c r="A142" i="4"/>
  <c r="H139" i="8"/>
  <c r="I139" i="8"/>
  <c r="A139" i="11"/>
  <c r="A140" i="12"/>
  <c r="C140" i="12"/>
  <c r="E140" i="12"/>
  <c r="G140" i="12"/>
  <c r="A139" i="9"/>
  <c r="A1365" i="12"/>
  <c r="C1365" i="12"/>
  <c r="E1365" i="12"/>
  <c r="A141" i="4"/>
  <c r="H138" i="8"/>
  <c r="I138" i="8"/>
  <c r="A138" i="11"/>
  <c r="A138" i="9"/>
  <c r="A139" i="12"/>
  <c r="C139" i="12"/>
  <c r="E139" i="12"/>
  <c r="G139" i="12"/>
  <c r="A1364" i="12"/>
  <c r="C1364" i="12"/>
  <c r="E1364" i="12"/>
  <c r="A140" i="4"/>
  <c r="H137" i="8"/>
  <c r="I137" i="8"/>
  <c r="A137" i="11"/>
  <c r="A138" i="12"/>
  <c r="C138" i="12"/>
  <c r="E138" i="12"/>
  <c r="G138" i="12"/>
  <c r="A137" i="9"/>
  <c r="A1363" i="12"/>
  <c r="C1363" i="12"/>
  <c r="E1363" i="12"/>
  <c r="A139" i="4"/>
  <c r="H136" i="8"/>
  <c r="I136" i="8"/>
  <c r="A136" i="9"/>
  <c r="A136" i="11"/>
  <c r="A137" i="12"/>
  <c r="C137" i="12"/>
  <c r="E137" i="12"/>
  <c r="G137" i="12"/>
  <c r="A1362" i="12"/>
  <c r="C1362" i="12"/>
  <c r="E1362" i="12"/>
  <c r="A138" i="4"/>
  <c r="H135" i="8"/>
  <c r="I135" i="8"/>
  <c r="A135" i="11"/>
  <c r="A136" i="12"/>
  <c r="C136" i="12"/>
  <c r="E136" i="12"/>
  <c r="G136" i="12"/>
  <c r="A135" i="9"/>
  <c r="A1361" i="12"/>
  <c r="C1361" i="12"/>
  <c r="E1361" i="12"/>
  <c r="A137" i="4"/>
  <c r="H134" i="8"/>
  <c r="I134" i="8"/>
  <c r="A134" i="11"/>
  <c r="A134" i="9"/>
  <c r="A135" i="12"/>
  <c r="C135" i="12"/>
  <c r="E135" i="12"/>
  <c r="G135" i="12"/>
  <c r="A1360" i="12"/>
  <c r="C1360" i="12"/>
  <c r="E1360" i="12"/>
  <c r="A136" i="4"/>
  <c r="H133" i="8"/>
  <c r="I133" i="8"/>
  <c r="A133" i="11"/>
  <c r="A134" i="12"/>
  <c r="C134" i="12"/>
  <c r="E134" i="12"/>
  <c r="G134" i="12"/>
  <c r="A133" i="9"/>
  <c r="A1359" i="12"/>
  <c r="C1359" i="12"/>
  <c r="E1359" i="12"/>
  <c r="A135" i="4"/>
  <c r="H132" i="8"/>
  <c r="I132" i="8"/>
  <c r="A132" i="11"/>
  <c r="A132" i="9"/>
  <c r="A133" i="12"/>
  <c r="C133" i="12"/>
  <c r="E133" i="12"/>
  <c r="G133" i="12"/>
  <c r="A1358" i="12"/>
  <c r="C1358" i="12"/>
  <c r="E1358" i="12"/>
  <c r="A134" i="4"/>
  <c r="H131" i="8"/>
  <c r="I131" i="8"/>
  <c r="A131" i="11"/>
  <c r="A132" i="12"/>
  <c r="C132" i="12"/>
  <c r="E132" i="12"/>
  <c r="G132" i="12"/>
  <c r="A131" i="9"/>
  <c r="A1357" i="12"/>
  <c r="C1357" i="12"/>
  <c r="E1357" i="12"/>
  <c r="A133" i="4"/>
  <c r="B131" i="12"/>
  <c r="U90" i="8"/>
  <c r="U89" i="8"/>
  <c r="U88" i="8"/>
  <c r="U87" i="8"/>
  <c r="U86" i="8"/>
  <c r="U85" i="8"/>
  <c r="U84" i="8"/>
  <c r="U83" i="8"/>
  <c r="U82" i="8"/>
  <c r="U81" i="8"/>
  <c r="U80" i="8"/>
  <c r="U79" i="8"/>
  <c r="U78" i="8"/>
  <c r="U77" i="8"/>
  <c r="U76" i="8"/>
  <c r="U75" i="8"/>
  <c r="U74" i="8"/>
  <c r="H73" i="8"/>
  <c r="I73" i="8"/>
  <c r="A73" i="9"/>
  <c r="A73" i="11"/>
  <c r="A74" i="12"/>
  <c r="C74" i="12"/>
  <c r="E74" i="12"/>
  <c r="G74" i="12"/>
  <c r="A1299" i="12"/>
  <c r="C1299" i="12"/>
  <c r="E1299" i="12"/>
  <c r="A75" i="4"/>
  <c r="H72" i="8"/>
  <c r="I72" i="8"/>
  <c r="A72" i="9"/>
  <c r="A72" i="11"/>
  <c r="A73" i="12"/>
  <c r="C73" i="12"/>
  <c r="E73" i="12"/>
  <c r="G73" i="12"/>
  <c r="A1298" i="12"/>
  <c r="C1298" i="12"/>
  <c r="E1298" i="12"/>
  <c r="A74" i="4"/>
  <c r="H71" i="8"/>
  <c r="I71" i="8"/>
  <c r="A71" i="11"/>
  <c r="A72" i="12"/>
  <c r="C72" i="12"/>
  <c r="E72" i="12"/>
  <c r="G72" i="12"/>
  <c r="A71" i="9"/>
  <c r="A1297" i="12"/>
  <c r="C1297" i="12"/>
  <c r="E1297" i="12"/>
  <c r="A73" i="4"/>
  <c r="H70" i="8"/>
  <c r="I70" i="8"/>
  <c r="A70" i="11"/>
  <c r="A71" i="12"/>
  <c r="C71" i="12"/>
  <c r="E71" i="12"/>
  <c r="G71" i="12"/>
  <c r="A70" i="9"/>
  <c r="A1296" i="12"/>
  <c r="C1296" i="12"/>
  <c r="E1296" i="12"/>
  <c r="A72" i="4"/>
  <c r="H69" i="8"/>
  <c r="I69" i="8"/>
  <c r="A69" i="11"/>
  <c r="A70" i="12"/>
  <c r="C70" i="12"/>
  <c r="E70" i="12"/>
  <c r="G70" i="12"/>
  <c r="A69" i="9"/>
  <c r="A1295" i="12"/>
  <c r="C1295" i="12"/>
  <c r="E1295" i="12"/>
  <c r="A71" i="4"/>
  <c r="H68" i="8"/>
  <c r="I68" i="8"/>
  <c r="A68" i="11"/>
  <c r="A69" i="12"/>
  <c r="C69" i="12"/>
  <c r="E69" i="12"/>
  <c r="G69" i="12"/>
  <c r="A68" i="9"/>
  <c r="A1294" i="12"/>
  <c r="C1294" i="12"/>
  <c r="E1294" i="12"/>
  <c r="A70" i="4"/>
  <c r="H67" i="8"/>
  <c r="I67" i="8"/>
  <c r="A67" i="11"/>
  <c r="A68" i="12"/>
  <c r="C68" i="12"/>
  <c r="E68" i="12"/>
  <c r="G68" i="12"/>
  <c r="A67" i="9"/>
  <c r="A1293" i="12"/>
  <c r="C1293" i="12"/>
  <c r="E1293" i="12"/>
  <c r="A69" i="4"/>
  <c r="H66" i="8"/>
  <c r="I66" i="8"/>
  <c r="A66" i="11"/>
  <c r="A67" i="12"/>
  <c r="C67" i="12"/>
  <c r="E67" i="12"/>
  <c r="G67" i="12"/>
  <c r="A66" i="9"/>
  <c r="A1292" i="12"/>
  <c r="C1292" i="12"/>
  <c r="E1292" i="12"/>
  <c r="A68" i="4"/>
  <c r="H65" i="8"/>
  <c r="I65" i="8"/>
  <c r="A65" i="9"/>
  <c r="A65" i="11"/>
  <c r="A66" i="12"/>
  <c r="C66" i="12"/>
  <c r="E66" i="12"/>
  <c r="G66" i="12"/>
  <c r="A1291" i="12"/>
  <c r="C1291" i="12"/>
  <c r="E1291" i="12"/>
  <c r="A67" i="4"/>
  <c r="H64" i="8"/>
  <c r="I64" i="8"/>
  <c r="A64" i="11"/>
  <c r="A65" i="12"/>
  <c r="C65" i="12"/>
  <c r="E65" i="12"/>
  <c r="G65" i="12"/>
  <c r="A64" i="9"/>
  <c r="A1290" i="12"/>
  <c r="C1290" i="12"/>
  <c r="E1290" i="12"/>
  <c r="A66" i="4"/>
  <c r="H63" i="8"/>
  <c r="I63" i="8"/>
  <c r="A63" i="9"/>
  <c r="A63" i="11"/>
  <c r="A64" i="12"/>
  <c r="C64" i="12"/>
  <c r="E64" i="12"/>
  <c r="G64" i="12"/>
  <c r="A1289" i="12"/>
  <c r="C1289" i="12"/>
  <c r="E1289" i="12"/>
  <c r="A65" i="4"/>
  <c r="H62" i="8"/>
  <c r="I62" i="8"/>
  <c r="A62" i="9"/>
  <c r="A62" i="11"/>
  <c r="A63" i="12"/>
  <c r="C63" i="12"/>
  <c r="E63" i="12"/>
  <c r="G63" i="12"/>
  <c r="A1288" i="12"/>
  <c r="C1288" i="12"/>
  <c r="E1288" i="12"/>
  <c r="A64" i="4"/>
  <c r="H61" i="8"/>
  <c r="I61" i="8"/>
  <c r="A61" i="11"/>
  <c r="A62" i="12"/>
  <c r="C62" i="12"/>
  <c r="E62" i="12"/>
  <c r="G62" i="12"/>
  <c r="A61" i="9"/>
  <c r="A1287" i="12"/>
  <c r="C1287" i="12"/>
  <c r="E1287" i="12"/>
  <c r="A63" i="4"/>
  <c r="H60" i="8"/>
  <c r="I60" i="8"/>
  <c r="A60" i="11"/>
  <c r="A61" i="12"/>
  <c r="C61" i="12"/>
  <c r="E61" i="12"/>
  <c r="G61" i="12"/>
  <c r="A60" i="9"/>
  <c r="A1286" i="12"/>
  <c r="C1286" i="12"/>
  <c r="E1286" i="12"/>
  <c r="A62" i="4"/>
  <c r="H59" i="8"/>
  <c r="I59" i="8"/>
  <c r="A59" i="9"/>
  <c r="A59" i="11"/>
  <c r="A60" i="12"/>
  <c r="C60" i="12"/>
  <c r="E60" i="12"/>
  <c r="G60" i="12"/>
  <c r="A1285" i="12"/>
  <c r="C1285" i="12"/>
  <c r="E1285" i="12"/>
  <c r="A61" i="4"/>
  <c r="H58" i="8"/>
  <c r="I58" i="8"/>
  <c r="A58" i="9"/>
  <c r="A58" i="11"/>
  <c r="A59" i="12"/>
  <c r="C59" i="12"/>
  <c r="E59" i="12"/>
  <c r="G59" i="12"/>
  <c r="A1284" i="12"/>
  <c r="C1284" i="12"/>
  <c r="E1284" i="12"/>
  <c r="A60" i="4"/>
  <c r="H57" i="8"/>
  <c r="I57" i="8"/>
  <c r="A57" i="9"/>
  <c r="A57" i="11"/>
  <c r="A58" i="12"/>
  <c r="C58" i="12"/>
  <c r="E58" i="12"/>
  <c r="G58" i="12"/>
  <c r="A1283" i="12"/>
  <c r="C1283" i="12"/>
  <c r="E1283" i="12"/>
  <c r="A59" i="4"/>
  <c r="H56" i="8"/>
  <c r="I56" i="8"/>
  <c r="A56" i="11"/>
  <c r="A57" i="12"/>
  <c r="C57" i="12"/>
  <c r="E57" i="12"/>
  <c r="G57" i="12"/>
  <c r="A56" i="9"/>
  <c r="A1282" i="12"/>
  <c r="C1282" i="12"/>
  <c r="E1282" i="12"/>
  <c r="A58" i="4"/>
  <c r="H55" i="8"/>
  <c r="I55" i="8"/>
  <c r="A55" i="9"/>
  <c r="A55" i="11"/>
  <c r="A56" i="12"/>
  <c r="C56" i="12"/>
  <c r="E56" i="12"/>
  <c r="G56" i="12"/>
  <c r="A1281" i="12"/>
  <c r="C1281" i="12"/>
  <c r="E1281" i="12"/>
  <c r="A57" i="4"/>
  <c r="H54" i="8"/>
  <c r="I54" i="8"/>
  <c r="A54" i="11"/>
  <c r="A55" i="12"/>
  <c r="C55" i="12"/>
  <c r="E55" i="12"/>
  <c r="G55" i="12"/>
  <c r="A54" i="9"/>
  <c r="A1280" i="12"/>
  <c r="C1280" i="12"/>
  <c r="E1280" i="12"/>
  <c r="A56" i="4"/>
  <c r="H53" i="8"/>
  <c r="I53" i="8"/>
  <c r="A53" i="9"/>
  <c r="A53" i="11"/>
  <c r="A54" i="12"/>
  <c r="C54" i="12"/>
  <c r="E54" i="12"/>
  <c r="G54" i="12"/>
  <c r="A1279" i="12"/>
  <c r="C1279" i="12"/>
  <c r="E1279" i="12"/>
  <c r="A55" i="4"/>
  <c r="H52" i="8"/>
  <c r="I52" i="8"/>
  <c r="A52" i="11"/>
  <c r="A53" i="12"/>
  <c r="C53" i="12"/>
  <c r="E53" i="12"/>
  <c r="G53" i="12"/>
  <c r="A52" i="9"/>
  <c r="A1278" i="12"/>
  <c r="C1278" i="12"/>
  <c r="E1278" i="12"/>
  <c r="A54" i="4"/>
  <c r="H51" i="8"/>
  <c r="I51" i="8"/>
  <c r="A51" i="11"/>
  <c r="A52" i="12"/>
  <c r="C52" i="12"/>
  <c r="E52" i="12"/>
  <c r="G52" i="12"/>
  <c r="A51" i="9"/>
  <c r="A1277" i="12"/>
  <c r="C1277" i="12"/>
  <c r="E1277" i="12"/>
  <c r="A53" i="4"/>
  <c r="H50" i="8"/>
  <c r="I50" i="8"/>
  <c r="A50" i="11"/>
  <c r="A51" i="12"/>
  <c r="C51" i="12"/>
  <c r="E51" i="12"/>
  <c r="G51" i="12"/>
  <c r="A50" i="9"/>
  <c r="A1276" i="12"/>
  <c r="C1276" i="12"/>
  <c r="E1276" i="12"/>
  <c r="A52" i="4"/>
  <c r="H49" i="8"/>
  <c r="I49" i="8"/>
  <c r="A49" i="9"/>
  <c r="A49" i="11"/>
  <c r="A50" i="12"/>
  <c r="C50" i="12"/>
  <c r="E50" i="12"/>
  <c r="G50" i="12"/>
  <c r="A1275" i="12"/>
  <c r="C1275" i="12"/>
  <c r="E1275" i="12"/>
  <c r="A51" i="4"/>
  <c r="H48" i="8"/>
  <c r="I48" i="8"/>
  <c r="A48" i="9"/>
  <c r="A48" i="11"/>
  <c r="A49" i="12"/>
  <c r="C49" i="12"/>
  <c r="E49" i="12"/>
  <c r="G49" i="12"/>
  <c r="A1274" i="12"/>
  <c r="C1274" i="12"/>
  <c r="E1274" i="12"/>
  <c r="A50" i="4"/>
  <c r="H47" i="8"/>
  <c r="I47" i="8"/>
  <c r="A47" i="9"/>
  <c r="A47" i="11"/>
  <c r="A48" i="12"/>
  <c r="C48" i="12"/>
  <c r="E48" i="12"/>
  <c r="G48" i="12"/>
  <c r="A1273" i="12"/>
  <c r="C1273" i="12"/>
  <c r="E1273" i="12"/>
  <c r="A49" i="4"/>
  <c r="H46" i="8"/>
  <c r="I46" i="8"/>
  <c r="A46" i="11"/>
  <c r="A47" i="12"/>
  <c r="C47" i="12"/>
  <c r="E47" i="12"/>
  <c r="G47" i="12"/>
  <c r="A46" i="9"/>
  <c r="A1272" i="12"/>
  <c r="C1272" i="12"/>
  <c r="E1272" i="12"/>
  <c r="A48" i="4"/>
  <c r="H45" i="8"/>
  <c r="I45" i="8"/>
  <c r="A45" i="11"/>
  <c r="A46" i="12"/>
  <c r="C46" i="12"/>
  <c r="E46" i="12"/>
  <c r="G46" i="12"/>
  <c r="A45" i="9"/>
  <c r="A1271" i="12"/>
  <c r="C1271" i="12"/>
  <c r="E1271" i="12"/>
  <c r="A47" i="4"/>
  <c r="H44" i="8"/>
  <c r="I44" i="8"/>
  <c r="A44" i="11"/>
  <c r="A45" i="12"/>
  <c r="C45" i="12"/>
  <c r="E45" i="12"/>
  <c r="G45" i="12"/>
  <c r="A44" i="9"/>
  <c r="A1270" i="12"/>
  <c r="C1270" i="12"/>
  <c r="E1270" i="12"/>
  <c r="A46" i="4"/>
  <c r="H43" i="8"/>
  <c r="I43" i="8"/>
  <c r="A43" i="11"/>
  <c r="A44" i="12"/>
  <c r="C44" i="12"/>
  <c r="E44" i="12"/>
  <c r="G44" i="12"/>
  <c r="A43" i="9"/>
  <c r="A1269" i="12"/>
  <c r="C1269" i="12"/>
  <c r="E1269" i="12"/>
  <c r="A45" i="4"/>
  <c r="H42" i="8"/>
  <c r="I42" i="8"/>
  <c r="A42" i="11"/>
  <c r="A43" i="12"/>
  <c r="C43" i="12"/>
  <c r="E43" i="12"/>
  <c r="G43" i="12"/>
  <c r="A42" i="9"/>
  <c r="A1268" i="12"/>
  <c r="C1268" i="12"/>
  <c r="E1268" i="12"/>
  <c r="A44" i="4"/>
  <c r="H41" i="8"/>
  <c r="I41" i="8"/>
  <c r="A41" i="11"/>
  <c r="A42" i="12"/>
  <c r="C42" i="12"/>
  <c r="E42" i="12"/>
  <c r="G42" i="12"/>
  <c r="A41" i="9"/>
  <c r="A1267" i="12"/>
  <c r="C1267" i="12"/>
  <c r="E1267" i="12"/>
  <c r="A43" i="4"/>
  <c r="H40" i="8"/>
  <c r="I40" i="8"/>
  <c r="A40" i="11"/>
  <c r="A41" i="12"/>
  <c r="C41" i="12"/>
  <c r="E41" i="12"/>
  <c r="G41" i="12"/>
  <c r="A40" i="9"/>
  <c r="A1266" i="12"/>
  <c r="C1266" i="12"/>
  <c r="E1266" i="12"/>
  <c r="A42" i="4"/>
  <c r="H39" i="8"/>
  <c r="I39" i="8"/>
  <c r="A39" i="11"/>
  <c r="A40" i="12"/>
  <c r="C40" i="12"/>
  <c r="E40" i="12"/>
  <c r="G40" i="12"/>
  <c r="A39" i="9"/>
  <c r="A1265" i="12"/>
  <c r="C1265" i="12"/>
  <c r="E1265" i="12"/>
  <c r="A41" i="4"/>
  <c r="H38" i="8"/>
  <c r="I38" i="8"/>
  <c r="A38" i="11"/>
  <c r="A39" i="12"/>
  <c r="C39" i="12"/>
  <c r="E39" i="12"/>
  <c r="G39" i="12"/>
  <c r="A38" i="9"/>
  <c r="A1264" i="12"/>
  <c r="C1264" i="12"/>
  <c r="E1264" i="12"/>
  <c r="A40" i="4"/>
  <c r="H37" i="8"/>
  <c r="I37" i="8"/>
  <c r="A37" i="11"/>
  <c r="A38" i="12"/>
  <c r="C38" i="12"/>
  <c r="E38" i="12"/>
  <c r="G38" i="12"/>
  <c r="A37" i="9"/>
  <c r="A1263" i="12"/>
  <c r="C1263" i="12"/>
  <c r="E1263" i="12"/>
  <c r="A39" i="4"/>
  <c r="H36" i="8"/>
  <c r="I36" i="8"/>
  <c r="A36" i="11"/>
  <c r="A37" i="12"/>
  <c r="C37" i="12"/>
  <c r="E37" i="12"/>
  <c r="G37" i="12"/>
  <c r="A36" i="9"/>
  <c r="A1262" i="12"/>
  <c r="C1262" i="12"/>
  <c r="E1262" i="12"/>
  <c r="A38" i="4"/>
  <c r="H35" i="8"/>
  <c r="I35" i="8"/>
  <c r="A35" i="11"/>
  <c r="A36" i="12"/>
  <c r="C36" i="12"/>
  <c r="E36" i="12"/>
  <c r="G36" i="12"/>
  <c r="A35" i="9"/>
  <c r="A1261" i="12"/>
  <c r="C1261" i="12"/>
  <c r="E1261" i="12"/>
  <c r="A37" i="4"/>
  <c r="H34" i="8"/>
  <c r="I34" i="8"/>
  <c r="A34" i="11"/>
  <c r="A35" i="12"/>
  <c r="C35" i="12"/>
  <c r="E35" i="12"/>
  <c r="G35" i="12"/>
  <c r="A34" i="9"/>
  <c r="A1260" i="12"/>
  <c r="C1260" i="12"/>
  <c r="E1260" i="12"/>
  <c r="A36" i="4"/>
  <c r="H33" i="8"/>
  <c r="I33" i="8"/>
  <c r="A33" i="11"/>
  <c r="A34" i="12"/>
  <c r="C34" i="12"/>
  <c r="E34" i="12"/>
  <c r="G34" i="12"/>
  <c r="A33" i="9"/>
  <c r="A1259" i="12"/>
  <c r="C1259" i="12"/>
  <c r="E1259" i="12"/>
  <c r="A35" i="4"/>
  <c r="H32" i="8"/>
  <c r="I32" i="8"/>
  <c r="A32" i="11"/>
  <c r="A33" i="12"/>
  <c r="C33" i="12"/>
  <c r="E33" i="12"/>
  <c r="G33" i="12"/>
  <c r="A32" i="9"/>
  <c r="A1258" i="12"/>
  <c r="C1258" i="12"/>
  <c r="E1258" i="12"/>
  <c r="A34" i="4"/>
  <c r="H31" i="8"/>
  <c r="I31" i="8"/>
  <c r="A31" i="11"/>
  <c r="A32" i="12"/>
  <c r="C32" i="12"/>
  <c r="E32" i="12"/>
  <c r="G32" i="12"/>
  <c r="A31" i="9"/>
  <c r="A1257" i="12"/>
  <c r="C1257" i="12"/>
  <c r="E1257" i="12"/>
  <c r="A33" i="4"/>
  <c r="H30" i="8"/>
  <c r="I30" i="8"/>
  <c r="A30" i="11"/>
  <c r="A31" i="12"/>
  <c r="C31" i="12"/>
  <c r="E31" i="12"/>
  <c r="G31" i="12"/>
  <c r="A30" i="9"/>
  <c r="A1256" i="12"/>
  <c r="C1256" i="12"/>
  <c r="E1256" i="12"/>
  <c r="A32" i="4"/>
  <c r="H29" i="8"/>
  <c r="I29" i="8"/>
  <c r="A29" i="11"/>
  <c r="A30" i="12"/>
  <c r="C30" i="12"/>
  <c r="E30" i="12"/>
  <c r="G30" i="12"/>
  <c r="A29" i="9"/>
  <c r="A1255" i="12"/>
  <c r="C1255" i="12"/>
  <c r="E1255" i="12"/>
  <c r="A31" i="4"/>
  <c r="H28" i="8"/>
  <c r="I28" i="8"/>
  <c r="A28" i="11"/>
  <c r="A29" i="12"/>
  <c r="C29" i="12"/>
  <c r="E29" i="12"/>
  <c r="G29" i="12"/>
  <c r="A28" i="9"/>
  <c r="A1254" i="12"/>
  <c r="C1254" i="12"/>
  <c r="E1254" i="12"/>
  <c r="A30" i="4"/>
  <c r="H27" i="8"/>
  <c r="I27" i="8"/>
  <c r="A27" i="11"/>
  <c r="A28" i="12"/>
  <c r="C28" i="12"/>
  <c r="E28" i="12"/>
  <c r="G28" i="12"/>
  <c r="A27" i="9"/>
  <c r="A1253" i="12"/>
  <c r="C1253" i="12"/>
  <c r="E1253" i="12"/>
  <c r="A29" i="4"/>
  <c r="H26" i="8"/>
  <c r="I26" i="8"/>
  <c r="A26" i="11"/>
  <c r="A27" i="12"/>
  <c r="C27" i="12"/>
  <c r="E27" i="12"/>
  <c r="G27" i="12"/>
  <c r="A26" i="9"/>
  <c r="A1252" i="12"/>
  <c r="C1252" i="12"/>
  <c r="E1252" i="12"/>
  <c r="A28" i="4"/>
  <c r="H25" i="8"/>
  <c r="I25" i="8"/>
  <c r="A25" i="11"/>
  <c r="A26" i="12"/>
  <c r="C26" i="12"/>
  <c r="E26" i="12"/>
  <c r="G26" i="12"/>
  <c r="A25" i="9"/>
  <c r="A1251" i="12"/>
  <c r="C1251" i="12"/>
  <c r="E1251" i="12"/>
  <c r="A27" i="4"/>
  <c r="H24" i="8"/>
  <c r="I24" i="8"/>
  <c r="A24" i="11"/>
  <c r="A25" i="12"/>
  <c r="C25" i="12"/>
  <c r="E25" i="12"/>
  <c r="G25" i="12"/>
  <c r="A24" i="9"/>
  <c r="A1250" i="12"/>
  <c r="C1250" i="12"/>
  <c r="E1250" i="12"/>
  <c r="A26" i="4"/>
  <c r="H23" i="8"/>
  <c r="I23" i="8"/>
  <c r="A23" i="11"/>
  <c r="A24" i="12"/>
  <c r="C24" i="12"/>
  <c r="E24" i="12"/>
  <c r="G24" i="12"/>
  <c r="A23" i="9"/>
  <c r="A1249" i="12"/>
  <c r="C1249" i="12"/>
  <c r="E1249" i="12"/>
  <c r="A25" i="4"/>
  <c r="H22" i="8"/>
  <c r="I22" i="8"/>
  <c r="A22" i="11"/>
  <c r="A23" i="12"/>
  <c r="C23" i="12"/>
  <c r="E23" i="12"/>
  <c r="G23" i="12"/>
  <c r="A22" i="9"/>
  <c r="A1248" i="12"/>
  <c r="C1248" i="12"/>
  <c r="E1248" i="12"/>
  <c r="A24" i="4"/>
  <c r="H21" i="8"/>
  <c r="I21" i="8"/>
  <c r="A21" i="11"/>
  <c r="A22" i="12"/>
  <c r="C22" i="12"/>
  <c r="E22" i="12"/>
  <c r="G22" i="12"/>
  <c r="A21" i="9"/>
  <c r="A1247" i="12"/>
  <c r="C1247" i="12"/>
  <c r="E1247" i="12"/>
  <c r="A23" i="4"/>
  <c r="H20" i="8"/>
  <c r="I20" i="8"/>
  <c r="A20" i="11"/>
  <c r="A21" i="12"/>
  <c r="C21" i="12"/>
  <c r="E21" i="12"/>
  <c r="G21" i="12"/>
  <c r="A20" i="9"/>
  <c r="A1246" i="12"/>
  <c r="C1246" i="12"/>
  <c r="E1246" i="12"/>
  <c r="A22" i="4"/>
  <c r="H19" i="8"/>
  <c r="I19" i="8"/>
  <c r="A19" i="11"/>
  <c r="A20" i="12"/>
  <c r="C20" i="12"/>
  <c r="E20" i="12"/>
  <c r="G20" i="12"/>
  <c r="A19" i="9"/>
  <c r="A1245" i="12"/>
  <c r="C1245" i="12"/>
  <c r="E1245" i="12"/>
  <c r="A21" i="4"/>
  <c r="H18" i="8"/>
  <c r="I18" i="8"/>
  <c r="A18" i="11"/>
  <c r="A19" i="12"/>
  <c r="C19" i="12"/>
  <c r="E19" i="12"/>
  <c r="G19" i="12"/>
  <c r="A18" i="9"/>
  <c r="A1244" i="12"/>
  <c r="C1244" i="12"/>
  <c r="E1244" i="12"/>
  <c r="A20" i="4"/>
  <c r="H17" i="8"/>
  <c r="I17" i="8"/>
  <c r="A17" i="11"/>
  <c r="A18" i="12"/>
  <c r="C18" i="12"/>
  <c r="E18" i="12"/>
  <c r="G18" i="12"/>
  <c r="A17" i="9"/>
  <c r="A1243" i="12"/>
  <c r="C1243" i="12"/>
  <c r="E1243" i="12"/>
  <c r="A19" i="4"/>
  <c r="H16" i="8"/>
  <c r="I16" i="8"/>
  <c r="A16" i="11"/>
  <c r="A17" i="12"/>
  <c r="C17" i="12"/>
  <c r="E17" i="12"/>
  <c r="G17" i="12"/>
  <c r="A16" i="9"/>
  <c r="A1242" i="12"/>
  <c r="C1242" i="12"/>
  <c r="E1242" i="12"/>
  <c r="A18" i="4"/>
  <c r="H15" i="8"/>
  <c r="I15" i="8"/>
  <c r="A15" i="11"/>
  <c r="A16" i="12"/>
  <c r="C16" i="12"/>
  <c r="E16" i="12"/>
  <c r="G16" i="12"/>
  <c r="A15" i="9"/>
  <c r="A1241" i="12"/>
  <c r="C1241" i="12"/>
  <c r="E1241" i="12"/>
  <c r="A17" i="4"/>
  <c r="C190" i="7"/>
  <c r="D190" i="8"/>
  <c r="W190" i="13"/>
  <c r="D190" i="7"/>
  <c r="Z190" i="7"/>
  <c r="AA190" i="7"/>
  <c r="C189" i="8"/>
  <c r="J189" i="13"/>
  <c r="G189" i="20" s="1"/>
  <c r="F190" i="21" s="1"/>
  <c r="M189" i="13"/>
  <c r="C189" i="7"/>
  <c r="D189" i="7"/>
  <c r="AA189" i="7"/>
  <c r="D189" i="8"/>
  <c r="W189" i="13"/>
  <c r="Z189" i="7"/>
  <c r="AG189" i="7" s="1"/>
  <c r="AH189" i="7" s="1"/>
  <c r="AK188" i="7"/>
  <c r="B188" i="8"/>
  <c r="H188" i="13"/>
  <c r="E188" i="20" s="1"/>
  <c r="B189" i="21" s="1"/>
  <c r="I188" i="13"/>
  <c r="F188" i="20" s="1"/>
  <c r="D189" i="21" s="1"/>
  <c r="L188" i="13"/>
  <c r="I188" i="7"/>
  <c r="AE188" i="7"/>
  <c r="AF188" i="7" s="1"/>
  <c r="C187" i="8"/>
  <c r="J187" i="13"/>
  <c r="G187" i="20" s="1"/>
  <c r="F188" i="21" s="1"/>
  <c r="M187" i="13"/>
  <c r="C187" i="7"/>
  <c r="AA187" i="7"/>
  <c r="D187" i="8"/>
  <c r="W187" i="13"/>
  <c r="D187" i="7"/>
  <c r="Z187" i="7"/>
  <c r="AG187" i="7" s="1"/>
  <c r="AH187" i="7" s="1"/>
  <c r="C186" i="8"/>
  <c r="J186" i="13"/>
  <c r="G186" i="20" s="1"/>
  <c r="F187" i="21" s="1"/>
  <c r="M186" i="13"/>
  <c r="I186" i="7"/>
  <c r="AE186" i="7"/>
  <c r="AF186" i="7" s="1"/>
  <c r="C185" i="8"/>
  <c r="J185" i="13"/>
  <c r="G185" i="20" s="1"/>
  <c r="F186" i="21" s="1"/>
  <c r="M185" i="13"/>
  <c r="AE185" i="7"/>
  <c r="AF185" i="7" s="1"/>
  <c r="I185" i="7"/>
  <c r="C185" i="7"/>
  <c r="Z185" i="7"/>
  <c r="D185" i="8"/>
  <c r="W185" i="13"/>
  <c r="D185" i="7"/>
  <c r="AA185" i="7"/>
  <c r="AK184" i="7"/>
  <c r="B184" i="8"/>
  <c r="H184" i="13"/>
  <c r="E184" i="20" s="1"/>
  <c r="B185" i="21" s="1"/>
  <c r="I184" i="13"/>
  <c r="F184" i="20" s="1"/>
  <c r="D185" i="21" s="1"/>
  <c r="L184" i="13"/>
  <c r="AE184" i="7"/>
  <c r="AF184" i="7" s="1"/>
  <c r="I184" i="7"/>
  <c r="C184" i="7"/>
  <c r="Z184" i="7"/>
  <c r="D184" i="8"/>
  <c r="W184" i="13"/>
  <c r="D184" i="7"/>
  <c r="AA184" i="7"/>
  <c r="C183" i="8"/>
  <c r="J183" i="13"/>
  <c r="G183" i="20" s="1"/>
  <c r="F184" i="21" s="1"/>
  <c r="M183" i="13"/>
  <c r="AE183" i="7"/>
  <c r="AF183" i="7" s="1"/>
  <c r="I183" i="7"/>
  <c r="I182" i="7"/>
  <c r="AE182" i="7"/>
  <c r="AF182" i="7" s="1"/>
  <c r="AK181" i="7"/>
  <c r="B181" i="8"/>
  <c r="H181" i="13"/>
  <c r="E181" i="20" s="1"/>
  <c r="B182" i="21" s="1"/>
  <c r="I181" i="13"/>
  <c r="F181" i="20" s="1"/>
  <c r="D182" i="21" s="1"/>
  <c r="L181" i="13"/>
  <c r="C181" i="7"/>
  <c r="AA181" i="7"/>
  <c r="D181" i="8"/>
  <c r="W181" i="13"/>
  <c r="D181" i="7"/>
  <c r="Z181" i="7"/>
  <c r="AG181" i="7" s="1"/>
  <c r="AH181" i="7" s="1"/>
  <c r="C180" i="8"/>
  <c r="J180" i="13"/>
  <c r="G180" i="20" s="1"/>
  <c r="F181" i="21" s="1"/>
  <c r="M180" i="13"/>
  <c r="I180" i="7"/>
  <c r="AE180" i="7"/>
  <c r="AF180" i="7" s="1"/>
  <c r="C180" i="7"/>
  <c r="Z180" i="7"/>
  <c r="D180" i="8"/>
  <c r="W180" i="13"/>
  <c r="D180" i="7"/>
  <c r="AA180" i="7"/>
  <c r="AK179" i="7"/>
  <c r="B179" i="8"/>
  <c r="H179" i="13"/>
  <c r="E179" i="20" s="1"/>
  <c r="B180" i="21" s="1"/>
  <c r="I179" i="13"/>
  <c r="F179" i="20" s="1"/>
  <c r="D180" i="21" s="1"/>
  <c r="L179" i="13"/>
  <c r="B178" i="8"/>
  <c r="H178" i="13"/>
  <c r="E178" i="20" s="1"/>
  <c r="B179" i="21" s="1"/>
  <c r="I178" i="13"/>
  <c r="F178" i="20" s="1"/>
  <c r="D179" i="21" s="1"/>
  <c r="L178" i="13"/>
  <c r="AK178" i="7"/>
  <c r="I178" i="7"/>
  <c r="AE178" i="7"/>
  <c r="AF178" i="7" s="1"/>
  <c r="C177" i="8"/>
  <c r="J177" i="13"/>
  <c r="G177" i="20" s="1"/>
  <c r="F178" i="21" s="1"/>
  <c r="M177" i="13"/>
  <c r="I177" i="7"/>
  <c r="AE177" i="7"/>
  <c r="AF177" i="7" s="1"/>
  <c r="C177" i="7"/>
  <c r="Z177" i="7"/>
  <c r="D177" i="8"/>
  <c r="W177" i="13"/>
  <c r="D177" i="7"/>
  <c r="AA177" i="7"/>
  <c r="B176" i="8"/>
  <c r="H176" i="13"/>
  <c r="E176" i="20" s="1"/>
  <c r="B177" i="21" s="1"/>
  <c r="I176" i="13"/>
  <c r="F176" i="20" s="1"/>
  <c r="D177" i="21" s="1"/>
  <c r="L176" i="13"/>
  <c r="AK176" i="7"/>
  <c r="AK175" i="7"/>
  <c r="B175" i="8"/>
  <c r="H175" i="13"/>
  <c r="E175" i="20" s="1"/>
  <c r="B176" i="21" s="1"/>
  <c r="I175" i="13"/>
  <c r="F175" i="20" s="1"/>
  <c r="D176" i="21" s="1"/>
  <c r="L175" i="13"/>
  <c r="C175" i="8"/>
  <c r="J175" i="13"/>
  <c r="G175" i="20" s="1"/>
  <c r="F176" i="21" s="1"/>
  <c r="M175" i="13"/>
  <c r="I175" i="7"/>
  <c r="AE175" i="7"/>
  <c r="AF175" i="7" s="1"/>
  <c r="C175" i="7"/>
  <c r="D175" i="7"/>
  <c r="AA175" i="7"/>
  <c r="D175" i="8"/>
  <c r="W175" i="13"/>
  <c r="Z175" i="7"/>
  <c r="AG175" i="7" s="1"/>
  <c r="AH175" i="7" s="1"/>
  <c r="AK174" i="7"/>
  <c r="B174" i="8"/>
  <c r="H174" i="13"/>
  <c r="E174" i="20" s="1"/>
  <c r="B175" i="21" s="1"/>
  <c r="I174" i="13"/>
  <c r="F174" i="20" s="1"/>
  <c r="D175" i="21" s="1"/>
  <c r="L174" i="13"/>
  <c r="C174" i="8"/>
  <c r="J174" i="13"/>
  <c r="G174" i="20" s="1"/>
  <c r="F175" i="21" s="1"/>
  <c r="M174" i="13"/>
  <c r="I174" i="7"/>
  <c r="AE174" i="7"/>
  <c r="AF174" i="7" s="1"/>
  <c r="C174" i="7"/>
  <c r="D174" i="7"/>
  <c r="Z174" i="7"/>
  <c r="AA174" i="7"/>
  <c r="D174" i="8"/>
  <c r="W174" i="13"/>
  <c r="AK173" i="7"/>
  <c r="B173" i="8"/>
  <c r="H173" i="13"/>
  <c r="E173" i="20" s="1"/>
  <c r="B174" i="21" s="1"/>
  <c r="I173" i="13"/>
  <c r="F173" i="20" s="1"/>
  <c r="D174" i="21" s="1"/>
  <c r="L173" i="13"/>
  <c r="C173" i="8"/>
  <c r="J173" i="13"/>
  <c r="G173" i="20" s="1"/>
  <c r="F174" i="21" s="1"/>
  <c r="M173" i="13"/>
  <c r="I173" i="7"/>
  <c r="AE173" i="7"/>
  <c r="AF173" i="7" s="1"/>
  <c r="C173" i="7"/>
  <c r="D173" i="7"/>
  <c r="Z173" i="7"/>
  <c r="AA173" i="7"/>
  <c r="D173" i="8"/>
  <c r="W173" i="13"/>
  <c r="AK172" i="7"/>
  <c r="B172" i="8"/>
  <c r="H172" i="13"/>
  <c r="E172" i="20" s="1"/>
  <c r="B173" i="21" s="1"/>
  <c r="I172" i="13"/>
  <c r="F172" i="20" s="1"/>
  <c r="D173" i="21" s="1"/>
  <c r="L172" i="13"/>
  <c r="C172" i="8"/>
  <c r="J172" i="13"/>
  <c r="G172" i="20" s="1"/>
  <c r="F173" i="21" s="1"/>
  <c r="M172" i="13"/>
  <c r="I172" i="7"/>
  <c r="AE172" i="7"/>
  <c r="AF172" i="7" s="1"/>
  <c r="C172" i="7"/>
  <c r="D172" i="7"/>
  <c r="Z172" i="7"/>
  <c r="AA172" i="7"/>
  <c r="D172" i="8"/>
  <c r="W172" i="13"/>
  <c r="AK171" i="7"/>
  <c r="B171" i="8"/>
  <c r="H171" i="13"/>
  <c r="E171" i="20" s="1"/>
  <c r="B172" i="21" s="1"/>
  <c r="I171" i="13"/>
  <c r="F171" i="20" s="1"/>
  <c r="D172" i="21" s="1"/>
  <c r="L171" i="13"/>
  <c r="C171" i="8"/>
  <c r="J171" i="13"/>
  <c r="G171" i="20" s="1"/>
  <c r="F172" i="21" s="1"/>
  <c r="M171" i="13"/>
  <c r="I171" i="7"/>
  <c r="AE171" i="7"/>
  <c r="AF171" i="7" s="1"/>
  <c r="C171" i="7"/>
  <c r="Z171" i="7"/>
  <c r="AA171" i="7"/>
  <c r="D171" i="8"/>
  <c r="W171" i="13"/>
  <c r="D171" i="7"/>
  <c r="C170" i="8"/>
  <c r="J170" i="13"/>
  <c r="G170" i="20" s="1"/>
  <c r="F171" i="21" s="1"/>
  <c r="M170" i="13"/>
  <c r="C170" i="7"/>
  <c r="D170" i="8"/>
  <c r="W170" i="13"/>
  <c r="D170" i="7"/>
  <c r="Z170" i="7"/>
  <c r="AA170" i="7"/>
  <c r="C169" i="8"/>
  <c r="J169" i="13"/>
  <c r="G169" i="20" s="1"/>
  <c r="F170" i="21" s="1"/>
  <c r="M169" i="13"/>
  <c r="I169" i="7"/>
  <c r="AE169" i="7"/>
  <c r="AF169" i="7" s="1"/>
  <c r="C168" i="8"/>
  <c r="J168" i="13"/>
  <c r="G168" i="20" s="1"/>
  <c r="F169" i="21" s="1"/>
  <c r="M168" i="13"/>
  <c r="I168" i="7"/>
  <c r="AE168" i="7"/>
  <c r="AF168" i="7" s="1"/>
  <c r="AA168" i="7"/>
  <c r="D168" i="8"/>
  <c r="W168" i="13"/>
  <c r="C168" i="7"/>
  <c r="D168" i="7"/>
  <c r="Z168" i="7"/>
  <c r="AG168" i="7" s="1"/>
  <c r="AH168" i="7" s="1"/>
  <c r="C167" i="8"/>
  <c r="J167" i="13"/>
  <c r="G167" i="20" s="1"/>
  <c r="F168" i="21" s="1"/>
  <c r="M167" i="13"/>
  <c r="I167" i="7"/>
  <c r="AE167" i="7"/>
  <c r="AF167" i="7" s="1"/>
  <c r="C167" i="7"/>
  <c r="Z167" i="7"/>
  <c r="D167" i="8"/>
  <c r="W167" i="13"/>
  <c r="D167" i="7"/>
  <c r="AA167" i="7"/>
  <c r="C166" i="8"/>
  <c r="J166" i="13"/>
  <c r="G166" i="20" s="1"/>
  <c r="F167" i="21" s="1"/>
  <c r="M166" i="13"/>
  <c r="AE166" i="7"/>
  <c r="AF166" i="7" s="1"/>
  <c r="I166" i="7"/>
  <c r="C166" i="7"/>
  <c r="AA166" i="7"/>
  <c r="D166" i="8"/>
  <c r="W166" i="13"/>
  <c r="D166" i="7"/>
  <c r="Z166" i="7"/>
  <c r="AG166" i="7" s="1"/>
  <c r="AH166" i="7" s="1"/>
  <c r="AK165" i="7"/>
  <c r="B165" i="8"/>
  <c r="H165" i="13"/>
  <c r="E165" i="20" s="1"/>
  <c r="B166" i="21" s="1"/>
  <c r="I165" i="13"/>
  <c r="F165" i="20" s="1"/>
  <c r="D166" i="21" s="1"/>
  <c r="L165" i="13"/>
  <c r="I165" i="7"/>
  <c r="AE165" i="7"/>
  <c r="AF165" i="7" s="1"/>
  <c r="C165" i="7"/>
  <c r="Z165" i="7"/>
  <c r="AA165" i="7"/>
  <c r="D165" i="8"/>
  <c r="W165" i="13"/>
  <c r="D165" i="7"/>
  <c r="AK164" i="7"/>
  <c r="B164" i="8"/>
  <c r="H164" i="13"/>
  <c r="E164" i="20" s="1"/>
  <c r="B165" i="21" s="1"/>
  <c r="I164" i="13"/>
  <c r="F164" i="20" s="1"/>
  <c r="D165" i="21" s="1"/>
  <c r="L164" i="13"/>
  <c r="AK163" i="7"/>
  <c r="B163" i="8"/>
  <c r="H163" i="13"/>
  <c r="E163" i="20" s="1"/>
  <c r="B164" i="21" s="1"/>
  <c r="I163" i="13"/>
  <c r="F163" i="20" s="1"/>
  <c r="D164" i="21" s="1"/>
  <c r="L163" i="13"/>
  <c r="I163" i="7"/>
  <c r="AE163" i="7"/>
  <c r="AF163" i="7" s="1"/>
  <c r="C163" i="7"/>
  <c r="Z163" i="7"/>
  <c r="D163" i="8"/>
  <c r="W163" i="13"/>
  <c r="D163" i="7"/>
  <c r="AA163" i="7"/>
  <c r="AK162" i="7"/>
  <c r="B162" i="8"/>
  <c r="H162" i="13"/>
  <c r="E162" i="20" s="1"/>
  <c r="B163" i="21" s="1"/>
  <c r="I162" i="13"/>
  <c r="F162" i="20" s="1"/>
  <c r="D163" i="21" s="1"/>
  <c r="L162" i="13"/>
  <c r="I162" i="7"/>
  <c r="AE162" i="7"/>
  <c r="AF162" i="7" s="1"/>
  <c r="C150" i="8"/>
  <c r="J150" i="13"/>
  <c r="G150" i="20" s="1"/>
  <c r="F151" i="21" s="1"/>
  <c r="M150" i="13"/>
  <c r="C150" i="7"/>
  <c r="D150" i="8"/>
  <c r="W150" i="13"/>
  <c r="D150" i="7"/>
  <c r="Z150" i="7"/>
  <c r="AA150" i="7"/>
  <c r="C149" i="8"/>
  <c r="J149" i="13"/>
  <c r="G149" i="20" s="1"/>
  <c r="F150" i="21" s="1"/>
  <c r="M149" i="13"/>
  <c r="C149" i="7"/>
  <c r="AA149" i="7"/>
  <c r="D149" i="8"/>
  <c r="W149" i="13"/>
  <c r="D149" i="7"/>
  <c r="Z149" i="7"/>
  <c r="AG149" i="7" s="1"/>
  <c r="AH149" i="7" s="1"/>
  <c r="B147" i="8"/>
  <c r="H147" i="13"/>
  <c r="E147" i="20" s="1"/>
  <c r="B148" i="21" s="1"/>
  <c r="I147" i="13"/>
  <c r="F147" i="20" s="1"/>
  <c r="D148" i="21" s="1"/>
  <c r="L147" i="13"/>
  <c r="AK147" i="7"/>
  <c r="C146" i="8"/>
  <c r="J146" i="13"/>
  <c r="G146" i="20" s="1"/>
  <c r="F147" i="21" s="1"/>
  <c r="M146" i="13"/>
  <c r="I146" i="7"/>
  <c r="AE146" i="7"/>
  <c r="AF146" i="7" s="1"/>
  <c r="C145" i="8"/>
  <c r="J145" i="13"/>
  <c r="G145" i="20" s="1"/>
  <c r="F146" i="21" s="1"/>
  <c r="M145" i="13"/>
  <c r="I145" i="7"/>
  <c r="AE145" i="7"/>
  <c r="AF145" i="7" s="1"/>
  <c r="C145" i="7"/>
  <c r="AA145" i="7"/>
  <c r="D145" i="8"/>
  <c r="W145" i="13"/>
  <c r="D145" i="7"/>
  <c r="Z145" i="7"/>
  <c r="AG145" i="7" s="1"/>
  <c r="AH145" i="7" s="1"/>
  <c r="AK144" i="7"/>
  <c r="B144" i="8"/>
  <c r="H144" i="13"/>
  <c r="E144" i="20" s="1"/>
  <c r="B145" i="21" s="1"/>
  <c r="I144" i="13"/>
  <c r="F144" i="20" s="1"/>
  <c r="D145" i="21" s="1"/>
  <c r="L144" i="13"/>
  <c r="AE144" i="7"/>
  <c r="AF144" i="7" s="1"/>
  <c r="I144" i="7"/>
  <c r="AK143" i="7"/>
  <c r="B143" i="8"/>
  <c r="H143" i="13"/>
  <c r="E143" i="20" s="1"/>
  <c r="B144" i="21" s="1"/>
  <c r="I143" i="13"/>
  <c r="F143" i="20" s="1"/>
  <c r="D144" i="21" s="1"/>
  <c r="L143" i="13"/>
  <c r="C143" i="7"/>
  <c r="AA143" i="7"/>
  <c r="D143" i="8"/>
  <c r="W143" i="13"/>
  <c r="D143" i="7"/>
  <c r="Z143" i="7"/>
  <c r="AG143" i="7" s="1"/>
  <c r="AH143" i="7" s="1"/>
  <c r="C142" i="8"/>
  <c r="J142" i="13"/>
  <c r="G142" i="20" s="1"/>
  <c r="F143" i="21" s="1"/>
  <c r="M142" i="13"/>
  <c r="I142" i="7"/>
  <c r="AE142" i="7"/>
  <c r="AF142" i="7" s="1"/>
  <c r="D142" i="7"/>
  <c r="Z142" i="7"/>
  <c r="D142" i="8"/>
  <c r="W142" i="13"/>
  <c r="C142" i="7"/>
  <c r="K142" i="7" s="1"/>
  <c r="L142" i="7" s="1"/>
  <c r="AA142" i="7"/>
  <c r="C141" i="8"/>
  <c r="J141" i="13"/>
  <c r="G141" i="20" s="1"/>
  <c r="F142" i="21" s="1"/>
  <c r="M141" i="13"/>
  <c r="C140" i="8"/>
  <c r="J140" i="13"/>
  <c r="G140" i="20" s="1"/>
  <c r="F141" i="21" s="1"/>
  <c r="M140" i="13"/>
  <c r="C139" i="8"/>
  <c r="J139" i="13"/>
  <c r="G139" i="20" s="1"/>
  <c r="F140" i="21" s="1"/>
  <c r="M139" i="13"/>
  <c r="C139" i="7"/>
  <c r="AA139" i="7"/>
  <c r="D139" i="8"/>
  <c r="W139" i="13"/>
  <c r="D139" i="7"/>
  <c r="Z139" i="7"/>
  <c r="AG139" i="7" s="1"/>
  <c r="AH139" i="7" s="1"/>
  <c r="B138" i="8"/>
  <c r="H138" i="13"/>
  <c r="E138" i="20" s="1"/>
  <c r="B139" i="21" s="1"/>
  <c r="I138" i="13"/>
  <c r="F138" i="20" s="1"/>
  <c r="D139" i="21" s="1"/>
  <c r="L138" i="13"/>
  <c r="AK138" i="7"/>
  <c r="AE138" i="7"/>
  <c r="AF138" i="7" s="1"/>
  <c r="I138" i="7"/>
  <c r="C137" i="8"/>
  <c r="J137" i="13"/>
  <c r="G137" i="20" s="1"/>
  <c r="F138" i="21" s="1"/>
  <c r="M137" i="13"/>
  <c r="C136" i="8"/>
  <c r="J136" i="13"/>
  <c r="G136" i="20" s="1"/>
  <c r="F137" i="21" s="1"/>
  <c r="M136" i="13"/>
  <c r="I136" i="7"/>
  <c r="AE136" i="7"/>
  <c r="AF136" i="7" s="1"/>
  <c r="B135" i="8"/>
  <c r="H135" i="13"/>
  <c r="E135" i="20" s="1"/>
  <c r="B136" i="21" s="1"/>
  <c r="I135" i="13"/>
  <c r="F135" i="20" s="1"/>
  <c r="D136" i="21" s="1"/>
  <c r="L135" i="13"/>
  <c r="AK135" i="7"/>
  <c r="C134" i="8"/>
  <c r="J134" i="13"/>
  <c r="G134" i="20" s="1"/>
  <c r="F135" i="21" s="1"/>
  <c r="M134" i="13"/>
  <c r="I134" i="7"/>
  <c r="AE134" i="7"/>
  <c r="AF134" i="7" s="1"/>
  <c r="C133" i="8"/>
  <c r="J133" i="13"/>
  <c r="G133" i="20" s="1"/>
  <c r="F134" i="21" s="1"/>
  <c r="M133" i="13"/>
  <c r="C133" i="7"/>
  <c r="AA133" i="7"/>
  <c r="D133" i="8"/>
  <c r="W133" i="13"/>
  <c r="D133" i="7"/>
  <c r="Z133" i="7"/>
  <c r="AG133" i="7" s="1"/>
  <c r="AH133" i="7" s="1"/>
  <c r="C132" i="8"/>
  <c r="J132" i="13"/>
  <c r="G132" i="20" s="1"/>
  <c r="F133" i="21" s="1"/>
  <c r="M132" i="13"/>
  <c r="C132" i="7"/>
  <c r="AA132" i="7"/>
  <c r="D132" i="8"/>
  <c r="W132" i="13"/>
  <c r="D132" i="7"/>
  <c r="Z132" i="7"/>
  <c r="AG132" i="7" s="1"/>
  <c r="AH132" i="7" s="1"/>
  <c r="C131" i="8"/>
  <c r="J131" i="13"/>
  <c r="G131" i="20" s="1"/>
  <c r="F132" i="21" s="1"/>
  <c r="M131" i="13"/>
  <c r="C131" i="7"/>
  <c r="AA131" i="7"/>
  <c r="D131" i="8"/>
  <c r="W131" i="13"/>
  <c r="D131" i="7"/>
  <c r="Z131" i="7"/>
  <c r="AG131" i="7" s="1"/>
  <c r="AH131" i="7" s="1"/>
  <c r="V118" i="20"/>
  <c r="AE118" i="20"/>
  <c r="AN118" i="20"/>
  <c r="AW118" i="20"/>
  <c r="U52" i="20"/>
  <c r="G1033" i="21" s="1"/>
  <c r="AD52" i="20"/>
  <c r="G1278" i="21" s="1"/>
  <c r="AM52" i="20"/>
  <c r="G1523" i="21" s="1"/>
  <c r="AV52" i="20"/>
  <c r="G1768" i="21" s="1"/>
  <c r="T52" i="20"/>
  <c r="AC52" i="20"/>
  <c r="AL52" i="20"/>
  <c r="AU52" i="20"/>
  <c r="R50" i="20"/>
  <c r="AA50" i="20"/>
  <c r="AJ50" i="20"/>
  <c r="AS50" i="20"/>
  <c r="O49" i="20"/>
  <c r="A1030" i="21" s="1"/>
  <c r="X49" i="20"/>
  <c r="A1275" i="21" s="1"/>
  <c r="AG49" i="20"/>
  <c r="A1520" i="21" s="1"/>
  <c r="AP49" i="20"/>
  <c r="A1765" i="21" s="1"/>
  <c r="S48" i="20"/>
  <c r="E1029" i="21" s="1"/>
  <c r="AB48" i="20"/>
  <c r="E1274" i="21" s="1"/>
  <c r="AK48" i="20"/>
  <c r="E1519" i="21" s="1"/>
  <c r="AT48" i="20"/>
  <c r="E1764" i="21" s="1"/>
  <c r="V43" i="20"/>
  <c r="AE43" i="20"/>
  <c r="AN43" i="20"/>
  <c r="AW43" i="20"/>
  <c r="T41" i="20"/>
  <c r="AC41" i="20"/>
  <c r="AL41" i="20"/>
  <c r="AU41" i="20"/>
  <c r="P39" i="20"/>
  <c r="Y39" i="20"/>
  <c r="AQ39" i="20"/>
  <c r="AH39" i="20"/>
  <c r="AK38" i="20"/>
  <c r="E1509" i="21" s="1"/>
  <c r="AB38" i="20"/>
  <c r="E1264" i="21" s="1"/>
  <c r="S38" i="20"/>
  <c r="E1019" i="21" s="1"/>
  <c r="AT38" i="20"/>
  <c r="E1754" i="21" s="1"/>
  <c r="U36" i="20"/>
  <c r="G1017" i="21" s="1"/>
  <c r="AV36" i="20"/>
  <c r="G1752" i="21" s="1"/>
  <c r="AD36" i="20"/>
  <c r="G1262" i="21" s="1"/>
  <c r="AM36" i="20"/>
  <c r="G1507" i="21" s="1"/>
  <c r="X36" i="20"/>
  <c r="A1262" i="21" s="1"/>
  <c r="O36" i="20"/>
  <c r="A1017" i="21" s="1"/>
  <c r="AG36" i="20"/>
  <c r="A1507" i="21" s="1"/>
  <c r="AP36" i="20"/>
  <c r="A1752" i="21" s="1"/>
  <c r="C279" i="20"/>
  <c r="D282" i="21"/>
  <c r="S35" i="20"/>
  <c r="E1016" i="21" s="1"/>
  <c r="AB35" i="20"/>
  <c r="E1261" i="21" s="1"/>
  <c r="AK35" i="20"/>
  <c r="E1506" i="21" s="1"/>
  <c r="AT35" i="20"/>
  <c r="E1751" i="21" s="1"/>
  <c r="O32" i="20"/>
  <c r="A1013" i="21" s="1"/>
  <c r="AG32" i="20"/>
  <c r="A1503" i="21" s="1"/>
  <c r="AP32" i="20"/>
  <c r="A1748" i="21" s="1"/>
  <c r="X32" i="20"/>
  <c r="A1258" i="21" s="1"/>
  <c r="T32" i="20"/>
  <c r="AC32" i="20"/>
  <c r="AU32" i="20"/>
  <c r="AL32" i="20"/>
  <c r="AJ30" i="20"/>
  <c r="R30" i="20"/>
  <c r="AS30" i="20"/>
  <c r="AA30" i="20"/>
  <c r="AB24" i="20"/>
  <c r="E1250" i="21" s="1"/>
  <c r="S24" i="20"/>
  <c r="E1005" i="21" s="1"/>
  <c r="AK24" i="20"/>
  <c r="E1495" i="21" s="1"/>
  <c r="AT24" i="20"/>
  <c r="E1740" i="21" s="1"/>
  <c r="V22" i="20"/>
  <c r="AN22" i="20"/>
  <c r="AE22" i="20"/>
  <c r="AW22" i="20"/>
  <c r="H7" i="8"/>
  <c r="I7" i="8"/>
  <c r="A7" i="11"/>
  <c r="A8" i="12"/>
  <c r="C8" i="12"/>
  <c r="E8" i="12"/>
  <c r="G8" i="12"/>
  <c r="A7" i="9"/>
  <c r="A1233" i="12"/>
  <c r="C1233" i="12"/>
  <c r="E1233" i="12"/>
  <c r="A9" i="4"/>
  <c r="H6" i="8"/>
  <c r="I6" i="8"/>
  <c r="A6" i="11"/>
  <c r="A7" i="12"/>
  <c r="C7" i="12"/>
  <c r="E7" i="12"/>
  <c r="G7" i="12"/>
  <c r="A6" i="9"/>
  <c r="A1232" i="12"/>
  <c r="C1232" i="12"/>
  <c r="E1232" i="12"/>
  <c r="A8" i="4"/>
  <c r="H5" i="8"/>
  <c r="I5" i="8"/>
  <c r="A5" i="11"/>
  <c r="A6" i="12"/>
  <c r="C6" i="12"/>
  <c r="E6" i="12"/>
  <c r="G6" i="12"/>
  <c r="A5" i="9"/>
  <c r="A1231" i="12"/>
  <c r="C1231" i="12"/>
  <c r="E1231" i="12"/>
  <c r="A7" i="4"/>
  <c r="H4" i="8"/>
  <c r="I4" i="8"/>
  <c r="A4" i="11"/>
  <c r="A5" i="12"/>
  <c r="C5" i="12"/>
  <c r="E5" i="12"/>
  <c r="G5" i="12"/>
  <c r="A4" i="9"/>
  <c r="A1230" i="12"/>
  <c r="C1230" i="12"/>
  <c r="E1230" i="12"/>
  <c r="A6" i="4"/>
  <c r="H3" i="8"/>
  <c r="I3" i="8"/>
  <c r="A3" i="11"/>
  <c r="A4" i="12"/>
  <c r="C4" i="12"/>
  <c r="E4" i="12"/>
  <c r="G4" i="12"/>
  <c r="A3" i="9"/>
  <c r="A1229" i="12"/>
  <c r="C1229" i="12"/>
  <c r="E1229" i="12"/>
  <c r="A5" i="4"/>
  <c r="H2" i="8"/>
  <c r="I2" i="8"/>
  <c r="A2" i="11"/>
  <c r="A3" i="12"/>
  <c r="C3" i="12"/>
  <c r="E3" i="12"/>
  <c r="G3" i="12"/>
  <c r="A2" i="9"/>
  <c r="A1228" i="12"/>
  <c r="C1228" i="12"/>
  <c r="E1228" i="12"/>
  <c r="A4" i="4"/>
  <c r="L6" i="3" s="1"/>
  <c r="AK242" i="7"/>
  <c r="B242" i="8"/>
  <c r="H242" i="13"/>
  <c r="E242" i="20" s="1"/>
  <c r="B243" i="21" s="1"/>
  <c r="I242" i="13"/>
  <c r="F242" i="20" s="1"/>
  <c r="D243" i="21" s="1"/>
  <c r="L242" i="13"/>
  <c r="C242" i="8"/>
  <c r="J242" i="13"/>
  <c r="G242" i="20" s="1"/>
  <c r="F243" i="21" s="1"/>
  <c r="M242" i="13"/>
  <c r="I242" i="7"/>
  <c r="AE242" i="7"/>
  <c r="AF242" i="7" s="1"/>
  <c r="C242" i="7"/>
  <c r="D242" i="7"/>
  <c r="Z242" i="7"/>
  <c r="AA242" i="7"/>
  <c r="D242" i="8"/>
  <c r="W242" i="13"/>
  <c r="AK241" i="7"/>
  <c r="B241" i="8"/>
  <c r="H241" i="13"/>
  <c r="E241" i="20" s="1"/>
  <c r="B242" i="21" s="1"/>
  <c r="I241" i="13"/>
  <c r="F241" i="20" s="1"/>
  <c r="D242" i="21" s="1"/>
  <c r="L241" i="13"/>
  <c r="C241" i="8"/>
  <c r="J241" i="13"/>
  <c r="G241" i="20" s="1"/>
  <c r="F242" i="21" s="1"/>
  <c r="M241" i="13"/>
  <c r="I241" i="7"/>
  <c r="AE241" i="7"/>
  <c r="AF241" i="7" s="1"/>
  <c r="C241" i="7"/>
  <c r="D241" i="7"/>
  <c r="Z241" i="7"/>
  <c r="AA241" i="7"/>
  <c r="D241" i="8"/>
  <c r="W241" i="13"/>
  <c r="AK240" i="7"/>
  <c r="B240" i="8"/>
  <c r="H240" i="13"/>
  <c r="E240" i="20" s="1"/>
  <c r="B241" i="21" s="1"/>
  <c r="I240" i="13"/>
  <c r="F240" i="20" s="1"/>
  <c r="D241" i="21" s="1"/>
  <c r="L240" i="13"/>
  <c r="C240" i="8"/>
  <c r="J240" i="13"/>
  <c r="G240" i="20" s="1"/>
  <c r="F241" i="21" s="1"/>
  <c r="M240" i="13"/>
  <c r="I240" i="7"/>
  <c r="AE240" i="7"/>
  <c r="AF240" i="7" s="1"/>
  <c r="C240" i="7"/>
  <c r="D240" i="7"/>
  <c r="Z240" i="7"/>
  <c r="AA240" i="7"/>
  <c r="D240" i="8"/>
  <c r="W240" i="13"/>
  <c r="AK239" i="7"/>
  <c r="B239" i="8"/>
  <c r="H239" i="13"/>
  <c r="E239" i="20" s="1"/>
  <c r="B240" i="21" s="1"/>
  <c r="I239" i="13"/>
  <c r="F239" i="20" s="1"/>
  <c r="D240" i="21" s="1"/>
  <c r="L239" i="13"/>
  <c r="C239" i="8"/>
  <c r="J239" i="13"/>
  <c r="G239" i="20" s="1"/>
  <c r="F240" i="21" s="1"/>
  <c r="M239" i="13"/>
  <c r="I239" i="7"/>
  <c r="AE239" i="7"/>
  <c r="AF239" i="7" s="1"/>
  <c r="C239" i="7"/>
  <c r="D239" i="7"/>
  <c r="Z239" i="7"/>
  <c r="AA239" i="7"/>
  <c r="D239" i="8"/>
  <c r="W239" i="13"/>
  <c r="AK238" i="7"/>
  <c r="B238" i="8"/>
  <c r="H238" i="13"/>
  <c r="E238" i="20" s="1"/>
  <c r="B239" i="21" s="1"/>
  <c r="I238" i="13"/>
  <c r="F238" i="20" s="1"/>
  <c r="D239" i="21" s="1"/>
  <c r="L238" i="13"/>
  <c r="C238" i="8"/>
  <c r="J238" i="13"/>
  <c r="G238" i="20" s="1"/>
  <c r="F239" i="21" s="1"/>
  <c r="M238" i="13"/>
  <c r="I238" i="7"/>
  <c r="AE238" i="7"/>
  <c r="AF238" i="7" s="1"/>
  <c r="C238" i="7"/>
  <c r="D238" i="7"/>
  <c r="Z238" i="7"/>
  <c r="AA238" i="7"/>
  <c r="D238" i="8"/>
  <c r="W238" i="13"/>
  <c r="AK237" i="7"/>
  <c r="B237" i="8"/>
  <c r="H237" i="13"/>
  <c r="E237" i="20" s="1"/>
  <c r="B238" i="21" s="1"/>
  <c r="I237" i="13"/>
  <c r="F237" i="20" s="1"/>
  <c r="D238" i="21" s="1"/>
  <c r="L237" i="13"/>
  <c r="C237" i="8"/>
  <c r="J237" i="13"/>
  <c r="G237" i="20" s="1"/>
  <c r="F238" i="21" s="1"/>
  <c r="M237" i="13"/>
  <c r="I237" i="7"/>
  <c r="AE237" i="7"/>
  <c r="AF237" i="7" s="1"/>
  <c r="C237" i="7"/>
  <c r="D237" i="7"/>
  <c r="Z237" i="7"/>
  <c r="AA237" i="7"/>
  <c r="D237" i="8"/>
  <c r="W237" i="13"/>
  <c r="AK236" i="7"/>
  <c r="B236" i="8"/>
  <c r="H236" i="13"/>
  <c r="E236" i="20" s="1"/>
  <c r="B237" i="21" s="1"/>
  <c r="I236" i="13"/>
  <c r="F236" i="20" s="1"/>
  <c r="D237" i="21" s="1"/>
  <c r="L236" i="13"/>
  <c r="C236" i="8"/>
  <c r="J236" i="13"/>
  <c r="G236" i="20" s="1"/>
  <c r="F237" i="21" s="1"/>
  <c r="M236" i="13"/>
  <c r="I236" i="7"/>
  <c r="AE236" i="7"/>
  <c r="AF236" i="7" s="1"/>
  <c r="C236" i="7"/>
  <c r="D236" i="7"/>
  <c r="Z236" i="7"/>
  <c r="AA236" i="7"/>
  <c r="D236" i="8"/>
  <c r="W236" i="13"/>
  <c r="AK235" i="7"/>
  <c r="B235" i="8"/>
  <c r="H235" i="13"/>
  <c r="E235" i="20" s="1"/>
  <c r="B236" i="21" s="1"/>
  <c r="I235" i="13"/>
  <c r="F235" i="20" s="1"/>
  <c r="D236" i="21" s="1"/>
  <c r="L235" i="13"/>
  <c r="C235" i="8"/>
  <c r="J235" i="13"/>
  <c r="G235" i="20" s="1"/>
  <c r="F236" i="21" s="1"/>
  <c r="M235" i="13"/>
  <c r="I235" i="7"/>
  <c r="AE235" i="7"/>
  <c r="AF235" i="7" s="1"/>
  <c r="C235" i="7"/>
  <c r="D235" i="7"/>
  <c r="Z235" i="7"/>
  <c r="AA235" i="7"/>
  <c r="D235" i="8"/>
  <c r="W235" i="13"/>
  <c r="AK234" i="7"/>
  <c r="B234" i="8"/>
  <c r="H234" i="13"/>
  <c r="E234" i="20" s="1"/>
  <c r="B235" i="21" s="1"/>
  <c r="I234" i="13"/>
  <c r="F234" i="20" s="1"/>
  <c r="D235" i="21" s="1"/>
  <c r="L234" i="13"/>
  <c r="C234" i="8"/>
  <c r="J234" i="13"/>
  <c r="G234" i="20" s="1"/>
  <c r="F235" i="21" s="1"/>
  <c r="M234" i="13"/>
  <c r="I234" i="7"/>
  <c r="AE234" i="7"/>
  <c r="AF234" i="7" s="1"/>
  <c r="C234" i="7"/>
  <c r="D234" i="7"/>
  <c r="Z234" i="7"/>
  <c r="AA234" i="7"/>
  <c r="D234" i="8"/>
  <c r="W234" i="13"/>
  <c r="AK233" i="7"/>
  <c r="B233" i="8"/>
  <c r="H233" i="13"/>
  <c r="E233" i="20" s="1"/>
  <c r="B234" i="21" s="1"/>
  <c r="I233" i="13"/>
  <c r="F233" i="20" s="1"/>
  <c r="D234" i="21" s="1"/>
  <c r="L233" i="13"/>
  <c r="C233" i="8"/>
  <c r="J233" i="13"/>
  <c r="G233" i="20" s="1"/>
  <c r="F234" i="21" s="1"/>
  <c r="M233" i="13"/>
  <c r="I233" i="7"/>
  <c r="AE233" i="7"/>
  <c r="AF233" i="7" s="1"/>
  <c r="C233" i="7"/>
  <c r="D233" i="7"/>
  <c r="Z233" i="7"/>
  <c r="AA233" i="7"/>
  <c r="D233" i="8"/>
  <c r="W233" i="13"/>
  <c r="AK232" i="7"/>
  <c r="B232" i="8"/>
  <c r="H232" i="13"/>
  <c r="E232" i="20" s="1"/>
  <c r="B233" i="21" s="1"/>
  <c r="I232" i="13"/>
  <c r="F232" i="20" s="1"/>
  <c r="D233" i="21" s="1"/>
  <c r="L232" i="13"/>
  <c r="C232" i="8"/>
  <c r="J232" i="13"/>
  <c r="G232" i="20" s="1"/>
  <c r="F233" i="21" s="1"/>
  <c r="M232" i="13"/>
  <c r="I232" i="7"/>
  <c r="AE232" i="7"/>
  <c r="AF232" i="7" s="1"/>
  <c r="C232" i="7"/>
  <c r="D232" i="7"/>
  <c r="Z232" i="7"/>
  <c r="AA232" i="7"/>
  <c r="D232" i="8"/>
  <c r="W232" i="13"/>
  <c r="AK231" i="7"/>
  <c r="B231" i="8"/>
  <c r="H231" i="13"/>
  <c r="E231" i="20" s="1"/>
  <c r="B232" i="21" s="1"/>
  <c r="I231" i="13"/>
  <c r="F231" i="20" s="1"/>
  <c r="D232" i="21" s="1"/>
  <c r="L231" i="13"/>
  <c r="C231" i="8"/>
  <c r="J231" i="13"/>
  <c r="G231" i="20" s="1"/>
  <c r="F232" i="21" s="1"/>
  <c r="M231" i="13"/>
  <c r="I231" i="7"/>
  <c r="AE231" i="7"/>
  <c r="AF231" i="7" s="1"/>
  <c r="C231" i="7"/>
  <c r="D231" i="7"/>
  <c r="Z231" i="7"/>
  <c r="AA231" i="7"/>
  <c r="D231" i="8"/>
  <c r="W231" i="13"/>
  <c r="AK230" i="7"/>
  <c r="B230" i="8"/>
  <c r="H230" i="13"/>
  <c r="E230" i="20" s="1"/>
  <c r="B231" i="21" s="1"/>
  <c r="I230" i="13"/>
  <c r="F230" i="20" s="1"/>
  <c r="D231" i="21" s="1"/>
  <c r="L230" i="13"/>
  <c r="C230" i="8"/>
  <c r="J230" i="13"/>
  <c r="G230" i="20" s="1"/>
  <c r="F231" i="21" s="1"/>
  <c r="M230" i="13"/>
  <c r="I230" i="7"/>
  <c r="AE230" i="7"/>
  <c r="AF230" i="7" s="1"/>
  <c r="C230" i="7"/>
  <c r="D230" i="7"/>
  <c r="Z230" i="7"/>
  <c r="AA230" i="7"/>
  <c r="D230" i="8"/>
  <c r="W230" i="13"/>
  <c r="AK229" i="7"/>
  <c r="B229" i="8"/>
  <c r="H229" i="13"/>
  <c r="E229" i="20" s="1"/>
  <c r="B230" i="21" s="1"/>
  <c r="I229" i="13"/>
  <c r="F229" i="20" s="1"/>
  <c r="D230" i="21" s="1"/>
  <c r="L229" i="13"/>
  <c r="C229" i="8"/>
  <c r="J229" i="13"/>
  <c r="G229" i="20" s="1"/>
  <c r="F230" i="21" s="1"/>
  <c r="M229" i="13"/>
  <c r="I229" i="7"/>
  <c r="AE229" i="7"/>
  <c r="AF229" i="7" s="1"/>
  <c r="C229" i="7"/>
  <c r="D229" i="7"/>
  <c r="Z229" i="7"/>
  <c r="AA229" i="7"/>
  <c r="D229" i="8"/>
  <c r="W229" i="13"/>
  <c r="AK228" i="7"/>
  <c r="B228" i="8"/>
  <c r="H228" i="13"/>
  <c r="E228" i="20" s="1"/>
  <c r="B229" i="21" s="1"/>
  <c r="I228" i="13"/>
  <c r="F228" i="20" s="1"/>
  <c r="D229" i="21" s="1"/>
  <c r="L228" i="13"/>
  <c r="C228" i="8"/>
  <c r="J228" i="13"/>
  <c r="G228" i="20" s="1"/>
  <c r="F229" i="21" s="1"/>
  <c r="M228" i="13"/>
  <c r="I228" i="7"/>
  <c r="AE228" i="7"/>
  <c r="AF228" i="7" s="1"/>
  <c r="C228" i="7"/>
  <c r="D228" i="7"/>
  <c r="Z228" i="7"/>
  <c r="AA228" i="7"/>
  <c r="D228" i="8"/>
  <c r="W228" i="13"/>
  <c r="AK227" i="7"/>
  <c r="B227" i="8"/>
  <c r="H227" i="13"/>
  <c r="E227" i="20" s="1"/>
  <c r="B228" i="21" s="1"/>
  <c r="I227" i="13"/>
  <c r="F227" i="20" s="1"/>
  <c r="D228" i="21" s="1"/>
  <c r="L227" i="13"/>
  <c r="C227" i="8"/>
  <c r="J227" i="13"/>
  <c r="G227" i="20" s="1"/>
  <c r="F228" i="21" s="1"/>
  <c r="M227" i="13"/>
  <c r="I227" i="7"/>
  <c r="AE227" i="7"/>
  <c r="AF227" i="7" s="1"/>
  <c r="C227" i="7"/>
  <c r="D227" i="7"/>
  <c r="Z227" i="7"/>
  <c r="AA227" i="7"/>
  <c r="D227" i="8"/>
  <c r="W227" i="13"/>
  <c r="AK226" i="7"/>
  <c r="B226" i="8"/>
  <c r="H226" i="13"/>
  <c r="E226" i="20" s="1"/>
  <c r="B227" i="21" s="1"/>
  <c r="I226" i="13"/>
  <c r="F226" i="20" s="1"/>
  <c r="D227" i="21" s="1"/>
  <c r="L226" i="13"/>
  <c r="C226" i="8"/>
  <c r="J226" i="13"/>
  <c r="G226" i="20" s="1"/>
  <c r="F227" i="21" s="1"/>
  <c r="M226" i="13"/>
  <c r="I226" i="7"/>
  <c r="AE226" i="7"/>
  <c r="AF226" i="7" s="1"/>
  <c r="C226" i="7"/>
  <c r="D226" i="7"/>
  <c r="Z226" i="7"/>
  <c r="AA226" i="7"/>
  <c r="D226" i="8"/>
  <c r="W226" i="13"/>
  <c r="AK225" i="7"/>
  <c r="B225" i="8"/>
  <c r="H225" i="13"/>
  <c r="E225" i="20" s="1"/>
  <c r="B226" i="21" s="1"/>
  <c r="I225" i="13"/>
  <c r="F225" i="20" s="1"/>
  <c r="D226" i="21" s="1"/>
  <c r="L225" i="13"/>
  <c r="C225" i="8"/>
  <c r="J225" i="13"/>
  <c r="G225" i="20" s="1"/>
  <c r="F226" i="21" s="1"/>
  <c r="M225" i="13"/>
  <c r="I225" i="7"/>
  <c r="AE225" i="7"/>
  <c r="AF225" i="7" s="1"/>
  <c r="C225" i="7"/>
  <c r="D225" i="7"/>
  <c r="Z225" i="7"/>
  <c r="AA225" i="7"/>
  <c r="D225" i="8"/>
  <c r="W225" i="13"/>
  <c r="AK224" i="7"/>
  <c r="B224" i="8"/>
  <c r="H224" i="13"/>
  <c r="E224" i="20" s="1"/>
  <c r="B225" i="21" s="1"/>
  <c r="I224" i="13"/>
  <c r="F224" i="20" s="1"/>
  <c r="D225" i="21" s="1"/>
  <c r="L224" i="13"/>
  <c r="C224" i="8"/>
  <c r="J224" i="13"/>
  <c r="G224" i="20" s="1"/>
  <c r="F225" i="21" s="1"/>
  <c r="M224" i="13"/>
  <c r="I224" i="7"/>
  <c r="AE224" i="7"/>
  <c r="AF224" i="7" s="1"/>
  <c r="C224" i="7"/>
  <c r="D224" i="7"/>
  <c r="Z224" i="7"/>
  <c r="AA224" i="7"/>
  <c r="D224" i="8"/>
  <c r="W224" i="13"/>
  <c r="AK223" i="7"/>
  <c r="B223" i="8"/>
  <c r="H223" i="13"/>
  <c r="E223" i="20" s="1"/>
  <c r="B224" i="21" s="1"/>
  <c r="I223" i="13"/>
  <c r="F223" i="20" s="1"/>
  <c r="D224" i="21" s="1"/>
  <c r="L223" i="13"/>
  <c r="C223" i="8"/>
  <c r="J223" i="13"/>
  <c r="G223" i="20" s="1"/>
  <c r="F224" i="21" s="1"/>
  <c r="M223" i="13"/>
  <c r="I223" i="7"/>
  <c r="AE223" i="7"/>
  <c r="AF223" i="7" s="1"/>
  <c r="C223" i="7"/>
  <c r="D223" i="7"/>
  <c r="Z223" i="7"/>
  <c r="AA223" i="7"/>
  <c r="D223" i="8"/>
  <c r="W223" i="13"/>
  <c r="AK222" i="7"/>
  <c r="B222" i="8"/>
  <c r="H222" i="13"/>
  <c r="E222" i="20" s="1"/>
  <c r="B223" i="21" s="1"/>
  <c r="I222" i="13"/>
  <c r="F222" i="20" s="1"/>
  <c r="D223" i="21" s="1"/>
  <c r="L222" i="13"/>
  <c r="C222" i="8"/>
  <c r="J222" i="13"/>
  <c r="G222" i="20" s="1"/>
  <c r="F223" i="21" s="1"/>
  <c r="M222" i="13"/>
  <c r="I222" i="7"/>
  <c r="AE222" i="7"/>
  <c r="AF222" i="7" s="1"/>
  <c r="C222" i="7"/>
  <c r="D222" i="7"/>
  <c r="Z222" i="7"/>
  <c r="AA222" i="7"/>
  <c r="D222" i="8"/>
  <c r="W222" i="13"/>
  <c r="AK221" i="7"/>
  <c r="B221" i="8"/>
  <c r="H221" i="13"/>
  <c r="E221" i="20" s="1"/>
  <c r="B222" i="21" s="1"/>
  <c r="I221" i="13"/>
  <c r="F221" i="20" s="1"/>
  <c r="D222" i="21" s="1"/>
  <c r="L221" i="13"/>
  <c r="C221" i="8"/>
  <c r="J221" i="13"/>
  <c r="G221" i="20" s="1"/>
  <c r="F222" i="21" s="1"/>
  <c r="M221" i="13"/>
  <c r="I221" i="7"/>
  <c r="AE221" i="7"/>
  <c r="AF221" i="7" s="1"/>
  <c r="C221" i="7"/>
  <c r="D221" i="7"/>
  <c r="Z221" i="7"/>
  <c r="AA221" i="7"/>
  <c r="D221" i="8"/>
  <c r="W221" i="13"/>
  <c r="AK220" i="7"/>
  <c r="B220" i="8"/>
  <c r="H220" i="13"/>
  <c r="E220" i="20" s="1"/>
  <c r="B221" i="21" s="1"/>
  <c r="I220" i="13"/>
  <c r="F220" i="20" s="1"/>
  <c r="D221" i="21" s="1"/>
  <c r="L220" i="13"/>
  <c r="C220" i="8"/>
  <c r="J220" i="13"/>
  <c r="G220" i="20" s="1"/>
  <c r="F221" i="21" s="1"/>
  <c r="M220" i="13"/>
  <c r="I220" i="7"/>
  <c r="AE220" i="7"/>
  <c r="AF220" i="7" s="1"/>
  <c r="C220" i="7"/>
  <c r="D220" i="7"/>
  <c r="Z220" i="7"/>
  <c r="AA220" i="7"/>
  <c r="D220" i="8"/>
  <c r="W220" i="13"/>
  <c r="AK219" i="7"/>
  <c r="B219" i="8"/>
  <c r="H219" i="13"/>
  <c r="E219" i="20" s="1"/>
  <c r="B220" i="21" s="1"/>
  <c r="I219" i="13"/>
  <c r="F219" i="20" s="1"/>
  <c r="D220" i="21" s="1"/>
  <c r="L219" i="13"/>
  <c r="C219" i="8"/>
  <c r="J219" i="13"/>
  <c r="G219" i="20" s="1"/>
  <c r="F220" i="21" s="1"/>
  <c r="M219" i="13"/>
  <c r="I219" i="7"/>
  <c r="AE219" i="7"/>
  <c r="AF219" i="7" s="1"/>
  <c r="C219" i="7"/>
  <c r="D219" i="7"/>
  <c r="Z219" i="7"/>
  <c r="AA219" i="7"/>
  <c r="D219" i="8"/>
  <c r="W219" i="13"/>
  <c r="AK218" i="7"/>
  <c r="B218" i="8"/>
  <c r="H218" i="13"/>
  <c r="E218" i="20" s="1"/>
  <c r="B219" i="21" s="1"/>
  <c r="I218" i="13"/>
  <c r="F218" i="20" s="1"/>
  <c r="D219" i="21" s="1"/>
  <c r="L218" i="13"/>
  <c r="C218" i="8"/>
  <c r="J218" i="13"/>
  <c r="G218" i="20" s="1"/>
  <c r="F219" i="21" s="1"/>
  <c r="M218" i="13"/>
  <c r="I218" i="7"/>
  <c r="AE218" i="7"/>
  <c r="AF218" i="7" s="1"/>
  <c r="C218" i="7"/>
  <c r="D218" i="7"/>
  <c r="Z218" i="7"/>
  <c r="AA218" i="7"/>
  <c r="D218" i="8"/>
  <c r="W218" i="13"/>
  <c r="AK217" i="7"/>
  <c r="B217" i="8"/>
  <c r="H217" i="13"/>
  <c r="E217" i="20" s="1"/>
  <c r="B218" i="21" s="1"/>
  <c r="I217" i="13"/>
  <c r="F217" i="20" s="1"/>
  <c r="D218" i="21" s="1"/>
  <c r="L217" i="13"/>
  <c r="C217" i="8"/>
  <c r="J217" i="13"/>
  <c r="G217" i="20" s="1"/>
  <c r="F218" i="21" s="1"/>
  <c r="M217" i="13"/>
  <c r="I217" i="7"/>
  <c r="AE217" i="7"/>
  <c r="AF217" i="7" s="1"/>
  <c r="C217" i="7"/>
  <c r="D217" i="7"/>
  <c r="Z217" i="7"/>
  <c r="AA217" i="7"/>
  <c r="D217" i="8"/>
  <c r="W217" i="13"/>
  <c r="AK216" i="7"/>
  <c r="B216" i="8"/>
  <c r="H216" i="13"/>
  <c r="E216" i="20" s="1"/>
  <c r="B217" i="21" s="1"/>
  <c r="I216" i="13"/>
  <c r="F216" i="20" s="1"/>
  <c r="D217" i="21" s="1"/>
  <c r="L216" i="13"/>
  <c r="C216" i="8"/>
  <c r="J216" i="13"/>
  <c r="G216" i="20" s="1"/>
  <c r="F217" i="21" s="1"/>
  <c r="M216" i="13"/>
  <c r="I216" i="7"/>
  <c r="AE216" i="7"/>
  <c r="AF216" i="7" s="1"/>
  <c r="C216" i="7"/>
  <c r="D216" i="7"/>
  <c r="Z216" i="7"/>
  <c r="AA216" i="7"/>
  <c r="D216" i="8"/>
  <c r="W216" i="13"/>
  <c r="AK215" i="7"/>
  <c r="B215" i="8"/>
  <c r="H215" i="13"/>
  <c r="E215" i="20" s="1"/>
  <c r="B216" i="21" s="1"/>
  <c r="I215" i="13"/>
  <c r="F215" i="20" s="1"/>
  <c r="D216" i="21" s="1"/>
  <c r="L215" i="13"/>
  <c r="C215" i="8"/>
  <c r="J215" i="13"/>
  <c r="G215" i="20" s="1"/>
  <c r="F216" i="21" s="1"/>
  <c r="M215" i="13"/>
  <c r="I215" i="7"/>
  <c r="AE215" i="7"/>
  <c r="AF215" i="7" s="1"/>
  <c r="C215" i="7"/>
  <c r="D215" i="7"/>
  <c r="Z215" i="7"/>
  <c r="AA215" i="7"/>
  <c r="D215" i="8"/>
  <c r="W215" i="13"/>
  <c r="AK214" i="7"/>
  <c r="B214" i="8"/>
  <c r="H214" i="13"/>
  <c r="E214" i="20" s="1"/>
  <c r="B215" i="21" s="1"/>
  <c r="I214" i="13"/>
  <c r="F214" i="20" s="1"/>
  <c r="D215" i="21" s="1"/>
  <c r="L214" i="13"/>
  <c r="C214" i="8"/>
  <c r="J214" i="13"/>
  <c r="G214" i="20" s="1"/>
  <c r="F215" i="21" s="1"/>
  <c r="M214" i="13"/>
  <c r="I214" i="7"/>
  <c r="AE214" i="7"/>
  <c r="AF214" i="7" s="1"/>
  <c r="C214" i="7"/>
  <c r="D214" i="7"/>
  <c r="Z214" i="7"/>
  <c r="AA214" i="7"/>
  <c r="D214" i="8"/>
  <c r="W214" i="13"/>
  <c r="AK213" i="7"/>
  <c r="B213" i="8"/>
  <c r="H213" i="13"/>
  <c r="E213" i="20" s="1"/>
  <c r="B214" i="21" s="1"/>
  <c r="I213" i="13"/>
  <c r="F213" i="20" s="1"/>
  <c r="D214" i="21" s="1"/>
  <c r="L213" i="13"/>
  <c r="C213" i="8"/>
  <c r="J213" i="13"/>
  <c r="G213" i="20" s="1"/>
  <c r="F214" i="21" s="1"/>
  <c r="M213" i="13"/>
  <c r="I213" i="7"/>
  <c r="AE213" i="7"/>
  <c r="AF213" i="7" s="1"/>
  <c r="C213" i="7"/>
  <c r="D213" i="7"/>
  <c r="Z213" i="7"/>
  <c r="AA213" i="7"/>
  <c r="D213" i="8"/>
  <c r="W213" i="13"/>
  <c r="AK212" i="7"/>
  <c r="B212" i="8"/>
  <c r="H212" i="13"/>
  <c r="E212" i="20" s="1"/>
  <c r="B213" i="21" s="1"/>
  <c r="I212" i="13"/>
  <c r="F212" i="20" s="1"/>
  <c r="D213" i="21" s="1"/>
  <c r="L212" i="13"/>
  <c r="C212" i="8"/>
  <c r="J212" i="13"/>
  <c r="G212" i="20" s="1"/>
  <c r="F213" i="21" s="1"/>
  <c r="M212" i="13"/>
  <c r="I212" i="7"/>
  <c r="AE212" i="7"/>
  <c r="AF212" i="7" s="1"/>
  <c r="C212" i="7"/>
  <c r="D212" i="7"/>
  <c r="Z212" i="7"/>
  <c r="AA212" i="7"/>
  <c r="D212" i="8"/>
  <c r="W212" i="13"/>
  <c r="AK211" i="7"/>
  <c r="B211" i="8"/>
  <c r="H211" i="13"/>
  <c r="E211" i="20" s="1"/>
  <c r="B212" i="21" s="1"/>
  <c r="I211" i="13"/>
  <c r="F211" i="20" s="1"/>
  <c r="D212" i="21" s="1"/>
  <c r="L211" i="13"/>
  <c r="C211" i="8"/>
  <c r="J211" i="13"/>
  <c r="G211" i="20" s="1"/>
  <c r="F212" i="21" s="1"/>
  <c r="M211" i="13"/>
  <c r="I211" i="7"/>
  <c r="AE211" i="7"/>
  <c r="AF211" i="7" s="1"/>
  <c r="C211" i="7"/>
  <c r="D211" i="7"/>
  <c r="Z211" i="7"/>
  <c r="AA211" i="7"/>
  <c r="D211" i="8"/>
  <c r="W211" i="13"/>
  <c r="AK210" i="7"/>
  <c r="B210" i="8"/>
  <c r="H210" i="13"/>
  <c r="E210" i="20" s="1"/>
  <c r="B211" i="21" s="1"/>
  <c r="I210" i="13"/>
  <c r="F210" i="20" s="1"/>
  <c r="D211" i="21" s="1"/>
  <c r="L210" i="13"/>
  <c r="C210" i="8"/>
  <c r="J210" i="13"/>
  <c r="G210" i="20" s="1"/>
  <c r="F211" i="21" s="1"/>
  <c r="M210" i="13"/>
  <c r="I210" i="7"/>
  <c r="AE210" i="7"/>
  <c r="AF210" i="7" s="1"/>
  <c r="C210" i="7"/>
  <c r="D210" i="7"/>
  <c r="Z210" i="7"/>
  <c r="AA210" i="7"/>
  <c r="D210" i="8"/>
  <c r="W210" i="13"/>
  <c r="AK209" i="7"/>
  <c r="B209" i="8"/>
  <c r="H209" i="13"/>
  <c r="E209" i="20" s="1"/>
  <c r="B210" i="21" s="1"/>
  <c r="I209" i="13"/>
  <c r="F209" i="20" s="1"/>
  <c r="D210" i="21" s="1"/>
  <c r="L209" i="13"/>
  <c r="C209" i="8"/>
  <c r="J209" i="13"/>
  <c r="G209" i="20" s="1"/>
  <c r="F210" i="21" s="1"/>
  <c r="M209" i="13"/>
  <c r="I209" i="7"/>
  <c r="AE209" i="7"/>
  <c r="AF209" i="7" s="1"/>
  <c r="C209" i="7"/>
  <c r="D209" i="7"/>
  <c r="Z209" i="7"/>
  <c r="AA209" i="7"/>
  <c r="D209" i="8"/>
  <c r="W209" i="13"/>
  <c r="AK208" i="7"/>
  <c r="B208" i="8"/>
  <c r="H208" i="13"/>
  <c r="E208" i="20" s="1"/>
  <c r="B209" i="21" s="1"/>
  <c r="I208" i="13"/>
  <c r="F208" i="20" s="1"/>
  <c r="D209" i="21" s="1"/>
  <c r="L208" i="13"/>
  <c r="C208" i="8"/>
  <c r="J208" i="13"/>
  <c r="G208" i="20" s="1"/>
  <c r="F209" i="21" s="1"/>
  <c r="M208" i="13"/>
  <c r="I208" i="7"/>
  <c r="AE208" i="7"/>
  <c r="AF208" i="7" s="1"/>
  <c r="C208" i="7"/>
  <c r="D208" i="7"/>
  <c r="Z208" i="7"/>
  <c r="AA208" i="7"/>
  <c r="D208" i="8"/>
  <c r="W208" i="13"/>
  <c r="AK207" i="7"/>
  <c r="B207" i="8"/>
  <c r="H207" i="13"/>
  <c r="E207" i="20" s="1"/>
  <c r="B208" i="21" s="1"/>
  <c r="I207" i="13"/>
  <c r="F207" i="20" s="1"/>
  <c r="D208" i="21" s="1"/>
  <c r="L207" i="13"/>
  <c r="C207" i="8"/>
  <c r="J207" i="13"/>
  <c r="G207" i="20" s="1"/>
  <c r="F208" i="21" s="1"/>
  <c r="M207" i="13"/>
  <c r="I207" i="7"/>
  <c r="AE207" i="7"/>
  <c r="AF207" i="7" s="1"/>
  <c r="C207" i="7"/>
  <c r="D207" i="7"/>
  <c r="Z207" i="7"/>
  <c r="AA207" i="7"/>
  <c r="D207" i="8"/>
  <c r="W207" i="13"/>
  <c r="AK206" i="7"/>
  <c r="B206" i="8"/>
  <c r="H206" i="13"/>
  <c r="E206" i="20" s="1"/>
  <c r="B207" i="21" s="1"/>
  <c r="I206" i="13"/>
  <c r="F206" i="20" s="1"/>
  <c r="D207" i="21" s="1"/>
  <c r="L206" i="13"/>
  <c r="C206" i="8"/>
  <c r="J206" i="13"/>
  <c r="G206" i="20" s="1"/>
  <c r="F207" i="21" s="1"/>
  <c r="M206" i="13"/>
  <c r="I206" i="7"/>
  <c r="AE206" i="7"/>
  <c r="AF206" i="7" s="1"/>
  <c r="C206" i="7"/>
  <c r="D206" i="7"/>
  <c r="Z206" i="7"/>
  <c r="AA206" i="7"/>
  <c r="D206" i="8"/>
  <c r="W206" i="13"/>
  <c r="AK205" i="7"/>
  <c r="B205" i="8"/>
  <c r="H205" i="13"/>
  <c r="E205" i="20" s="1"/>
  <c r="B206" i="21" s="1"/>
  <c r="I205" i="13"/>
  <c r="F205" i="20" s="1"/>
  <c r="D206" i="21" s="1"/>
  <c r="L205" i="13"/>
  <c r="C205" i="8"/>
  <c r="J205" i="13"/>
  <c r="G205" i="20" s="1"/>
  <c r="F206" i="21" s="1"/>
  <c r="M205" i="13"/>
  <c r="I205" i="7"/>
  <c r="AE205" i="7"/>
  <c r="AF205" i="7" s="1"/>
  <c r="C205" i="7"/>
  <c r="D205" i="7"/>
  <c r="Z205" i="7"/>
  <c r="AA205" i="7"/>
  <c r="D205" i="8"/>
  <c r="W205" i="13"/>
  <c r="AK204" i="7"/>
  <c r="B204" i="8"/>
  <c r="H204" i="13"/>
  <c r="E204" i="20" s="1"/>
  <c r="B205" i="21" s="1"/>
  <c r="I204" i="13"/>
  <c r="F204" i="20" s="1"/>
  <c r="D205" i="21" s="1"/>
  <c r="L204" i="13"/>
  <c r="C204" i="8"/>
  <c r="J204" i="13"/>
  <c r="G204" i="20" s="1"/>
  <c r="F205" i="21" s="1"/>
  <c r="M204" i="13"/>
  <c r="I204" i="7"/>
  <c r="AE204" i="7"/>
  <c r="AF204" i="7" s="1"/>
  <c r="C204" i="7"/>
  <c r="D204" i="7"/>
  <c r="Z204" i="7"/>
  <c r="AA204" i="7"/>
  <c r="D204" i="8"/>
  <c r="W204" i="13"/>
  <c r="AK203" i="7"/>
  <c r="B203" i="8"/>
  <c r="H203" i="13"/>
  <c r="E203" i="20" s="1"/>
  <c r="B204" i="21" s="1"/>
  <c r="I203" i="13"/>
  <c r="F203" i="20" s="1"/>
  <c r="D204" i="21" s="1"/>
  <c r="L203" i="13"/>
  <c r="C203" i="8"/>
  <c r="J203" i="13"/>
  <c r="G203" i="20" s="1"/>
  <c r="F204" i="21" s="1"/>
  <c r="M203" i="13"/>
  <c r="I203" i="7"/>
  <c r="AE203" i="7"/>
  <c r="AF203" i="7" s="1"/>
  <c r="C203" i="7"/>
  <c r="D203" i="7"/>
  <c r="Z203" i="7"/>
  <c r="AA203" i="7"/>
  <c r="D203" i="8"/>
  <c r="W203" i="13"/>
  <c r="AK202" i="7"/>
  <c r="B202" i="8"/>
  <c r="H202" i="13"/>
  <c r="E202" i="20" s="1"/>
  <c r="B203" i="21" s="1"/>
  <c r="I202" i="13"/>
  <c r="F202" i="20" s="1"/>
  <c r="D203" i="21" s="1"/>
  <c r="L202" i="13"/>
  <c r="C202" i="8"/>
  <c r="J202" i="13"/>
  <c r="G202" i="20" s="1"/>
  <c r="F203" i="21" s="1"/>
  <c r="M202" i="13"/>
  <c r="I202" i="7"/>
  <c r="AE202" i="7"/>
  <c r="AF202" i="7" s="1"/>
  <c r="C202" i="7"/>
  <c r="D202" i="7"/>
  <c r="Z202" i="7"/>
  <c r="AA202" i="7"/>
  <c r="D202" i="8"/>
  <c r="W202" i="13"/>
  <c r="AK201" i="7"/>
  <c r="B201" i="8"/>
  <c r="H201" i="13"/>
  <c r="E201" i="20" s="1"/>
  <c r="B202" i="21" s="1"/>
  <c r="I201" i="13"/>
  <c r="F201" i="20" s="1"/>
  <c r="D202" i="21" s="1"/>
  <c r="L201" i="13"/>
  <c r="C201" i="8"/>
  <c r="J201" i="13"/>
  <c r="G201" i="20" s="1"/>
  <c r="F202" i="21" s="1"/>
  <c r="M201" i="13"/>
  <c r="I201" i="7"/>
  <c r="AE201" i="7"/>
  <c r="AF201" i="7" s="1"/>
  <c r="C201" i="7"/>
  <c r="D201" i="7"/>
  <c r="Z201" i="7"/>
  <c r="AA201" i="7"/>
  <c r="D201" i="8"/>
  <c r="W201" i="13"/>
  <c r="AK200" i="7"/>
  <c r="B200" i="8"/>
  <c r="H200" i="13"/>
  <c r="E200" i="20" s="1"/>
  <c r="B201" i="21" s="1"/>
  <c r="I200" i="13"/>
  <c r="F200" i="20" s="1"/>
  <c r="D201" i="21" s="1"/>
  <c r="L200" i="13"/>
  <c r="C200" i="8"/>
  <c r="J200" i="13"/>
  <c r="G200" i="20" s="1"/>
  <c r="F201" i="21" s="1"/>
  <c r="M200" i="13"/>
  <c r="I200" i="7"/>
  <c r="AE200" i="7"/>
  <c r="AF200" i="7" s="1"/>
  <c r="C200" i="7"/>
  <c r="D200" i="7"/>
  <c r="Z200" i="7"/>
  <c r="AA200" i="7"/>
  <c r="D200" i="8"/>
  <c r="W200" i="13"/>
  <c r="AK199" i="7"/>
  <c r="B199" i="8"/>
  <c r="H199" i="13"/>
  <c r="E199" i="20" s="1"/>
  <c r="B200" i="21" s="1"/>
  <c r="I199" i="13"/>
  <c r="F199" i="20" s="1"/>
  <c r="D200" i="21" s="1"/>
  <c r="L199" i="13"/>
  <c r="C199" i="8"/>
  <c r="J199" i="13"/>
  <c r="G199" i="20" s="1"/>
  <c r="F200" i="21" s="1"/>
  <c r="M199" i="13"/>
  <c r="I199" i="7"/>
  <c r="AE199" i="7"/>
  <c r="AF199" i="7" s="1"/>
  <c r="C199" i="7"/>
  <c r="D199" i="7"/>
  <c r="Z199" i="7"/>
  <c r="AA199" i="7"/>
  <c r="D199" i="8"/>
  <c r="W199" i="13"/>
  <c r="AK198" i="7"/>
  <c r="B198" i="8"/>
  <c r="H198" i="13"/>
  <c r="E198" i="20" s="1"/>
  <c r="B199" i="21" s="1"/>
  <c r="I198" i="13"/>
  <c r="F198" i="20" s="1"/>
  <c r="D199" i="21" s="1"/>
  <c r="L198" i="13"/>
  <c r="C198" i="8"/>
  <c r="J198" i="13"/>
  <c r="G198" i="20" s="1"/>
  <c r="F199" i="21" s="1"/>
  <c r="M198" i="13"/>
  <c r="I198" i="7"/>
  <c r="AE198" i="7"/>
  <c r="AF198" i="7" s="1"/>
  <c r="C198" i="7"/>
  <c r="D198" i="7"/>
  <c r="Z198" i="7"/>
  <c r="AA198" i="7"/>
  <c r="D198" i="8"/>
  <c r="W198" i="13"/>
  <c r="AK197" i="7"/>
  <c r="B197" i="8"/>
  <c r="H197" i="13"/>
  <c r="E197" i="20" s="1"/>
  <c r="B198" i="21" s="1"/>
  <c r="I197" i="13"/>
  <c r="F197" i="20" s="1"/>
  <c r="D198" i="21" s="1"/>
  <c r="L197" i="13"/>
  <c r="C197" i="8"/>
  <c r="J197" i="13"/>
  <c r="G197" i="20" s="1"/>
  <c r="F198" i="21" s="1"/>
  <c r="M197" i="13"/>
  <c r="I197" i="7"/>
  <c r="AE197" i="7"/>
  <c r="AF197" i="7" s="1"/>
  <c r="C197" i="7"/>
  <c r="D197" i="7"/>
  <c r="Z197" i="7"/>
  <c r="AA197" i="7"/>
  <c r="D197" i="8"/>
  <c r="W197" i="13"/>
  <c r="AK196" i="7"/>
  <c r="B196" i="8"/>
  <c r="H196" i="13"/>
  <c r="E196" i="20" s="1"/>
  <c r="B197" i="21" s="1"/>
  <c r="I196" i="13"/>
  <c r="F196" i="20" s="1"/>
  <c r="D197" i="21" s="1"/>
  <c r="L196" i="13"/>
  <c r="C196" i="8"/>
  <c r="J196" i="13"/>
  <c r="G196" i="20" s="1"/>
  <c r="F197" i="21" s="1"/>
  <c r="M196" i="13"/>
  <c r="I196" i="7"/>
  <c r="AE196" i="7"/>
  <c r="AF196" i="7" s="1"/>
  <c r="C196" i="7"/>
  <c r="D196" i="7"/>
  <c r="Z196" i="7"/>
  <c r="AA196" i="7"/>
  <c r="D196" i="8"/>
  <c r="W196" i="13"/>
  <c r="AK195" i="7"/>
  <c r="B195" i="8"/>
  <c r="H195" i="13"/>
  <c r="E195" i="20" s="1"/>
  <c r="B196" i="21" s="1"/>
  <c r="I195" i="13"/>
  <c r="F195" i="20" s="1"/>
  <c r="D196" i="21" s="1"/>
  <c r="L195" i="13"/>
  <c r="C195" i="8"/>
  <c r="J195" i="13"/>
  <c r="G195" i="20" s="1"/>
  <c r="F196" i="21" s="1"/>
  <c r="M195" i="13"/>
  <c r="I195" i="7"/>
  <c r="AE195" i="7"/>
  <c r="AF195" i="7" s="1"/>
  <c r="C195" i="7"/>
  <c r="D195" i="7"/>
  <c r="Z195" i="7"/>
  <c r="AA195" i="7"/>
  <c r="D195" i="8"/>
  <c r="W195" i="13"/>
  <c r="AK194" i="7"/>
  <c r="B194" i="8"/>
  <c r="H194" i="13"/>
  <c r="E194" i="20" s="1"/>
  <c r="B195" i="21" s="1"/>
  <c r="I194" i="13"/>
  <c r="F194" i="20" s="1"/>
  <c r="D195" i="21" s="1"/>
  <c r="L194" i="13"/>
  <c r="C194" i="8"/>
  <c r="J194" i="13"/>
  <c r="G194" i="20" s="1"/>
  <c r="F195" i="21" s="1"/>
  <c r="M194" i="13"/>
  <c r="I194" i="7"/>
  <c r="AE194" i="7"/>
  <c r="AF194" i="7" s="1"/>
  <c r="C194" i="7"/>
  <c r="D194" i="7"/>
  <c r="Z194" i="7"/>
  <c r="AA194" i="7"/>
  <c r="D194" i="8"/>
  <c r="W194" i="13"/>
  <c r="AK193" i="7"/>
  <c r="B193" i="8"/>
  <c r="H193" i="13"/>
  <c r="E193" i="20" s="1"/>
  <c r="B194" i="21" s="1"/>
  <c r="I193" i="13"/>
  <c r="F193" i="20" s="1"/>
  <c r="D194" i="21" s="1"/>
  <c r="L193" i="13"/>
  <c r="C193" i="8"/>
  <c r="J193" i="13"/>
  <c r="G193" i="20" s="1"/>
  <c r="F194" i="21" s="1"/>
  <c r="M193" i="13"/>
  <c r="I193" i="7"/>
  <c r="AE193" i="7"/>
  <c r="AF193" i="7" s="1"/>
  <c r="C193" i="7"/>
  <c r="D193" i="7"/>
  <c r="Z193" i="7"/>
  <c r="AA193" i="7"/>
  <c r="D193" i="8"/>
  <c r="W193" i="13"/>
  <c r="AK192" i="7"/>
  <c r="B192" i="8"/>
  <c r="H192" i="13"/>
  <c r="E192" i="20" s="1"/>
  <c r="B193" i="21" s="1"/>
  <c r="I192" i="13"/>
  <c r="F192" i="20" s="1"/>
  <c r="D193" i="21" s="1"/>
  <c r="L192" i="13"/>
  <c r="C192" i="8"/>
  <c r="J192" i="13"/>
  <c r="G192" i="20" s="1"/>
  <c r="F193" i="21" s="1"/>
  <c r="M192" i="13"/>
  <c r="I192" i="7"/>
  <c r="AE192" i="7"/>
  <c r="AF192" i="7" s="1"/>
  <c r="C192" i="7"/>
  <c r="D192" i="7"/>
  <c r="Z192" i="7"/>
  <c r="AA192" i="7"/>
  <c r="D192" i="8"/>
  <c r="W192" i="13"/>
  <c r="AK191" i="7"/>
  <c r="B191" i="8"/>
  <c r="H191" i="13"/>
  <c r="E191" i="20" s="1"/>
  <c r="B192" i="21" s="1"/>
  <c r="I191" i="13"/>
  <c r="F191" i="20" s="1"/>
  <c r="D192" i="21" s="1"/>
  <c r="L191" i="13"/>
  <c r="C191" i="8"/>
  <c r="J191" i="13"/>
  <c r="G191" i="20" s="1"/>
  <c r="F192" i="21" s="1"/>
  <c r="M191" i="13"/>
  <c r="I191" i="7"/>
  <c r="AE191" i="7"/>
  <c r="AF191" i="7" s="1"/>
  <c r="C191" i="7"/>
  <c r="D191" i="7"/>
  <c r="Z191" i="7"/>
  <c r="AA191" i="7"/>
  <c r="D191" i="8"/>
  <c r="W191" i="13"/>
  <c r="AK190" i="7"/>
  <c r="B190" i="8"/>
  <c r="H190" i="13"/>
  <c r="E190" i="20" s="1"/>
  <c r="B191" i="21" s="1"/>
  <c r="I190" i="13"/>
  <c r="F190" i="20" s="1"/>
  <c r="D191" i="21" s="1"/>
  <c r="L190" i="13"/>
  <c r="C190" i="8"/>
  <c r="J190" i="13"/>
  <c r="G190" i="20" s="1"/>
  <c r="F191" i="21" s="1"/>
  <c r="M190" i="13"/>
  <c r="I190" i="7"/>
  <c r="AE190" i="7"/>
  <c r="AF190" i="7" s="1"/>
  <c r="AK189" i="7"/>
  <c r="B189" i="8"/>
  <c r="H189" i="13"/>
  <c r="E189" i="20" s="1"/>
  <c r="B190" i="21" s="1"/>
  <c r="I189" i="13"/>
  <c r="F189" i="20" s="1"/>
  <c r="D190" i="21" s="1"/>
  <c r="L189" i="13"/>
  <c r="I189" i="7"/>
  <c r="AE189" i="7"/>
  <c r="AF189" i="7" s="1"/>
  <c r="C188" i="8"/>
  <c r="J188" i="13"/>
  <c r="G188" i="20" s="1"/>
  <c r="F189" i="21" s="1"/>
  <c r="M188" i="13"/>
  <c r="C188" i="7"/>
  <c r="AA188" i="7"/>
  <c r="D188" i="7"/>
  <c r="Z188" i="7"/>
  <c r="D188" i="8"/>
  <c r="W188" i="13"/>
  <c r="AK187" i="7"/>
  <c r="B187" i="8"/>
  <c r="H187" i="13"/>
  <c r="E187" i="20" s="1"/>
  <c r="B188" i="21" s="1"/>
  <c r="I187" i="13"/>
  <c r="F187" i="20" s="1"/>
  <c r="D188" i="21" s="1"/>
  <c r="L187" i="13"/>
  <c r="I187" i="7"/>
  <c r="AE187" i="7"/>
  <c r="AF187" i="7" s="1"/>
  <c r="AK186" i="7"/>
  <c r="B186" i="8"/>
  <c r="H186" i="13"/>
  <c r="E186" i="20" s="1"/>
  <c r="B187" i="21" s="1"/>
  <c r="I186" i="13"/>
  <c r="F186" i="20" s="1"/>
  <c r="D187" i="21" s="1"/>
  <c r="L186" i="13"/>
  <c r="C186" i="7"/>
  <c r="Z186" i="7"/>
  <c r="AA186" i="7"/>
  <c r="D186" i="7"/>
  <c r="D186" i="8"/>
  <c r="W186" i="13"/>
  <c r="AK185" i="7"/>
  <c r="B185" i="8"/>
  <c r="H185" i="13"/>
  <c r="E185" i="20" s="1"/>
  <c r="B186" i="21" s="1"/>
  <c r="I185" i="13"/>
  <c r="F185" i="20" s="1"/>
  <c r="D186" i="21" s="1"/>
  <c r="L185" i="13"/>
  <c r="C184" i="8"/>
  <c r="J184" i="13"/>
  <c r="G184" i="20" s="1"/>
  <c r="F185" i="21" s="1"/>
  <c r="M184" i="13"/>
  <c r="AK183" i="7"/>
  <c r="B183" i="8"/>
  <c r="H183" i="13"/>
  <c r="E183" i="20" s="1"/>
  <c r="B184" i="21" s="1"/>
  <c r="I183" i="13"/>
  <c r="F183" i="20" s="1"/>
  <c r="D184" i="21" s="1"/>
  <c r="L183" i="13"/>
  <c r="C183" i="7"/>
  <c r="Z183" i="7"/>
  <c r="D183" i="7"/>
  <c r="AA183" i="7"/>
  <c r="D183" i="8"/>
  <c r="W183" i="13"/>
  <c r="AK182" i="7"/>
  <c r="B182" i="8"/>
  <c r="H182" i="13"/>
  <c r="E182" i="20" s="1"/>
  <c r="B183" i="21" s="1"/>
  <c r="I182" i="13"/>
  <c r="F182" i="20" s="1"/>
  <c r="D183" i="21" s="1"/>
  <c r="L182" i="13"/>
  <c r="C182" i="8"/>
  <c r="J182" i="13"/>
  <c r="G182" i="20" s="1"/>
  <c r="F183" i="21" s="1"/>
  <c r="M182" i="13"/>
  <c r="C182" i="7"/>
  <c r="Z182" i="7"/>
  <c r="AA182" i="7"/>
  <c r="D182" i="7"/>
  <c r="D182" i="8"/>
  <c r="W182" i="13"/>
  <c r="C181" i="8"/>
  <c r="J181" i="13"/>
  <c r="G181" i="20" s="1"/>
  <c r="F182" i="21" s="1"/>
  <c r="M181" i="13"/>
  <c r="I181" i="7"/>
  <c r="AE181" i="7"/>
  <c r="AF181" i="7" s="1"/>
  <c r="AK180" i="7"/>
  <c r="B180" i="8"/>
  <c r="H180" i="13"/>
  <c r="E180" i="20" s="1"/>
  <c r="B181" i="21" s="1"/>
  <c r="I180" i="13"/>
  <c r="F180" i="20" s="1"/>
  <c r="D181" i="21" s="1"/>
  <c r="L180" i="13"/>
  <c r="C179" i="8"/>
  <c r="J179" i="13"/>
  <c r="G179" i="20" s="1"/>
  <c r="F180" i="21" s="1"/>
  <c r="M179" i="13"/>
  <c r="I179" i="7"/>
  <c r="AE179" i="7"/>
  <c r="AF179" i="7" s="1"/>
  <c r="C179" i="7"/>
  <c r="AA179" i="7"/>
  <c r="D179" i="7"/>
  <c r="Z179" i="7"/>
  <c r="AG179" i="7" s="1"/>
  <c r="AH179" i="7" s="1"/>
  <c r="D179" i="8"/>
  <c r="W179" i="13"/>
  <c r="C178" i="8"/>
  <c r="J178" i="13"/>
  <c r="G178" i="20" s="1"/>
  <c r="F179" i="21" s="1"/>
  <c r="M178" i="13"/>
  <c r="C178" i="7"/>
  <c r="Z178" i="7"/>
  <c r="D178" i="7"/>
  <c r="AA178" i="7"/>
  <c r="D178" i="8"/>
  <c r="W178" i="13"/>
  <c r="AK177" i="7"/>
  <c r="B177" i="8"/>
  <c r="H177" i="13"/>
  <c r="E177" i="20" s="1"/>
  <c r="B178" i="21" s="1"/>
  <c r="I177" i="13"/>
  <c r="F177" i="20" s="1"/>
  <c r="D178" i="21" s="1"/>
  <c r="L177" i="13"/>
  <c r="C176" i="8"/>
  <c r="J176" i="13"/>
  <c r="G176" i="20" s="1"/>
  <c r="F177" i="21" s="1"/>
  <c r="M176" i="13"/>
  <c r="I176" i="7"/>
  <c r="AE176" i="7"/>
  <c r="AF176" i="7" s="1"/>
  <c r="C176" i="7"/>
  <c r="AA176" i="7"/>
  <c r="D176" i="7"/>
  <c r="Z176" i="7"/>
  <c r="AG176" i="7" s="1"/>
  <c r="AH176" i="7" s="1"/>
  <c r="D176" i="8"/>
  <c r="W176" i="13"/>
  <c r="AK170" i="7"/>
  <c r="B170" i="8"/>
  <c r="H170" i="13"/>
  <c r="E170" i="20" s="1"/>
  <c r="B171" i="21" s="1"/>
  <c r="I170" i="13"/>
  <c r="F170" i="20" s="1"/>
  <c r="D171" i="21" s="1"/>
  <c r="L170" i="13"/>
  <c r="I170" i="7"/>
  <c r="AE170" i="7"/>
  <c r="AF170" i="7" s="1"/>
  <c r="AK169" i="7"/>
  <c r="B169" i="8"/>
  <c r="H169" i="13"/>
  <c r="E169" i="20" s="1"/>
  <c r="B170" i="21" s="1"/>
  <c r="I169" i="13"/>
  <c r="F169" i="20" s="1"/>
  <c r="D170" i="21" s="1"/>
  <c r="L169" i="13"/>
  <c r="C169" i="7"/>
  <c r="AA169" i="7"/>
  <c r="D169" i="7"/>
  <c r="Z169" i="7"/>
  <c r="AG169" i="7" s="1"/>
  <c r="AH169" i="7" s="1"/>
  <c r="D169" i="8"/>
  <c r="W169" i="13"/>
  <c r="AK168" i="7"/>
  <c r="B168" i="8"/>
  <c r="H168" i="13"/>
  <c r="E168" i="20" s="1"/>
  <c r="B169" i="21" s="1"/>
  <c r="I168" i="13"/>
  <c r="F168" i="20" s="1"/>
  <c r="D169" i="21" s="1"/>
  <c r="L168" i="13"/>
  <c r="AK167" i="7"/>
  <c r="B167" i="8"/>
  <c r="H167" i="13"/>
  <c r="E167" i="20" s="1"/>
  <c r="B168" i="21" s="1"/>
  <c r="I167" i="13"/>
  <c r="F167" i="20" s="1"/>
  <c r="D168" i="21" s="1"/>
  <c r="L167" i="13"/>
  <c r="AK166" i="7"/>
  <c r="B166" i="8"/>
  <c r="H166" i="13"/>
  <c r="E166" i="20" s="1"/>
  <c r="B167" i="21" s="1"/>
  <c r="I166" i="13"/>
  <c r="F166" i="20" s="1"/>
  <c r="D167" i="21" s="1"/>
  <c r="L166" i="13"/>
  <c r="C165" i="8"/>
  <c r="J165" i="13"/>
  <c r="G165" i="20" s="1"/>
  <c r="F166" i="21" s="1"/>
  <c r="M165" i="13"/>
  <c r="C164" i="8"/>
  <c r="J164" i="13"/>
  <c r="G164" i="20" s="1"/>
  <c r="F165" i="21" s="1"/>
  <c r="M164" i="13"/>
  <c r="I164" i="7"/>
  <c r="AE164" i="7"/>
  <c r="AF164" i="7" s="1"/>
  <c r="D164" i="7"/>
  <c r="AA164" i="7"/>
  <c r="C164" i="7"/>
  <c r="K164" i="7" s="1"/>
  <c r="L164" i="7" s="1"/>
  <c r="Z164" i="7"/>
  <c r="AG164" i="7" s="1"/>
  <c r="AH164" i="7" s="1"/>
  <c r="D164" i="8"/>
  <c r="W164" i="13"/>
  <c r="C163" i="8"/>
  <c r="J163" i="13"/>
  <c r="G163" i="20" s="1"/>
  <c r="F164" i="21" s="1"/>
  <c r="M163" i="13"/>
  <c r="C162" i="8"/>
  <c r="J162" i="13"/>
  <c r="G162" i="20" s="1"/>
  <c r="F163" i="21" s="1"/>
  <c r="M162" i="13"/>
  <c r="D162" i="7"/>
  <c r="AA162" i="7"/>
  <c r="C162" i="7"/>
  <c r="K162" i="7" s="1"/>
  <c r="L162" i="7" s="1"/>
  <c r="Z162" i="7"/>
  <c r="AG162" i="7" s="1"/>
  <c r="AH162" i="7" s="1"/>
  <c r="D162" i="8"/>
  <c r="W162" i="13"/>
  <c r="AK161" i="7"/>
  <c r="B161" i="8"/>
  <c r="H161" i="13"/>
  <c r="E161" i="20" s="1"/>
  <c r="B162" i="21" s="1"/>
  <c r="I161" i="13"/>
  <c r="F161" i="20" s="1"/>
  <c r="D162" i="21" s="1"/>
  <c r="L161" i="13"/>
  <c r="C161" i="8"/>
  <c r="J161" i="13"/>
  <c r="G161" i="20" s="1"/>
  <c r="F162" i="21" s="1"/>
  <c r="M161" i="13"/>
  <c r="I161" i="7"/>
  <c r="AE161" i="7"/>
  <c r="AF161" i="7" s="1"/>
  <c r="C161" i="7"/>
  <c r="D161" i="7"/>
  <c r="Z161" i="7"/>
  <c r="AA161" i="7"/>
  <c r="D161" i="8"/>
  <c r="W161" i="13"/>
  <c r="AK160" i="7"/>
  <c r="B160" i="8"/>
  <c r="H160" i="13"/>
  <c r="E160" i="20" s="1"/>
  <c r="B161" i="21" s="1"/>
  <c r="I160" i="13"/>
  <c r="F160" i="20" s="1"/>
  <c r="D161" i="21" s="1"/>
  <c r="L160" i="13"/>
  <c r="C160" i="8"/>
  <c r="J160" i="13"/>
  <c r="G160" i="20" s="1"/>
  <c r="F161" i="21" s="1"/>
  <c r="M160" i="13"/>
  <c r="I160" i="7"/>
  <c r="AE160" i="7"/>
  <c r="AF160" i="7" s="1"/>
  <c r="C160" i="7"/>
  <c r="D160" i="7"/>
  <c r="Z160" i="7"/>
  <c r="AA160" i="7"/>
  <c r="D160" i="8"/>
  <c r="W160" i="13"/>
  <c r="AK159" i="7"/>
  <c r="B159" i="8"/>
  <c r="H159" i="13"/>
  <c r="E159" i="20" s="1"/>
  <c r="B160" i="21" s="1"/>
  <c r="I159" i="13"/>
  <c r="F159" i="20" s="1"/>
  <c r="D160" i="21" s="1"/>
  <c r="L159" i="13"/>
  <c r="C159" i="8"/>
  <c r="J159" i="13"/>
  <c r="G159" i="20" s="1"/>
  <c r="F160" i="21" s="1"/>
  <c r="M159" i="13"/>
  <c r="I159" i="7"/>
  <c r="AE159" i="7"/>
  <c r="AF159" i="7" s="1"/>
  <c r="C159" i="7"/>
  <c r="D159" i="7"/>
  <c r="Z159" i="7"/>
  <c r="AA159" i="7"/>
  <c r="D159" i="8"/>
  <c r="W159" i="13"/>
  <c r="AK158" i="7"/>
  <c r="B158" i="8"/>
  <c r="H158" i="13"/>
  <c r="E158" i="20" s="1"/>
  <c r="B159" i="21" s="1"/>
  <c r="I158" i="13"/>
  <c r="F158" i="20" s="1"/>
  <c r="D159" i="21" s="1"/>
  <c r="L158" i="13"/>
  <c r="C158" i="8"/>
  <c r="J158" i="13"/>
  <c r="G158" i="20" s="1"/>
  <c r="F159" i="21" s="1"/>
  <c r="M158" i="13"/>
  <c r="I158" i="7"/>
  <c r="AE158" i="7"/>
  <c r="AF158" i="7" s="1"/>
  <c r="C158" i="7"/>
  <c r="D158" i="7"/>
  <c r="Z158" i="7"/>
  <c r="AA158" i="7"/>
  <c r="D158" i="8"/>
  <c r="W158" i="13"/>
  <c r="AK157" i="7"/>
  <c r="B157" i="8"/>
  <c r="H157" i="13"/>
  <c r="E157" i="20" s="1"/>
  <c r="B158" i="21" s="1"/>
  <c r="I157" i="13"/>
  <c r="F157" i="20" s="1"/>
  <c r="D158" i="21" s="1"/>
  <c r="L157" i="13"/>
  <c r="C157" i="8"/>
  <c r="J157" i="13"/>
  <c r="G157" i="20" s="1"/>
  <c r="F158" i="21" s="1"/>
  <c r="M157" i="13"/>
  <c r="I157" i="7"/>
  <c r="AE157" i="7"/>
  <c r="AF157" i="7" s="1"/>
  <c r="C157" i="7"/>
  <c r="D157" i="7"/>
  <c r="Z157" i="7"/>
  <c r="AA157" i="7"/>
  <c r="D157" i="8"/>
  <c r="W157" i="13"/>
  <c r="AK156" i="7"/>
  <c r="B156" i="8"/>
  <c r="H156" i="13"/>
  <c r="E156" i="20" s="1"/>
  <c r="B157" i="21" s="1"/>
  <c r="I156" i="13"/>
  <c r="F156" i="20" s="1"/>
  <c r="D157" i="21" s="1"/>
  <c r="L156" i="13"/>
  <c r="C156" i="8"/>
  <c r="J156" i="13"/>
  <c r="G156" i="20" s="1"/>
  <c r="F157" i="21" s="1"/>
  <c r="M156" i="13"/>
  <c r="I156" i="7"/>
  <c r="AE156" i="7"/>
  <c r="AF156" i="7" s="1"/>
  <c r="C156" i="7"/>
  <c r="D156" i="7"/>
  <c r="Z156" i="7"/>
  <c r="AA156" i="7"/>
  <c r="D156" i="8"/>
  <c r="W156" i="13"/>
  <c r="AK155" i="7"/>
  <c r="B155" i="8"/>
  <c r="H155" i="13"/>
  <c r="E155" i="20" s="1"/>
  <c r="B156" i="21" s="1"/>
  <c r="I155" i="13"/>
  <c r="F155" i="20" s="1"/>
  <c r="D156" i="21" s="1"/>
  <c r="L155" i="13"/>
  <c r="C155" i="8"/>
  <c r="J155" i="13"/>
  <c r="G155" i="20" s="1"/>
  <c r="F156" i="21" s="1"/>
  <c r="M155" i="13"/>
  <c r="I155" i="7"/>
  <c r="AE155" i="7"/>
  <c r="AF155" i="7" s="1"/>
  <c r="C155" i="7"/>
  <c r="D155" i="7"/>
  <c r="Z155" i="7"/>
  <c r="AA155" i="7"/>
  <c r="D155" i="8"/>
  <c r="W155" i="13"/>
  <c r="AK154" i="7"/>
  <c r="B154" i="8"/>
  <c r="H154" i="13"/>
  <c r="E154" i="20" s="1"/>
  <c r="B155" i="21" s="1"/>
  <c r="I154" i="13"/>
  <c r="F154" i="20" s="1"/>
  <c r="D155" i="21" s="1"/>
  <c r="L154" i="13"/>
  <c r="C154" i="8"/>
  <c r="J154" i="13"/>
  <c r="G154" i="20" s="1"/>
  <c r="F155" i="21" s="1"/>
  <c r="M154" i="13"/>
  <c r="I154" i="7"/>
  <c r="AE154" i="7"/>
  <c r="AF154" i="7" s="1"/>
  <c r="C154" i="7"/>
  <c r="D154" i="7"/>
  <c r="Z154" i="7"/>
  <c r="AA154" i="7"/>
  <c r="D154" i="8"/>
  <c r="W154" i="13"/>
  <c r="AK153" i="7"/>
  <c r="B153" i="8"/>
  <c r="H153" i="13"/>
  <c r="E153" i="20" s="1"/>
  <c r="B154" i="21" s="1"/>
  <c r="I153" i="13"/>
  <c r="F153" i="20" s="1"/>
  <c r="D154" i="21" s="1"/>
  <c r="L153" i="13"/>
  <c r="C153" i="8"/>
  <c r="J153" i="13"/>
  <c r="G153" i="20" s="1"/>
  <c r="F154" i="21" s="1"/>
  <c r="M153" i="13"/>
  <c r="I153" i="7"/>
  <c r="AE153" i="7"/>
  <c r="AF153" i="7" s="1"/>
  <c r="C153" i="7"/>
  <c r="D153" i="7"/>
  <c r="Z153" i="7"/>
  <c r="AA153" i="7"/>
  <c r="D153" i="8"/>
  <c r="W153" i="13"/>
  <c r="AK152" i="7"/>
  <c r="B152" i="8"/>
  <c r="H152" i="13"/>
  <c r="E152" i="20" s="1"/>
  <c r="B153" i="21" s="1"/>
  <c r="I152" i="13"/>
  <c r="F152" i="20" s="1"/>
  <c r="D153" i="21" s="1"/>
  <c r="L152" i="13"/>
  <c r="C152" i="8"/>
  <c r="J152" i="13"/>
  <c r="G152" i="20" s="1"/>
  <c r="F153" i="21" s="1"/>
  <c r="M152" i="13"/>
  <c r="I152" i="7"/>
  <c r="AE152" i="7"/>
  <c r="AF152" i="7" s="1"/>
  <c r="C152" i="7"/>
  <c r="D152" i="7"/>
  <c r="Z152" i="7"/>
  <c r="AA152" i="7"/>
  <c r="D152" i="8"/>
  <c r="W152" i="13"/>
  <c r="AK151" i="7"/>
  <c r="B151" i="8"/>
  <c r="H151" i="13"/>
  <c r="E151" i="20" s="1"/>
  <c r="B152" i="21" s="1"/>
  <c r="I151" i="13"/>
  <c r="F151" i="20" s="1"/>
  <c r="D152" i="21" s="1"/>
  <c r="L151" i="13"/>
  <c r="C151" i="8"/>
  <c r="J151" i="13"/>
  <c r="G151" i="20" s="1"/>
  <c r="F152" i="21" s="1"/>
  <c r="M151" i="13"/>
  <c r="I151" i="7"/>
  <c r="AE151" i="7"/>
  <c r="AF151" i="7" s="1"/>
  <c r="C151" i="7"/>
  <c r="D151" i="7"/>
  <c r="Z151" i="7"/>
  <c r="AA151" i="7"/>
  <c r="D151" i="8"/>
  <c r="W151" i="13"/>
  <c r="AK150" i="7"/>
  <c r="B150" i="8"/>
  <c r="H150" i="13"/>
  <c r="E150" i="20" s="1"/>
  <c r="B151" i="21" s="1"/>
  <c r="I150" i="13"/>
  <c r="F150" i="20" s="1"/>
  <c r="D151" i="21" s="1"/>
  <c r="L150" i="13"/>
  <c r="I150" i="7"/>
  <c r="AE150" i="7"/>
  <c r="AF150" i="7" s="1"/>
  <c r="AK149" i="7"/>
  <c r="B149" i="8"/>
  <c r="H149" i="13"/>
  <c r="E149" i="20" s="1"/>
  <c r="B150" i="21" s="1"/>
  <c r="I149" i="13"/>
  <c r="F149" i="20" s="1"/>
  <c r="D150" i="21" s="1"/>
  <c r="L149" i="13"/>
  <c r="I149" i="7"/>
  <c r="AE149" i="7"/>
  <c r="AF149" i="7" s="1"/>
  <c r="AK148" i="7"/>
  <c r="B148" i="8"/>
  <c r="H148" i="13"/>
  <c r="E148" i="20" s="1"/>
  <c r="B149" i="21" s="1"/>
  <c r="I148" i="13"/>
  <c r="F148" i="20" s="1"/>
  <c r="D149" i="21" s="1"/>
  <c r="L148" i="13"/>
  <c r="C148" i="8"/>
  <c r="J148" i="13"/>
  <c r="G148" i="20" s="1"/>
  <c r="F149" i="21" s="1"/>
  <c r="M148" i="13"/>
  <c r="I148" i="7"/>
  <c r="AE148" i="7"/>
  <c r="AF148" i="7" s="1"/>
  <c r="C148" i="7"/>
  <c r="D148" i="7"/>
  <c r="Z148" i="7"/>
  <c r="AA148" i="7"/>
  <c r="D148" i="8"/>
  <c r="W148" i="13"/>
  <c r="C147" i="8"/>
  <c r="J147" i="13"/>
  <c r="G147" i="20" s="1"/>
  <c r="F148" i="21" s="1"/>
  <c r="M147" i="13"/>
  <c r="I147" i="7"/>
  <c r="AE147" i="7"/>
  <c r="AF147" i="7" s="1"/>
  <c r="C147" i="7"/>
  <c r="AA147" i="7"/>
  <c r="D147" i="7"/>
  <c r="Z147" i="7"/>
  <c r="AG147" i="7" s="1"/>
  <c r="AH147" i="7" s="1"/>
  <c r="D147" i="8"/>
  <c r="W147" i="13"/>
  <c r="AK146" i="7"/>
  <c r="B146" i="8"/>
  <c r="H146" i="13"/>
  <c r="E146" i="20" s="1"/>
  <c r="B147" i="21" s="1"/>
  <c r="I146" i="13"/>
  <c r="F146" i="20" s="1"/>
  <c r="D147" i="21" s="1"/>
  <c r="L146" i="13"/>
  <c r="C146" i="7"/>
  <c r="Z146" i="7"/>
  <c r="D146" i="7"/>
  <c r="AA146" i="7"/>
  <c r="D146" i="8"/>
  <c r="W146" i="13"/>
  <c r="AK145" i="7"/>
  <c r="B145" i="8"/>
  <c r="H145" i="13"/>
  <c r="E145" i="20" s="1"/>
  <c r="B146" i="21" s="1"/>
  <c r="I145" i="13"/>
  <c r="F145" i="20" s="1"/>
  <c r="D146" i="21" s="1"/>
  <c r="L145" i="13"/>
  <c r="C144" i="8"/>
  <c r="J144" i="13"/>
  <c r="G144" i="20" s="1"/>
  <c r="F145" i="21" s="1"/>
  <c r="M144" i="13"/>
  <c r="C144" i="7"/>
  <c r="AA144" i="7"/>
  <c r="D144" i="7"/>
  <c r="Z144" i="7"/>
  <c r="AG144" i="7" s="1"/>
  <c r="AH144" i="7" s="1"/>
  <c r="D144" i="8"/>
  <c r="W144" i="13"/>
  <c r="C143" i="8"/>
  <c r="J143" i="13"/>
  <c r="G143" i="20" s="1"/>
  <c r="F144" i="21" s="1"/>
  <c r="M143" i="13"/>
  <c r="I143" i="7"/>
  <c r="AE143" i="7"/>
  <c r="AF143" i="7" s="1"/>
  <c r="AK142" i="7"/>
  <c r="B142" i="8"/>
  <c r="H142" i="13"/>
  <c r="E142" i="20" s="1"/>
  <c r="B143" i="21" s="1"/>
  <c r="I142" i="13"/>
  <c r="F142" i="20" s="1"/>
  <c r="D143" i="21" s="1"/>
  <c r="L142" i="13"/>
  <c r="AK141" i="7"/>
  <c r="B141" i="8"/>
  <c r="H141" i="13"/>
  <c r="E141" i="20" s="1"/>
  <c r="B142" i="21" s="1"/>
  <c r="I141" i="13"/>
  <c r="F141" i="20" s="1"/>
  <c r="D142" i="21" s="1"/>
  <c r="L141" i="13"/>
  <c r="I141" i="7"/>
  <c r="AE141" i="7"/>
  <c r="AF141" i="7" s="1"/>
  <c r="D141" i="7"/>
  <c r="Z141" i="7"/>
  <c r="C141" i="7"/>
  <c r="K141" i="7" s="1"/>
  <c r="L141" i="7" s="1"/>
  <c r="AA141" i="7"/>
  <c r="D141" i="8"/>
  <c r="W141" i="13"/>
  <c r="AK140" i="7"/>
  <c r="B140" i="8"/>
  <c r="H140" i="13"/>
  <c r="E140" i="20" s="1"/>
  <c r="B141" i="21" s="1"/>
  <c r="I140" i="13"/>
  <c r="F140" i="20" s="1"/>
  <c r="D141" i="21" s="1"/>
  <c r="L140" i="13"/>
  <c r="I140" i="7"/>
  <c r="AE140" i="7"/>
  <c r="AF140" i="7" s="1"/>
  <c r="C140" i="7"/>
  <c r="Z140" i="7"/>
  <c r="D140" i="7"/>
  <c r="AA140" i="7"/>
  <c r="D140" i="8"/>
  <c r="W140" i="13"/>
  <c r="AK139" i="7"/>
  <c r="B139" i="8"/>
  <c r="H139" i="13"/>
  <c r="E139" i="20" s="1"/>
  <c r="B140" i="21" s="1"/>
  <c r="I139" i="13"/>
  <c r="F139" i="20" s="1"/>
  <c r="D140" i="21" s="1"/>
  <c r="L139" i="13"/>
  <c r="I139" i="7"/>
  <c r="AE139" i="7"/>
  <c r="AF139" i="7" s="1"/>
  <c r="C138" i="8"/>
  <c r="J138" i="13"/>
  <c r="G138" i="20" s="1"/>
  <c r="F139" i="21" s="1"/>
  <c r="M138" i="13"/>
  <c r="C138" i="7"/>
  <c r="AA138" i="7"/>
  <c r="D138" i="7"/>
  <c r="Z138" i="7"/>
  <c r="AG138" i="7" s="1"/>
  <c r="AH138" i="7" s="1"/>
  <c r="D138" i="8"/>
  <c r="W138" i="13"/>
  <c r="AK137" i="7"/>
  <c r="B137" i="8"/>
  <c r="H137" i="13"/>
  <c r="E137" i="20" s="1"/>
  <c r="B138" i="21" s="1"/>
  <c r="I137" i="13"/>
  <c r="F137" i="20" s="1"/>
  <c r="D138" i="21" s="1"/>
  <c r="L137" i="13"/>
  <c r="I137" i="7"/>
  <c r="AE137" i="7"/>
  <c r="AF137" i="7" s="1"/>
  <c r="C137" i="7"/>
  <c r="AA137" i="7"/>
  <c r="D137" i="7"/>
  <c r="Z137" i="7"/>
  <c r="AG137" i="7" s="1"/>
  <c r="AH137" i="7" s="1"/>
  <c r="D137" i="8"/>
  <c r="W137" i="13"/>
  <c r="AK136" i="7"/>
  <c r="B136" i="8"/>
  <c r="H136" i="13"/>
  <c r="E136" i="20" s="1"/>
  <c r="B137" i="21" s="1"/>
  <c r="I136" i="13"/>
  <c r="F136" i="20" s="1"/>
  <c r="D137" i="21" s="1"/>
  <c r="L136" i="13"/>
  <c r="C136" i="7"/>
  <c r="Z136" i="7"/>
  <c r="D136" i="7"/>
  <c r="AA136" i="7"/>
  <c r="D136" i="8"/>
  <c r="W136" i="13"/>
  <c r="C135" i="8"/>
  <c r="J135" i="13"/>
  <c r="G135" i="20" s="1"/>
  <c r="F136" i="21" s="1"/>
  <c r="M135" i="13"/>
  <c r="I135" i="7"/>
  <c r="AE135" i="7"/>
  <c r="AF135" i="7" s="1"/>
  <c r="C135" i="7"/>
  <c r="AA135" i="7"/>
  <c r="D135" i="7"/>
  <c r="Z135" i="7"/>
  <c r="AG135" i="7" s="1"/>
  <c r="AH135" i="7" s="1"/>
  <c r="D135" i="8"/>
  <c r="W135" i="13"/>
  <c r="AK134" i="7"/>
  <c r="B134" i="8"/>
  <c r="H134" i="13"/>
  <c r="E134" i="20" s="1"/>
  <c r="B135" i="21" s="1"/>
  <c r="I134" i="13"/>
  <c r="F134" i="20" s="1"/>
  <c r="D135" i="21" s="1"/>
  <c r="L134" i="13"/>
  <c r="C134" i="7"/>
  <c r="Z134" i="7"/>
  <c r="D134" i="7"/>
  <c r="AA134" i="7"/>
  <c r="D134" i="8"/>
  <c r="W134" i="13"/>
  <c r="AK133" i="7"/>
  <c r="B133" i="8"/>
  <c r="H133" i="13"/>
  <c r="E133" i="20" s="1"/>
  <c r="B134" i="21" s="1"/>
  <c r="I133" i="13"/>
  <c r="F133" i="20" s="1"/>
  <c r="D134" i="21" s="1"/>
  <c r="L133" i="13"/>
  <c r="AE133" i="7"/>
  <c r="AF133" i="7" s="1"/>
  <c r="I133" i="7"/>
  <c r="AK132" i="7"/>
  <c r="B132" i="8"/>
  <c r="H132" i="13"/>
  <c r="E132" i="20" s="1"/>
  <c r="B133" i="21" s="1"/>
  <c r="I132" i="13"/>
  <c r="F132" i="20" s="1"/>
  <c r="D133" i="21" s="1"/>
  <c r="L132" i="13"/>
  <c r="I132" i="7"/>
  <c r="AE132" i="7"/>
  <c r="AF132" i="7" s="1"/>
  <c r="AK131" i="7"/>
  <c r="B131" i="8"/>
  <c r="H131" i="13"/>
  <c r="E131" i="20" s="1"/>
  <c r="B132" i="21" s="1"/>
  <c r="I131" i="13"/>
  <c r="F131" i="20" s="1"/>
  <c r="D132" i="21" s="1"/>
  <c r="L131" i="13"/>
  <c r="I131" i="7"/>
  <c r="AE131" i="7"/>
  <c r="AF131" i="7" s="1"/>
  <c r="T119" i="20"/>
  <c r="AL119" i="20"/>
  <c r="AU119" i="20"/>
  <c r="AC119" i="20"/>
  <c r="AT118" i="20"/>
  <c r="E1834" i="21" s="1"/>
  <c r="S118" i="20"/>
  <c r="E1099" i="21" s="1"/>
  <c r="AB118" i="20"/>
  <c r="E1344" i="21" s="1"/>
  <c r="AK118" i="20"/>
  <c r="E1589" i="21" s="1"/>
  <c r="V51" i="20"/>
  <c r="AE51" i="20"/>
  <c r="AN51" i="20"/>
  <c r="AW51" i="20"/>
  <c r="D292" i="20"/>
  <c r="F295" i="21"/>
  <c r="V47" i="20"/>
  <c r="AE47" i="20"/>
  <c r="AN47" i="20"/>
  <c r="AW47" i="20"/>
  <c r="S46" i="20"/>
  <c r="E1027" i="21" s="1"/>
  <c r="AB46" i="20"/>
  <c r="E1272" i="21" s="1"/>
  <c r="AK46" i="20"/>
  <c r="E1517" i="21" s="1"/>
  <c r="AT46" i="20"/>
  <c r="E1762" i="21" s="1"/>
  <c r="Q45" i="20"/>
  <c r="C1026" i="21" s="1"/>
  <c r="Z45" i="20"/>
  <c r="C1271" i="21" s="1"/>
  <c r="AI45" i="20"/>
  <c r="C1516" i="21" s="1"/>
  <c r="AR45" i="20"/>
  <c r="C1761" i="21" s="1"/>
  <c r="V45" i="20"/>
  <c r="AE45" i="20"/>
  <c r="AN45" i="20"/>
  <c r="AW45" i="20"/>
  <c r="T44" i="20"/>
  <c r="AC44" i="20"/>
  <c r="AL44" i="20"/>
  <c r="AU44" i="20"/>
  <c r="O42" i="20"/>
  <c r="A1023" i="21" s="1"/>
  <c r="X42" i="20"/>
  <c r="A1268" i="21" s="1"/>
  <c r="AG42" i="20"/>
  <c r="A1513" i="21" s="1"/>
  <c r="AP42" i="20"/>
  <c r="A1758" i="21" s="1"/>
  <c r="S40" i="20"/>
  <c r="E1021" i="21" s="1"/>
  <c r="AB40" i="20"/>
  <c r="E1266" i="21" s="1"/>
  <c r="AK40" i="20"/>
  <c r="E1511" i="21" s="1"/>
  <c r="AT40" i="20"/>
  <c r="E1756" i="21" s="1"/>
  <c r="P37" i="20"/>
  <c r="Y37" i="20"/>
  <c r="AQ37" i="20"/>
  <c r="AH37" i="20"/>
  <c r="Q36" i="20"/>
  <c r="C1017" i="21" s="1"/>
  <c r="AI36" i="20"/>
  <c r="C1507" i="21" s="1"/>
  <c r="Z36" i="20"/>
  <c r="C1262" i="21" s="1"/>
  <c r="AR36" i="20"/>
  <c r="C1752" i="21" s="1"/>
  <c r="AD33" i="20"/>
  <c r="G1259" i="21" s="1"/>
  <c r="AM33" i="20"/>
  <c r="G1504" i="21" s="1"/>
  <c r="AV33" i="20"/>
  <c r="G1749" i="21" s="1"/>
  <c r="U33" i="20"/>
  <c r="G1014" i="21" s="1"/>
  <c r="Z31" i="20"/>
  <c r="C1257" i="21" s="1"/>
  <c r="AR31" i="20"/>
  <c r="C1747" i="21" s="1"/>
  <c r="Q31" i="20"/>
  <c r="C1012" i="21" s="1"/>
  <c r="AI31" i="20"/>
  <c r="C1502" i="21" s="1"/>
  <c r="P30" i="20"/>
  <c r="Y30" i="20"/>
  <c r="AQ30" i="20"/>
  <c r="AH30" i="20"/>
  <c r="AK29" i="20"/>
  <c r="E1500" i="21" s="1"/>
  <c r="S29" i="20"/>
  <c r="E1010" i="21" s="1"/>
  <c r="AB29" i="20"/>
  <c r="E1255" i="21" s="1"/>
  <c r="AT29" i="20"/>
  <c r="E1745" i="21" s="1"/>
  <c r="AJ28" i="20"/>
  <c r="AA28" i="20"/>
  <c r="AS28" i="20"/>
  <c r="R28" i="20"/>
  <c r="AB27" i="20"/>
  <c r="E1253" i="21" s="1"/>
  <c r="AT27" i="20"/>
  <c r="E1743" i="21" s="1"/>
  <c r="S27" i="20"/>
  <c r="E1008" i="21" s="1"/>
  <c r="AK27" i="20"/>
  <c r="E1498" i="21" s="1"/>
  <c r="AP25" i="20"/>
  <c r="A1741" i="21" s="1"/>
  <c r="O25" i="20"/>
  <c r="A1006" i="21" s="1"/>
  <c r="X25" i="20"/>
  <c r="A1251" i="21" s="1"/>
  <c r="AG25" i="20"/>
  <c r="A1496" i="21" s="1"/>
  <c r="AC21" i="20"/>
  <c r="AU21" i="20"/>
  <c r="T21" i="20"/>
  <c r="AL21" i="20"/>
  <c r="AC20" i="20"/>
  <c r="T20" i="20"/>
  <c r="AL20" i="20"/>
  <c r="AU20" i="20"/>
  <c r="I130" i="7"/>
  <c r="AE130" i="7"/>
  <c r="AF130" i="7" s="1"/>
  <c r="C130" i="7"/>
  <c r="D130" i="7"/>
  <c r="AA130" i="7"/>
  <c r="Z130" i="7"/>
  <c r="D130" i="8"/>
  <c r="W130" i="13"/>
  <c r="AK129" i="7"/>
  <c r="B129" i="8"/>
  <c r="H129" i="13"/>
  <c r="E129" i="20" s="1"/>
  <c r="B130" i="21" s="1"/>
  <c r="I129" i="13"/>
  <c r="F129" i="20" s="1"/>
  <c r="D130" i="21" s="1"/>
  <c r="L129" i="13"/>
  <c r="C129" i="8"/>
  <c r="J129" i="13"/>
  <c r="G129" i="20" s="1"/>
  <c r="F130" i="21" s="1"/>
  <c r="M129" i="13"/>
  <c r="I129" i="7"/>
  <c r="AE129" i="7"/>
  <c r="AF129" i="7" s="1"/>
  <c r="C129" i="7"/>
  <c r="D129" i="7"/>
  <c r="Z129" i="7"/>
  <c r="AA129" i="7"/>
  <c r="D129" i="8"/>
  <c r="W129" i="13"/>
  <c r="AK128" i="7"/>
  <c r="B128" i="8"/>
  <c r="H128" i="13"/>
  <c r="E128" i="20" s="1"/>
  <c r="B129" i="21" s="1"/>
  <c r="I128" i="13"/>
  <c r="F128" i="20" s="1"/>
  <c r="D129" i="21" s="1"/>
  <c r="L128" i="13"/>
  <c r="C128" i="8"/>
  <c r="J128" i="13"/>
  <c r="G128" i="20" s="1"/>
  <c r="F129" i="21" s="1"/>
  <c r="M128" i="13"/>
  <c r="I128" i="7"/>
  <c r="AE128" i="7"/>
  <c r="AF128" i="7" s="1"/>
  <c r="C128" i="7"/>
  <c r="D128" i="7"/>
  <c r="Z128" i="7"/>
  <c r="AA128" i="7"/>
  <c r="D128" i="8"/>
  <c r="W128" i="13"/>
  <c r="AK127" i="7"/>
  <c r="B127" i="8"/>
  <c r="H127" i="13"/>
  <c r="E127" i="20" s="1"/>
  <c r="B128" i="21" s="1"/>
  <c r="I127" i="13"/>
  <c r="F127" i="20" s="1"/>
  <c r="D128" i="21" s="1"/>
  <c r="L127" i="13"/>
  <c r="C127" i="8"/>
  <c r="J127" i="13"/>
  <c r="G127" i="20" s="1"/>
  <c r="F128" i="21" s="1"/>
  <c r="M127" i="13"/>
  <c r="I127" i="7"/>
  <c r="AE127" i="7"/>
  <c r="AF127" i="7" s="1"/>
  <c r="C127" i="7"/>
  <c r="D127" i="7"/>
  <c r="Z127" i="7"/>
  <c r="AA127" i="7"/>
  <c r="D127" i="8"/>
  <c r="W127" i="13"/>
  <c r="AK126" i="7"/>
  <c r="B126" i="8"/>
  <c r="H126" i="13"/>
  <c r="E126" i="20" s="1"/>
  <c r="B127" i="21" s="1"/>
  <c r="I126" i="13"/>
  <c r="F126" i="20" s="1"/>
  <c r="D127" i="21" s="1"/>
  <c r="L126" i="13"/>
  <c r="C126" i="8"/>
  <c r="J126" i="13"/>
  <c r="G126" i="20" s="1"/>
  <c r="F127" i="21" s="1"/>
  <c r="M126" i="13"/>
  <c r="I126" i="7"/>
  <c r="AE126" i="7"/>
  <c r="AF126" i="7" s="1"/>
  <c r="C126" i="7"/>
  <c r="D126" i="7"/>
  <c r="Z126" i="7"/>
  <c r="AA126" i="7"/>
  <c r="D126" i="8"/>
  <c r="W126" i="13"/>
  <c r="AK125" i="7"/>
  <c r="B125" i="8"/>
  <c r="H125" i="13"/>
  <c r="E125" i="20" s="1"/>
  <c r="B126" i="21" s="1"/>
  <c r="I125" i="13"/>
  <c r="F125" i="20" s="1"/>
  <c r="D126" i="21" s="1"/>
  <c r="L125" i="13"/>
  <c r="C125" i="8"/>
  <c r="J125" i="13"/>
  <c r="G125" i="20" s="1"/>
  <c r="F126" i="21" s="1"/>
  <c r="M125" i="13"/>
  <c r="I125" i="7"/>
  <c r="AE125" i="7"/>
  <c r="AF125" i="7" s="1"/>
  <c r="C125" i="7"/>
  <c r="D125" i="7"/>
  <c r="Z125" i="7"/>
  <c r="AA125" i="7"/>
  <c r="D125" i="8"/>
  <c r="W125" i="13"/>
  <c r="AK124" i="7"/>
  <c r="B124" i="8"/>
  <c r="H124" i="13"/>
  <c r="E124" i="20" s="1"/>
  <c r="B125" i="21" s="1"/>
  <c r="I124" i="13"/>
  <c r="F124" i="20" s="1"/>
  <c r="D125" i="21" s="1"/>
  <c r="L124" i="13"/>
  <c r="C124" i="8"/>
  <c r="J124" i="13"/>
  <c r="G124" i="20" s="1"/>
  <c r="F125" i="21" s="1"/>
  <c r="M124" i="13"/>
  <c r="I124" i="7"/>
  <c r="AE124" i="7"/>
  <c r="AF124" i="7" s="1"/>
  <c r="C124" i="7"/>
  <c r="D124" i="7"/>
  <c r="Z124" i="7"/>
  <c r="AA124" i="7"/>
  <c r="D124" i="8"/>
  <c r="W124" i="13"/>
  <c r="AK123" i="7"/>
  <c r="B123" i="8"/>
  <c r="H123" i="13"/>
  <c r="E123" i="20" s="1"/>
  <c r="B124" i="21" s="1"/>
  <c r="I123" i="13"/>
  <c r="F123" i="20" s="1"/>
  <c r="D124" i="21" s="1"/>
  <c r="L123" i="13"/>
  <c r="C123" i="8"/>
  <c r="J123" i="13"/>
  <c r="G123" i="20" s="1"/>
  <c r="F124" i="21" s="1"/>
  <c r="M123" i="13"/>
  <c r="I123" i="7"/>
  <c r="AE123" i="7"/>
  <c r="AF123" i="7" s="1"/>
  <c r="C123" i="7"/>
  <c r="D123" i="7"/>
  <c r="Z123" i="7"/>
  <c r="AA123" i="7"/>
  <c r="D123" i="8"/>
  <c r="W123" i="13"/>
  <c r="AK122" i="7"/>
  <c r="B122" i="8"/>
  <c r="H122" i="13"/>
  <c r="E122" i="20" s="1"/>
  <c r="B123" i="21" s="1"/>
  <c r="I122" i="13"/>
  <c r="F122" i="20" s="1"/>
  <c r="D123" i="21" s="1"/>
  <c r="L122" i="13"/>
  <c r="B21" i="18" s="1"/>
  <c r="C122" i="8"/>
  <c r="J122" i="13"/>
  <c r="G122" i="20" s="1"/>
  <c r="F123" i="21" s="1"/>
  <c r="M122" i="13"/>
  <c r="B22" i="18" s="1"/>
  <c r="I122" i="7"/>
  <c r="AE122" i="7"/>
  <c r="AF122" i="7" s="1"/>
  <c r="B11" i="1" s="1"/>
  <c r="C122" i="7"/>
  <c r="D122" i="7"/>
  <c r="Z122" i="7"/>
  <c r="AA122" i="7"/>
  <c r="D122" i="8"/>
  <c r="W122" i="13"/>
  <c r="AK121" i="7"/>
  <c r="B121" i="8"/>
  <c r="H121" i="13"/>
  <c r="E121" i="20" s="1"/>
  <c r="B122" i="21" s="1"/>
  <c r="I121" i="13"/>
  <c r="F121" i="20" s="1"/>
  <c r="D122" i="21" s="1"/>
  <c r="L121" i="13"/>
  <c r="C121" i="8"/>
  <c r="J121" i="13"/>
  <c r="G121" i="20" s="1"/>
  <c r="F122" i="21" s="1"/>
  <c r="M121" i="13"/>
  <c r="I121" i="7"/>
  <c r="AE121" i="7"/>
  <c r="AF121" i="7" s="1"/>
  <c r="C121" i="7"/>
  <c r="D121" i="7"/>
  <c r="Z121" i="7"/>
  <c r="AA121" i="7"/>
  <c r="D121" i="8"/>
  <c r="W121" i="13"/>
  <c r="AK120" i="7"/>
  <c r="B120" i="8"/>
  <c r="H120" i="13"/>
  <c r="E120" i="20" s="1"/>
  <c r="B121" i="21" s="1"/>
  <c r="I120" i="13"/>
  <c r="F120" i="20" s="1"/>
  <c r="D121" i="21" s="1"/>
  <c r="L120" i="13"/>
  <c r="C120" i="8"/>
  <c r="J120" i="13"/>
  <c r="G120" i="20" s="1"/>
  <c r="F121" i="21" s="1"/>
  <c r="M120" i="13"/>
  <c r="I120" i="7"/>
  <c r="AE120" i="7"/>
  <c r="AF120" i="7" s="1"/>
  <c r="C120" i="7"/>
  <c r="D120" i="7"/>
  <c r="Z120" i="7"/>
  <c r="AA120" i="7"/>
  <c r="D120" i="8"/>
  <c r="W120" i="13"/>
  <c r="AK119" i="7"/>
  <c r="B119" i="8"/>
  <c r="H119" i="13"/>
  <c r="E119" i="20" s="1"/>
  <c r="B120" i="21" s="1"/>
  <c r="I119" i="13"/>
  <c r="F119" i="20" s="1"/>
  <c r="D120" i="21" s="1"/>
  <c r="L119" i="13"/>
  <c r="C119" i="8"/>
  <c r="J119" i="13"/>
  <c r="G119" i="20" s="1"/>
  <c r="F120" i="21" s="1"/>
  <c r="M119" i="13"/>
  <c r="I119" i="7"/>
  <c r="AE119" i="7"/>
  <c r="AF119" i="7" s="1"/>
  <c r="C119" i="7"/>
  <c r="D119" i="7"/>
  <c r="Z119" i="7"/>
  <c r="AA119" i="7"/>
  <c r="D119" i="8"/>
  <c r="W119" i="13"/>
  <c r="AK118" i="7"/>
  <c r="B118" i="8"/>
  <c r="H118" i="13"/>
  <c r="E118" i="20" s="1"/>
  <c r="B119" i="21" s="1"/>
  <c r="I118" i="13"/>
  <c r="F118" i="20" s="1"/>
  <c r="D119" i="21" s="1"/>
  <c r="L118" i="13"/>
  <c r="C118" i="8"/>
  <c r="J118" i="13"/>
  <c r="G118" i="20" s="1"/>
  <c r="F119" i="21" s="1"/>
  <c r="M118" i="13"/>
  <c r="I118" i="7"/>
  <c r="AE118" i="7"/>
  <c r="AF118" i="7" s="1"/>
  <c r="C118" i="7"/>
  <c r="D118" i="7"/>
  <c r="Z118" i="7"/>
  <c r="AA118" i="7"/>
  <c r="D118" i="8"/>
  <c r="W118" i="13"/>
  <c r="AK117" i="7"/>
  <c r="B117" i="8"/>
  <c r="H117" i="13"/>
  <c r="E117" i="20" s="1"/>
  <c r="B118" i="21" s="1"/>
  <c r="I117" i="13"/>
  <c r="F117" i="20" s="1"/>
  <c r="D118" i="21" s="1"/>
  <c r="L117" i="13"/>
  <c r="C117" i="8"/>
  <c r="J117" i="13"/>
  <c r="G117" i="20" s="1"/>
  <c r="F118" i="21" s="1"/>
  <c r="M117" i="13"/>
  <c r="I117" i="7"/>
  <c r="AE117" i="7"/>
  <c r="AF117" i="7" s="1"/>
  <c r="C117" i="7"/>
  <c r="D117" i="7"/>
  <c r="Z117" i="7"/>
  <c r="AA117" i="7"/>
  <c r="D117" i="8"/>
  <c r="W117" i="13"/>
  <c r="AK116" i="7"/>
  <c r="B116" i="8"/>
  <c r="H116" i="13"/>
  <c r="E116" i="20" s="1"/>
  <c r="B117" i="21" s="1"/>
  <c r="I116" i="13"/>
  <c r="F116" i="20" s="1"/>
  <c r="D117" i="21" s="1"/>
  <c r="L116" i="13"/>
  <c r="C116" i="8"/>
  <c r="J116" i="13"/>
  <c r="G116" i="20" s="1"/>
  <c r="F117" i="21" s="1"/>
  <c r="M116" i="13"/>
  <c r="I116" i="7"/>
  <c r="AE116" i="7"/>
  <c r="AF116" i="7" s="1"/>
  <c r="C116" i="7"/>
  <c r="D116" i="7"/>
  <c r="Z116" i="7"/>
  <c r="AA116" i="7"/>
  <c r="D116" i="8"/>
  <c r="W116" i="13"/>
  <c r="AK115" i="7"/>
  <c r="B115" i="8"/>
  <c r="H115" i="13"/>
  <c r="E115" i="20" s="1"/>
  <c r="B116" i="21" s="1"/>
  <c r="I115" i="13"/>
  <c r="F115" i="20" s="1"/>
  <c r="D116" i="21" s="1"/>
  <c r="L115" i="13"/>
  <c r="C115" i="8"/>
  <c r="J115" i="13"/>
  <c r="G115" i="20" s="1"/>
  <c r="F116" i="21" s="1"/>
  <c r="M115" i="13"/>
  <c r="I115" i="7"/>
  <c r="AE115" i="7"/>
  <c r="AF115" i="7" s="1"/>
  <c r="C115" i="7"/>
  <c r="D115" i="7"/>
  <c r="Z115" i="7"/>
  <c r="AA115" i="7"/>
  <c r="D115" i="8"/>
  <c r="W115" i="13"/>
  <c r="AK114" i="7"/>
  <c r="B114" i="8"/>
  <c r="H114" i="13"/>
  <c r="E114" i="20" s="1"/>
  <c r="B115" i="21" s="1"/>
  <c r="I114" i="13"/>
  <c r="F114" i="20" s="1"/>
  <c r="D115" i="21" s="1"/>
  <c r="L114" i="13"/>
  <c r="C114" i="8"/>
  <c r="J114" i="13"/>
  <c r="G114" i="20" s="1"/>
  <c r="F115" i="21" s="1"/>
  <c r="M114" i="13"/>
  <c r="I114" i="7"/>
  <c r="AE114" i="7"/>
  <c r="AF114" i="7" s="1"/>
  <c r="C114" i="7"/>
  <c r="D114" i="7"/>
  <c r="Z114" i="7"/>
  <c r="AA114" i="7"/>
  <c r="D114" i="8"/>
  <c r="W114" i="13"/>
  <c r="AK113" i="7"/>
  <c r="B113" i="8"/>
  <c r="H113" i="13"/>
  <c r="E113" i="20" s="1"/>
  <c r="B114" i="21" s="1"/>
  <c r="I113" i="13"/>
  <c r="F113" i="20" s="1"/>
  <c r="D114" i="21" s="1"/>
  <c r="L113" i="13"/>
  <c r="C113" i="8"/>
  <c r="J113" i="13"/>
  <c r="G113" i="20" s="1"/>
  <c r="F114" i="21" s="1"/>
  <c r="M113" i="13"/>
  <c r="I113" i="7"/>
  <c r="AE113" i="7"/>
  <c r="AF113" i="7" s="1"/>
  <c r="C113" i="7"/>
  <c r="D113" i="7"/>
  <c r="Z113" i="7"/>
  <c r="AA113" i="7"/>
  <c r="D113" i="8"/>
  <c r="W113" i="13"/>
  <c r="AK112" i="7"/>
  <c r="B112" i="8"/>
  <c r="H112" i="13"/>
  <c r="E112" i="20" s="1"/>
  <c r="B113" i="21" s="1"/>
  <c r="I112" i="13"/>
  <c r="F112" i="20" s="1"/>
  <c r="D113" i="21" s="1"/>
  <c r="L112" i="13"/>
  <c r="C112" i="8"/>
  <c r="J112" i="13"/>
  <c r="G112" i="20" s="1"/>
  <c r="F113" i="21" s="1"/>
  <c r="M112" i="13"/>
  <c r="I112" i="7"/>
  <c r="AE112" i="7"/>
  <c r="AF112" i="7" s="1"/>
  <c r="C112" i="7"/>
  <c r="D112" i="7"/>
  <c r="Z112" i="7"/>
  <c r="AA112" i="7"/>
  <c r="D112" i="8"/>
  <c r="W112" i="13"/>
  <c r="AK111" i="7"/>
  <c r="B111" i="8"/>
  <c r="H111" i="13"/>
  <c r="E111" i="20" s="1"/>
  <c r="B112" i="21" s="1"/>
  <c r="I111" i="13"/>
  <c r="F111" i="20" s="1"/>
  <c r="D112" i="21" s="1"/>
  <c r="L111" i="13"/>
  <c r="C111" i="8"/>
  <c r="J111" i="13"/>
  <c r="G111" i="20" s="1"/>
  <c r="F112" i="21" s="1"/>
  <c r="M111" i="13"/>
  <c r="I111" i="7"/>
  <c r="AE111" i="7"/>
  <c r="AF111" i="7" s="1"/>
  <c r="C111" i="7"/>
  <c r="D111" i="7"/>
  <c r="Z111" i="7"/>
  <c r="AA111" i="7"/>
  <c r="D111" i="8"/>
  <c r="W111" i="13"/>
  <c r="AK110" i="7"/>
  <c r="B110" i="8"/>
  <c r="H110" i="13"/>
  <c r="E110" i="20" s="1"/>
  <c r="B111" i="21" s="1"/>
  <c r="I110" i="13"/>
  <c r="F110" i="20" s="1"/>
  <c r="D111" i="21" s="1"/>
  <c r="L110" i="13"/>
  <c r="C110" i="8"/>
  <c r="J110" i="13"/>
  <c r="G110" i="20" s="1"/>
  <c r="F111" i="21" s="1"/>
  <c r="M110" i="13"/>
  <c r="I110" i="7"/>
  <c r="AE110" i="7"/>
  <c r="AF110" i="7" s="1"/>
  <c r="C110" i="7"/>
  <c r="D110" i="7"/>
  <c r="Z110" i="7"/>
  <c r="AA110" i="7"/>
  <c r="D110" i="8"/>
  <c r="W110" i="13"/>
  <c r="AK109" i="7"/>
  <c r="B109" i="8"/>
  <c r="H109" i="13"/>
  <c r="E109" i="20" s="1"/>
  <c r="B110" i="21" s="1"/>
  <c r="I109" i="13"/>
  <c r="F109" i="20" s="1"/>
  <c r="D110" i="21" s="1"/>
  <c r="L109" i="13"/>
  <c r="C109" i="8"/>
  <c r="J109" i="13"/>
  <c r="G109" i="20" s="1"/>
  <c r="F110" i="21" s="1"/>
  <c r="M109" i="13"/>
  <c r="I109" i="7"/>
  <c r="AE109" i="7"/>
  <c r="AF109" i="7" s="1"/>
  <c r="C109" i="7"/>
  <c r="D109" i="7"/>
  <c r="Z109" i="7"/>
  <c r="AA109" i="7"/>
  <c r="D109" i="8"/>
  <c r="W109" i="13"/>
  <c r="AK108" i="7"/>
  <c r="B108" i="8"/>
  <c r="H108" i="13"/>
  <c r="E108" i="20" s="1"/>
  <c r="B109" i="21" s="1"/>
  <c r="I108" i="13"/>
  <c r="F108" i="20" s="1"/>
  <c r="D109" i="21" s="1"/>
  <c r="L108" i="13"/>
  <c r="C108" i="8"/>
  <c r="J108" i="13"/>
  <c r="G108" i="20" s="1"/>
  <c r="F109" i="21" s="1"/>
  <c r="M108" i="13"/>
  <c r="I108" i="7"/>
  <c r="AE108" i="7"/>
  <c r="AF108" i="7" s="1"/>
  <c r="C108" i="7"/>
  <c r="D108" i="7"/>
  <c r="Z108" i="7"/>
  <c r="AA108" i="7"/>
  <c r="D108" i="8"/>
  <c r="W108" i="13"/>
  <c r="AK107" i="7"/>
  <c r="B107" i="8"/>
  <c r="H107" i="13"/>
  <c r="E107" i="20" s="1"/>
  <c r="B108" i="21" s="1"/>
  <c r="I107" i="13"/>
  <c r="F107" i="20" s="1"/>
  <c r="D108" i="21" s="1"/>
  <c r="L107" i="13"/>
  <c r="C107" i="8"/>
  <c r="J107" i="13"/>
  <c r="G107" i="20" s="1"/>
  <c r="F108" i="21" s="1"/>
  <c r="M107" i="13"/>
  <c r="I107" i="7"/>
  <c r="AE107" i="7"/>
  <c r="AF107" i="7" s="1"/>
  <c r="C107" i="7"/>
  <c r="D107" i="7"/>
  <c r="Z107" i="7"/>
  <c r="AA107" i="7"/>
  <c r="D107" i="8"/>
  <c r="W107" i="13"/>
  <c r="AK106" i="7"/>
  <c r="B106" i="8"/>
  <c r="H106" i="13"/>
  <c r="E106" i="20" s="1"/>
  <c r="B107" i="21" s="1"/>
  <c r="I106" i="13"/>
  <c r="F106" i="20" s="1"/>
  <c r="D107" i="21" s="1"/>
  <c r="L106" i="13"/>
  <c r="C106" i="8"/>
  <c r="J106" i="13"/>
  <c r="G106" i="20" s="1"/>
  <c r="F107" i="21" s="1"/>
  <c r="M106" i="13"/>
  <c r="I106" i="7"/>
  <c r="AE106" i="7"/>
  <c r="AF106" i="7" s="1"/>
  <c r="C106" i="7"/>
  <c r="D106" i="7"/>
  <c r="Z106" i="7"/>
  <c r="AA106" i="7"/>
  <c r="D106" i="8"/>
  <c r="W106" i="13"/>
  <c r="AK105" i="7"/>
  <c r="B105" i="8"/>
  <c r="H105" i="13"/>
  <c r="E105" i="20" s="1"/>
  <c r="B106" i="21" s="1"/>
  <c r="I105" i="13"/>
  <c r="F105" i="20" s="1"/>
  <c r="D106" i="21" s="1"/>
  <c r="L105" i="13"/>
  <c r="C105" i="8"/>
  <c r="J105" i="13"/>
  <c r="G105" i="20" s="1"/>
  <c r="F106" i="21" s="1"/>
  <c r="M105" i="13"/>
  <c r="I105" i="7"/>
  <c r="AE105" i="7"/>
  <c r="AF105" i="7" s="1"/>
  <c r="C105" i="7"/>
  <c r="D105" i="7"/>
  <c r="Z105" i="7"/>
  <c r="AA105" i="7"/>
  <c r="D105" i="8"/>
  <c r="W105" i="13"/>
  <c r="AK104" i="7"/>
  <c r="B104" i="8"/>
  <c r="H104" i="13"/>
  <c r="E104" i="20" s="1"/>
  <c r="B105" i="21" s="1"/>
  <c r="I104" i="13"/>
  <c r="F104" i="20" s="1"/>
  <c r="D105" i="21" s="1"/>
  <c r="L104" i="13"/>
  <c r="C104" i="8"/>
  <c r="J104" i="13"/>
  <c r="G104" i="20" s="1"/>
  <c r="F105" i="21" s="1"/>
  <c r="M104" i="13"/>
  <c r="I104" i="7"/>
  <c r="AE104" i="7"/>
  <c r="AF104" i="7" s="1"/>
  <c r="C104" i="7"/>
  <c r="D104" i="7"/>
  <c r="Z104" i="7"/>
  <c r="AA104" i="7"/>
  <c r="D104" i="8"/>
  <c r="W104" i="13"/>
  <c r="AK103" i="7"/>
  <c r="B103" i="8"/>
  <c r="H103" i="13"/>
  <c r="E103" i="20" s="1"/>
  <c r="B104" i="21" s="1"/>
  <c r="I103" i="13"/>
  <c r="F103" i="20" s="1"/>
  <c r="D104" i="21" s="1"/>
  <c r="L103" i="13"/>
  <c r="C103" i="8"/>
  <c r="J103" i="13"/>
  <c r="G103" i="20" s="1"/>
  <c r="F104" i="21" s="1"/>
  <c r="M103" i="13"/>
  <c r="I103" i="7"/>
  <c r="AE103" i="7"/>
  <c r="AF103" i="7" s="1"/>
  <c r="C103" i="7"/>
  <c r="D103" i="7"/>
  <c r="Z103" i="7"/>
  <c r="AA103" i="7"/>
  <c r="D103" i="8"/>
  <c r="W103" i="13"/>
  <c r="AK102" i="7"/>
  <c r="B102" i="8"/>
  <c r="H102" i="13"/>
  <c r="E102" i="20" s="1"/>
  <c r="B103" i="21" s="1"/>
  <c r="I102" i="13"/>
  <c r="F102" i="20" s="1"/>
  <c r="D103" i="21" s="1"/>
  <c r="L102" i="13"/>
  <c r="C102" i="8"/>
  <c r="J102" i="13"/>
  <c r="G102" i="20" s="1"/>
  <c r="F103" i="21" s="1"/>
  <c r="M102" i="13"/>
  <c r="I102" i="7"/>
  <c r="AE102" i="7"/>
  <c r="AF102" i="7" s="1"/>
  <c r="C102" i="7"/>
  <c r="D102" i="7"/>
  <c r="Z102" i="7"/>
  <c r="AA102" i="7"/>
  <c r="D102" i="8"/>
  <c r="W102" i="13"/>
  <c r="AK101" i="7"/>
  <c r="B101" i="8"/>
  <c r="H101" i="13"/>
  <c r="E101" i="20" s="1"/>
  <c r="B102" i="21" s="1"/>
  <c r="I101" i="13"/>
  <c r="F101" i="20" s="1"/>
  <c r="D102" i="21" s="1"/>
  <c r="L101" i="13"/>
  <c r="C101" i="8"/>
  <c r="J101" i="13"/>
  <c r="G101" i="20" s="1"/>
  <c r="F102" i="21" s="1"/>
  <c r="M101" i="13"/>
  <c r="I101" i="7"/>
  <c r="AE101" i="7"/>
  <c r="AF101" i="7" s="1"/>
  <c r="C101" i="7"/>
  <c r="D101" i="7"/>
  <c r="Z101" i="7"/>
  <c r="AA101" i="7"/>
  <c r="D101" i="8"/>
  <c r="W101" i="13"/>
  <c r="AK100" i="7"/>
  <c r="B100" i="8"/>
  <c r="H100" i="13"/>
  <c r="E100" i="20" s="1"/>
  <c r="B101" i="21" s="1"/>
  <c r="I100" i="13"/>
  <c r="F100" i="20" s="1"/>
  <c r="D101" i="21" s="1"/>
  <c r="L100" i="13"/>
  <c r="C100" i="8"/>
  <c r="J100" i="13"/>
  <c r="G100" i="20" s="1"/>
  <c r="F101" i="21" s="1"/>
  <c r="M100" i="13"/>
  <c r="I100" i="7"/>
  <c r="AE100" i="7"/>
  <c r="AF100" i="7" s="1"/>
  <c r="C100" i="7"/>
  <c r="D100" i="7"/>
  <c r="Z100" i="7"/>
  <c r="AA100" i="7"/>
  <c r="D100" i="8"/>
  <c r="W100" i="13"/>
  <c r="AK99" i="7"/>
  <c r="B99" i="8"/>
  <c r="H99" i="13"/>
  <c r="E99" i="20" s="1"/>
  <c r="B100" i="21" s="1"/>
  <c r="I99" i="13"/>
  <c r="F99" i="20" s="1"/>
  <c r="D100" i="21" s="1"/>
  <c r="L99" i="13"/>
  <c r="C99" i="8"/>
  <c r="J99" i="13"/>
  <c r="G99" i="20" s="1"/>
  <c r="F100" i="21" s="1"/>
  <c r="M99" i="13"/>
  <c r="I99" i="7"/>
  <c r="AE99" i="7"/>
  <c r="AF99" i="7" s="1"/>
  <c r="C99" i="7"/>
  <c r="D99" i="7"/>
  <c r="Z99" i="7"/>
  <c r="AA99" i="7"/>
  <c r="D99" i="8"/>
  <c r="W99" i="13"/>
  <c r="AK98" i="7"/>
  <c r="B98" i="8"/>
  <c r="H98" i="13"/>
  <c r="E98" i="20" s="1"/>
  <c r="B99" i="21" s="1"/>
  <c r="I98" i="13"/>
  <c r="F98" i="20" s="1"/>
  <c r="D99" i="21" s="1"/>
  <c r="L98" i="13"/>
  <c r="C98" i="8"/>
  <c r="J98" i="13"/>
  <c r="G98" i="20" s="1"/>
  <c r="F99" i="21" s="1"/>
  <c r="M98" i="13"/>
  <c r="I98" i="7"/>
  <c r="AE98" i="7"/>
  <c r="AF98" i="7" s="1"/>
  <c r="C98" i="7"/>
  <c r="D98" i="7"/>
  <c r="Z98" i="7"/>
  <c r="AA98" i="7"/>
  <c r="D98" i="8"/>
  <c r="W98" i="13"/>
  <c r="AK97" i="7"/>
  <c r="B97" i="8"/>
  <c r="H97" i="13"/>
  <c r="E97" i="20" s="1"/>
  <c r="B98" i="21" s="1"/>
  <c r="I97" i="13"/>
  <c r="F97" i="20" s="1"/>
  <c r="D98" i="21" s="1"/>
  <c r="L97" i="13"/>
  <c r="C97" i="8"/>
  <c r="J97" i="13"/>
  <c r="G97" i="20" s="1"/>
  <c r="F98" i="21" s="1"/>
  <c r="M97" i="13"/>
  <c r="I97" i="7"/>
  <c r="AE97" i="7"/>
  <c r="AF97" i="7" s="1"/>
  <c r="C97" i="7"/>
  <c r="D97" i="7"/>
  <c r="Z97" i="7"/>
  <c r="AA97" i="7"/>
  <c r="D97" i="8"/>
  <c r="W97" i="13"/>
  <c r="AK96" i="7"/>
  <c r="B96" i="8"/>
  <c r="H96" i="13"/>
  <c r="E96" i="20" s="1"/>
  <c r="B97" i="21" s="1"/>
  <c r="I96" i="13"/>
  <c r="F96" i="20" s="1"/>
  <c r="D97" i="21" s="1"/>
  <c r="L96" i="13"/>
  <c r="C96" i="8"/>
  <c r="J96" i="13"/>
  <c r="G96" i="20" s="1"/>
  <c r="F97" i="21" s="1"/>
  <c r="M96" i="13"/>
  <c r="I96" i="7"/>
  <c r="AE96" i="7"/>
  <c r="AF96" i="7" s="1"/>
  <c r="C96" i="7"/>
  <c r="D96" i="7"/>
  <c r="Z96" i="7"/>
  <c r="AA96" i="7"/>
  <c r="D96" i="8"/>
  <c r="W96" i="13"/>
  <c r="AK95" i="7"/>
  <c r="B95" i="8"/>
  <c r="H95" i="13"/>
  <c r="E95" i="20" s="1"/>
  <c r="B96" i="21" s="1"/>
  <c r="I95" i="13"/>
  <c r="F95" i="20" s="1"/>
  <c r="D96" i="21" s="1"/>
  <c r="L95" i="13"/>
  <c r="C95" i="8"/>
  <c r="J95" i="13"/>
  <c r="G95" i="20" s="1"/>
  <c r="F96" i="21" s="1"/>
  <c r="M95" i="13"/>
  <c r="I95" i="7"/>
  <c r="AE95" i="7"/>
  <c r="AF95" i="7" s="1"/>
  <c r="C95" i="7"/>
  <c r="D95" i="7"/>
  <c r="Z95" i="7"/>
  <c r="AA95" i="7"/>
  <c r="D95" i="8"/>
  <c r="W95" i="13"/>
  <c r="AK94" i="7"/>
  <c r="B94" i="8"/>
  <c r="H94" i="13"/>
  <c r="E94" i="20" s="1"/>
  <c r="B95" i="21" s="1"/>
  <c r="I94" i="13"/>
  <c r="F94" i="20" s="1"/>
  <c r="D95" i="21" s="1"/>
  <c r="L94" i="13"/>
  <c r="C94" i="8"/>
  <c r="J94" i="13"/>
  <c r="G94" i="20" s="1"/>
  <c r="F95" i="21" s="1"/>
  <c r="M94" i="13"/>
  <c r="I94" i="7"/>
  <c r="AE94" i="7"/>
  <c r="AF94" i="7" s="1"/>
  <c r="C94" i="7"/>
  <c r="D94" i="7"/>
  <c r="Z94" i="7"/>
  <c r="AA94" i="7"/>
  <c r="D94" i="8"/>
  <c r="W94" i="13"/>
  <c r="AK93" i="7"/>
  <c r="B93" i="8"/>
  <c r="H93" i="13"/>
  <c r="E93" i="20" s="1"/>
  <c r="B94" i="21" s="1"/>
  <c r="I93" i="13"/>
  <c r="F93" i="20" s="1"/>
  <c r="D94" i="21" s="1"/>
  <c r="L93" i="13"/>
  <c r="C93" i="8"/>
  <c r="J93" i="13"/>
  <c r="G93" i="20" s="1"/>
  <c r="F94" i="21" s="1"/>
  <c r="M93" i="13"/>
  <c r="I93" i="7"/>
  <c r="AE93" i="7"/>
  <c r="AF93" i="7" s="1"/>
  <c r="C93" i="7"/>
  <c r="D93" i="7"/>
  <c r="Z93" i="7"/>
  <c r="AA93" i="7"/>
  <c r="D93" i="8"/>
  <c r="W93" i="13"/>
  <c r="AK92" i="7"/>
  <c r="B92" i="8"/>
  <c r="H92" i="13"/>
  <c r="E92" i="20" s="1"/>
  <c r="B93" i="21" s="1"/>
  <c r="I92" i="13"/>
  <c r="F92" i="20" s="1"/>
  <c r="D93" i="21" s="1"/>
  <c r="L92" i="13"/>
  <c r="C92" i="8"/>
  <c r="J92" i="13"/>
  <c r="G92" i="20" s="1"/>
  <c r="F93" i="21" s="1"/>
  <c r="M92" i="13"/>
  <c r="I92" i="7"/>
  <c r="AE92" i="7"/>
  <c r="AF92" i="7" s="1"/>
  <c r="C92" i="7"/>
  <c r="D92" i="7"/>
  <c r="Z92" i="7"/>
  <c r="AA92" i="7"/>
  <c r="D92" i="8"/>
  <c r="W92" i="13"/>
  <c r="AK91" i="7"/>
  <c r="B91" i="8"/>
  <c r="H91" i="13"/>
  <c r="E91" i="20" s="1"/>
  <c r="B92" i="21" s="1"/>
  <c r="I91" i="13"/>
  <c r="F91" i="20" s="1"/>
  <c r="D92" i="21" s="1"/>
  <c r="L91" i="13"/>
  <c r="C91" i="8"/>
  <c r="J91" i="13"/>
  <c r="G91" i="20" s="1"/>
  <c r="F92" i="21" s="1"/>
  <c r="M91" i="13"/>
  <c r="I91" i="7"/>
  <c r="AE91" i="7"/>
  <c r="AF91" i="7" s="1"/>
  <c r="C91" i="7"/>
  <c r="D91" i="7"/>
  <c r="Z91" i="7"/>
  <c r="AA91" i="7"/>
  <c r="D91" i="8"/>
  <c r="W91" i="13"/>
  <c r="AK90" i="7"/>
  <c r="B90" i="8"/>
  <c r="H90" i="13"/>
  <c r="E90" i="20" s="1"/>
  <c r="B91" i="21" s="1"/>
  <c r="I90" i="13"/>
  <c r="F90" i="20" s="1"/>
  <c r="D91" i="21" s="1"/>
  <c r="L90" i="13"/>
  <c r="C90" i="8"/>
  <c r="J90" i="13"/>
  <c r="G90" i="20" s="1"/>
  <c r="F91" i="21" s="1"/>
  <c r="M90" i="13"/>
  <c r="I90" i="7"/>
  <c r="AE90" i="7"/>
  <c r="AF90" i="7" s="1"/>
  <c r="C90" i="7"/>
  <c r="D90" i="7"/>
  <c r="Z90" i="7"/>
  <c r="AA90" i="7"/>
  <c r="D90" i="8"/>
  <c r="W90" i="13"/>
  <c r="AK89" i="7"/>
  <c r="B89" i="8"/>
  <c r="H89" i="13"/>
  <c r="E89" i="20" s="1"/>
  <c r="B90" i="21" s="1"/>
  <c r="I89" i="13"/>
  <c r="F89" i="20" s="1"/>
  <c r="D90" i="21" s="1"/>
  <c r="L89" i="13"/>
  <c r="C89" i="8"/>
  <c r="J89" i="13"/>
  <c r="G89" i="20" s="1"/>
  <c r="F90" i="21" s="1"/>
  <c r="M89" i="13"/>
  <c r="I89" i="7"/>
  <c r="AE89" i="7"/>
  <c r="AF89" i="7" s="1"/>
  <c r="C89" i="7"/>
  <c r="D89" i="7"/>
  <c r="Z89" i="7"/>
  <c r="AA89" i="7"/>
  <c r="D89" i="8"/>
  <c r="W89" i="13"/>
  <c r="AK88" i="7"/>
  <c r="B88" i="8"/>
  <c r="H88" i="13"/>
  <c r="E88" i="20" s="1"/>
  <c r="B89" i="21" s="1"/>
  <c r="I88" i="13"/>
  <c r="F88" i="20" s="1"/>
  <c r="D89" i="21" s="1"/>
  <c r="L88" i="13"/>
  <c r="C88" i="8"/>
  <c r="J88" i="13"/>
  <c r="G88" i="20" s="1"/>
  <c r="F89" i="21" s="1"/>
  <c r="M88" i="13"/>
  <c r="I88" i="7"/>
  <c r="AE88" i="7"/>
  <c r="AF88" i="7" s="1"/>
  <c r="C88" i="7"/>
  <c r="D88" i="7"/>
  <c r="Z88" i="7"/>
  <c r="AA88" i="7"/>
  <c r="D88" i="8"/>
  <c r="W88" i="13"/>
  <c r="AK87" i="7"/>
  <c r="B87" i="8"/>
  <c r="H87" i="13"/>
  <c r="E87" i="20" s="1"/>
  <c r="B88" i="21" s="1"/>
  <c r="I87" i="13"/>
  <c r="F87" i="20" s="1"/>
  <c r="D88" i="21" s="1"/>
  <c r="L87" i="13"/>
  <c r="C87" i="8"/>
  <c r="J87" i="13"/>
  <c r="G87" i="20" s="1"/>
  <c r="F88" i="21" s="1"/>
  <c r="M87" i="13"/>
  <c r="I87" i="7"/>
  <c r="AE87" i="7"/>
  <c r="AF87" i="7" s="1"/>
  <c r="C87" i="7"/>
  <c r="D87" i="7"/>
  <c r="Z87" i="7"/>
  <c r="AA87" i="7"/>
  <c r="D87" i="8"/>
  <c r="W87" i="13"/>
  <c r="AK86" i="7"/>
  <c r="B86" i="8"/>
  <c r="H86" i="13"/>
  <c r="E86" i="20" s="1"/>
  <c r="B87" i="21" s="1"/>
  <c r="I86" i="13"/>
  <c r="F86" i="20" s="1"/>
  <c r="D87" i="21" s="1"/>
  <c r="L86" i="13"/>
  <c r="C86" i="8"/>
  <c r="J86" i="13"/>
  <c r="G86" i="20" s="1"/>
  <c r="F87" i="21" s="1"/>
  <c r="M86" i="13"/>
  <c r="I86" i="7"/>
  <c r="AE86" i="7"/>
  <c r="AF86" i="7" s="1"/>
  <c r="C86" i="7"/>
  <c r="D86" i="7"/>
  <c r="Z86" i="7"/>
  <c r="AA86" i="7"/>
  <c r="D86" i="8"/>
  <c r="W86" i="13"/>
  <c r="AK85" i="7"/>
  <c r="B85" i="8"/>
  <c r="H85" i="13"/>
  <c r="E85" i="20" s="1"/>
  <c r="B86" i="21" s="1"/>
  <c r="I85" i="13"/>
  <c r="F85" i="20" s="1"/>
  <c r="D86" i="21" s="1"/>
  <c r="L85" i="13"/>
  <c r="C85" i="8"/>
  <c r="J85" i="13"/>
  <c r="G85" i="20" s="1"/>
  <c r="F86" i="21" s="1"/>
  <c r="M85" i="13"/>
  <c r="I85" i="7"/>
  <c r="AE85" i="7"/>
  <c r="AF85" i="7" s="1"/>
  <c r="C85" i="7"/>
  <c r="D85" i="7"/>
  <c r="Z85" i="7"/>
  <c r="AA85" i="7"/>
  <c r="D85" i="8"/>
  <c r="W85" i="13"/>
  <c r="AK84" i="7"/>
  <c r="B84" i="8"/>
  <c r="H84" i="13"/>
  <c r="E84" i="20" s="1"/>
  <c r="B85" i="21" s="1"/>
  <c r="I84" i="13"/>
  <c r="F84" i="20" s="1"/>
  <c r="D85" i="21" s="1"/>
  <c r="L84" i="13"/>
  <c r="C84" i="8"/>
  <c r="J84" i="13"/>
  <c r="G84" i="20" s="1"/>
  <c r="F85" i="21" s="1"/>
  <c r="M84" i="13"/>
  <c r="I84" i="7"/>
  <c r="AE84" i="7"/>
  <c r="AF84" i="7" s="1"/>
  <c r="C84" i="7"/>
  <c r="D84" i="7"/>
  <c r="Z84" i="7"/>
  <c r="AA84" i="7"/>
  <c r="D84" i="8"/>
  <c r="W84" i="13"/>
  <c r="AK83" i="7"/>
  <c r="B83" i="8"/>
  <c r="H83" i="13"/>
  <c r="E83" i="20" s="1"/>
  <c r="B84" i="21" s="1"/>
  <c r="I83" i="13"/>
  <c r="F83" i="20" s="1"/>
  <c r="D84" i="21" s="1"/>
  <c r="L83" i="13"/>
  <c r="C83" i="8"/>
  <c r="J83" i="13"/>
  <c r="G83" i="20" s="1"/>
  <c r="F84" i="21" s="1"/>
  <c r="M83" i="13"/>
  <c r="I83" i="7"/>
  <c r="AE83" i="7"/>
  <c r="AF83" i="7" s="1"/>
  <c r="C83" i="7"/>
  <c r="D83" i="7"/>
  <c r="Z83" i="7"/>
  <c r="AA83" i="7"/>
  <c r="D83" i="8"/>
  <c r="W83" i="13"/>
  <c r="AK82" i="7"/>
  <c r="B82" i="8"/>
  <c r="H82" i="13"/>
  <c r="E82" i="20" s="1"/>
  <c r="B83" i="21" s="1"/>
  <c r="I82" i="13"/>
  <c r="F82" i="20" s="1"/>
  <c r="D83" i="21" s="1"/>
  <c r="L82" i="13"/>
  <c r="C82" i="8"/>
  <c r="J82" i="13"/>
  <c r="G82" i="20" s="1"/>
  <c r="F83" i="21" s="1"/>
  <c r="M82" i="13"/>
  <c r="I82" i="7"/>
  <c r="AE82" i="7"/>
  <c r="AF82" i="7" s="1"/>
  <c r="C82" i="7"/>
  <c r="D82" i="7"/>
  <c r="Z82" i="7"/>
  <c r="AA82" i="7"/>
  <c r="D82" i="8"/>
  <c r="W82" i="13"/>
  <c r="AK81" i="7"/>
  <c r="B81" i="8"/>
  <c r="H81" i="13"/>
  <c r="E81" i="20" s="1"/>
  <c r="B82" i="21" s="1"/>
  <c r="I81" i="13"/>
  <c r="F81" i="20" s="1"/>
  <c r="D82" i="21" s="1"/>
  <c r="L81" i="13"/>
  <c r="C81" i="8"/>
  <c r="J81" i="13"/>
  <c r="G81" i="20" s="1"/>
  <c r="F82" i="21" s="1"/>
  <c r="M81" i="13"/>
  <c r="I81" i="7"/>
  <c r="AE81" i="7"/>
  <c r="AF81" i="7" s="1"/>
  <c r="C81" i="7"/>
  <c r="D81" i="7"/>
  <c r="Z81" i="7"/>
  <c r="AA81" i="7"/>
  <c r="D81" i="8"/>
  <c r="W81" i="13"/>
  <c r="AK80" i="7"/>
  <c r="B80" i="8"/>
  <c r="H80" i="13"/>
  <c r="E80" i="20" s="1"/>
  <c r="B81" i="21" s="1"/>
  <c r="I80" i="13"/>
  <c r="F80" i="20" s="1"/>
  <c r="D81" i="21" s="1"/>
  <c r="L80" i="13"/>
  <c r="C80" i="8"/>
  <c r="J80" i="13"/>
  <c r="G80" i="20" s="1"/>
  <c r="F81" i="21" s="1"/>
  <c r="M80" i="13"/>
  <c r="I80" i="7"/>
  <c r="AE80" i="7"/>
  <c r="AF80" i="7" s="1"/>
  <c r="C80" i="7"/>
  <c r="D80" i="7"/>
  <c r="Z80" i="7"/>
  <c r="AA80" i="7"/>
  <c r="D80" i="8"/>
  <c r="W80" i="13"/>
  <c r="AK79" i="7"/>
  <c r="B79" i="8"/>
  <c r="H79" i="13"/>
  <c r="E79" i="20" s="1"/>
  <c r="B80" i="21" s="1"/>
  <c r="I79" i="13"/>
  <c r="F79" i="20" s="1"/>
  <c r="D80" i="21" s="1"/>
  <c r="L79" i="13"/>
  <c r="C79" i="8"/>
  <c r="J79" i="13"/>
  <c r="G79" i="20" s="1"/>
  <c r="F80" i="21" s="1"/>
  <c r="M79" i="13"/>
  <c r="I79" i="7"/>
  <c r="AE79" i="7"/>
  <c r="AF79" i="7" s="1"/>
  <c r="C79" i="7"/>
  <c r="D79" i="7"/>
  <c r="Z79" i="7"/>
  <c r="AA79" i="7"/>
  <c r="D79" i="8"/>
  <c r="W79" i="13"/>
  <c r="AK78" i="7"/>
  <c r="B78" i="8"/>
  <c r="H78" i="13"/>
  <c r="E78" i="20" s="1"/>
  <c r="B79" i="21" s="1"/>
  <c r="I78" i="13"/>
  <c r="F78" i="20" s="1"/>
  <c r="D79" i="21" s="1"/>
  <c r="L78" i="13"/>
  <c r="C78" i="8"/>
  <c r="J78" i="13"/>
  <c r="G78" i="20" s="1"/>
  <c r="F79" i="21" s="1"/>
  <c r="M78" i="13"/>
  <c r="I78" i="7"/>
  <c r="AE78" i="7"/>
  <c r="AF78" i="7" s="1"/>
  <c r="C78" i="7"/>
  <c r="D78" i="7"/>
  <c r="Z78" i="7"/>
  <c r="AA78" i="7"/>
  <c r="D78" i="8"/>
  <c r="W78" i="13"/>
  <c r="AK77" i="7"/>
  <c r="B77" i="8"/>
  <c r="H77" i="13"/>
  <c r="E77" i="20" s="1"/>
  <c r="B78" i="21" s="1"/>
  <c r="I77" i="13"/>
  <c r="F77" i="20" s="1"/>
  <c r="D78" i="21" s="1"/>
  <c r="L77" i="13"/>
  <c r="C77" i="8"/>
  <c r="J77" i="13"/>
  <c r="G77" i="20" s="1"/>
  <c r="F78" i="21" s="1"/>
  <c r="M77" i="13"/>
  <c r="I77" i="7"/>
  <c r="AE77" i="7"/>
  <c r="AF77" i="7" s="1"/>
  <c r="C77" i="7"/>
  <c r="D77" i="7"/>
  <c r="Z77" i="7"/>
  <c r="AA77" i="7"/>
  <c r="D77" i="8"/>
  <c r="W77" i="13"/>
  <c r="AK76" i="7"/>
  <c r="B76" i="8"/>
  <c r="H76" i="13"/>
  <c r="E76" i="20" s="1"/>
  <c r="B77" i="21" s="1"/>
  <c r="I76" i="13"/>
  <c r="F76" i="20" s="1"/>
  <c r="D77" i="21" s="1"/>
  <c r="L76" i="13"/>
  <c r="C76" i="8"/>
  <c r="J76" i="13"/>
  <c r="G76" i="20" s="1"/>
  <c r="F77" i="21" s="1"/>
  <c r="M76" i="13"/>
  <c r="I76" i="7"/>
  <c r="AE76" i="7"/>
  <c r="AF76" i="7" s="1"/>
  <c r="C76" i="7"/>
  <c r="D76" i="7"/>
  <c r="Z76" i="7"/>
  <c r="AA76" i="7"/>
  <c r="D76" i="8"/>
  <c r="W76" i="13"/>
  <c r="AK75" i="7"/>
  <c r="B75" i="8"/>
  <c r="H75" i="13"/>
  <c r="E75" i="20" s="1"/>
  <c r="B76" i="21" s="1"/>
  <c r="I75" i="13"/>
  <c r="F75" i="20" s="1"/>
  <c r="D76" i="21" s="1"/>
  <c r="L75" i="13"/>
  <c r="C75" i="8"/>
  <c r="J75" i="13"/>
  <c r="G75" i="20" s="1"/>
  <c r="F76" i="21" s="1"/>
  <c r="M75" i="13"/>
  <c r="I75" i="7"/>
  <c r="AE75" i="7"/>
  <c r="AF75" i="7" s="1"/>
  <c r="C75" i="7"/>
  <c r="D75" i="7"/>
  <c r="Z75" i="7"/>
  <c r="AA75" i="7"/>
  <c r="D75" i="8"/>
  <c r="W75" i="13"/>
  <c r="AK74" i="7"/>
  <c r="B74" i="8"/>
  <c r="H74" i="13"/>
  <c r="E74" i="20" s="1"/>
  <c r="B75" i="21" s="1"/>
  <c r="I74" i="13"/>
  <c r="F74" i="20" s="1"/>
  <c r="D75" i="21" s="1"/>
  <c r="L74" i="13"/>
  <c r="C74" i="8"/>
  <c r="J74" i="13"/>
  <c r="G74" i="20" s="1"/>
  <c r="F75" i="21" s="1"/>
  <c r="M74" i="13"/>
  <c r="I74" i="7"/>
  <c r="AE74" i="7"/>
  <c r="AF74" i="7" s="1"/>
  <c r="C74" i="7"/>
  <c r="D74" i="7"/>
  <c r="Z74" i="7"/>
  <c r="AA74" i="7"/>
  <c r="D74" i="8"/>
  <c r="W74" i="13"/>
  <c r="AK73" i="7"/>
  <c r="B73" i="8"/>
  <c r="H73" i="13"/>
  <c r="E73" i="20" s="1"/>
  <c r="B74" i="21" s="1"/>
  <c r="I73" i="13"/>
  <c r="F73" i="20" s="1"/>
  <c r="D74" i="21" s="1"/>
  <c r="L73" i="13"/>
  <c r="C73" i="8"/>
  <c r="J73" i="13"/>
  <c r="G73" i="20" s="1"/>
  <c r="F74" i="21" s="1"/>
  <c r="M73" i="13"/>
  <c r="I73" i="7"/>
  <c r="AE73" i="7"/>
  <c r="AF73" i="7" s="1"/>
  <c r="C73" i="7"/>
  <c r="D73" i="7"/>
  <c r="Z73" i="7"/>
  <c r="AA73" i="7"/>
  <c r="D73" i="8"/>
  <c r="W73" i="13"/>
  <c r="AK72" i="7"/>
  <c r="B72" i="8"/>
  <c r="H72" i="13"/>
  <c r="E72" i="20" s="1"/>
  <c r="B73" i="21" s="1"/>
  <c r="I72" i="13"/>
  <c r="F72" i="20" s="1"/>
  <c r="D73" i="21" s="1"/>
  <c r="L72" i="13"/>
  <c r="C72" i="8"/>
  <c r="J72" i="13"/>
  <c r="G72" i="20" s="1"/>
  <c r="F73" i="21" s="1"/>
  <c r="M72" i="13"/>
  <c r="I72" i="7"/>
  <c r="AE72" i="7"/>
  <c r="AF72" i="7" s="1"/>
  <c r="C72" i="7"/>
  <c r="D72" i="7"/>
  <c r="Z72" i="7"/>
  <c r="AA72" i="7"/>
  <c r="D72" i="8"/>
  <c r="W72" i="13"/>
  <c r="AK71" i="7"/>
  <c r="B71" i="8"/>
  <c r="H71" i="13"/>
  <c r="E71" i="20" s="1"/>
  <c r="B72" i="21" s="1"/>
  <c r="I71" i="13"/>
  <c r="F71" i="20" s="1"/>
  <c r="D72" i="21" s="1"/>
  <c r="L71" i="13"/>
  <c r="C71" i="8"/>
  <c r="J71" i="13"/>
  <c r="G71" i="20" s="1"/>
  <c r="F72" i="21" s="1"/>
  <c r="M71" i="13"/>
  <c r="I71" i="7"/>
  <c r="AE71" i="7"/>
  <c r="AF71" i="7" s="1"/>
  <c r="C71" i="7"/>
  <c r="D71" i="7"/>
  <c r="Z71" i="7"/>
  <c r="AA71" i="7"/>
  <c r="D71" i="8"/>
  <c r="W71" i="13"/>
  <c r="AK70" i="7"/>
  <c r="B70" i="8"/>
  <c r="H70" i="13"/>
  <c r="E70" i="20" s="1"/>
  <c r="B71" i="21" s="1"/>
  <c r="I70" i="13"/>
  <c r="F70" i="20" s="1"/>
  <c r="D71" i="21" s="1"/>
  <c r="L70" i="13"/>
  <c r="C70" i="8"/>
  <c r="J70" i="13"/>
  <c r="G70" i="20" s="1"/>
  <c r="F71" i="21" s="1"/>
  <c r="M70" i="13"/>
  <c r="I70" i="7"/>
  <c r="AE70" i="7"/>
  <c r="AF70" i="7" s="1"/>
  <c r="C70" i="7"/>
  <c r="D70" i="7"/>
  <c r="Z70" i="7"/>
  <c r="AA70" i="7"/>
  <c r="D70" i="8"/>
  <c r="W70" i="13"/>
  <c r="AK69" i="7"/>
  <c r="B69" i="8"/>
  <c r="H69" i="13"/>
  <c r="E69" i="20" s="1"/>
  <c r="B70" i="21" s="1"/>
  <c r="I69" i="13"/>
  <c r="F69" i="20" s="1"/>
  <c r="D70" i="21" s="1"/>
  <c r="L69" i="13"/>
  <c r="C69" i="8"/>
  <c r="J69" i="13"/>
  <c r="G69" i="20" s="1"/>
  <c r="F70" i="21" s="1"/>
  <c r="M69" i="13"/>
  <c r="I69" i="7"/>
  <c r="AE69" i="7"/>
  <c r="AF69" i="7" s="1"/>
  <c r="C69" i="7"/>
  <c r="D69" i="7"/>
  <c r="Z69" i="7"/>
  <c r="AA69" i="7"/>
  <c r="D69" i="8"/>
  <c r="W69" i="13"/>
  <c r="AK68" i="7"/>
  <c r="B68" i="8"/>
  <c r="H68" i="13"/>
  <c r="E68" i="20" s="1"/>
  <c r="B69" i="21" s="1"/>
  <c r="I68" i="13"/>
  <c r="F68" i="20" s="1"/>
  <c r="D69" i="21" s="1"/>
  <c r="L68" i="13"/>
  <c r="C68" i="8"/>
  <c r="J68" i="13"/>
  <c r="G68" i="20" s="1"/>
  <c r="F69" i="21" s="1"/>
  <c r="M68" i="13"/>
  <c r="I68" i="7"/>
  <c r="AE68" i="7"/>
  <c r="AF68" i="7" s="1"/>
  <c r="C68" i="7"/>
  <c r="D68" i="7"/>
  <c r="Z68" i="7"/>
  <c r="AA68" i="7"/>
  <c r="D68" i="8"/>
  <c r="W68" i="13"/>
  <c r="AK67" i="7"/>
  <c r="B67" i="8"/>
  <c r="H67" i="13"/>
  <c r="E67" i="20" s="1"/>
  <c r="B68" i="21" s="1"/>
  <c r="I67" i="13"/>
  <c r="F67" i="20" s="1"/>
  <c r="D68" i="21" s="1"/>
  <c r="L67" i="13"/>
  <c r="C67" i="8"/>
  <c r="J67" i="13"/>
  <c r="G67" i="20" s="1"/>
  <c r="F68" i="21" s="1"/>
  <c r="M67" i="13"/>
  <c r="I67" i="7"/>
  <c r="AE67" i="7"/>
  <c r="AF67" i="7" s="1"/>
  <c r="C67" i="7"/>
  <c r="D67" i="7"/>
  <c r="Z67" i="7"/>
  <c r="AA67" i="7"/>
  <c r="D67" i="8"/>
  <c r="W67" i="13"/>
  <c r="AK66" i="7"/>
  <c r="B66" i="8"/>
  <c r="H66" i="13"/>
  <c r="E66" i="20" s="1"/>
  <c r="B67" i="21" s="1"/>
  <c r="I66" i="13"/>
  <c r="F66" i="20" s="1"/>
  <c r="D67" i="21" s="1"/>
  <c r="L66" i="13"/>
  <c r="C66" i="8"/>
  <c r="J66" i="13"/>
  <c r="G66" i="20" s="1"/>
  <c r="F67" i="21" s="1"/>
  <c r="M66" i="13"/>
  <c r="I66" i="7"/>
  <c r="AE66" i="7"/>
  <c r="AF66" i="7" s="1"/>
  <c r="C66" i="7"/>
  <c r="D66" i="7"/>
  <c r="Z66" i="7"/>
  <c r="AA66" i="7"/>
  <c r="D66" i="8"/>
  <c r="W66" i="13"/>
  <c r="AK65" i="7"/>
  <c r="B65" i="8"/>
  <c r="H65" i="13"/>
  <c r="E65" i="20" s="1"/>
  <c r="B66" i="21" s="1"/>
  <c r="I65" i="13"/>
  <c r="F65" i="20" s="1"/>
  <c r="D66" i="21" s="1"/>
  <c r="L65" i="13"/>
  <c r="C65" i="8"/>
  <c r="J65" i="13"/>
  <c r="G65" i="20" s="1"/>
  <c r="F66" i="21" s="1"/>
  <c r="M65" i="13"/>
  <c r="I65" i="7"/>
  <c r="AE65" i="7"/>
  <c r="AF65" i="7" s="1"/>
  <c r="C65" i="7"/>
  <c r="D65" i="7"/>
  <c r="Z65" i="7"/>
  <c r="AA65" i="7"/>
  <c r="D65" i="8"/>
  <c r="W65" i="13"/>
  <c r="AK64" i="7"/>
  <c r="B64" i="8"/>
  <c r="H64" i="13"/>
  <c r="E64" i="20" s="1"/>
  <c r="B65" i="21" s="1"/>
  <c r="I64" i="13"/>
  <c r="F64" i="20" s="1"/>
  <c r="D65" i="21" s="1"/>
  <c r="L64" i="13"/>
  <c r="C64" i="8"/>
  <c r="J64" i="13"/>
  <c r="G64" i="20" s="1"/>
  <c r="F65" i="21" s="1"/>
  <c r="M64" i="13"/>
  <c r="I64" i="7"/>
  <c r="AE64" i="7"/>
  <c r="AF64" i="7" s="1"/>
  <c r="C64" i="7"/>
  <c r="D64" i="7"/>
  <c r="Z64" i="7"/>
  <c r="AA64" i="7"/>
  <c r="D64" i="8"/>
  <c r="W64" i="13"/>
  <c r="AK63" i="7"/>
  <c r="B63" i="8"/>
  <c r="H63" i="13"/>
  <c r="E63" i="20" s="1"/>
  <c r="B64" i="21" s="1"/>
  <c r="I63" i="13"/>
  <c r="F63" i="20" s="1"/>
  <c r="D64" i="21" s="1"/>
  <c r="L63" i="13"/>
  <c r="C63" i="8"/>
  <c r="J63" i="13"/>
  <c r="G63" i="20" s="1"/>
  <c r="F64" i="21" s="1"/>
  <c r="M63" i="13"/>
  <c r="I63" i="7"/>
  <c r="AE63" i="7"/>
  <c r="AF63" i="7" s="1"/>
  <c r="C63" i="7"/>
  <c r="D63" i="7"/>
  <c r="Z63" i="7"/>
  <c r="AA63" i="7"/>
  <c r="D63" i="8"/>
  <c r="W63" i="13"/>
  <c r="AK62" i="7"/>
  <c r="B62" i="8"/>
  <c r="H62" i="13"/>
  <c r="E62" i="20" s="1"/>
  <c r="B63" i="21" s="1"/>
  <c r="I62" i="13"/>
  <c r="F62" i="20" s="1"/>
  <c r="D63" i="21" s="1"/>
  <c r="L62" i="13"/>
  <c r="C62" i="8"/>
  <c r="J62" i="13"/>
  <c r="G62" i="20" s="1"/>
  <c r="F63" i="21" s="1"/>
  <c r="M62" i="13"/>
  <c r="I62" i="7"/>
  <c r="AE62" i="7"/>
  <c r="AF62" i="7" s="1"/>
  <c r="C62" i="7"/>
  <c r="D62" i="7"/>
  <c r="Z62" i="7"/>
  <c r="AA62" i="7"/>
  <c r="D62" i="8"/>
  <c r="W62" i="13"/>
  <c r="AK61" i="7"/>
  <c r="B61" i="8"/>
  <c r="H61" i="13"/>
  <c r="E61" i="20" s="1"/>
  <c r="B62" i="21" s="1"/>
  <c r="I61" i="13"/>
  <c r="F61" i="20" s="1"/>
  <c r="D62" i="21" s="1"/>
  <c r="L61" i="13"/>
  <c r="C61" i="8"/>
  <c r="J61" i="13"/>
  <c r="G61" i="20" s="1"/>
  <c r="F62" i="21" s="1"/>
  <c r="M61" i="13"/>
  <c r="I61" i="7"/>
  <c r="AE61" i="7"/>
  <c r="AF61" i="7" s="1"/>
  <c r="C61" i="7"/>
  <c r="D61" i="7"/>
  <c r="Z61" i="7"/>
  <c r="AA61" i="7"/>
  <c r="D61" i="8"/>
  <c r="W61" i="13"/>
  <c r="AK60" i="7"/>
  <c r="B60" i="8"/>
  <c r="H60" i="13"/>
  <c r="E60" i="20" s="1"/>
  <c r="B61" i="21" s="1"/>
  <c r="I60" i="13"/>
  <c r="F60" i="20" s="1"/>
  <c r="D61" i="21" s="1"/>
  <c r="L60" i="13"/>
  <c r="C60" i="8"/>
  <c r="J60" i="13"/>
  <c r="G60" i="20" s="1"/>
  <c r="F61" i="21" s="1"/>
  <c r="M60" i="13"/>
  <c r="I60" i="7"/>
  <c r="AE60" i="7"/>
  <c r="AF60" i="7" s="1"/>
  <c r="C60" i="7"/>
  <c r="D60" i="7"/>
  <c r="Z60" i="7"/>
  <c r="AA60" i="7"/>
  <c r="D60" i="8"/>
  <c r="W60" i="13"/>
  <c r="AK59" i="7"/>
  <c r="B59" i="8"/>
  <c r="H59" i="13"/>
  <c r="E59" i="20" s="1"/>
  <c r="B60" i="21" s="1"/>
  <c r="I59" i="13"/>
  <c r="F59" i="20" s="1"/>
  <c r="D60" i="21" s="1"/>
  <c r="L59" i="13"/>
  <c r="C59" i="8"/>
  <c r="J59" i="13"/>
  <c r="G59" i="20" s="1"/>
  <c r="F60" i="21" s="1"/>
  <c r="M59" i="13"/>
  <c r="I59" i="7"/>
  <c r="AE59" i="7"/>
  <c r="AF59" i="7" s="1"/>
  <c r="C59" i="7"/>
  <c r="D59" i="7"/>
  <c r="Z59" i="7"/>
  <c r="AA59" i="7"/>
  <c r="D59" i="8"/>
  <c r="W59" i="13"/>
  <c r="AK58" i="7"/>
  <c r="B58" i="8"/>
  <c r="H58" i="13"/>
  <c r="E58" i="20" s="1"/>
  <c r="B59" i="21" s="1"/>
  <c r="I58" i="13"/>
  <c r="F58" i="20" s="1"/>
  <c r="D59" i="21" s="1"/>
  <c r="L58" i="13"/>
  <c r="C58" i="8"/>
  <c r="J58" i="13"/>
  <c r="G58" i="20" s="1"/>
  <c r="F59" i="21" s="1"/>
  <c r="M58" i="13"/>
  <c r="I58" i="7"/>
  <c r="AE58" i="7"/>
  <c r="AF58" i="7" s="1"/>
  <c r="C58" i="7"/>
  <c r="D58" i="7"/>
  <c r="Z58" i="7"/>
  <c r="AA58" i="7"/>
  <c r="D58" i="8"/>
  <c r="W58" i="13"/>
  <c r="AK57" i="7"/>
  <c r="B57" i="8"/>
  <c r="H57" i="13"/>
  <c r="E57" i="20" s="1"/>
  <c r="B58" i="21" s="1"/>
  <c r="I57" i="13"/>
  <c r="F57" i="20" s="1"/>
  <c r="D58" i="21" s="1"/>
  <c r="L57" i="13"/>
  <c r="C57" i="8"/>
  <c r="J57" i="13"/>
  <c r="G57" i="20" s="1"/>
  <c r="F58" i="21" s="1"/>
  <c r="M57" i="13"/>
  <c r="I57" i="7"/>
  <c r="AE57" i="7"/>
  <c r="AF57" i="7" s="1"/>
  <c r="C57" i="7"/>
  <c r="D57" i="7"/>
  <c r="Z57" i="7"/>
  <c r="AA57" i="7"/>
  <c r="D57" i="8"/>
  <c r="W57" i="13"/>
  <c r="AK56" i="7"/>
  <c r="B56" i="8"/>
  <c r="H56" i="13"/>
  <c r="E56" i="20" s="1"/>
  <c r="B57" i="21" s="1"/>
  <c r="I56" i="13"/>
  <c r="F56" i="20" s="1"/>
  <c r="D57" i="21" s="1"/>
  <c r="L56" i="13"/>
  <c r="C56" i="8"/>
  <c r="J56" i="13"/>
  <c r="G56" i="20" s="1"/>
  <c r="F57" i="21" s="1"/>
  <c r="M56" i="13"/>
  <c r="I56" i="7"/>
  <c r="AE56" i="7"/>
  <c r="AF56" i="7" s="1"/>
  <c r="C56" i="7"/>
  <c r="D56" i="7"/>
  <c r="Z56" i="7"/>
  <c r="AA56" i="7"/>
  <c r="D56" i="8"/>
  <c r="W56" i="13"/>
  <c r="AK55" i="7"/>
  <c r="B55" i="8"/>
  <c r="H55" i="13"/>
  <c r="E55" i="20" s="1"/>
  <c r="B56" i="21" s="1"/>
  <c r="I55" i="13"/>
  <c r="F55" i="20" s="1"/>
  <c r="D56" i="21" s="1"/>
  <c r="L55" i="13"/>
  <c r="C55" i="8"/>
  <c r="J55" i="13"/>
  <c r="G55" i="20" s="1"/>
  <c r="F56" i="21" s="1"/>
  <c r="M55" i="13"/>
  <c r="I55" i="7"/>
  <c r="AE55" i="7"/>
  <c r="AF55" i="7" s="1"/>
  <c r="C55" i="7"/>
  <c r="D55" i="7"/>
  <c r="Z55" i="7"/>
  <c r="AA55" i="7"/>
  <c r="D55" i="8"/>
  <c r="W55" i="13"/>
  <c r="AK54" i="7"/>
  <c r="B54" i="8"/>
  <c r="H54" i="13"/>
  <c r="E54" i="20" s="1"/>
  <c r="B55" i="21" s="1"/>
  <c r="I54" i="13"/>
  <c r="F54" i="20" s="1"/>
  <c r="D55" i="21" s="1"/>
  <c r="L54" i="13"/>
  <c r="C54" i="8"/>
  <c r="J54" i="13"/>
  <c r="G54" i="20" s="1"/>
  <c r="F55" i="21" s="1"/>
  <c r="M54" i="13"/>
  <c r="I54" i="7"/>
  <c r="AE54" i="7"/>
  <c r="AF54" i="7" s="1"/>
  <c r="C54" i="7"/>
  <c r="D54" i="7"/>
  <c r="Z54" i="7"/>
  <c r="AA54" i="7"/>
  <c r="D54" i="8"/>
  <c r="W54" i="13"/>
  <c r="AK53" i="7"/>
  <c r="B53" i="8"/>
  <c r="H53" i="13"/>
  <c r="E53" i="20" s="1"/>
  <c r="B54" i="21" s="1"/>
  <c r="I53" i="13"/>
  <c r="F53" i="20" s="1"/>
  <c r="D54" i="21" s="1"/>
  <c r="L53" i="13"/>
  <c r="C53" i="8"/>
  <c r="J53" i="13"/>
  <c r="G53" i="20" s="1"/>
  <c r="F54" i="21" s="1"/>
  <c r="M53" i="13"/>
  <c r="I53" i="7"/>
  <c r="AE53" i="7"/>
  <c r="AF53" i="7" s="1"/>
  <c r="C53" i="7"/>
  <c r="D53" i="7"/>
  <c r="Z53" i="7"/>
  <c r="AA53" i="7"/>
  <c r="D53" i="8"/>
  <c r="W53" i="13"/>
  <c r="AK52" i="7"/>
  <c r="B52" i="8"/>
  <c r="H52" i="13"/>
  <c r="E52" i="20" s="1"/>
  <c r="B53" i="21" s="1"/>
  <c r="I52" i="13"/>
  <c r="F52" i="20" s="1"/>
  <c r="D53" i="21" s="1"/>
  <c r="L52" i="13"/>
  <c r="C52" i="8"/>
  <c r="J52" i="13"/>
  <c r="G52" i="20" s="1"/>
  <c r="F53" i="21" s="1"/>
  <c r="M52" i="13"/>
  <c r="I52" i="7"/>
  <c r="AE52" i="7"/>
  <c r="AF52" i="7" s="1"/>
  <c r="C52" i="7"/>
  <c r="D52" i="7"/>
  <c r="Z52" i="7"/>
  <c r="AA52" i="7"/>
  <c r="D52" i="8"/>
  <c r="W52" i="13"/>
  <c r="AK51" i="7"/>
  <c r="B51" i="8"/>
  <c r="H51" i="13"/>
  <c r="E51" i="20" s="1"/>
  <c r="B52" i="21" s="1"/>
  <c r="I51" i="13"/>
  <c r="F51" i="20" s="1"/>
  <c r="D52" i="21" s="1"/>
  <c r="L51" i="13"/>
  <c r="C51" i="8"/>
  <c r="J51" i="13"/>
  <c r="G51" i="20" s="1"/>
  <c r="F52" i="21" s="1"/>
  <c r="M51" i="13"/>
  <c r="I51" i="7"/>
  <c r="AE51" i="7"/>
  <c r="AF51" i="7" s="1"/>
  <c r="C51" i="7"/>
  <c r="D51" i="7"/>
  <c r="Z51" i="7"/>
  <c r="AA51" i="7"/>
  <c r="D51" i="8"/>
  <c r="W51" i="13"/>
  <c r="AK50" i="7"/>
  <c r="B50" i="8"/>
  <c r="H50" i="13"/>
  <c r="E50" i="20" s="1"/>
  <c r="B51" i="21" s="1"/>
  <c r="I50" i="13"/>
  <c r="F50" i="20" s="1"/>
  <c r="D51" i="21" s="1"/>
  <c r="L50" i="13"/>
  <c r="C50" i="8"/>
  <c r="J50" i="13"/>
  <c r="G50" i="20" s="1"/>
  <c r="F51" i="21" s="1"/>
  <c r="M50" i="13"/>
  <c r="I50" i="7"/>
  <c r="AE50" i="7"/>
  <c r="AF50" i="7" s="1"/>
  <c r="C50" i="7"/>
  <c r="D50" i="7"/>
  <c r="Z50" i="7"/>
  <c r="AA50" i="7"/>
  <c r="D50" i="8"/>
  <c r="W50" i="13"/>
  <c r="AK49" i="7"/>
  <c r="B49" i="8"/>
  <c r="H49" i="13"/>
  <c r="E49" i="20" s="1"/>
  <c r="B50" i="21" s="1"/>
  <c r="I49" i="13"/>
  <c r="F49" i="20" s="1"/>
  <c r="D50" i="21" s="1"/>
  <c r="L49" i="13"/>
  <c r="C49" i="8"/>
  <c r="J49" i="13"/>
  <c r="G49" i="20" s="1"/>
  <c r="F50" i="21" s="1"/>
  <c r="M49" i="13"/>
  <c r="I49" i="7"/>
  <c r="AE49" i="7"/>
  <c r="AF49" i="7" s="1"/>
  <c r="C49" i="7"/>
  <c r="D49" i="7"/>
  <c r="Z49" i="7"/>
  <c r="AA49" i="7"/>
  <c r="D49" i="8"/>
  <c r="W49" i="13"/>
  <c r="AK48" i="7"/>
  <c r="B48" i="8"/>
  <c r="H48" i="13"/>
  <c r="E48" i="20" s="1"/>
  <c r="B49" i="21" s="1"/>
  <c r="I48" i="13"/>
  <c r="F48" i="20" s="1"/>
  <c r="D49" i="21" s="1"/>
  <c r="L48" i="13"/>
  <c r="C48" i="8"/>
  <c r="J48" i="13"/>
  <c r="G48" i="20" s="1"/>
  <c r="F49" i="21" s="1"/>
  <c r="M48" i="13"/>
  <c r="I48" i="7"/>
  <c r="AE48" i="7"/>
  <c r="AF48" i="7" s="1"/>
  <c r="C48" i="7"/>
  <c r="D48" i="7"/>
  <c r="Z48" i="7"/>
  <c r="AA48" i="7"/>
  <c r="D48" i="8"/>
  <c r="W48" i="13"/>
  <c r="AK47" i="7"/>
  <c r="B47" i="8"/>
  <c r="H47" i="13"/>
  <c r="E47" i="20" s="1"/>
  <c r="B48" i="21" s="1"/>
  <c r="I47" i="13"/>
  <c r="F47" i="20" s="1"/>
  <c r="D48" i="21" s="1"/>
  <c r="L47" i="13"/>
  <c r="C47" i="8"/>
  <c r="J47" i="13"/>
  <c r="G47" i="20" s="1"/>
  <c r="F48" i="21" s="1"/>
  <c r="M47" i="13"/>
  <c r="I47" i="7"/>
  <c r="AE47" i="7"/>
  <c r="AF47" i="7" s="1"/>
  <c r="C47" i="7"/>
  <c r="D47" i="7"/>
  <c r="Z47" i="7"/>
  <c r="AA47" i="7"/>
  <c r="D47" i="8"/>
  <c r="W47" i="13"/>
  <c r="AK46" i="7"/>
  <c r="B46" i="8"/>
  <c r="H46" i="13"/>
  <c r="E46" i="20" s="1"/>
  <c r="B47" i="21" s="1"/>
  <c r="I46" i="13"/>
  <c r="F46" i="20" s="1"/>
  <c r="D47" i="21" s="1"/>
  <c r="L46" i="13"/>
  <c r="C46" i="8"/>
  <c r="J46" i="13"/>
  <c r="G46" i="20" s="1"/>
  <c r="F47" i="21" s="1"/>
  <c r="M46" i="13"/>
  <c r="I46" i="7"/>
  <c r="AE46" i="7"/>
  <c r="AF46" i="7" s="1"/>
  <c r="C46" i="7"/>
  <c r="D46" i="7"/>
  <c r="Z46" i="7"/>
  <c r="AA46" i="7"/>
  <c r="D46" i="8"/>
  <c r="W46" i="13"/>
  <c r="AK45" i="7"/>
  <c r="B45" i="8"/>
  <c r="H45" i="13"/>
  <c r="E45" i="20" s="1"/>
  <c r="B46" i="21" s="1"/>
  <c r="I45" i="13"/>
  <c r="F45" i="20" s="1"/>
  <c r="D46" i="21" s="1"/>
  <c r="L45" i="13"/>
  <c r="C45" i="8"/>
  <c r="J45" i="13"/>
  <c r="G45" i="20" s="1"/>
  <c r="F46" i="21" s="1"/>
  <c r="M45" i="13"/>
  <c r="I45" i="7"/>
  <c r="AE45" i="7"/>
  <c r="AF45" i="7" s="1"/>
  <c r="C45" i="7"/>
  <c r="D45" i="7"/>
  <c r="Z45" i="7"/>
  <c r="AA45" i="7"/>
  <c r="D45" i="8"/>
  <c r="W45" i="13"/>
  <c r="AK44" i="7"/>
  <c r="B44" i="8"/>
  <c r="H44" i="13"/>
  <c r="E44" i="20" s="1"/>
  <c r="B45" i="21" s="1"/>
  <c r="I44" i="13"/>
  <c r="F44" i="20" s="1"/>
  <c r="D45" i="21" s="1"/>
  <c r="L44" i="13"/>
  <c r="C44" i="8"/>
  <c r="J44" i="13"/>
  <c r="G44" i="20" s="1"/>
  <c r="F45" i="21" s="1"/>
  <c r="M44" i="13"/>
  <c r="I44" i="7"/>
  <c r="AE44" i="7"/>
  <c r="AF44" i="7" s="1"/>
  <c r="C44" i="7"/>
  <c r="D44" i="7"/>
  <c r="Z44" i="7"/>
  <c r="AA44" i="7"/>
  <c r="D44" i="8"/>
  <c r="W44" i="13"/>
  <c r="AK43" i="7"/>
  <c r="B43" i="8"/>
  <c r="H43" i="13"/>
  <c r="E43" i="20" s="1"/>
  <c r="B44" i="21" s="1"/>
  <c r="I43" i="13"/>
  <c r="F43" i="20" s="1"/>
  <c r="D44" i="21" s="1"/>
  <c r="L43" i="13"/>
  <c r="C43" i="8"/>
  <c r="J43" i="13"/>
  <c r="G43" i="20" s="1"/>
  <c r="F44" i="21" s="1"/>
  <c r="M43" i="13"/>
  <c r="I43" i="7"/>
  <c r="AE43" i="7"/>
  <c r="AF43" i="7" s="1"/>
  <c r="C43" i="7"/>
  <c r="D43" i="7"/>
  <c r="Z43" i="7"/>
  <c r="AA43" i="7"/>
  <c r="D43" i="8"/>
  <c r="W43" i="13"/>
  <c r="AK42" i="7"/>
  <c r="B42" i="8"/>
  <c r="H42" i="13"/>
  <c r="E42" i="20" s="1"/>
  <c r="B43" i="21" s="1"/>
  <c r="I42" i="13"/>
  <c r="F42" i="20" s="1"/>
  <c r="D43" i="21" s="1"/>
  <c r="L42" i="13"/>
  <c r="C42" i="8"/>
  <c r="J42" i="13"/>
  <c r="G42" i="20" s="1"/>
  <c r="F43" i="21" s="1"/>
  <c r="M42" i="13"/>
  <c r="I42" i="7"/>
  <c r="AE42" i="7"/>
  <c r="AF42" i="7" s="1"/>
  <c r="C42" i="7"/>
  <c r="D42" i="7"/>
  <c r="Z42" i="7"/>
  <c r="AA42" i="7"/>
  <c r="D42" i="8"/>
  <c r="W42" i="13"/>
  <c r="AK41" i="7"/>
  <c r="B41" i="8"/>
  <c r="H41" i="13"/>
  <c r="E41" i="20" s="1"/>
  <c r="B42" i="21" s="1"/>
  <c r="I41" i="13"/>
  <c r="F41" i="20" s="1"/>
  <c r="D42" i="21" s="1"/>
  <c r="L41" i="13"/>
  <c r="C41" i="8"/>
  <c r="J41" i="13"/>
  <c r="G41" i="20" s="1"/>
  <c r="F42" i="21" s="1"/>
  <c r="M41" i="13"/>
  <c r="I41" i="7"/>
  <c r="AE41" i="7"/>
  <c r="AF41" i="7" s="1"/>
  <c r="C41" i="7"/>
  <c r="D41" i="7"/>
  <c r="Z41" i="7"/>
  <c r="AA41" i="7"/>
  <c r="D41" i="8"/>
  <c r="W41" i="13"/>
  <c r="AK40" i="7"/>
  <c r="B40" i="8"/>
  <c r="H40" i="13"/>
  <c r="E40" i="20" s="1"/>
  <c r="B41" i="21" s="1"/>
  <c r="I40" i="13"/>
  <c r="F40" i="20" s="1"/>
  <c r="D41" i="21" s="1"/>
  <c r="L40" i="13"/>
  <c r="C40" i="8"/>
  <c r="J40" i="13"/>
  <c r="G40" i="20" s="1"/>
  <c r="F41" i="21" s="1"/>
  <c r="M40" i="13"/>
  <c r="I40" i="7"/>
  <c r="AE40" i="7"/>
  <c r="AF40" i="7" s="1"/>
  <c r="C40" i="7"/>
  <c r="D40" i="7"/>
  <c r="Z40" i="7"/>
  <c r="AA40" i="7"/>
  <c r="D40" i="8"/>
  <c r="W40" i="13"/>
  <c r="AK39" i="7"/>
  <c r="B39" i="8"/>
  <c r="H39" i="13"/>
  <c r="E39" i="20" s="1"/>
  <c r="B40" i="21" s="1"/>
  <c r="I39" i="13"/>
  <c r="F39" i="20" s="1"/>
  <c r="D40" i="21" s="1"/>
  <c r="L39" i="13"/>
  <c r="C39" i="8"/>
  <c r="J39" i="13"/>
  <c r="G39" i="20" s="1"/>
  <c r="F40" i="21" s="1"/>
  <c r="M39" i="13"/>
  <c r="I39" i="7"/>
  <c r="AE39" i="7"/>
  <c r="AF39" i="7" s="1"/>
  <c r="C39" i="7"/>
  <c r="D39" i="7"/>
  <c r="Z39" i="7"/>
  <c r="AA39" i="7"/>
  <c r="D39" i="8"/>
  <c r="W39" i="13"/>
  <c r="AK38" i="7"/>
  <c r="B38" i="8"/>
  <c r="H38" i="13"/>
  <c r="E38" i="20" s="1"/>
  <c r="B39" i="21" s="1"/>
  <c r="I38" i="13"/>
  <c r="F38" i="20" s="1"/>
  <c r="D39" i="21" s="1"/>
  <c r="L38" i="13"/>
  <c r="C38" i="8"/>
  <c r="J38" i="13"/>
  <c r="G38" i="20" s="1"/>
  <c r="F39" i="21" s="1"/>
  <c r="M38" i="13"/>
  <c r="I38" i="7"/>
  <c r="AE38" i="7"/>
  <c r="AF38" i="7" s="1"/>
  <c r="C38" i="7"/>
  <c r="D38" i="7"/>
  <c r="Z38" i="7"/>
  <c r="AA38" i="7"/>
  <c r="D38" i="8"/>
  <c r="W38" i="13"/>
  <c r="AK37" i="7"/>
  <c r="B37" i="8"/>
  <c r="H37" i="13"/>
  <c r="E37" i="20" s="1"/>
  <c r="B38" i="21" s="1"/>
  <c r="I37" i="13"/>
  <c r="F37" i="20" s="1"/>
  <c r="D38" i="21" s="1"/>
  <c r="L37" i="13"/>
  <c r="C37" i="8"/>
  <c r="J37" i="13"/>
  <c r="G37" i="20" s="1"/>
  <c r="F38" i="21" s="1"/>
  <c r="M37" i="13"/>
  <c r="I37" i="7"/>
  <c r="AE37" i="7"/>
  <c r="AF37" i="7" s="1"/>
  <c r="C37" i="7"/>
  <c r="D37" i="7"/>
  <c r="Z37" i="7"/>
  <c r="AA37" i="7"/>
  <c r="D37" i="8"/>
  <c r="W37" i="13"/>
  <c r="AK36" i="7"/>
  <c r="B36" i="8"/>
  <c r="H36" i="13"/>
  <c r="E36" i="20" s="1"/>
  <c r="B37" i="21" s="1"/>
  <c r="I36" i="13"/>
  <c r="F36" i="20" s="1"/>
  <c r="D37" i="21" s="1"/>
  <c r="L36" i="13"/>
  <c r="C36" i="8"/>
  <c r="J36" i="13"/>
  <c r="G36" i="20" s="1"/>
  <c r="F37" i="21" s="1"/>
  <c r="M36" i="13"/>
  <c r="I36" i="7"/>
  <c r="AE36" i="7"/>
  <c r="AF36" i="7" s="1"/>
  <c r="C36" i="7"/>
  <c r="D36" i="7"/>
  <c r="Z36" i="7"/>
  <c r="AA36" i="7"/>
  <c r="D36" i="8"/>
  <c r="W36" i="13"/>
  <c r="AK35" i="7"/>
  <c r="B35" i="8"/>
  <c r="H35" i="13"/>
  <c r="E35" i="20" s="1"/>
  <c r="B36" i="21" s="1"/>
  <c r="I35" i="13"/>
  <c r="F35" i="20" s="1"/>
  <c r="D36" i="21" s="1"/>
  <c r="L35" i="13"/>
  <c r="C35" i="8"/>
  <c r="J35" i="13"/>
  <c r="G35" i="20" s="1"/>
  <c r="F36" i="21" s="1"/>
  <c r="M35" i="13"/>
  <c r="I35" i="7"/>
  <c r="AE35" i="7"/>
  <c r="AF35" i="7" s="1"/>
  <c r="C35" i="7"/>
  <c r="D35" i="7"/>
  <c r="Z35" i="7"/>
  <c r="AA35" i="7"/>
  <c r="D35" i="8"/>
  <c r="W35" i="13"/>
  <c r="AK34" i="7"/>
  <c r="B34" i="8"/>
  <c r="H34" i="13"/>
  <c r="E34" i="20" s="1"/>
  <c r="B35" i="21" s="1"/>
  <c r="I34" i="13"/>
  <c r="F34" i="20" s="1"/>
  <c r="D35" i="21" s="1"/>
  <c r="L34" i="13"/>
  <c r="C34" i="8"/>
  <c r="J34" i="13"/>
  <c r="G34" i="20" s="1"/>
  <c r="F35" i="21" s="1"/>
  <c r="M34" i="13"/>
  <c r="I34" i="7"/>
  <c r="AE34" i="7"/>
  <c r="AF34" i="7" s="1"/>
  <c r="C34" i="7"/>
  <c r="D34" i="7"/>
  <c r="Z34" i="7"/>
  <c r="AA34" i="7"/>
  <c r="D34" i="8"/>
  <c r="W34" i="13"/>
  <c r="AK33" i="7"/>
  <c r="B33" i="8"/>
  <c r="H33" i="13"/>
  <c r="E33" i="20" s="1"/>
  <c r="B34" i="21" s="1"/>
  <c r="I33" i="13"/>
  <c r="F33" i="20" s="1"/>
  <c r="D34" i="21" s="1"/>
  <c r="L33" i="13"/>
  <c r="C33" i="8"/>
  <c r="J33" i="13"/>
  <c r="G33" i="20" s="1"/>
  <c r="F34" i="21" s="1"/>
  <c r="M33" i="13"/>
  <c r="I33" i="7"/>
  <c r="AE33" i="7"/>
  <c r="AF33" i="7" s="1"/>
  <c r="C33" i="7"/>
  <c r="D33" i="7"/>
  <c r="Z33" i="7"/>
  <c r="AA33" i="7"/>
  <c r="D33" i="8"/>
  <c r="W33" i="13"/>
  <c r="AK32" i="7"/>
  <c r="B32" i="8"/>
  <c r="H32" i="13"/>
  <c r="E32" i="20" s="1"/>
  <c r="B33" i="21" s="1"/>
  <c r="I32" i="13"/>
  <c r="F32" i="20" s="1"/>
  <c r="D33" i="21" s="1"/>
  <c r="L32" i="13"/>
  <c r="C32" i="8"/>
  <c r="J32" i="13"/>
  <c r="G32" i="20" s="1"/>
  <c r="F33" i="21" s="1"/>
  <c r="M32" i="13"/>
  <c r="I32" i="7"/>
  <c r="AE32" i="7"/>
  <c r="AF32" i="7" s="1"/>
  <c r="C32" i="7"/>
  <c r="D32" i="7"/>
  <c r="Z32" i="7"/>
  <c r="AA32" i="7"/>
  <c r="D32" i="8"/>
  <c r="W32" i="13"/>
  <c r="AK31" i="7"/>
  <c r="B31" i="8"/>
  <c r="H31" i="13"/>
  <c r="E31" i="20" s="1"/>
  <c r="B32" i="21" s="1"/>
  <c r="I31" i="13"/>
  <c r="F31" i="20" s="1"/>
  <c r="D32" i="21" s="1"/>
  <c r="L31" i="13"/>
  <c r="C31" i="8"/>
  <c r="J31" i="13"/>
  <c r="G31" i="20" s="1"/>
  <c r="F32" i="21" s="1"/>
  <c r="M31" i="13"/>
  <c r="I31" i="7"/>
  <c r="AE31" i="7"/>
  <c r="AF31" i="7" s="1"/>
  <c r="C31" i="7"/>
  <c r="D31" i="7"/>
  <c r="Z31" i="7"/>
  <c r="AA31" i="7"/>
  <c r="D31" i="8"/>
  <c r="W31" i="13"/>
  <c r="AK30" i="7"/>
  <c r="B30" i="8"/>
  <c r="H30" i="13"/>
  <c r="E30" i="20" s="1"/>
  <c r="B31" i="21" s="1"/>
  <c r="I30" i="13"/>
  <c r="F30" i="20" s="1"/>
  <c r="D31" i="21" s="1"/>
  <c r="L30" i="13"/>
  <c r="C30" i="8"/>
  <c r="J30" i="13"/>
  <c r="G30" i="20" s="1"/>
  <c r="F31" i="21" s="1"/>
  <c r="M30" i="13"/>
  <c r="I30" i="7"/>
  <c r="AE30" i="7"/>
  <c r="AF30" i="7" s="1"/>
  <c r="C30" i="7"/>
  <c r="D30" i="7"/>
  <c r="Z30" i="7"/>
  <c r="AA30" i="7"/>
  <c r="D30" i="8"/>
  <c r="W30" i="13"/>
  <c r="AK29" i="7"/>
  <c r="B29" i="8"/>
  <c r="H29" i="13"/>
  <c r="E29" i="20" s="1"/>
  <c r="B30" i="21" s="1"/>
  <c r="I29" i="13"/>
  <c r="F29" i="20" s="1"/>
  <c r="D30" i="21" s="1"/>
  <c r="L29" i="13"/>
  <c r="C29" i="8"/>
  <c r="J29" i="13"/>
  <c r="G29" i="20" s="1"/>
  <c r="F30" i="21" s="1"/>
  <c r="M29" i="13"/>
  <c r="I29" i="7"/>
  <c r="AE29" i="7"/>
  <c r="AF29" i="7" s="1"/>
  <c r="C29" i="7"/>
  <c r="D29" i="7"/>
  <c r="Z29" i="7"/>
  <c r="AA29" i="7"/>
  <c r="D29" i="8"/>
  <c r="W29" i="13"/>
  <c r="AK28" i="7"/>
  <c r="B28" i="8"/>
  <c r="H28" i="13"/>
  <c r="E28" i="20" s="1"/>
  <c r="B29" i="21" s="1"/>
  <c r="I28" i="13"/>
  <c r="F28" i="20" s="1"/>
  <c r="D29" i="21" s="1"/>
  <c r="L28" i="13"/>
  <c r="C28" i="8"/>
  <c r="J28" i="13"/>
  <c r="G28" i="20" s="1"/>
  <c r="F29" i="21" s="1"/>
  <c r="M28" i="13"/>
  <c r="I28" i="7"/>
  <c r="AE28" i="7"/>
  <c r="AF28" i="7" s="1"/>
  <c r="C28" i="7"/>
  <c r="D28" i="7"/>
  <c r="Z28" i="7"/>
  <c r="AA28" i="7"/>
  <c r="D28" i="8"/>
  <c r="W28" i="13"/>
  <c r="AK27" i="7"/>
  <c r="B27" i="8"/>
  <c r="H27" i="13"/>
  <c r="E27" i="20" s="1"/>
  <c r="B28" i="21" s="1"/>
  <c r="I27" i="13"/>
  <c r="F27" i="20" s="1"/>
  <c r="D28" i="21" s="1"/>
  <c r="L27" i="13"/>
  <c r="C27" i="8"/>
  <c r="J27" i="13"/>
  <c r="G27" i="20" s="1"/>
  <c r="F28" i="21" s="1"/>
  <c r="M27" i="13"/>
  <c r="I27" i="7"/>
  <c r="AE27" i="7"/>
  <c r="AF27" i="7" s="1"/>
  <c r="C27" i="7"/>
  <c r="D27" i="7"/>
  <c r="Z27" i="7"/>
  <c r="AA27" i="7"/>
  <c r="D27" i="8"/>
  <c r="W27" i="13"/>
  <c r="AK26" i="7"/>
  <c r="B26" i="8"/>
  <c r="H26" i="13"/>
  <c r="E26" i="20" s="1"/>
  <c r="B27" i="21" s="1"/>
  <c r="I26" i="13"/>
  <c r="F26" i="20" s="1"/>
  <c r="D27" i="21" s="1"/>
  <c r="L26" i="13"/>
  <c r="C26" i="8"/>
  <c r="J26" i="13"/>
  <c r="G26" i="20" s="1"/>
  <c r="F27" i="21" s="1"/>
  <c r="M26" i="13"/>
  <c r="I26" i="7"/>
  <c r="AE26" i="7"/>
  <c r="AF26" i="7" s="1"/>
  <c r="C26" i="7"/>
  <c r="D26" i="7"/>
  <c r="Z26" i="7"/>
  <c r="AA26" i="7"/>
  <c r="D26" i="8"/>
  <c r="W26" i="13"/>
  <c r="AK25" i="7"/>
  <c r="B25" i="8"/>
  <c r="H25" i="13"/>
  <c r="E25" i="20" s="1"/>
  <c r="B26" i="21" s="1"/>
  <c r="I25" i="13"/>
  <c r="F25" i="20" s="1"/>
  <c r="D26" i="21" s="1"/>
  <c r="L25" i="13"/>
  <c r="C25" i="8"/>
  <c r="J25" i="13"/>
  <c r="G25" i="20" s="1"/>
  <c r="F26" i="21" s="1"/>
  <c r="M25" i="13"/>
  <c r="I25" i="7"/>
  <c r="AE25" i="7"/>
  <c r="AF25" i="7" s="1"/>
  <c r="C25" i="7"/>
  <c r="D25" i="7"/>
  <c r="Z25" i="7"/>
  <c r="AA25" i="7"/>
  <c r="D25" i="8"/>
  <c r="W25" i="13"/>
  <c r="AK24" i="7"/>
  <c r="B24" i="8"/>
  <c r="H24" i="13"/>
  <c r="E24" i="20" s="1"/>
  <c r="B25" i="21" s="1"/>
  <c r="I24" i="13"/>
  <c r="F24" i="20" s="1"/>
  <c r="D25" i="21" s="1"/>
  <c r="L24" i="13"/>
  <c r="C24" i="8"/>
  <c r="J24" i="13"/>
  <c r="G24" i="20" s="1"/>
  <c r="F25" i="21" s="1"/>
  <c r="M24" i="13"/>
  <c r="I24" i="7"/>
  <c r="AE24" i="7"/>
  <c r="AF24" i="7" s="1"/>
  <c r="C24" i="7"/>
  <c r="D24" i="7"/>
  <c r="Z24" i="7"/>
  <c r="AA24" i="7"/>
  <c r="D24" i="8"/>
  <c r="W24" i="13"/>
  <c r="AK23" i="7"/>
  <c r="B23" i="8"/>
  <c r="H23" i="13"/>
  <c r="E23" i="20" s="1"/>
  <c r="B24" i="21" s="1"/>
  <c r="I23" i="13"/>
  <c r="F23" i="20" s="1"/>
  <c r="D24" i="21" s="1"/>
  <c r="L23" i="13"/>
  <c r="C23" i="8"/>
  <c r="J23" i="13"/>
  <c r="G23" i="20" s="1"/>
  <c r="F24" i="21" s="1"/>
  <c r="M23" i="13"/>
  <c r="I23" i="7"/>
  <c r="AE23" i="7"/>
  <c r="AF23" i="7" s="1"/>
  <c r="C23" i="7"/>
  <c r="D23" i="7"/>
  <c r="Z23" i="7"/>
  <c r="AA23" i="7"/>
  <c r="D23" i="8"/>
  <c r="W23" i="13"/>
  <c r="AK22" i="7"/>
  <c r="B22" i="8"/>
  <c r="H22" i="13"/>
  <c r="E22" i="20" s="1"/>
  <c r="B23" i="21" s="1"/>
  <c r="I22" i="13"/>
  <c r="F22" i="20" s="1"/>
  <c r="D23" i="21" s="1"/>
  <c r="L22" i="13"/>
  <c r="C22" i="8"/>
  <c r="J22" i="13"/>
  <c r="G22" i="20" s="1"/>
  <c r="F23" i="21" s="1"/>
  <c r="M22" i="13"/>
  <c r="I22" i="7"/>
  <c r="AE22" i="7"/>
  <c r="AF22" i="7" s="1"/>
  <c r="C22" i="7"/>
  <c r="D22" i="7"/>
  <c r="Z22" i="7"/>
  <c r="AA22" i="7"/>
  <c r="D22" i="8"/>
  <c r="W22" i="13"/>
  <c r="AK21" i="7"/>
  <c r="B21" i="8"/>
  <c r="H21" i="13"/>
  <c r="E21" i="20" s="1"/>
  <c r="B22" i="21" s="1"/>
  <c r="I21" i="13"/>
  <c r="F21" i="20" s="1"/>
  <c r="D22" i="21" s="1"/>
  <c r="L21" i="13"/>
  <c r="C21" i="8"/>
  <c r="J21" i="13"/>
  <c r="G21" i="20" s="1"/>
  <c r="F22" i="21" s="1"/>
  <c r="M21" i="13"/>
  <c r="I21" i="7"/>
  <c r="AE21" i="7"/>
  <c r="AF21" i="7" s="1"/>
  <c r="C21" i="7"/>
  <c r="D21" i="7"/>
  <c r="Z21" i="7"/>
  <c r="AA21" i="7"/>
  <c r="D21" i="8"/>
  <c r="W21" i="13"/>
  <c r="AK20" i="7"/>
  <c r="B20" i="8"/>
  <c r="H20" i="13"/>
  <c r="E20" i="20" s="1"/>
  <c r="B21" i="21" s="1"/>
  <c r="I20" i="13"/>
  <c r="F20" i="20" s="1"/>
  <c r="D21" i="21" s="1"/>
  <c r="L20" i="13"/>
  <c r="C20" i="8"/>
  <c r="J20" i="13"/>
  <c r="G20" i="20" s="1"/>
  <c r="F21" i="21" s="1"/>
  <c r="M20" i="13"/>
  <c r="I20" i="7"/>
  <c r="AE20" i="7"/>
  <c r="AF20" i="7" s="1"/>
  <c r="C20" i="7"/>
  <c r="D20" i="7"/>
  <c r="Z20" i="7"/>
  <c r="AA20" i="7"/>
  <c r="D20" i="8"/>
  <c r="W20" i="13"/>
  <c r="AK19" i="7"/>
  <c r="B19" i="8"/>
  <c r="H19" i="13"/>
  <c r="E19" i="20" s="1"/>
  <c r="B20" i="21" s="1"/>
  <c r="I19" i="13"/>
  <c r="F19" i="20" s="1"/>
  <c r="D20" i="21" s="1"/>
  <c r="L19" i="13"/>
  <c r="C19" i="8"/>
  <c r="J19" i="13"/>
  <c r="G19" i="20" s="1"/>
  <c r="F20" i="21" s="1"/>
  <c r="M19" i="13"/>
  <c r="I19" i="7"/>
  <c r="AE19" i="7"/>
  <c r="AF19" i="7" s="1"/>
  <c r="C19" i="7"/>
  <c r="D19" i="7"/>
  <c r="Z19" i="7"/>
  <c r="AA19" i="7"/>
  <c r="D19" i="8"/>
  <c r="W19" i="13"/>
  <c r="AK18" i="7"/>
  <c r="B18" i="8"/>
  <c r="H18" i="13"/>
  <c r="E18" i="20" s="1"/>
  <c r="B19" i="21" s="1"/>
  <c r="I18" i="13"/>
  <c r="F18" i="20" s="1"/>
  <c r="D19" i="21" s="1"/>
  <c r="L18" i="13"/>
  <c r="C18" i="8"/>
  <c r="J18" i="13"/>
  <c r="G18" i="20" s="1"/>
  <c r="F19" i="21" s="1"/>
  <c r="M18" i="13"/>
  <c r="I18" i="7"/>
  <c r="AE18" i="7"/>
  <c r="AF18" i="7" s="1"/>
  <c r="C18" i="7"/>
  <c r="D18" i="7"/>
  <c r="Z18" i="7"/>
  <c r="AA18" i="7"/>
  <c r="D18" i="8"/>
  <c r="W18" i="13"/>
  <c r="AK17" i="7"/>
  <c r="B17" i="8"/>
  <c r="H17" i="13"/>
  <c r="E17" i="20" s="1"/>
  <c r="B18" i="21" s="1"/>
  <c r="I17" i="13"/>
  <c r="F17" i="20" s="1"/>
  <c r="D18" i="21" s="1"/>
  <c r="L17" i="13"/>
  <c r="C17" i="8"/>
  <c r="J17" i="13"/>
  <c r="G17" i="20" s="1"/>
  <c r="F18" i="21" s="1"/>
  <c r="M17" i="13"/>
  <c r="I17" i="7"/>
  <c r="AE17" i="7"/>
  <c r="AF17" i="7" s="1"/>
  <c r="C17" i="7"/>
  <c r="D17" i="7"/>
  <c r="Z17" i="7"/>
  <c r="AA17" i="7"/>
  <c r="D17" i="8"/>
  <c r="W17" i="13"/>
  <c r="AK16" i="7"/>
  <c r="B16" i="8"/>
  <c r="H16" i="13"/>
  <c r="E16" i="20" s="1"/>
  <c r="B17" i="21" s="1"/>
  <c r="I16" i="13"/>
  <c r="F16" i="20" s="1"/>
  <c r="D17" i="21" s="1"/>
  <c r="L16" i="13"/>
  <c r="C16" i="8"/>
  <c r="J16" i="13"/>
  <c r="G16" i="20" s="1"/>
  <c r="F17" i="21" s="1"/>
  <c r="M16" i="13"/>
  <c r="I16" i="7"/>
  <c r="AE16" i="7"/>
  <c r="AF16" i="7" s="1"/>
  <c r="C16" i="7"/>
  <c r="D16" i="7"/>
  <c r="Z16" i="7"/>
  <c r="AA16" i="7"/>
  <c r="D16" i="8"/>
  <c r="W16" i="13"/>
  <c r="AK15" i="7"/>
  <c r="B15" i="8"/>
  <c r="H15" i="13"/>
  <c r="E15" i="20" s="1"/>
  <c r="B16" i="21" s="1"/>
  <c r="I15" i="13"/>
  <c r="F15" i="20" s="1"/>
  <c r="D16" i="21" s="1"/>
  <c r="L15" i="13"/>
  <c r="C15" i="8"/>
  <c r="J15" i="13"/>
  <c r="G15" i="20" s="1"/>
  <c r="F16" i="21" s="1"/>
  <c r="M15" i="13"/>
  <c r="I15" i="7"/>
  <c r="AE15" i="7"/>
  <c r="AF15" i="7" s="1"/>
  <c r="C15" i="7"/>
  <c r="D15" i="7"/>
  <c r="Z15" i="7"/>
  <c r="AA15" i="7"/>
  <c r="D15" i="8"/>
  <c r="W15" i="13"/>
  <c r="Q50" i="20"/>
  <c r="C1031" i="21" s="1"/>
  <c r="Z50" i="20"/>
  <c r="C1276" i="21" s="1"/>
  <c r="AI50" i="20"/>
  <c r="C1521" i="21" s="1"/>
  <c r="AR50" i="20"/>
  <c r="C1766" i="21" s="1"/>
  <c r="V48" i="20"/>
  <c r="AE48" i="20"/>
  <c r="AN48" i="20"/>
  <c r="AW48" i="20"/>
  <c r="Q46" i="20"/>
  <c r="C1027" i="21" s="1"/>
  <c r="Z46" i="20"/>
  <c r="C1272" i="21" s="1"/>
  <c r="AI46" i="20"/>
  <c r="C1517" i="21" s="1"/>
  <c r="AR46" i="20"/>
  <c r="C1762" i="21" s="1"/>
  <c r="V44" i="20"/>
  <c r="AE44" i="20"/>
  <c r="AN44" i="20"/>
  <c r="AW44" i="20"/>
  <c r="S43" i="20"/>
  <c r="E1024" i="21" s="1"/>
  <c r="AB43" i="20"/>
  <c r="E1269" i="21" s="1"/>
  <c r="AK43" i="20"/>
  <c r="E1514" i="21" s="1"/>
  <c r="AT43" i="20"/>
  <c r="E1759" i="21" s="1"/>
  <c r="V42" i="20"/>
  <c r="AE42" i="20"/>
  <c r="AN42" i="20"/>
  <c r="AW42" i="20"/>
  <c r="Q41" i="20"/>
  <c r="C1022" i="21" s="1"/>
  <c r="Z41" i="20"/>
  <c r="C1267" i="21" s="1"/>
  <c r="AI41" i="20"/>
  <c r="C1512" i="21" s="1"/>
  <c r="AR41" i="20"/>
  <c r="C1757" i="21" s="1"/>
  <c r="Z39" i="20"/>
  <c r="C1265" i="21" s="1"/>
  <c r="AI39" i="20"/>
  <c r="C1510" i="21" s="1"/>
  <c r="AR39" i="20"/>
  <c r="C1755" i="21" s="1"/>
  <c r="Q39" i="20"/>
  <c r="C1020" i="21" s="1"/>
  <c r="AI38" i="20"/>
  <c r="C1509" i="21" s="1"/>
  <c r="Q38" i="20"/>
  <c r="C1019" i="21" s="1"/>
  <c r="Z38" i="20"/>
  <c r="C1264" i="21" s="1"/>
  <c r="AR38" i="20"/>
  <c r="C1754" i="21" s="1"/>
  <c r="T31" i="20"/>
  <c r="AC31" i="20"/>
  <c r="AU31" i="20"/>
  <c r="AL31" i="20"/>
  <c r="AP29" i="20"/>
  <c r="A1745" i="21" s="1"/>
  <c r="X29" i="20"/>
  <c r="A1255" i="21" s="1"/>
  <c r="O29" i="20"/>
  <c r="A1010" i="21" s="1"/>
  <c r="AG29" i="20"/>
  <c r="A1500" i="21" s="1"/>
  <c r="P28" i="20"/>
  <c r="AH28" i="20"/>
  <c r="AQ28" i="20"/>
  <c r="Y28" i="20"/>
  <c r="D270" i="20"/>
  <c r="F273" i="21"/>
  <c r="AW26" i="20"/>
  <c r="V26" i="20"/>
  <c r="AN26" i="20"/>
  <c r="AE26" i="20"/>
  <c r="P24" i="20"/>
  <c r="AH24" i="20"/>
  <c r="Y24" i="20"/>
  <c r="AQ24" i="20"/>
  <c r="T23" i="20"/>
  <c r="AC23" i="20"/>
  <c r="AU23" i="20"/>
  <c r="AL23" i="20"/>
  <c r="C14" i="7"/>
  <c r="D14" i="7"/>
  <c r="Z14" i="7"/>
  <c r="AA14" i="7"/>
  <c r="D14" i="8"/>
  <c r="W14" i="13"/>
  <c r="AK13" i="7"/>
  <c r="B13" i="8"/>
  <c r="H13" i="13"/>
  <c r="E13" i="20" s="1"/>
  <c r="B14" i="21" s="1"/>
  <c r="I13" i="13"/>
  <c r="F13" i="20" s="1"/>
  <c r="D14" i="21" s="1"/>
  <c r="L13" i="13"/>
  <c r="C13" i="8"/>
  <c r="J13" i="13"/>
  <c r="G13" i="20" s="1"/>
  <c r="F14" i="21" s="1"/>
  <c r="M13" i="13"/>
  <c r="I13" i="7"/>
  <c r="AE13" i="7"/>
  <c r="AF13" i="7" s="1"/>
  <c r="C13" i="7"/>
  <c r="D13" i="7"/>
  <c r="Z13" i="7"/>
  <c r="AA13" i="7"/>
  <c r="D13" i="8"/>
  <c r="W13" i="13"/>
  <c r="AK12" i="7"/>
  <c r="B12" i="8"/>
  <c r="H12" i="13"/>
  <c r="E12" i="20" s="1"/>
  <c r="B13" i="21" s="1"/>
  <c r="I12" i="13"/>
  <c r="F12" i="20" s="1"/>
  <c r="D13" i="21" s="1"/>
  <c r="L12" i="13"/>
  <c r="C12" i="8"/>
  <c r="J12" i="13"/>
  <c r="G12" i="20" s="1"/>
  <c r="F13" i="21" s="1"/>
  <c r="M12" i="13"/>
  <c r="I12" i="7"/>
  <c r="AE12" i="7"/>
  <c r="AF12" i="7" s="1"/>
  <c r="C12" i="7"/>
  <c r="D12" i="7"/>
  <c r="Z12" i="7"/>
  <c r="AA12" i="7"/>
  <c r="D12" i="8"/>
  <c r="W12" i="13"/>
  <c r="AK11" i="7"/>
  <c r="B11" i="8"/>
  <c r="H11" i="13"/>
  <c r="E11" i="20" s="1"/>
  <c r="B12" i="21" s="1"/>
  <c r="I11" i="13"/>
  <c r="F11" i="20" s="1"/>
  <c r="D12" i="21" s="1"/>
  <c r="L11" i="13"/>
  <c r="C11" i="8"/>
  <c r="J11" i="13"/>
  <c r="G11" i="20" s="1"/>
  <c r="F12" i="21" s="1"/>
  <c r="M11" i="13"/>
  <c r="I11" i="7"/>
  <c r="AE11" i="7"/>
  <c r="AF11" i="7" s="1"/>
  <c r="C11" i="7"/>
  <c r="D11" i="7"/>
  <c r="Z11" i="7"/>
  <c r="AA11" i="7"/>
  <c r="D11" i="8"/>
  <c r="W11" i="13"/>
  <c r="AK10" i="7"/>
  <c r="B10" i="8"/>
  <c r="H10" i="13"/>
  <c r="E10" i="20" s="1"/>
  <c r="B11" i="21" s="1"/>
  <c r="I10" i="13"/>
  <c r="F10" i="20" s="1"/>
  <c r="D11" i="21" s="1"/>
  <c r="L10" i="13"/>
  <c r="C10" i="8"/>
  <c r="J10" i="13"/>
  <c r="G10" i="20" s="1"/>
  <c r="F11" i="21" s="1"/>
  <c r="M10" i="13"/>
  <c r="I10" i="7"/>
  <c r="AE10" i="7"/>
  <c r="AF10" i="7" s="1"/>
  <c r="C10" i="7"/>
  <c r="D10" i="7"/>
  <c r="Z10" i="7"/>
  <c r="AA10" i="7"/>
  <c r="D10" i="8"/>
  <c r="W10" i="13"/>
  <c r="AK9" i="7"/>
  <c r="B9" i="8"/>
  <c r="H9" i="13"/>
  <c r="E9" i="20" s="1"/>
  <c r="B10" i="21" s="1"/>
  <c r="I9" i="13"/>
  <c r="F9" i="20" s="1"/>
  <c r="D10" i="21" s="1"/>
  <c r="L9" i="13"/>
  <c r="C9" i="8"/>
  <c r="J9" i="13"/>
  <c r="G9" i="20" s="1"/>
  <c r="F10" i="21" s="1"/>
  <c r="M9" i="13"/>
  <c r="I9" i="7"/>
  <c r="AE9" i="7"/>
  <c r="AF9" i="7" s="1"/>
  <c r="C9" i="7"/>
  <c r="D9" i="7"/>
  <c r="Z9" i="7"/>
  <c r="AA9" i="7"/>
  <c r="D9" i="8"/>
  <c r="W9" i="13"/>
  <c r="AK8" i="7"/>
  <c r="B8" i="8"/>
  <c r="H8" i="13"/>
  <c r="E8" i="20" s="1"/>
  <c r="B9" i="21" s="1"/>
  <c r="I8" i="13"/>
  <c r="F8" i="20" s="1"/>
  <c r="D9" i="21" s="1"/>
  <c r="L8" i="13"/>
  <c r="C8" i="8"/>
  <c r="J8" i="13"/>
  <c r="G8" i="20" s="1"/>
  <c r="F9" i="21" s="1"/>
  <c r="M8" i="13"/>
  <c r="I8" i="7"/>
  <c r="AE8" i="7"/>
  <c r="AF8" i="7" s="1"/>
  <c r="C8" i="7"/>
  <c r="D8" i="7"/>
  <c r="Z8" i="7"/>
  <c r="AA8" i="7"/>
  <c r="D8" i="8"/>
  <c r="W8" i="13"/>
  <c r="AK7" i="7"/>
  <c r="B7" i="8"/>
  <c r="H7" i="13"/>
  <c r="E7" i="20" s="1"/>
  <c r="B8" i="21" s="1"/>
  <c r="I7" i="13"/>
  <c r="F7" i="20" s="1"/>
  <c r="D8" i="21" s="1"/>
  <c r="L7" i="13"/>
  <c r="C7" i="8"/>
  <c r="J7" i="13"/>
  <c r="G7" i="20" s="1"/>
  <c r="F8" i="21" s="1"/>
  <c r="M7" i="13"/>
  <c r="I7" i="7"/>
  <c r="AE7" i="7"/>
  <c r="AF7" i="7" s="1"/>
  <c r="C7" i="7"/>
  <c r="D7" i="7"/>
  <c r="Z7" i="7"/>
  <c r="AA7" i="7"/>
  <c r="D7" i="8"/>
  <c r="W7" i="13"/>
  <c r="AK6" i="7"/>
  <c r="B6" i="8"/>
  <c r="H6" i="13"/>
  <c r="E6" i="20" s="1"/>
  <c r="B7" i="21" s="1"/>
  <c r="I6" i="13"/>
  <c r="F6" i="20" s="1"/>
  <c r="D7" i="21" s="1"/>
  <c r="L6" i="13"/>
  <c r="C6" i="8"/>
  <c r="J6" i="13"/>
  <c r="G6" i="20" s="1"/>
  <c r="F7" i="21" s="1"/>
  <c r="M6" i="13"/>
  <c r="I6" i="7"/>
  <c r="AE6" i="7"/>
  <c r="AF6" i="7" s="1"/>
  <c r="C6" i="7"/>
  <c r="D6" i="7"/>
  <c r="Z6" i="7"/>
  <c r="AA6" i="7"/>
  <c r="D6" i="8"/>
  <c r="W6" i="13"/>
  <c r="AK5" i="7"/>
  <c r="B5" i="8"/>
  <c r="H5" i="13"/>
  <c r="E5" i="20" s="1"/>
  <c r="B6" i="21" s="1"/>
  <c r="I5" i="13"/>
  <c r="F5" i="20" s="1"/>
  <c r="D6" i="21" s="1"/>
  <c r="L5" i="13"/>
  <c r="C5" i="8"/>
  <c r="J5" i="13"/>
  <c r="G5" i="20" s="1"/>
  <c r="F6" i="21" s="1"/>
  <c r="M5" i="13"/>
  <c r="I5" i="7"/>
  <c r="AE5" i="7"/>
  <c r="AF5" i="7" s="1"/>
  <c r="C5" i="7"/>
  <c r="D5" i="7"/>
  <c r="Z5" i="7"/>
  <c r="AA5" i="7"/>
  <c r="D5" i="8"/>
  <c r="W5" i="13"/>
  <c r="AK4" i="7"/>
  <c r="B4" i="8"/>
  <c r="H4" i="13"/>
  <c r="E4" i="20" s="1"/>
  <c r="B5" i="21" s="1"/>
  <c r="I4" i="13"/>
  <c r="F4" i="20" s="1"/>
  <c r="D5" i="21" s="1"/>
  <c r="L4" i="13"/>
  <c r="C4" i="8"/>
  <c r="J4" i="13"/>
  <c r="G4" i="20" s="1"/>
  <c r="F5" i="21" s="1"/>
  <c r="M4" i="13"/>
  <c r="I4" i="7"/>
  <c r="AE4" i="7"/>
  <c r="AF4" i="7" s="1"/>
  <c r="C4" i="7"/>
  <c r="D4" i="7"/>
  <c r="Z4" i="7"/>
  <c r="AA4" i="7"/>
  <c r="D4" i="8"/>
  <c r="W4" i="13"/>
  <c r="AK3" i="7"/>
  <c r="B3" i="8"/>
  <c r="H3" i="13"/>
  <c r="E3" i="20" s="1"/>
  <c r="B4" i="21" s="1"/>
  <c r="I3" i="13"/>
  <c r="F3" i="20" s="1"/>
  <c r="D4" i="21" s="1"/>
  <c r="L3" i="13"/>
  <c r="C3" i="8"/>
  <c r="J3" i="13"/>
  <c r="G3" i="20" s="1"/>
  <c r="F4" i="21" s="1"/>
  <c r="M3" i="13"/>
  <c r="I3" i="7"/>
  <c r="AE3" i="7"/>
  <c r="AF3" i="7" s="1"/>
  <c r="C3" i="7"/>
  <c r="D3" i="7"/>
  <c r="Z3" i="7"/>
  <c r="AA3" i="7"/>
  <c r="D3" i="8"/>
  <c r="W3" i="13"/>
  <c r="AK2" i="7"/>
  <c r="B2" i="8"/>
  <c r="H2" i="13"/>
  <c r="E2" i="20" s="1"/>
  <c r="B3" i="21" s="1"/>
  <c r="I2" i="13"/>
  <c r="F2" i="20" s="1"/>
  <c r="D3" i="21" s="1"/>
  <c r="L2" i="13"/>
  <c r="B12" i="1"/>
  <c r="B13" i="1"/>
  <c r="C2" i="8"/>
  <c r="J2" i="13"/>
  <c r="G2" i="20" s="1"/>
  <c r="F3" i="21" s="1"/>
  <c r="M2" i="13"/>
  <c r="I2" i="7"/>
  <c r="AE2" i="7"/>
  <c r="AF2" i="7" s="1"/>
  <c r="C2" i="7"/>
  <c r="D2" i="7"/>
  <c r="E2" i="7" s="1"/>
  <c r="Z2" i="7"/>
  <c r="AA2" i="7"/>
  <c r="AB2" i="7" s="1"/>
  <c r="D2" i="8"/>
  <c r="W2" i="13"/>
  <c r="O118" i="20"/>
  <c r="A1099" i="21" s="1"/>
  <c r="X118" i="20"/>
  <c r="A1344" i="21" s="1"/>
  <c r="AG118" i="20"/>
  <c r="A1589" i="21" s="1"/>
  <c r="AP118" i="20"/>
  <c r="A1834" i="21" s="1"/>
  <c r="P50" i="20"/>
  <c r="Y50" i="20"/>
  <c r="AH50" i="20"/>
  <c r="AQ50" i="20"/>
  <c r="V49" i="20"/>
  <c r="AE49" i="20"/>
  <c r="AN49" i="20"/>
  <c r="AW49" i="20"/>
  <c r="U48" i="20"/>
  <c r="G1029" i="21" s="1"/>
  <c r="AD48" i="20"/>
  <c r="G1274" i="21" s="1"/>
  <c r="AM48" i="20"/>
  <c r="G1519" i="21" s="1"/>
  <c r="AV48" i="20"/>
  <c r="G1764" i="21" s="1"/>
  <c r="T48" i="20"/>
  <c r="AC48" i="20"/>
  <c r="AL48" i="20"/>
  <c r="AU48" i="20"/>
  <c r="D290" i="20"/>
  <c r="F293" i="21"/>
  <c r="R46" i="20"/>
  <c r="AA46" i="20"/>
  <c r="AJ46" i="20"/>
  <c r="AS46" i="20"/>
  <c r="C288" i="20"/>
  <c r="D291" i="21"/>
  <c r="O43" i="20"/>
  <c r="A1024" i="21" s="1"/>
  <c r="X43" i="20"/>
  <c r="A1269" i="21" s="1"/>
  <c r="AG43" i="20"/>
  <c r="A1514" i="21" s="1"/>
  <c r="AP43" i="20"/>
  <c r="A1759" i="21" s="1"/>
  <c r="R43" i="20"/>
  <c r="AA43" i="20"/>
  <c r="AJ43" i="20"/>
  <c r="AS43" i="20"/>
  <c r="U41" i="20"/>
  <c r="G1022" i="21" s="1"/>
  <c r="AD41" i="20"/>
  <c r="G1267" i="21" s="1"/>
  <c r="AM41" i="20"/>
  <c r="G1512" i="21" s="1"/>
  <c r="AV41" i="20"/>
  <c r="G1757" i="21" s="1"/>
  <c r="AG39" i="20"/>
  <c r="A1510" i="21" s="1"/>
  <c r="AP39" i="20"/>
  <c r="A1755" i="21" s="1"/>
  <c r="O39" i="20"/>
  <c r="A1020" i="21" s="1"/>
  <c r="X39" i="20"/>
  <c r="A1265" i="21" s="1"/>
  <c r="AJ39" i="20"/>
  <c r="AS39" i="20"/>
  <c r="AA39" i="20"/>
  <c r="R39" i="20"/>
  <c r="D281" i="20"/>
  <c r="F284" i="21"/>
  <c r="S36" i="20"/>
  <c r="E1017" i="21" s="1"/>
  <c r="AT36" i="20"/>
  <c r="E1752" i="21" s="1"/>
  <c r="AB36" i="20"/>
  <c r="E1262" i="21" s="1"/>
  <c r="AK36" i="20"/>
  <c r="E1507" i="21" s="1"/>
  <c r="X35" i="20"/>
  <c r="A1261" i="21" s="1"/>
  <c r="O35" i="20"/>
  <c r="A1016" i="21" s="1"/>
  <c r="AG35" i="20"/>
  <c r="A1506" i="21" s="1"/>
  <c r="AP35" i="20"/>
  <c r="A1751" i="21" s="1"/>
  <c r="Y29" i="20"/>
  <c r="P29" i="20"/>
  <c r="AH29" i="20"/>
  <c r="AQ29" i="20"/>
  <c r="AB28" i="20"/>
  <c r="E1254" i="21" s="1"/>
  <c r="AT28" i="20"/>
  <c r="E1744" i="21" s="1"/>
  <c r="AK28" i="20"/>
  <c r="E1499" i="21" s="1"/>
  <c r="S28" i="20"/>
  <c r="E1009" i="21" s="1"/>
  <c r="E269" i="20"/>
  <c r="H272" i="21"/>
  <c r="AK23" i="20"/>
  <c r="E1494" i="21" s="1"/>
  <c r="AT23" i="20"/>
  <c r="E1739" i="21" s="1"/>
  <c r="S23" i="20"/>
  <c r="E1004" i="21" s="1"/>
  <c r="AB23" i="20"/>
  <c r="E1249" i="21" s="1"/>
  <c r="D266" i="20"/>
  <c r="F269" i="21"/>
  <c r="S22" i="20"/>
  <c r="E1003" i="21" s="1"/>
  <c r="AB22" i="20"/>
  <c r="E1248" i="21" s="1"/>
  <c r="AK22" i="20"/>
  <c r="E1493" i="21" s="1"/>
  <c r="AT22" i="20"/>
  <c r="E1738" i="21" s="1"/>
  <c r="AQ22" i="20"/>
  <c r="P22" i="20"/>
  <c r="Y22" i="20"/>
  <c r="AH22" i="20"/>
  <c r="O21" i="20"/>
  <c r="A1002" i="21" s="1"/>
  <c r="X21" i="20"/>
  <c r="A1247" i="21" s="1"/>
  <c r="AG21" i="20"/>
  <c r="A1492" i="21" s="1"/>
  <c r="AP21" i="20"/>
  <c r="A1737" i="21" s="1"/>
  <c r="AC135" i="20"/>
  <c r="AS134" i="20"/>
  <c r="AH132" i="20"/>
  <c r="AH126" i="20"/>
  <c r="AQ124" i="20"/>
  <c r="AH124" i="20"/>
  <c r="AU120" i="20"/>
  <c r="AS120" i="20"/>
  <c r="AL120" i="20"/>
  <c r="AE120" i="20"/>
  <c r="AA120" i="20"/>
  <c r="L120" i="20"/>
  <c r="AQ118" i="20"/>
  <c r="AH118" i="20"/>
  <c r="AJ38" i="20"/>
  <c r="AA38" i="20"/>
  <c r="AA37" i="20"/>
  <c r="AU36" i="20"/>
  <c r="AC36" i="20"/>
  <c r="Y36" i="20"/>
  <c r="AC34" i="20"/>
  <c r="AQ33" i="20"/>
  <c r="AJ29" i="20"/>
  <c r="AA29" i="20"/>
  <c r="AS26" i="20"/>
  <c r="AA26" i="20"/>
  <c r="AS25" i="20"/>
  <c r="AL25" i="20"/>
  <c r="AA25" i="20"/>
  <c r="K25" i="20"/>
  <c r="AU24" i="20"/>
  <c r="AJ24" i="20"/>
  <c r="AJ20" i="20"/>
  <c r="AE20" i="20"/>
  <c r="Y20" i="20"/>
  <c r="M241" i="20"/>
  <c r="K241" i="20"/>
  <c r="L240" i="20"/>
  <c r="J240" i="20"/>
  <c r="J238" i="20"/>
  <c r="L237" i="20"/>
  <c r="J237" i="20"/>
  <c r="J234" i="20"/>
  <c r="L233" i="20"/>
  <c r="J232" i="20"/>
  <c r="M229" i="20"/>
  <c r="K228" i="20"/>
  <c r="L227" i="20"/>
  <c r="K226" i="20"/>
  <c r="M225" i="20"/>
  <c r="J223" i="20"/>
  <c r="M217" i="20"/>
  <c r="K152" i="20"/>
  <c r="AJ34" i="20"/>
  <c r="AN20" i="20"/>
  <c r="AS152" i="20"/>
  <c r="Y51" i="20"/>
  <c r="L144" i="20"/>
  <c r="J143" i="20"/>
  <c r="M142" i="20"/>
  <c r="L139" i="20"/>
  <c r="K138" i="20"/>
  <c r="K137" i="20"/>
  <c r="J136" i="20"/>
  <c r="M134" i="20"/>
  <c r="J133" i="20"/>
  <c r="J132" i="20"/>
  <c r="K130" i="20"/>
  <c r="M127" i="20"/>
  <c r="M124" i="20"/>
  <c r="L123" i="20"/>
  <c r="M44" i="20"/>
  <c r="L43" i="20"/>
  <c r="L39" i="20"/>
  <c r="K38" i="20"/>
  <c r="M36" i="20"/>
  <c r="J30" i="20"/>
  <c r="H409" i="21"/>
  <c r="D408" i="21"/>
  <c r="B406" i="21"/>
  <c r="F405" i="21"/>
  <c r="B404" i="21"/>
  <c r="B403" i="21"/>
  <c r="D397" i="21"/>
  <c r="B396" i="21"/>
  <c r="B394" i="21"/>
  <c r="H393" i="21"/>
  <c r="H392" i="21"/>
  <c r="F391" i="21"/>
  <c r="AQ132" i="20"/>
  <c r="Y132" i="20"/>
  <c r="K120" i="20"/>
  <c r="L119" i="20"/>
  <c r="AW20" i="20"/>
  <c r="AQ51" i="20"/>
  <c r="L149" i="20"/>
  <c r="L148" i="20"/>
  <c r="L147" i="20"/>
  <c r="K146" i="20"/>
  <c r="M145" i="20"/>
  <c r="J142" i="20"/>
  <c r="K140" i="20"/>
  <c r="L134" i="20"/>
  <c r="K133" i="20"/>
  <c r="L131" i="20"/>
  <c r="L128" i="20"/>
  <c r="K127" i="20"/>
  <c r="M122" i="20"/>
  <c r="K37" i="20"/>
  <c r="J28" i="20"/>
  <c r="E474" i="20"/>
  <c r="B474" i="20"/>
  <c r="D473" i="20"/>
  <c r="B473" i="20"/>
  <c r="D472" i="20"/>
  <c r="B472" i="20"/>
  <c r="B471" i="20"/>
  <c r="E470" i="20"/>
  <c r="B470" i="20"/>
  <c r="D469" i="20"/>
  <c r="C468" i="20"/>
  <c r="D467" i="20"/>
  <c r="E466" i="20"/>
  <c r="C466" i="20"/>
  <c r="D465" i="20"/>
  <c r="C465" i="20"/>
  <c r="B465" i="20"/>
  <c r="E464" i="20"/>
  <c r="D464" i="20"/>
  <c r="B464" i="20"/>
  <c r="D463" i="20"/>
  <c r="B463" i="20"/>
  <c r="E462" i="20"/>
  <c r="D462" i="20"/>
  <c r="E461" i="20"/>
  <c r="C461" i="20"/>
  <c r="B460" i="20"/>
  <c r="E406" i="20"/>
  <c r="C406" i="20"/>
  <c r="E405" i="20"/>
  <c r="C405" i="20"/>
  <c r="D404" i="20"/>
  <c r="C403" i="20"/>
  <c r="B403" i="20"/>
  <c r="D402" i="20"/>
  <c r="C401" i="20"/>
  <c r="B401" i="20"/>
  <c r="B400" i="20"/>
  <c r="C397" i="20"/>
  <c r="B396" i="20"/>
  <c r="C394" i="20"/>
  <c r="D393" i="20"/>
  <c r="B393" i="20"/>
  <c r="B391" i="20"/>
  <c r="E390" i="20"/>
  <c r="E389" i="20"/>
  <c r="D388" i="20"/>
  <c r="AQ232" i="20"/>
  <c r="AH232" i="20"/>
  <c r="Y232" i="20"/>
  <c r="AU218" i="20"/>
  <c r="AL218" i="20"/>
  <c r="AC218" i="20"/>
  <c r="AJ120" i="20"/>
  <c r="AL37" i="20"/>
  <c r="AC37" i="20"/>
  <c r="Y161" i="20"/>
  <c r="AJ152" i="20"/>
  <c r="AA152" i="20"/>
  <c r="AA34" i="20"/>
  <c r="AH51" i="20"/>
  <c r="L232" i="20"/>
  <c r="L231" i="20"/>
  <c r="K230" i="20"/>
  <c r="K229" i="20"/>
  <c r="M228" i="20"/>
  <c r="M226" i="20"/>
  <c r="J226" i="20"/>
  <c r="L223" i="20"/>
  <c r="K219" i="20"/>
  <c r="L218" i="20"/>
  <c r="J161" i="20"/>
  <c r="J159" i="20"/>
  <c r="M158" i="20"/>
  <c r="M154" i="20"/>
  <c r="J151" i="20"/>
  <c r="M150" i="20"/>
  <c r="K149" i="20"/>
  <c r="K145" i="20"/>
  <c r="K141" i="20"/>
  <c r="K139" i="20"/>
  <c r="K220" i="20"/>
  <c r="J218" i="20"/>
  <c r="L217" i="20"/>
  <c r="J163" i="20"/>
  <c r="L162" i="20"/>
  <c r="L160" i="20"/>
  <c r="M159" i="20"/>
  <c r="L156" i="20"/>
  <c r="L154" i="20"/>
  <c r="M153" i="20"/>
  <c r="M152" i="20"/>
  <c r="M151" i="20"/>
  <c r="K148" i="20"/>
  <c r="L146" i="20"/>
  <c r="L140" i="20"/>
  <c r="K135" i="20"/>
  <c r="M133" i="20"/>
  <c r="L132" i="20"/>
  <c r="L50" i="20"/>
  <c r="J130" i="20"/>
  <c r="L129" i="20"/>
  <c r="J128" i="20"/>
  <c r="J126" i="20"/>
  <c r="L124" i="20"/>
  <c r="J118" i="20"/>
  <c r="K41" i="20"/>
  <c r="J38" i="20"/>
  <c r="J21" i="20"/>
  <c r="L20" i="20"/>
  <c r="M35" i="20"/>
  <c r="K34" i="20"/>
  <c r="M24" i="20"/>
  <c r="J20" i="20"/>
  <c r="G119" i="1"/>
  <c r="H119" i="1" s="1"/>
  <c r="G118" i="1"/>
  <c r="H118" i="1" s="1"/>
  <c r="G117" i="1"/>
  <c r="H117" i="1" s="1"/>
  <c r="G116" i="1"/>
  <c r="H116" i="1" s="1"/>
  <c r="M49" i="20"/>
  <c r="L37" i="20"/>
  <c r="M29" i="20"/>
  <c r="L25" i="20"/>
  <c r="AE14" i="7"/>
  <c r="AF14" i="7" s="1"/>
  <c r="I14" i="7"/>
  <c r="K22" i="20"/>
  <c r="I218" i="8"/>
  <c r="I217" i="8"/>
  <c r="K51" i="20"/>
  <c r="M48" i="20"/>
  <c r="M45" i="20"/>
  <c r="J44" i="20"/>
  <c r="M38" i="20"/>
  <c r="J35" i="20"/>
  <c r="M41" i="20"/>
  <c r="J51" i="20"/>
  <c r="AH161" i="20"/>
  <c r="I242" i="8"/>
  <c r="I241" i="8"/>
  <c r="I240" i="8"/>
  <c r="I233" i="8"/>
  <c r="I222" i="8"/>
  <c r="I219" i="8"/>
  <c r="L118" i="20"/>
  <c r="J49" i="20"/>
  <c r="K48" i="20"/>
  <c r="J46" i="20"/>
  <c r="K43" i="20"/>
  <c r="K40" i="20"/>
  <c r="M39" i="20"/>
  <c r="J33" i="20"/>
  <c r="M30" i="20"/>
  <c r="J29" i="20"/>
  <c r="J26" i="20"/>
  <c r="K20" i="20"/>
  <c r="M157" i="20"/>
  <c r="AQ44" i="20"/>
  <c r="Y44" i="20"/>
  <c r="I90" i="8"/>
  <c r="I89" i="8"/>
  <c r="I88" i="8"/>
  <c r="I87" i="8"/>
  <c r="I86" i="8"/>
  <c r="I85" i="8"/>
  <c r="I84" i="8"/>
  <c r="I83" i="8"/>
  <c r="I82" i="8"/>
  <c r="I81" i="8"/>
  <c r="I80" i="8"/>
  <c r="I79" i="8"/>
  <c r="I78" i="8"/>
  <c r="I77" i="8"/>
  <c r="I76" i="8"/>
  <c r="I75" i="8"/>
  <c r="I74" i="8"/>
  <c r="L28" i="20"/>
  <c r="M51" i="20"/>
  <c r="J43" i="20"/>
  <c r="K156" i="20"/>
  <c r="K155" i="20"/>
  <c r="AQ161" i="20"/>
  <c r="AH44" i="20"/>
  <c r="J39" i="20"/>
  <c r="L35" i="20"/>
  <c r="K29" i="20"/>
  <c r="K23" i="20"/>
  <c r="L22" i="20"/>
  <c r="L30" i="20"/>
  <c r="AS34" i="20"/>
  <c r="J47" i="20"/>
  <c r="A130" i="21" l="1"/>
  <c r="C130" i="21"/>
  <c r="E130" i="21"/>
  <c r="B1109" i="21"/>
  <c r="B616" i="20"/>
  <c r="B1107" i="21"/>
  <c r="B614" i="20"/>
  <c r="A125" i="21"/>
  <c r="C125" i="21"/>
  <c r="E125" i="21"/>
  <c r="F1101" i="21"/>
  <c r="D608" i="20"/>
  <c r="B1101" i="21"/>
  <c r="B608" i="20"/>
  <c r="A121" i="21"/>
  <c r="C121" i="21"/>
  <c r="E121" i="21"/>
  <c r="B1099" i="21"/>
  <c r="B606" i="20"/>
  <c r="A119" i="21"/>
  <c r="C119" i="21"/>
  <c r="E119" i="21"/>
  <c r="A117" i="21"/>
  <c r="C117" i="21"/>
  <c r="E117" i="21"/>
  <c r="A104" i="21"/>
  <c r="C104" i="21"/>
  <c r="E104" i="21"/>
  <c r="A100" i="21"/>
  <c r="C100" i="21"/>
  <c r="E100" i="21"/>
  <c r="A98" i="21"/>
  <c r="C98" i="21"/>
  <c r="E98" i="21"/>
  <c r="A94" i="21"/>
  <c r="C94" i="21"/>
  <c r="E94" i="21"/>
  <c r="A91" i="21"/>
  <c r="C91" i="21"/>
  <c r="E91" i="21"/>
  <c r="F1018" i="21"/>
  <c r="D525" i="20"/>
  <c r="D1507" i="21"/>
  <c r="C1014" i="20"/>
  <c r="F1017" i="21"/>
  <c r="D524" i="20"/>
  <c r="B1017" i="21"/>
  <c r="B524" i="20"/>
  <c r="B1016" i="21"/>
  <c r="B523" i="20"/>
  <c r="H1750" i="21"/>
  <c r="E1257" i="20"/>
  <c r="H1015" i="21"/>
  <c r="E522" i="20"/>
  <c r="D1747" i="21"/>
  <c r="C1254" i="20"/>
  <c r="B1502" i="21"/>
  <c r="B1009" i="20"/>
  <c r="B1012" i="21"/>
  <c r="B519" i="20"/>
  <c r="H1006" i="21"/>
  <c r="E513" i="20"/>
  <c r="D1005" i="21"/>
  <c r="C512" i="20"/>
  <c r="B1001" i="21"/>
  <c r="B508" i="20"/>
  <c r="B1004" i="20"/>
  <c r="B1497" i="21"/>
  <c r="B759" i="20"/>
  <c r="B1252" i="21"/>
  <c r="E1248" i="20"/>
  <c r="H1741" i="21"/>
  <c r="C1003" i="20"/>
  <c r="D1496" i="21"/>
  <c r="D758" i="20"/>
  <c r="F1251" i="21"/>
  <c r="C290" i="20"/>
  <c r="D293" i="21"/>
  <c r="B280" i="20"/>
  <c r="B283" i="21"/>
  <c r="D279" i="20"/>
  <c r="F282" i="21"/>
  <c r="G225" i="4"/>
  <c r="N223" i="8"/>
  <c r="Q222" i="8"/>
  <c r="N214" i="8"/>
  <c r="G216" i="4"/>
  <c r="G215" i="4"/>
  <c r="N213" i="8"/>
  <c r="G213" i="4"/>
  <c r="N211" i="8"/>
  <c r="B283" i="20"/>
  <c r="B286" i="21"/>
  <c r="E266" i="20"/>
  <c r="H269" i="21"/>
  <c r="A353" i="12"/>
  <c r="C353" i="12"/>
  <c r="E353" i="12"/>
  <c r="A598" i="12"/>
  <c r="C598" i="12"/>
  <c r="E598" i="12"/>
  <c r="A843" i="12"/>
  <c r="C843" i="12"/>
  <c r="E843" i="12"/>
  <c r="I107" i="9"/>
  <c r="D843" i="12" s="1"/>
  <c r="I130" i="9"/>
  <c r="D866" i="12" s="1"/>
  <c r="A376" i="12"/>
  <c r="C376" i="12"/>
  <c r="E376" i="12"/>
  <c r="A621" i="12"/>
  <c r="C621" i="12"/>
  <c r="E621" i="12"/>
  <c r="A866" i="12"/>
  <c r="C866" i="12"/>
  <c r="E866" i="12"/>
  <c r="I129" i="9"/>
  <c r="D865" i="12" s="1"/>
  <c r="A375" i="12"/>
  <c r="C375" i="12"/>
  <c r="E375" i="12"/>
  <c r="A620" i="12"/>
  <c r="C620" i="12"/>
  <c r="E620" i="12"/>
  <c r="A865" i="12"/>
  <c r="C865" i="12"/>
  <c r="E865" i="12"/>
  <c r="I128" i="9"/>
  <c r="D864" i="12" s="1"/>
  <c r="A374" i="12"/>
  <c r="C374" i="12"/>
  <c r="E374" i="12"/>
  <c r="A619" i="12"/>
  <c r="C619" i="12"/>
  <c r="E619" i="12"/>
  <c r="A864" i="12"/>
  <c r="C864" i="12"/>
  <c r="E864" i="12"/>
  <c r="I127" i="9"/>
  <c r="D863" i="12" s="1"/>
  <c r="A373" i="12"/>
  <c r="C373" i="12"/>
  <c r="E373" i="12"/>
  <c r="A618" i="12"/>
  <c r="C618" i="12"/>
  <c r="E618" i="12"/>
  <c r="A863" i="12"/>
  <c r="C863" i="12"/>
  <c r="E863" i="12"/>
  <c r="A372" i="12"/>
  <c r="C372" i="12"/>
  <c r="E372" i="12"/>
  <c r="A617" i="12"/>
  <c r="C617" i="12"/>
  <c r="E617" i="12"/>
  <c r="A862" i="12"/>
  <c r="C862" i="12"/>
  <c r="E862" i="12"/>
  <c r="I126" i="9"/>
  <c r="D862" i="12" s="1"/>
  <c r="I125" i="9"/>
  <c r="D861" i="12" s="1"/>
  <c r="A371" i="12"/>
  <c r="C371" i="12"/>
  <c r="E371" i="12"/>
  <c r="A616" i="12"/>
  <c r="C616" i="12"/>
  <c r="E616" i="12"/>
  <c r="A861" i="12"/>
  <c r="C861" i="12"/>
  <c r="E861" i="12"/>
  <c r="I124" i="9"/>
  <c r="D860" i="12" s="1"/>
  <c r="A370" i="12"/>
  <c r="C370" i="12"/>
  <c r="E370" i="12"/>
  <c r="A615" i="12"/>
  <c r="C615" i="12"/>
  <c r="E615" i="12"/>
  <c r="A860" i="12"/>
  <c r="C860" i="12"/>
  <c r="E860" i="12"/>
  <c r="I123" i="9"/>
  <c r="D859" i="12" s="1"/>
  <c r="A369" i="12"/>
  <c r="C369" i="12"/>
  <c r="E369" i="12"/>
  <c r="A614" i="12"/>
  <c r="C614" i="12"/>
  <c r="E614" i="12"/>
  <c r="A859" i="12"/>
  <c r="C859" i="12"/>
  <c r="E859" i="12"/>
  <c r="I122" i="9"/>
  <c r="D858" i="12" s="1"/>
  <c r="A368" i="12"/>
  <c r="C368" i="12"/>
  <c r="E368" i="12"/>
  <c r="A613" i="12"/>
  <c r="C613" i="12"/>
  <c r="E613" i="12"/>
  <c r="A858" i="12"/>
  <c r="C858" i="12"/>
  <c r="E858" i="12"/>
  <c r="A367" i="12"/>
  <c r="C367" i="12"/>
  <c r="E367" i="12"/>
  <c r="A612" i="12"/>
  <c r="C612" i="12"/>
  <c r="E612" i="12"/>
  <c r="A857" i="12"/>
  <c r="C857" i="12"/>
  <c r="E857" i="12"/>
  <c r="I121" i="9"/>
  <c r="D857" i="12" s="1"/>
  <c r="I120" i="9"/>
  <c r="D856" i="12" s="1"/>
  <c r="A366" i="12"/>
  <c r="C366" i="12"/>
  <c r="E366" i="12"/>
  <c r="A611" i="12"/>
  <c r="C611" i="12"/>
  <c r="E611" i="12"/>
  <c r="A856" i="12"/>
  <c r="C856" i="12"/>
  <c r="E856" i="12"/>
  <c r="A365" i="12"/>
  <c r="C365" i="12"/>
  <c r="E365" i="12"/>
  <c r="A610" i="12"/>
  <c r="C610" i="12"/>
  <c r="E610" i="12"/>
  <c r="A855" i="12"/>
  <c r="C855" i="12"/>
  <c r="E855" i="12"/>
  <c r="I119" i="9"/>
  <c r="D855" i="12" s="1"/>
  <c r="A364" i="12"/>
  <c r="C364" i="12"/>
  <c r="E364" i="12"/>
  <c r="A609" i="12"/>
  <c r="C609" i="12"/>
  <c r="E609" i="12"/>
  <c r="A854" i="12"/>
  <c r="C854" i="12"/>
  <c r="E854" i="12"/>
  <c r="I118" i="9"/>
  <c r="D854" i="12" s="1"/>
  <c r="A363" i="12"/>
  <c r="C363" i="12"/>
  <c r="E363" i="12"/>
  <c r="A608" i="12"/>
  <c r="C608" i="12"/>
  <c r="E608" i="12"/>
  <c r="A853" i="12"/>
  <c r="C853" i="12"/>
  <c r="E853" i="12"/>
  <c r="I117" i="9"/>
  <c r="D853" i="12" s="1"/>
  <c r="I116" i="9"/>
  <c r="D852" i="12" s="1"/>
  <c r="A362" i="12"/>
  <c r="C362" i="12"/>
  <c r="E362" i="12"/>
  <c r="A607" i="12"/>
  <c r="C607" i="12"/>
  <c r="E607" i="12"/>
  <c r="A852" i="12"/>
  <c r="C852" i="12"/>
  <c r="E852" i="12"/>
  <c r="A361" i="12"/>
  <c r="C361" i="12"/>
  <c r="E361" i="12"/>
  <c r="A606" i="12"/>
  <c r="C606" i="12"/>
  <c r="E606" i="12"/>
  <c r="A851" i="12"/>
  <c r="C851" i="12"/>
  <c r="E851" i="12"/>
  <c r="I115" i="9"/>
  <c r="D851" i="12" s="1"/>
  <c r="I114" i="9"/>
  <c r="D850" i="12" s="1"/>
  <c r="A360" i="12"/>
  <c r="C360" i="12"/>
  <c r="E360" i="12"/>
  <c r="A605" i="12"/>
  <c r="C605" i="12"/>
  <c r="E605" i="12"/>
  <c r="A850" i="12"/>
  <c r="C850" i="12"/>
  <c r="E850" i="12"/>
  <c r="I113" i="9"/>
  <c r="D849" i="12" s="1"/>
  <c r="A359" i="12"/>
  <c r="C359" i="12"/>
  <c r="E359" i="12"/>
  <c r="A604" i="12"/>
  <c r="C604" i="12"/>
  <c r="E604" i="12"/>
  <c r="A849" i="12"/>
  <c r="C849" i="12"/>
  <c r="E849" i="12"/>
  <c r="I112" i="9"/>
  <c r="D848" i="12" s="1"/>
  <c r="A358" i="12"/>
  <c r="C358" i="12"/>
  <c r="E358" i="12"/>
  <c r="A603" i="12"/>
  <c r="C603" i="12"/>
  <c r="E603" i="12"/>
  <c r="A848" i="12"/>
  <c r="C848" i="12"/>
  <c r="E848" i="12"/>
  <c r="A357" i="12"/>
  <c r="C357" i="12"/>
  <c r="E357" i="12"/>
  <c r="A602" i="12"/>
  <c r="C602" i="12"/>
  <c r="E602" i="12"/>
  <c r="A847" i="12"/>
  <c r="C847" i="12"/>
  <c r="E847" i="12"/>
  <c r="I111" i="9"/>
  <c r="D847" i="12" s="1"/>
  <c r="A356" i="12"/>
  <c r="C356" i="12"/>
  <c r="E356" i="12"/>
  <c r="A601" i="12"/>
  <c r="C601" i="12"/>
  <c r="E601" i="12"/>
  <c r="A846" i="12"/>
  <c r="C846" i="12"/>
  <c r="E846" i="12"/>
  <c r="I110" i="9"/>
  <c r="D846" i="12" s="1"/>
  <c r="I109" i="9"/>
  <c r="D845" i="12" s="1"/>
  <c r="A355" i="12"/>
  <c r="C355" i="12"/>
  <c r="E355" i="12"/>
  <c r="A600" i="12"/>
  <c r="C600" i="12"/>
  <c r="E600" i="12"/>
  <c r="A845" i="12"/>
  <c r="C845" i="12"/>
  <c r="E845" i="12"/>
  <c r="I108" i="9"/>
  <c r="D844" i="12" s="1"/>
  <c r="A354" i="12"/>
  <c r="C354" i="12"/>
  <c r="E354" i="12"/>
  <c r="A599" i="12"/>
  <c r="C599" i="12"/>
  <c r="E599" i="12"/>
  <c r="A844" i="12"/>
  <c r="C844" i="12"/>
  <c r="E844" i="12"/>
  <c r="A352" i="12"/>
  <c r="C352" i="12"/>
  <c r="E352" i="12"/>
  <c r="A597" i="12"/>
  <c r="C597" i="12"/>
  <c r="E597" i="12"/>
  <c r="A842" i="12"/>
  <c r="C842" i="12"/>
  <c r="E842" i="12"/>
  <c r="I106" i="9"/>
  <c r="D842" i="12" s="1"/>
  <c r="I105" i="9"/>
  <c r="D841" i="12" s="1"/>
  <c r="A351" i="12"/>
  <c r="C351" i="12"/>
  <c r="E351" i="12"/>
  <c r="A596" i="12"/>
  <c r="C596" i="12"/>
  <c r="E596" i="12"/>
  <c r="A841" i="12"/>
  <c r="C841" i="12"/>
  <c r="E841" i="12"/>
  <c r="A350" i="12"/>
  <c r="C350" i="12"/>
  <c r="E350" i="12"/>
  <c r="A595" i="12"/>
  <c r="C595" i="12"/>
  <c r="E595" i="12"/>
  <c r="A840" i="12"/>
  <c r="C840" i="12"/>
  <c r="E840" i="12"/>
  <c r="I104" i="9"/>
  <c r="D840" i="12" s="1"/>
  <c r="I103" i="9"/>
  <c r="D839" i="12" s="1"/>
  <c r="A349" i="12"/>
  <c r="C349" i="12"/>
  <c r="E349" i="12"/>
  <c r="A594" i="12"/>
  <c r="C594" i="12"/>
  <c r="E594" i="12"/>
  <c r="A839" i="12"/>
  <c r="C839" i="12"/>
  <c r="E839" i="12"/>
  <c r="I102" i="9"/>
  <c r="D838" i="12" s="1"/>
  <c r="A348" i="12"/>
  <c r="C348" i="12"/>
  <c r="E348" i="12"/>
  <c r="A593" i="12"/>
  <c r="C593" i="12"/>
  <c r="E593" i="12"/>
  <c r="A838" i="12"/>
  <c r="C838" i="12"/>
  <c r="E838" i="12"/>
  <c r="A347" i="12"/>
  <c r="C347" i="12"/>
  <c r="E347" i="12"/>
  <c r="A592" i="12"/>
  <c r="C592" i="12"/>
  <c r="E592" i="12"/>
  <c r="A837" i="12"/>
  <c r="C837" i="12"/>
  <c r="E837" i="12"/>
  <c r="I101" i="9"/>
  <c r="D837" i="12" s="1"/>
  <c r="I100" i="9"/>
  <c r="D836" i="12" s="1"/>
  <c r="A346" i="12"/>
  <c r="C346" i="12"/>
  <c r="E346" i="12"/>
  <c r="A591" i="12"/>
  <c r="C591" i="12"/>
  <c r="E591" i="12"/>
  <c r="A836" i="12"/>
  <c r="C836" i="12"/>
  <c r="E836" i="12"/>
  <c r="I99" i="9"/>
  <c r="D835" i="12" s="1"/>
  <c r="A345" i="12"/>
  <c r="C345" i="12"/>
  <c r="E345" i="12"/>
  <c r="A590" i="12"/>
  <c r="C590" i="12"/>
  <c r="E590" i="12"/>
  <c r="A835" i="12"/>
  <c r="C835" i="12"/>
  <c r="E835" i="12"/>
  <c r="I98" i="9"/>
  <c r="D834" i="12" s="1"/>
  <c r="A344" i="12"/>
  <c r="C344" i="12"/>
  <c r="E344" i="12"/>
  <c r="A589" i="12"/>
  <c r="C589" i="12"/>
  <c r="E589" i="12"/>
  <c r="A834" i="12"/>
  <c r="C834" i="12"/>
  <c r="E834" i="12"/>
  <c r="I97" i="9"/>
  <c r="D833" i="12" s="1"/>
  <c r="A343" i="12"/>
  <c r="C343" i="12"/>
  <c r="E343" i="12"/>
  <c r="A588" i="12"/>
  <c r="C588" i="12"/>
  <c r="E588" i="12"/>
  <c r="A833" i="12"/>
  <c r="C833" i="12"/>
  <c r="E833" i="12"/>
  <c r="I96" i="9"/>
  <c r="D832" i="12" s="1"/>
  <c r="A342" i="12"/>
  <c r="C342" i="12"/>
  <c r="E342" i="12"/>
  <c r="A587" i="12"/>
  <c r="C587" i="12"/>
  <c r="E587" i="12"/>
  <c r="A832" i="12"/>
  <c r="C832" i="12"/>
  <c r="E832" i="12"/>
  <c r="I95" i="9"/>
  <c r="D831" i="12" s="1"/>
  <c r="A341" i="12"/>
  <c r="C341" i="12"/>
  <c r="E341" i="12"/>
  <c r="A586" i="12"/>
  <c r="C586" i="12"/>
  <c r="E586" i="12"/>
  <c r="A831" i="12"/>
  <c r="C831" i="12"/>
  <c r="E831" i="12"/>
  <c r="I94" i="9"/>
  <c r="D830" i="12" s="1"/>
  <c r="A340" i="12"/>
  <c r="C340" i="12"/>
  <c r="E340" i="12"/>
  <c r="A585" i="12"/>
  <c r="C585" i="12"/>
  <c r="E585" i="12"/>
  <c r="A830" i="12"/>
  <c r="C830" i="12"/>
  <c r="E830" i="12"/>
  <c r="I93" i="9"/>
  <c r="D829" i="12" s="1"/>
  <c r="A339" i="12"/>
  <c r="C339" i="12"/>
  <c r="E339" i="12"/>
  <c r="A584" i="12"/>
  <c r="C584" i="12"/>
  <c r="E584" i="12"/>
  <c r="A829" i="12"/>
  <c r="C829" i="12"/>
  <c r="E829" i="12"/>
  <c r="I92" i="9"/>
  <c r="D828" i="12" s="1"/>
  <c r="A338" i="12"/>
  <c r="C338" i="12"/>
  <c r="E338" i="12"/>
  <c r="A583" i="12"/>
  <c r="C583" i="12"/>
  <c r="E583" i="12"/>
  <c r="A828" i="12"/>
  <c r="C828" i="12"/>
  <c r="E828" i="12"/>
  <c r="I91" i="9"/>
  <c r="D827" i="12" s="1"/>
  <c r="A337" i="12"/>
  <c r="C337" i="12"/>
  <c r="E337" i="12"/>
  <c r="A582" i="12"/>
  <c r="C582" i="12"/>
  <c r="E582" i="12"/>
  <c r="A827" i="12"/>
  <c r="C827" i="12"/>
  <c r="E827" i="12"/>
  <c r="B468" i="20"/>
  <c r="B471" i="21"/>
  <c r="H372" i="21"/>
  <c r="E369" i="20"/>
  <c r="D288" i="20"/>
  <c r="F291" i="21"/>
  <c r="B270" i="20"/>
  <c r="B273" i="21"/>
  <c r="D477" i="20"/>
  <c r="F480" i="21"/>
  <c r="C475" i="20"/>
  <c r="D478" i="21"/>
  <c r="E270" i="20"/>
  <c r="H273" i="21"/>
  <c r="B266" i="20"/>
  <c r="B269" i="21"/>
  <c r="A237" i="21"/>
  <c r="C237" i="21"/>
  <c r="E237" i="21"/>
  <c r="C1458" i="20"/>
  <c r="D1951" i="21"/>
  <c r="C1213" i="20"/>
  <c r="D1706" i="21"/>
  <c r="C968" i="20"/>
  <c r="D1461" i="21"/>
  <c r="C1456" i="20"/>
  <c r="D1949" i="21"/>
  <c r="C1211" i="20"/>
  <c r="D1704" i="21"/>
  <c r="C966" i="20"/>
  <c r="D1459" i="21"/>
  <c r="A234" i="21"/>
  <c r="C234" i="21"/>
  <c r="E234" i="21"/>
  <c r="A233" i="21"/>
  <c r="C233" i="21"/>
  <c r="E233" i="21"/>
  <c r="A232" i="21"/>
  <c r="C232" i="21"/>
  <c r="E232" i="21"/>
  <c r="B1453" i="20"/>
  <c r="B1946" i="21"/>
  <c r="B1208" i="20"/>
  <c r="B1701" i="21"/>
  <c r="B963" i="20"/>
  <c r="B1456" i="21"/>
  <c r="B1450" i="20"/>
  <c r="B1943" i="21"/>
  <c r="B1205" i="20"/>
  <c r="B1698" i="21"/>
  <c r="B960" i="20"/>
  <c r="B1453" i="21"/>
  <c r="B1449" i="20"/>
  <c r="B1942" i="21"/>
  <c r="B1204" i="20"/>
  <c r="B1697" i="21"/>
  <c r="B959" i="20"/>
  <c r="B1452" i="21"/>
  <c r="B1368" i="20"/>
  <c r="B1861" i="21"/>
  <c r="B1123" i="20"/>
  <c r="B1616" i="21"/>
  <c r="B878" i="20"/>
  <c r="B1371" i="21"/>
  <c r="B1367" i="20"/>
  <c r="B1860" i="21"/>
  <c r="D1365" i="20"/>
  <c r="F1858" i="21"/>
  <c r="B1365" i="20"/>
  <c r="B1858" i="21"/>
  <c r="D875" i="20"/>
  <c r="F1368" i="21"/>
  <c r="B875" i="20"/>
  <c r="B1368" i="21"/>
  <c r="B1364" i="20"/>
  <c r="B1857" i="21"/>
  <c r="B1119" i="20"/>
  <c r="B1612" i="21"/>
  <c r="B874" i="20"/>
  <c r="B1367" i="21"/>
  <c r="A126" i="21"/>
  <c r="C126" i="21"/>
  <c r="E126" i="21"/>
  <c r="B857" i="20"/>
  <c r="B1350" i="21"/>
  <c r="A124" i="21"/>
  <c r="C124" i="21"/>
  <c r="E124" i="21"/>
  <c r="A123" i="21"/>
  <c r="C123" i="21"/>
  <c r="E123" i="21"/>
  <c r="A122" i="21"/>
  <c r="C122" i="21"/>
  <c r="E122" i="21"/>
  <c r="E1343" i="20"/>
  <c r="H1836" i="21"/>
  <c r="B1343" i="20"/>
  <c r="B1836" i="21"/>
  <c r="E1098" i="20"/>
  <c r="H1591" i="21"/>
  <c r="B853" i="20"/>
  <c r="B1346" i="21"/>
  <c r="B363" i="20"/>
  <c r="B366" i="21"/>
  <c r="A120" i="21"/>
  <c r="C120" i="21"/>
  <c r="E120" i="21"/>
  <c r="B851" i="20"/>
  <c r="B1344" i="21"/>
  <c r="A115" i="21"/>
  <c r="C115" i="21"/>
  <c r="E115" i="21"/>
  <c r="A114" i="21"/>
  <c r="C114" i="21"/>
  <c r="E114" i="21"/>
  <c r="A113" i="21"/>
  <c r="C113" i="21"/>
  <c r="E113" i="21"/>
  <c r="A112" i="21"/>
  <c r="C112" i="21"/>
  <c r="E112" i="21"/>
  <c r="A111" i="21"/>
  <c r="C111" i="21"/>
  <c r="E111" i="21"/>
  <c r="A110" i="21"/>
  <c r="C110" i="21"/>
  <c r="E110" i="21"/>
  <c r="A109" i="21"/>
  <c r="C109" i="21"/>
  <c r="E109" i="21"/>
  <c r="A108" i="21"/>
  <c r="C108" i="21"/>
  <c r="E108" i="21"/>
  <c r="A107" i="21"/>
  <c r="C107" i="21"/>
  <c r="E107" i="21"/>
  <c r="A106" i="21"/>
  <c r="C106" i="21"/>
  <c r="E106" i="21"/>
  <c r="A105" i="21"/>
  <c r="C105" i="21"/>
  <c r="E105" i="21"/>
  <c r="A103" i="21"/>
  <c r="C103" i="21"/>
  <c r="E103" i="21"/>
  <c r="A102" i="21"/>
  <c r="C102" i="21"/>
  <c r="E102" i="21"/>
  <c r="A101" i="21"/>
  <c r="C101" i="21"/>
  <c r="E101" i="21"/>
  <c r="A99" i="21"/>
  <c r="C99" i="21"/>
  <c r="E99" i="21"/>
  <c r="A97" i="21"/>
  <c r="C97" i="21"/>
  <c r="E97" i="21"/>
  <c r="A96" i="21"/>
  <c r="C96" i="21"/>
  <c r="E96" i="21"/>
  <c r="A93" i="21"/>
  <c r="C93" i="21"/>
  <c r="E93" i="21"/>
  <c r="C1259" i="20"/>
  <c r="D1752" i="21"/>
  <c r="B1259" i="20"/>
  <c r="B1752" i="21"/>
  <c r="E769" i="20"/>
  <c r="H1262" i="21"/>
  <c r="D1013" i="20"/>
  <c r="F1506" i="21"/>
  <c r="D768" i="20"/>
  <c r="F1261" i="21"/>
  <c r="D1257" i="20"/>
  <c r="F1750" i="21"/>
  <c r="B1257" i="20"/>
  <c r="B1750" i="21"/>
  <c r="E1012" i="20"/>
  <c r="H1505" i="21"/>
  <c r="B767" i="20"/>
  <c r="B1260" i="21"/>
  <c r="B277" i="20"/>
  <c r="B280" i="21"/>
  <c r="C766" i="20"/>
  <c r="D1259" i="21"/>
  <c r="B1254" i="20"/>
  <c r="B1747" i="21"/>
  <c r="C764" i="20"/>
  <c r="D1257" i="21"/>
  <c r="B1248" i="20"/>
  <c r="B1741" i="21"/>
  <c r="E1003" i="20"/>
  <c r="H1496" i="21"/>
  <c r="E758" i="20"/>
  <c r="H1251" i="21"/>
  <c r="D1002" i="20"/>
  <c r="F1495" i="21"/>
  <c r="D757" i="20"/>
  <c r="F1250" i="21"/>
  <c r="D1382" i="20"/>
  <c r="F1875" i="21"/>
  <c r="D1137" i="20"/>
  <c r="F1630" i="21"/>
  <c r="D892" i="20"/>
  <c r="F1385" i="21"/>
  <c r="B1381" i="20"/>
  <c r="B1874" i="21"/>
  <c r="B1136" i="20"/>
  <c r="B1629" i="21"/>
  <c r="B891" i="20"/>
  <c r="B1384" i="21"/>
  <c r="B1376" i="20"/>
  <c r="B1869" i="21"/>
  <c r="B1131" i="20"/>
  <c r="B1624" i="21"/>
  <c r="B886" i="20"/>
  <c r="B1379" i="21"/>
  <c r="B1122" i="20"/>
  <c r="B1615" i="21"/>
  <c r="B877" i="20"/>
  <c r="B1370" i="21"/>
  <c r="C1365" i="20"/>
  <c r="D1858" i="21"/>
  <c r="D1120" i="20"/>
  <c r="F1613" i="21"/>
  <c r="C1120" i="20"/>
  <c r="D1613" i="21"/>
  <c r="B1120" i="20"/>
  <c r="B1613" i="21"/>
  <c r="C875" i="20"/>
  <c r="D1368" i="21"/>
  <c r="C1361" i="20"/>
  <c r="D1854" i="21"/>
  <c r="B1361" i="20"/>
  <c r="B1854" i="21"/>
  <c r="C1116" i="20"/>
  <c r="D1609" i="21"/>
  <c r="B1116" i="20"/>
  <c r="B1609" i="21"/>
  <c r="C871" i="20"/>
  <c r="D1364" i="21"/>
  <c r="B871" i="20"/>
  <c r="B1364" i="21"/>
  <c r="B1360" i="20"/>
  <c r="B1853" i="21"/>
  <c r="B1115" i="20"/>
  <c r="B1608" i="21"/>
  <c r="B870" i="20"/>
  <c r="B1363" i="21"/>
  <c r="D1358" i="20"/>
  <c r="F1851" i="21"/>
  <c r="C1358" i="20"/>
  <c r="D1851" i="21"/>
  <c r="B1358" i="20"/>
  <c r="B1851" i="21"/>
  <c r="D1113" i="20"/>
  <c r="F1606" i="21"/>
  <c r="C1113" i="20"/>
  <c r="D1606" i="21"/>
  <c r="B1113" i="20"/>
  <c r="B1606" i="21"/>
  <c r="C868" i="20"/>
  <c r="D1361" i="21"/>
  <c r="B868" i="20"/>
  <c r="B1361" i="21"/>
  <c r="B1112" i="20"/>
  <c r="B1605" i="21"/>
  <c r="C867" i="20"/>
  <c r="D1360" i="21"/>
  <c r="B867" i="20"/>
  <c r="B1360" i="21"/>
  <c r="C1110" i="20"/>
  <c r="D1603" i="21"/>
  <c r="C865" i="20"/>
  <c r="D1358" i="21"/>
  <c r="B1351" i="20"/>
  <c r="B1844" i="21"/>
  <c r="B1258" i="20"/>
  <c r="B1751" i="21"/>
  <c r="B1013" i="20"/>
  <c r="B1506" i="21"/>
  <c r="B768" i="20"/>
  <c r="B1261" i="21"/>
  <c r="B1012" i="20"/>
  <c r="B1505" i="21"/>
  <c r="E277" i="20"/>
  <c r="H280" i="21"/>
  <c r="C1256" i="20"/>
  <c r="D1749" i="21"/>
  <c r="C1011" i="20"/>
  <c r="D1504" i="21"/>
  <c r="B764" i="20"/>
  <c r="B1257" i="21"/>
  <c r="B1249" i="20"/>
  <c r="B1742" i="21"/>
  <c r="D1248" i="20"/>
  <c r="F1741" i="21"/>
  <c r="B1003" i="20"/>
  <c r="B1496" i="21"/>
  <c r="B758" i="20"/>
  <c r="B1251" i="21"/>
  <c r="B267" i="20"/>
  <c r="B270" i="21"/>
  <c r="B478" i="20"/>
  <c r="B481" i="21"/>
  <c r="C477" i="20"/>
  <c r="D480" i="21"/>
  <c r="C476" i="20"/>
  <c r="D479" i="21"/>
  <c r="E463" i="20"/>
  <c r="H466" i="21"/>
  <c r="C460" i="20"/>
  <c r="D463" i="21"/>
  <c r="B405" i="20"/>
  <c r="B408" i="21"/>
  <c r="B399" i="20"/>
  <c r="B402" i="21"/>
  <c r="B395" i="20"/>
  <c r="B398" i="21"/>
  <c r="C387" i="20"/>
  <c r="D390" i="21"/>
  <c r="C377" i="20"/>
  <c r="D380" i="21"/>
  <c r="D376" i="20"/>
  <c r="F379" i="21"/>
  <c r="C372" i="20"/>
  <c r="D375" i="21"/>
  <c r="D370" i="20"/>
  <c r="F373" i="21"/>
  <c r="B369" i="21"/>
  <c r="B366" i="20"/>
  <c r="B365" i="20"/>
  <c r="B368" i="21"/>
  <c r="B364" i="20"/>
  <c r="B367" i="21"/>
  <c r="B293" i="20"/>
  <c r="B296" i="21"/>
  <c r="C287" i="20"/>
  <c r="D290" i="21"/>
  <c r="C282" i="20"/>
  <c r="D285" i="21"/>
  <c r="E403" i="20"/>
  <c r="H406" i="21"/>
  <c r="D400" i="20"/>
  <c r="F403" i="21"/>
  <c r="E399" i="20"/>
  <c r="H402" i="21"/>
  <c r="B397" i="20"/>
  <c r="B400" i="21"/>
  <c r="D395" i="20"/>
  <c r="F398" i="21"/>
  <c r="E383" i="20"/>
  <c r="H386" i="21"/>
  <c r="D381" i="20"/>
  <c r="F384" i="21"/>
  <c r="E380" i="20"/>
  <c r="H383" i="21"/>
  <c r="E379" i="20"/>
  <c r="H382" i="21"/>
  <c r="B309" i="20"/>
  <c r="B312" i="21"/>
  <c r="A974" i="12"/>
  <c r="C974" i="12"/>
  <c r="E974" i="12"/>
  <c r="I238" i="9"/>
  <c r="D974" i="12" s="1"/>
  <c r="A484" i="12"/>
  <c r="C484" i="12"/>
  <c r="E484" i="12"/>
  <c r="A729" i="12"/>
  <c r="C729" i="12"/>
  <c r="E729" i="12"/>
  <c r="A972" i="12"/>
  <c r="C972" i="12"/>
  <c r="E972" i="12"/>
  <c r="I236" i="9"/>
  <c r="D972" i="12" s="1"/>
  <c r="A482" i="12"/>
  <c r="C482" i="12"/>
  <c r="E482" i="12"/>
  <c r="A727" i="12"/>
  <c r="C727" i="12"/>
  <c r="E727" i="12"/>
  <c r="A971" i="12"/>
  <c r="C971" i="12"/>
  <c r="E971" i="12"/>
  <c r="I235" i="9"/>
  <c r="D971" i="12" s="1"/>
  <c r="A481" i="12"/>
  <c r="C481" i="12"/>
  <c r="E481" i="12"/>
  <c r="A726" i="12"/>
  <c r="C726" i="12"/>
  <c r="E726" i="12"/>
  <c r="A970" i="12"/>
  <c r="C970" i="12"/>
  <c r="E970" i="12"/>
  <c r="I234" i="9"/>
  <c r="D970" i="12" s="1"/>
  <c r="A480" i="12"/>
  <c r="C480" i="12"/>
  <c r="E480" i="12"/>
  <c r="A725" i="12"/>
  <c r="C725" i="12"/>
  <c r="E725" i="12"/>
  <c r="I229" i="9"/>
  <c r="D965" i="12" s="1"/>
  <c r="A965" i="12"/>
  <c r="C965" i="12"/>
  <c r="E965" i="12"/>
  <c r="A475" i="12"/>
  <c r="C475" i="12"/>
  <c r="E475" i="12"/>
  <c r="A720" i="12"/>
  <c r="C720" i="12"/>
  <c r="E720" i="12"/>
  <c r="I226" i="9"/>
  <c r="D962" i="12" s="1"/>
  <c r="A962" i="12"/>
  <c r="C962" i="12"/>
  <c r="E962" i="12"/>
  <c r="A472" i="12"/>
  <c r="C472" i="12"/>
  <c r="E472" i="12"/>
  <c r="A717" i="12"/>
  <c r="C717" i="12"/>
  <c r="E717" i="12"/>
  <c r="I224" i="9"/>
  <c r="D960" i="12" s="1"/>
  <c r="A960" i="12"/>
  <c r="C960" i="12"/>
  <c r="E960" i="12"/>
  <c r="A470" i="12"/>
  <c r="C470" i="12"/>
  <c r="E470" i="12"/>
  <c r="A715" i="12"/>
  <c r="C715" i="12"/>
  <c r="E715" i="12"/>
  <c r="A956" i="12"/>
  <c r="C956" i="12"/>
  <c r="E956" i="12"/>
  <c r="I220" i="9"/>
  <c r="D956" i="12" s="1"/>
  <c r="A466" i="12"/>
  <c r="C466" i="12"/>
  <c r="E466" i="12"/>
  <c r="A711" i="12"/>
  <c r="C711" i="12"/>
  <c r="E711" i="12"/>
  <c r="I216" i="9"/>
  <c r="D952" i="12" s="1"/>
  <c r="A952" i="12"/>
  <c r="C952" i="12"/>
  <c r="E952" i="12"/>
  <c r="A462" i="12"/>
  <c r="C462" i="12"/>
  <c r="E462" i="12"/>
  <c r="A707" i="12"/>
  <c r="C707" i="12"/>
  <c r="E707" i="12"/>
  <c r="A951" i="12"/>
  <c r="C951" i="12"/>
  <c r="E951" i="12"/>
  <c r="I215" i="9"/>
  <c r="D951" i="12" s="1"/>
  <c r="A461" i="12"/>
  <c r="C461" i="12"/>
  <c r="E461" i="12"/>
  <c r="A706" i="12"/>
  <c r="C706" i="12"/>
  <c r="E706" i="12"/>
  <c r="A950" i="12"/>
  <c r="C950" i="12"/>
  <c r="E950" i="12"/>
  <c r="I214" i="9"/>
  <c r="D950" i="12" s="1"/>
  <c r="A460" i="12"/>
  <c r="C460" i="12"/>
  <c r="E460" i="12"/>
  <c r="A705" i="12"/>
  <c r="C705" i="12"/>
  <c r="E705" i="12"/>
  <c r="A948" i="12"/>
  <c r="C948" i="12"/>
  <c r="E948" i="12"/>
  <c r="I212" i="9"/>
  <c r="D948" i="12" s="1"/>
  <c r="A458" i="12"/>
  <c r="C458" i="12"/>
  <c r="E458" i="12"/>
  <c r="A703" i="12"/>
  <c r="C703" i="12"/>
  <c r="E703" i="12"/>
  <c r="A946" i="12"/>
  <c r="C946" i="12"/>
  <c r="E946" i="12"/>
  <c r="I210" i="9"/>
  <c r="D946" i="12" s="1"/>
  <c r="A456" i="12"/>
  <c r="C456" i="12"/>
  <c r="E456" i="12"/>
  <c r="A701" i="12"/>
  <c r="C701" i="12"/>
  <c r="E701" i="12"/>
  <c r="A945" i="12"/>
  <c r="C945" i="12"/>
  <c r="E945" i="12"/>
  <c r="I209" i="9"/>
  <c r="D945" i="12" s="1"/>
  <c r="A455" i="12"/>
  <c r="C455" i="12"/>
  <c r="E455" i="12"/>
  <c r="A700" i="12"/>
  <c r="C700" i="12"/>
  <c r="E700" i="12"/>
  <c r="E239" i="11"/>
  <c r="F1220" i="12" s="1"/>
  <c r="U239" i="8"/>
  <c r="G240" i="4"/>
  <c r="N238" i="8"/>
  <c r="G239" i="4"/>
  <c r="N237" i="8"/>
  <c r="U236" i="8"/>
  <c r="E236" i="11"/>
  <c r="F1217" i="12" s="1"/>
  <c r="G237" i="4"/>
  <c r="N235" i="8"/>
  <c r="E234" i="11"/>
  <c r="F1215" i="12" s="1"/>
  <c r="U234" i="8"/>
  <c r="E232" i="11"/>
  <c r="F1213" i="12" s="1"/>
  <c r="U232" i="8"/>
  <c r="U231" i="8"/>
  <c r="E231" i="11"/>
  <c r="F1212" i="12" s="1"/>
  <c r="G232" i="4"/>
  <c r="N230" i="8"/>
  <c r="E229" i="11"/>
  <c r="F1210" i="12" s="1"/>
  <c r="U229" i="8"/>
  <c r="E228" i="11"/>
  <c r="F1209" i="12" s="1"/>
  <c r="U228" i="8"/>
  <c r="E227" i="11"/>
  <c r="F1208" i="12" s="1"/>
  <c r="U227" i="8"/>
  <c r="U226" i="8"/>
  <c r="E226" i="11"/>
  <c r="F1207" i="12" s="1"/>
  <c r="E225" i="11"/>
  <c r="F1206" i="12" s="1"/>
  <c r="U225" i="8"/>
  <c r="G226" i="4"/>
  <c r="N224" i="8"/>
  <c r="Q223" i="8"/>
  <c r="U223" i="8"/>
  <c r="E223" i="11"/>
  <c r="F1204" i="12" s="1"/>
  <c r="G223" i="4"/>
  <c r="N221" i="8"/>
  <c r="U216" i="8"/>
  <c r="E216" i="11"/>
  <c r="F1197" i="12" s="1"/>
  <c r="G217" i="4"/>
  <c r="N215" i="8"/>
  <c r="U214" i="8"/>
  <c r="Q214" i="8"/>
  <c r="E214" i="11"/>
  <c r="F1195" i="12" s="1"/>
  <c r="U213" i="8"/>
  <c r="E213" i="11"/>
  <c r="F1194" i="12" s="1"/>
  <c r="Q213" i="8"/>
  <c r="G214" i="4"/>
  <c r="N212" i="8"/>
  <c r="Q211" i="8"/>
  <c r="E211" i="11"/>
  <c r="F1192" i="12" s="1"/>
  <c r="U211" i="8"/>
  <c r="E210" i="11"/>
  <c r="F1191" i="12" s="1"/>
  <c r="U210" i="8"/>
  <c r="B365" i="21"/>
  <c r="B362" i="20"/>
  <c r="E276" i="20"/>
  <c r="H279" i="21"/>
  <c r="B274" i="20"/>
  <c r="B277" i="21"/>
  <c r="C271" i="20"/>
  <c r="D274" i="21"/>
  <c r="E268" i="20"/>
  <c r="H271" i="21"/>
  <c r="Q238" i="8"/>
  <c r="Q237" i="8"/>
  <c r="Q235" i="8"/>
  <c r="Q230" i="8"/>
  <c r="Q224" i="8"/>
  <c r="Q221" i="8"/>
  <c r="Q215" i="8"/>
  <c r="Q212" i="8"/>
  <c r="C242" i="11"/>
  <c r="B1223" i="12" s="1"/>
  <c r="G242" i="11"/>
  <c r="A1223" i="12"/>
  <c r="C1223" i="12"/>
  <c r="E1223" i="12"/>
  <c r="G1223" i="12"/>
  <c r="C241" i="11"/>
  <c r="B1222" i="12" s="1"/>
  <c r="G241" i="11"/>
  <c r="A1222" i="12"/>
  <c r="C1222" i="12"/>
  <c r="E1222" i="12"/>
  <c r="G1222" i="12"/>
  <c r="C240" i="11"/>
  <c r="B1221" i="12" s="1"/>
  <c r="G240" i="11"/>
  <c r="A1221" i="12"/>
  <c r="C1221" i="12"/>
  <c r="E1221" i="12"/>
  <c r="G1221" i="12"/>
  <c r="C239" i="11"/>
  <c r="B1220" i="12" s="1"/>
  <c r="G239" i="11"/>
  <c r="A1220" i="12"/>
  <c r="C1220" i="12"/>
  <c r="E1220" i="12"/>
  <c r="G1220" i="12"/>
  <c r="C238" i="11"/>
  <c r="B1219" i="12" s="1"/>
  <c r="G238" i="11"/>
  <c r="A1219" i="12"/>
  <c r="C1219" i="12"/>
  <c r="E1219" i="12"/>
  <c r="G1219" i="12"/>
  <c r="C237" i="11"/>
  <c r="B1218" i="12" s="1"/>
  <c r="G237" i="11"/>
  <c r="A1218" i="12"/>
  <c r="C1218" i="12"/>
  <c r="E1218" i="12"/>
  <c r="G1218" i="12"/>
  <c r="C236" i="11"/>
  <c r="B1217" i="12" s="1"/>
  <c r="G236" i="11"/>
  <c r="A1217" i="12"/>
  <c r="C1217" i="12"/>
  <c r="E1217" i="12"/>
  <c r="G1217" i="12"/>
  <c r="C235" i="11"/>
  <c r="B1216" i="12" s="1"/>
  <c r="G235" i="11"/>
  <c r="A1216" i="12"/>
  <c r="C1216" i="12"/>
  <c r="E1216" i="12"/>
  <c r="G1216" i="12"/>
  <c r="C234" i="11"/>
  <c r="B1215" i="12" s="1"/>
  <c r="G234" i="11"/>
  <c r="A1215" i="12"/>
  <c r="C1215" i="12"/>
  <c r="E1215" i="12"/>
  <c r="G1215" i="12"/>
  <c r="C233" i="11"/>
  <c r="B1214" i="12" s="1"/>
  <c r="G233" i="11"/>
  <c r="A1214" i="12"/>
  <c r="C1214" i="12"/>
  <c r="E1214" i="12"/>
  <c r="G1214" i="12"/>
  <c r="C232" i="11"/>
  <c r="B1213" i="12" s="1"/>
  <c r="G232" i="11"/>
  <c r="A1213" i="12"/>
  <c r="C1213" i="12"/>
  <c r="E1213" i="12"/>
  <c r="G1213" i="12"/>
  <c r="C231" i="11"/>
  <c r="B1212" i="12" s="1"/>
  <c r="G231" i="11"/>
  <c r="A1212" i="12"/>
  <c r="C1212" i="12"/>
  <c r="E1212" i="12"/>
  <c r="G1212" i="12"/>
  <c r="C230" i="11"/>
  <c r="B1211" i="12" s="1"/>
  <c r="G230" i="11"/>
  <c r="A1211" i="12"/>
  <c r="C1211" i="12"/>
  <c r="E1211" i="12"/>
  <c r="G1211" i="12"/>
  <c r="C229" i="11"/>
  <c r="B1210" i="12" s="1"/>
  <c r="G229" i="11"/>
  <c r="A1210" i="12"/>
  <c r="C1210" i="12"/>
  <c r="E1210" i="12"/>
  <c r="G1210" i="12"/>
  <c r="C228" i="11"/>
  <c r="B1209" i="12" s="1"/>
  <c r="G228" i="11"/>
  <c r="A1209" i="12"/>
  <c r="C1209" i="12"/>
  <c r="E1209" i="12"/>
  <c r="G1209" i="12"/>
  <c r="C227" i="11"/>
  <c r="B1208" i="12" s="1"/>
  <c r="G227" i="11"/>
  <c r="A1208" i="12"/>
  <c r="C1208" i="12"/>
  <c r="E1208" i="12"/>
  <c r="G1208" i="12"/>
  <c r="C226" i="11"/>
  <c r="B1207" i="12" s="1"/>
  <c r="G226" i="11"/>
  <c r="A1207" i="12"/>
  <c r="C1207" i="12"/>
  <c r="E1207" i="12"/>
  <c r="G1207" i="12"/>
  <c r="C225" i="11"/>
  <c r="B1206" i="12" s="1"/>
  <c r="G225" i="11"/>
  <c r="A1206" i="12"/>
  <c r="C1206" i="12"/>
  <c r="E1206" i="12"/>
  <c r="G1206" i="12"/>
  <c r="C224" i="11"/>
  <c r="B1205" i="12" s="1"/>
  <c r="G224" i="11"/>
  <c r="A1205" i="12"/>
  <c r="C1205" i="12"/>
  <c r="E1205" i="12"/>
  <c r="G1205" i="12"/>
  <c r="C223" i="11"/>
  <c r="B1204" i="12" s="1"/>
  <c r="G223" i="11"/>
  <c r="A1204" i="12"/>
  <c r="C1204" i="12"/>
  <c r="E1204" i="12"/>
  <c r="G1204" i="12"/>
  <c r="C222" i="11"/>
  <c r="B1203" i="12" s="1"/>
  <c r="G222" i="11"/>
  <c r="A1203" i="12"/>
  <c r="C1203" i="12"/>
  <c r="E1203" i="12"/>
  <c r="G1203" i="12"/>
  <c r="C221" i="11"/>
  <c r="B1202" i="12" s="1"/>
  <c r="G221" i="11"/>
  <c r="A1202" i="12"/>
  <c r="C1202" i="12"/>
  <c r="E1202" i="12"/>
  <c r="G1202" i="12"/>
  <c r="C220" i="11"/>
  <c r="B1201" i="12" s="1"/>
  <c r="G220" i="11"/>
  <c r="A1201" i="12"/>
  <c r="C1201" i="12"/>
  <c r="E1201" i="12"/>
  <c r="G1201" i="12"/>
  <c r="C219" i="11"/>
  <c r="B1200" i="12" s="1"/>
  <c r="G219" i="11"/>
  <c r="A1200" i="12"/>
  <c r="C1200" i="12"/>
  <c r="E1200" i="12"/>
  <c r="G1200" i="12"/>
  <c r="C218" i="11"/>
  <c r="B1199" i="12" s="1"/>
  <c r="G218" i="11"/>
  <c r="A1199" i="12"/>
  <c r="C1199" i="12"/>
  <c r="E1199" i="12"/>
  <c r="G1199" i="12"/>
  <c r="C217" i="11"/>
  <c r="B1198" i="12" s="1"/>
  <c r="G217" i="11"/>
  <c r="A1198" i="12"/>
  <c r="C1198" i="12"/>
  <c r="E1198" i="12"/>
  <c r="G1198" i="12"/>
  <c r="C216" i="11"/>
  <c r="B1197" i="12" s="1"/>
  <c r="G216" i="11"/>
  <c r="A1197" i="12"/>
  <c r="C1197" i="12"/>
  <c r="E1197" i="12"/>
  <c r="G1197" i="12"/>
  <c r="C215" i="11"/>
  <c r="B1196" i="12" s="1"/>
  <c r="G215" i="11"/>
  <c r="A1196" i="12"/>
  <c r="C1196" i="12"/>
  <c r="E1196" i="12"/>
  <c r="G1196" i="12"/>
  <c r="C214" i="11"/>
  <c r="B1195" i="12" s="1"/>
  <c r="G214" i="11"/>
  <c r="A1195" i="12"/>
  <c r="C1195" i="12"/>
  <c r="E1195" i="12"/>
  <c r="G1195" i="12"/>
  <c r="C213" i="11"/>
  <c r="B1194" i="12" s="1"/>
  <c r="G213" i="11"/>
  <c r="A1194" i="12"/>
  <c r="C1194" i="12"/>
  <c r="E1194" i="12"/>
  <c r="G1194" i="12"/>
  <c r="C212" i="11"/>
  <c r="B1193" i="12" s="1"/>
  <c r="G212" i="11"/>
  <c r="A1193" i="12"/>
  <c r="C1193" i="12"/>
  <c r="E1193" i="12"/>
  <c r="G1193" i="12"/>
  <c r="C211" i="11"/>
  <c r="B1192" i="12" s="1"/>
  <c r="G211" i="11"/>
  <c r="A1192" i="12"/>
  <c r="C1192" i="12"/>
  <c r="E1192" i="12"/>
  <c r="G1192" i="12"/>
  <c r="C210" i="11"/>
  <c r="B1191" i="12" s="1"/>
  <c r="G210" i="11"/>
  <c r="A1191" i="12"/>
  <c r="C1191" i="12"/>
  <c r="E1191" i="12"/>
  <c r="G1191" i="12"/>
  <c r="C209" i="11"/>
  <c r="B1190" i="12" s="1"/>
  <c r="G209" i="11"/>
  <c r="A1190" i="12"/>
  <c r="C1190" i="12"/>
  <c r="E1190" i="12"/>
  <c r="G1190" i="12"/>
  <c r="C130" i="11"/>
  <c r="B1111" i="12" s="1"/>
  <c r="G130" i="11"/>
  <c r="A1111" i="12"/>
  <c r="C1111" i="12"/>
  <c r="E1111" i="12"/>
  <c r="G1111" i="12"/>
  <c r="C129" i="11"/>
  <c r="B1110" i="12" s="1"/>
  <c r="G129" i="11"/>
  <c r="A1110" i="12"/>
  <c r="C1110" i="12"/>
  <c r="E1110" i="12"/>
  <c r="G1110" i="12"/>
  <c r="C128" i="11"/>
  <c r="B1109" i="12" s="1"/>
  <c r="G128" i="11"/>
  <c r="A1109" i="12"/>
  <c r="C1109" i="12"/>
  <c r="E1109" i="12"/>
  <c r="G1109" i="12"/>
  <c r="C127" i="11"/>
  <c r="B1108" i="12" s="1"/>
  <c r="G127" i="11"/>
  <c r="A1108" i="12"/>
  <c r="C1108" i="12"/>
  <c r="E1108" i="12"/>
  <c r="G1108" i="12"/>
  <c r="C126" i="11"/>
  <c r="B1107" i="12" s="1"/>
  <c r="G126" i="11"/>
  <c r="A1107" i="12"/>
  <c r="C1107" i="12"/>
  <c r="E1107" i="12"/>
  <c r="G1107" i="12"/>
  <c r="C125" i="11"/>
  <c r="B1106" i="12" s="1"/>
  <c r="G125" i="11"/>
  <c r="A1106" i="12"/>
  <c r="C1106" i="12"/>
  <c r="E1106" i="12"/>
  <c r="G1106" i="12"/>
  <c r="C124" i="11"/>
  <c r="B1105" i="12" s="1"/>
  <c r="G124" i="11"/>
  <c r="A1105" i="12"/>
  <c r="C1105" i="12"/>
  <c r="E1105" i="12"/>
  <c r="G1105" i="12"/>
  <c r="C123" i="11"/>
  <c r="B1104" i="12" s="1"/>
  <c r="G123" i="11"/>
  <c r="A1104" i="12"/>
  <c r="C1104" i="12"/>
  <c r="E1104" i="12"/>
  <c r="G1104" i="12"/>
  <c r="C122" i="11"/>
  <c r="B1103" i="12" s="1"/>
  <c r="G122" i="11"/>
  <c r="A1103" i="12"/>
  <c r="C1103" i="12"/>
  <c r="E1103" i="12"/>
  <c r="G1103" i="12"/>
  <c r="C121" i="11"/>
  <c r="B1102" i="12" s="1"/>
  <c r="G121" i="11"/>
  <c r="A1102" i="12"/>
  <c r="C1102" i="12"/>
  <c r="E1102" i="12"/>
  <c r="G1102" i="12"/>
  <c r="C120" i="11"/>
  <c r="B1101" i="12" s="1"/>
  <c r="G120" i="11"/>
  <c r="A1101" i="12"/>
  <c r="C1101" i="12"/>
  <c r="E1101" i="12"/>
  <c r="G1101" i="12"/>
  <c r="C119" i="11"/>
  <c r="B1100" i="12" s="1"/>
  <c r="G119" i="11"/>
  <c r="A1100" i="12"/>
  <c r="C1100" i="12"/>
  <c r="E1100" i="12"/>
  <c r="G1100" i="12"/>
  <c r="C118" i="11"/>
  <c r="B1099" i="12" s="1"/>
  <c r="G118" i="11"/>
  <c r="A1099" i="12"/>
  <c r="C1099" i="12"/>
  <c r="E1099" i="12"/>
  <c r="G1099" i="12"/>
  <c r="C117" i="11"/>
  <c r="B1098" i="12" s="1"/>
  <c r="G117" i="11"/>
  <c r="A1098" i="12"/>
  <c r="C1098" i="12"/>
  <c r="E1098" i="12"/>
  <c r="G1098" i="12"/>
  <c r="C116" i="11"/>
  <c r="B1097" i="12" s="1"/>
  <c r="G116" i="11"/>
  <c r="A1097" i="12"/>
  <c r="C1097" i="12"/>
  <c r="E1097" i="12"/>
  <c r="G1097" i="12"/>
  <c r="C115" i="11"/>
  <c r="B1096" i="12" s="1"/>
  <c r="G115" i="11"/>
  <c r="A1096" i="12"/>
  <c r="C1096" i="12"/>
  <c r="E1096" i="12"/>
  <c r="G1096" i="12"/>
  <c r="C114" i="11"/>
  <c r="B1095" i="12" s="1"/>
  <c r="G114" i="11"/>
  <c r="A1095" i="12"/>
  <c r="C1095" i="12"/>
  <c r="E1095" i="12"/>
  <c r="G1095" i="12"/>
  <c r="C113" i="11"/>
  <c r="B1094" i="12" s="1"/>
  <c r="G113" i="11"/>
  <c r="A1094" i="12"/>
  <c r="C1094" i="12"/>
  <c r="E1094" i="12"/>
  <c r="G1094" i="12"/>
  <c r="C112" i="11"/>
  <c r="B1093" i="12" s="1"/>
  <c r="G112" i="11"/>
  <c r="A1093" i="12"/>
  <c r="C1093" i="12"/>
  <c r="E1093" i="12"/>
  <c r="G1093" i="12"/>
  <c r="C111" i="11"/>
  <c r="B1092" i="12" s="1"/>
  <c r="G111" i="11"/>
  <c r="A1092" i="12"/>
  <c r="C1092" i="12"/>
  <c r="E1092" i="12"/>
  <c r="G1092" i="12"/>
  <c r="C110" i="11"/>
  <c r="B1091" i="12" s="1"/>
  <c r="G110" i="11"/>
  <c r="A1091" i="12"/>
  <c r="C1091" i="12"/>
  <c r="E1091" i="12"/>
  <c r="G1091" i="12"/>
  <c r="C109" i="11"/>
  <c r="B1090" i="12" s="1"/>
  <c r="G109" i="11"/>
  <c r="A1090" i="12"/>
  <c r="C1090" i="12"/>
  <c r="E1090" i="12"/>
  <c r="G1090" i="12"/>
  <c r="C108" i="11"/>
  <c r="B1089" i="12" s="1"/>
  <c r="G108" i="11"/>
  <c r="A1089" i="12"/>
  <c r="C1089" i="12"/>
  <c r="E1089" i="12"/>
  <c r="G1089" i="12"/>
  <c r="C107" i="11"/>
  <c r="B1088" i="12" s="1"/>
  <c r="G107" i="11"/>
  <c r="A1088" i="12"/>
  <c r="C1088" i="12"/>
  <c r="E1088" i="12"/>
  <c r="G1088" i="12"/>
  <c r="C106" i="11"/>
  <c r="B1087" i="12" s="1"/>
  <c r="G106" i="11"/>
  <c r="A1087" i="12"/>
  <c r="C1087" i="12"/>
  <c r="E1087" i="12"/>
  <c r="G1087" i="12"/>
  <c r="C105" i="11"/>
  <c r="B1086" i="12" s="1"/>
  <c r="G105" i="11"/>
  <c r="A1086" i="12"/>
  <c r="C1086" i="12"/>
  <c r="E1086" i="12"/>
  <c r="G1086" i="12"/>
  <c r="C104" i="11"/>
  <c r="B1085" i="12" s="1"/>
  <c r="G104" i="11"/>
  <c r="A1085" i="12"/>
  <c r="C1085" i="12"/>
  <c r="E1085" i="12"/>
  <c r="G1085" i="12"/>
  <c r="C103" i="11"/>
  <c r="B1084" i="12" s="1"/>
  <c r="G103" i="11"/>
  <c r="A1084" i="12"/>
  <c r="C1084" i="12"/>
  <c r="E1084" i="12"/>
  <c r="G1084" i="12"/>
  <c r="C102" i="11"/>
  <c r="B1083" i="12" s="1"/>
  <c r="G102" i="11"/>
  <c r="A1083" i="12"/>
  <c r="C1083" i="12"/>
  <c r="E1083" i="12"/>
  <c r="G1083" i="12"/>
  <c r="C101" i="11"/>
  <c r="B1082" i="12" s="1"/>
  <c r="G101" i="11"/>
  <c r="A1082" i="12"/>
  <c r="C1082" i="12"/>
  <c r="E1082" i="12"/>
  <c r="G1082" i="12"/>
  <c r="C100" i="11"/>
  <c r="B1081" i="12" s="1"/>
  <c r="G100" i="11"/>
  <c r="A1081" i="12"/>
  <c r="C1081" i="12"/>
  <c r="E1081" i="12"/>
  <c r="G1081" i="12"/>
  <c r="C99" i="11"/>
  <c r="B1080" i="12" s="1"/>
  <c r="G99" i="11"/>
  <c r="A1080" i="12"/>
  <c r="C1080" i="12"/>
  <c r="E1080" i="12"/>
  <c r="G1080" i="12"/>
  <c r="C98" i="11"/>
  <c r="B1079" i="12" s="1"/>
  <c r="G98" i="11"/>
  <c r="A1079" i="12"/>
  <c r="C1079" i="12"/>
  <c r="E1079" i="12"/>
  <c r="G1079" i="12"/>
  <c r="C97" i="11"/>
  <c r="B1078" i="12" s="1"/>
  <c r="G97" i="11"/>
  <c r="A1078" i="12"/>
  <c r="C1078" i="12"/>
  <c r="E1078" i="12"/>
  <c r="G1078" i="12"/>
  <c r="C96" i="11"/>
  <c r="B1077" i="12" s="1"/>
  <c r="G96" i="11"/>
  <c r="A1077" i="12"/>
  <c r="C1077" i="12"/>
  <c r="E1077" i="12"/>
  <c r="G1077" i="12"/>
  <c r="C95" i="11"/>
  <c r="B1076" i="12" s="1"/>
  <c r="G95" i="11"/>
  <c r="A1076" i="12"/>
  <c r="C1076" i="12"/>
  <c r="E1076" i="12"/>
  <c r="G1076" i="12"/>
  <c r="C94" i="11"/>
  <c r="B1075" i="12" s="1"/>
  <c r="G94" i="11"/>
  <c r="A1075" i="12"/>
  <c r="C1075" i="12"/>
  <c r="E1075" i="12"/>
  <c r="G1075" i="12"/>
  <c r="C93" i="11"/>
  <c r="B1074" i="12" s="1"/>
  <c r="G93" i="11"/>
  <c r="A1074" i="12"/>
  <c r="C1074" i="12"/>
  <c r="E1074" i="12"/>
  <c r="G1074" i="12"/>
  <c r="C92" i="11"/>
  <c r="B1073" i="12" s="1"/>
  <c r="G92" i="11"/>
  <c r="A1073" i="12"/>
  <c r="C1073" i="12"/>
  <c r="E1073" i="12"/>
  <c r="G1073" i="12"/>
  <c r="C91" i="11"/>
  <c r="B1072" i="12" s="1"/>
  <c r="G91" i="11"/>
  <c r="A1072" i="12"/>
  <c r="C1072" i="12"/>
  <c r="E1072" i="12"/>
  <c r="G1072" i="12"/>
  <c r="C14" i="11"/>
  <c r="B995" i="12" s="1"/>
  <c r="G14" i="11"/>
  <c r="A995" i="12"/>
  <c r="C995" i="12"/>
  <c r="E995" i="12"/>
  <c r="G995" i="12"/>
  <c r="C13" i="11"/>
  <c r="B994" i="12" s="1"/>
  <c r="G13" i="11"/>
  <c r="A994" i="12"/>
  <c r="C994" i="12"/>
  <c r="E994" i="12"/>
  <c r="G994" i="12"/>
  <c r="C12" i="11"/>
  <c r="B993" i="12" s="1"/>
  <c r="G12" i="11"/>
  <c r="A993" i="12"/>
  <c r="C993" i="12"/>
  <c r="E993" i="12"/>
  <c r="G993" i="12"/>
  <c r="C11" i="11"/>
  <c r="B992" i="12" s="1"/>
  <c r="G11" i="11"/>
  <c r="A992" i="12"/>
  <c r="C992" i="12"/>
  <c r="E992" i="12"/>
  <c r="G992" i="12"/>
  <c r="C10" i="11"/>
  <c r="B991" i="12" s="1"/>
  <c r="G10" i="11"/>
  <c r="A991" i="12"/>
  <c r="C991" i="12"/>
  <c r="E991" i="12"/>
  <c r="G991" i="12"/>
  <c r="C9" i="11"/>
  <c r="B990" i="12" s="1"/>
  <c r="G9" i="11"/>
  <c r="A990" i="12"/>
  <c r="C990" i="12"/>
  <c r="E990" i="12"/>
  <c r="G990" i="12"/>
  <c r="C8" i="11"/>
  <c r="B989" i="12" s="1"/>
  <c r="G8" i="11"/>
  <c r="A989" i="12"/>
  <c r="C989" i="12"/>
  <c r="E989" i="12"/>
  <c r="G989" i="12"/>
  <c r="G7" i="2"/>
  <c r="G8" i="2"/>
  <c r="B11" i="2"/>
  <c r="I242" i="9"/>
  <c r="D978" i="12" s="1"/>
  <c r="A488" i="12"/>
  <c r="C488" i="12"/>
  <c r="E488" i="12"/>
  <c r="A733" i="12"/>
  <c r="C733" i="12"/>
  <c r="E733" i="12"/>
  <c r="A978" i="12"/>
  <c r="C978" i="12"/>
  <c r="E978" i="12"/>
  <c r="I241" i="9"/>
  <c r="D977" i="12" s="1"/>
  <c r="A487" i="12"/>
  <c r="C487" i="12"/>
  <c r="E487" i="12"/>
  <c r="A732" i="12"/>
  <c r="C732" i="12"/>
  <c r="E732" i="12"/>
  <c r="A977" i="12"/>
  <c r="C977" i="12"/>
  <c r="E977" i="12"/>
  <c r="I239" i="9"/>
  <c r="D975" i="12" s="1"/>
  <c r="A485" i="12"/>
  <c r="C485" i="12"/>
  <c r="E485" i="12"/>
  <c r="A730" i="12"/>
  <c r="C730" i="12"/>
  <c r="E730" i="12"/>
  <c r="A975" i="12"/>
  <c r="C975" i="12"/>
  <c r="E975" i="12"/>
  <c r="I233" i="9"/>
  <c r="D969" i="12" s="1"/>
  <c r="A479" i="12"/>
  <c r="C479" i="12"/>
  <c r="E479" i="12"/>
  <c r="A724" i="12"/>
  <c r="C724" i="12"/>
  <c r="E724" i="12"/>
  <c r="A969" i="12"/>
  <c r="C969" i="12"/>
  <c r="E969" i="12"/>
  <c r="I232" i="9"/>
  <c r="D968" i="12" s="1"/>
  <c r="A478" i="12"/>
  <c r="C478" i="12"/>
  <c r="E478" i="12"/>
  <c r="A723" i="12"/>
  <c r="C723" i="12"/>
  <c r="E723" i="12"/>
  <c r="A968" i="12"/>
  <c r="C968" i="12"/>
  <c r="E968" i="12"/>
  <c r="A473" i="12"/>
  <c r="C473" i="12"/>
  <c r="E473" i="12"/>
  <c r="A718" i="12"/>
  <c r="C718" i="12"/>
  <c r="E718" i="12"/>
  <c r="I227" i="9"/>
  <c r="D963" i="12" s="1"/>
  <c r="A963" i="12"/>
  <c r="C963" i="12"/>
  <c r="E963" i="12"/>
  <c r="I225" i="9"/>
  <c r="D961" i="12" s="1"/>
  <c r="A471" i="12"/>
  <c r="C471" i="12"/>
  <c r="E471" i="12"/>
  <c r="A716" i="12"/>
  <c r="C716" i="12"/>
  <c r="E716" i="12"/>
  <c r="A961" i="12"/>
  <c r="C961" i="12"/>
  <c r="E961" i="12"/>
  <c r="I222" i="9"/>
  <c r="D958" i="12" s="1"/>
  <c r="A468" i="12"/>
  <c r="C468" i="12"/>
  <c r="E468" i="12"/>
  <c r="A713" i="12"/>
  <c r="C713" i="12"/>
  <c r="E713" i="12"/>
  <c r="A958" i="12"/>
  <c r="C958" i="12"/>
  <c r="E958" i="12"/>
  <c r="I219" i="9"/>
  <c r="D955" i="12" s="1"/>
  <c r="A465" i="12"/>
  <c r="C465" i="12"/>
  <c r="E465" i="12"/>
  <c r="A710" i="12"/>
  <c r="C710" i="12"/>
  <c r="E710" i="12"/>
  <c r="A955" i="12"/>
  <c r="C955" i="12"/>
  <c r="E955" i="12"/>
  <c r="I218" i="9"/>
  <c r="D954" i="12" s="1"/>
  <c r="A464" i="12"/>
  <c r="C464" i="12"/>
  <c r="E464" i="12"/>
  <c r="A709" i="12"/>
  <c r="C709" i="12"/>
  <c r="E709" i="12"/>
  <c r="A954" i="12"/>
  <c r="C954" i="12"/>
  <c r="E954" i="12"/>
  <c r="I217" i="9"/>
  <c r="D953" i="12" s="1"/>
  <c r="A463" i="12"/>
  <c r="C463" i="12"/>
  <c r="E463" i="12"/>
  <c r="A708" i="12"/>
  <c r="C708" i="12"/>
  <c r="E708" i="12"/>
  <c r="A953" i="12"/>
  <c r="C953" i="12"/>
  <c r="E953" i="12"/>
  <c r="I213" i="9"/>
  <c r="D949" i="12" s="1"/>
  <c r="A459" i="12"/>
  <c r="C459" i="12"/>
  <c r="E459" i="12"/>
  <c r="A704" i="12"/>
  <c r="C704" i="12"/>
  <c r="E704" i="12"/>
  <c r="A949" i="12"/>
  <c r="C949" i="12"/>
  <c r="E949" i="12"/>
  <c r="I211" i="9"/>
  <c r="D947" i="12" s="1"/>
  <c r="A457" i="12"/>
  <c r="C457" i="12"/>
  <c r="E457" i="12"/>
  <c r="A702" i="12"/>
  <c r="C702" i="12"/>
  <c r="E702" i="12"/>
  <c r="A947" i="12"/>
  <c r="C947" i="12"/>
  <c r="E947" i="12"/>
  <c r="I115" i="8"/>
  <c r="I226" i="8"/>
  <c r="I210" i="8"/>
  <c r="I120" i="8"/>
  <c r="I113" i="8"/>
  <c r="I112" i="8"/>
  <c r="I108" i="8"/>
  <c r="I104" i="8"/>
  <c r="I102" i="8"/>
  <c r="I98" i="8"/>
  <c r="I94" i="8"/>
  <c r="K14" i="8"/>
  <c r="I11" i="8"/>
  <c r="U130" i="8"/>
  <c r="E130" i="11"/>
  <c r="F1111" i="12" s="1"/>
  <c r="U129" i="8"/>
  <c r="E129" i="11"/>
  <c r="F1110" i="12" s="1"/>
  <c r="U128" i="8"/>
  <c r="E128" i="11"/>
  <c r="F1109" i="12" s="1"/>
  <c r="U127" i="8"/>
  <c r="E127" i="11"/>
  <c r="F1108" i="12" s="1"/>
  <c r="U126" i="8"/>
  <c r="E126" i="11"/>
  <c r="F1107" i="12" s="1"/>
  <c r="U125" i="8"/>
  <c r="E125" i="11"/>
  <c r="F1106" i="12" s="1"/>
  <c r="U124" i="8"/>
  <c r="E124" i="11"/>
  <c r="F1105" i="12" s="1"/>
  <c r="U123" i="8"/>
  <c r="E123" i="11"/>
  <c r="F1104" i="12" s="1"/>
  <c r="U122" i="8"/>
  <c r="E122" i="11"/>
  <c r="F1103" i="12" s="1"/>
  <c r="U121" i="8"/>
  <c r="E121" i="11"/>
  <c r="F1102" i="12" s="1"/>
  <c r="U120" i="8"/>
  <c r="E120" i="11"/>
  <c r="F1101" i="12" s="1"/>
  <c r="U119" i="8"/>
  <c r="E119" i="11"/>
  <c r="F1100" i="12" s="1"/>
  <c r="U118" i="8"/>
  <c r="E118" i="11"/>
  <c r="F1099" i="12" s="1"/>
  <c r="U117" i="8"/>
  <c r="E117" i="11"/>
  <c r="F1098" i="12" s="1"/>
  <c r="U116" i="8"/>
  <c r="E116" i="11"/>
  <c r="F1097" i="12" s="1"/>
  <c r="U115" i="8"/>
  <c r="E115" i="11"/>
  <c r="F1096" i="12" s="1"/>
  <c r="U114" i="8"/>
  <c r="E114" i="11"/>
  <c r="F1095" i="12" s="1"/>
  <c r="U113" i="8"/>
  <c r="E113" i="11"/>
  <c r="F1094" i="12" s="1"/>
  <c r="U112" i="8"/>
  <c r="E112" i="11"/>
  <c r="F1093" i="12" s="1"/>
  <c r="U111" i="8"/>
  <c r="E111" i="11"/>
  <c r="F1092" i="12" s="1"/>
  <c r="U110" i="8"/>
  <c r="U109" i="8"/>
  <c r="U108" i="8"/>
  <c r="U107" i="8"/>
  <c r="U106" i="8"/>
  <c r="U105" i="8"/>
  <c r="U104" i="8"/>
  <c r="U103" i="8"/>
  <c r="U102" i="8"/>
  <c r="U101" i="8"/>
  <c r="U100" i="8"/>
  <c r="U99" i="8"/>
  <c r="U98" i="8"/>
  <c r="U97" i="8"/>
  <c r="U96" i="8"/>
  <c r="U95" i="8"/>
  <c r="U94" i="8"/>
  <c r="U93" i="8"/>
  <c r="U92" i="8"/>
  <c r="U91" i="8"/>
  <c r="AG130" i="7"/>
  <c r="AH130" i="7" s="1"/>
  <c r="I114" i="8"/>
  <c r="I232" i="8"/>
  <c r="I121" i="8"/>
  <c r="U14" i="8"/>
  <c r="E14" i="11"/>
  <c r="F995" i="12" s="1"/>
  <c r="B15" i="12"/>
  <c r="U13" i="8"/>
  <c r="E13" i="11"/>
  <c r="F994" i="12" s="1"/>
  <c r="U12" i="8"/>
  <c r="E12" i="11"/>
  <c r="F993" i="12" s="1"/>
  <c r="U11" i="8"/>
  <c r="E11" i="11"/>
  <c r="F992" i="12" s="1"/>
  <c r="U10" i="8"/>
  <c r="E10" i="11"/>
  <c r="F991" i="12" s="1"/>
  <c r="U9" i="8"/>
  <c r="E9" i="11"/>
  <c r="F990" i="12" s="1"/>
  <c r="U8" i="8"/>
  <c r="E8" i="11"/>
  <c r="F989" i="12" s="1"/>
  <c r="D285" i="20"/>
  <c r="F288" i="21"/>
  <c r="D274" i="20"/>
  <c r="F277" i="21"/>
  <c r="I231" i="8"/>
  <c r="I216" i="8"/>
  <c r="I128" i="8"/>
  <c r="I111" i="8"/>
  <c r="I107" i="8"/>
  <c r="I103" i="8"/>
  <c r="I99" i="8"/>
  <c r="I95" i="8"/>
  <c r="I91" i="8"/>
  <c r="I14" i="8"/>
  <c r="I12" i="8"/>
  <c r="I8" i="8"/>
  <c r="E295" i="20"/>
  <c r="H298" i="21"/>
  <c r="C285" i="20"/>
  <c r="D288" i="21"/>
  <c r="I227" i="8"/>
  <c r="I129" i="8"/>
  <c r="I125" i="8"/>
  <c r="I124" i="8"/>
  <c r="I119" i="8"/>
  <c r="I116" i="8"/>
  <c r="I236" i="8"/>
  <c r="I229" i="8"/>
  <c r="I123" i="8"/>
  <c r="AG103" i="7"/>
  <c r="AH103" i="7" s="1"/>
  <c r="E361" i="20"/>
  <c r="H364" i="21"/>
  <c r="D284" i="20"/>
  <c r="F287" i="21"/>
  <c r="I130" i="8"/>
  <c r="I127" i="8"/>
  <c r="I126" i="8"/>
  <c r="I122" i="8"/>
  <c r="I118" i="8"/>
  <c r="I117" i="8"/>
  <c r="I234" i="8"/>
  <c r="I225" i="8"/>
  <c r="F130" i="8"/>
  <c r="I109" i="8"/>
  <c r="I106" i="8"/>
  <c r="I101" i="8"/>
  <c r="I97" i="8"/>
  <c r="I93" i="8"/>
  <c r="I13" i="8"/>
  <c r="I10" i="8"/>
  <c r="D295" i="20"/>
  <c r="F298" i="21"/>
  <c r="E293" i="20"/>
  <c r="H296" i="21"/>
  <c r="C292" i="20"/>
  <c r="D295" i="21"/>
  <c r="E283" i="20"/>
  <c r="H286" i="21"/>
  <c r="E275" i="20"/>
  <c r="H278" i="21"/>
  <c r="C270" i="20"/>
  <c r="D273" i="21"/>
  <c r="I239" i="8"/>
  <c r="I228" i="8"/>
  <c r="K130" i="8"/>
  <c r="I110" i="8"/>
  <c r="I105" i="8"/>
  <c r="I100" i="8"/>
  <c r="I96" i="8"/>
  <c r="I92" i="8"/>
  <c r="F14" i="8"/>
  <c r="I9" i="8"/>
  <c r="E730" i="20"/>
  <c r="H1223" i="21"/>
  <c r="E975" i="20"/>
  <c r="H1468" i="21"/>
  <c r="E1220" i="20"/>
  <c r="H1713" i="21"/>
  <c r="E1465" i="20"/>
  <c r="H1958" i="21"/>
  <c r="B730" i="20"/>
  <c r="B1223" i="21"/>
  <c r="B975" i="20"/>
  <c r="B1468" i="21"/>
  <c r="B1220" i="20"/>
  <c r="B1713" i="21"/>
  <c r="B1465" i="20"/>
  <c r="B1958" i="21"/>
  <c r="E729" i="20"/>
  <c r="H1222" i="21"/>
  <c r="E974" i="20"/>
  <c r="H1467" i="21"/>
  <c r="E1219" i="20"/>
  <c r="H1712" i="21"/>
  <c r="E1464" i="20"/>
  <c r="H1957" i="21"/>
  <c r="D729" i="20"/>
  <c r="F1222" i="21"/>
  <c r="D974" i="20"/>
  <c r="F1467" i="21"/>
  <c r="D1219" i="20"/>
  <c r="F1712" i="21"/>
  <c r="D1464" i="20"/>
  <c r="F1957" i="21"/>
  <c r="B729" i="20"/>
  <c r="B1222" i="21"/>
  <c r="B974" i="20"/>
  <c r="B1467" i="21"/>
  <c r="B1219" i="20"/>
  <c r="B1712" i="21"/>
  <c r="B1464" i="20"/>
  <c r="B1957" i="21"/>
  <c r="E728" i="20"/>
  <c r="H1221" i="21"/>
  <c r="E973" i="20"/>
  <c r="H1466" i="21"/>
  <c r="E1218" i="20"/>
  <c r="H1711" i="21"/>
  <c r="E1463" i="20"/>
  <c r="H1956" i="21"/>
  <c r="C728" i="20"/>
  <c r="D1221" i="21"/>
  <c r="C973" i="20"/>
  <c r="D1466" i="21"/>
  <c r="C1218" i="20"/>
  <c r="D1711" i="21"/>
  <c r="C1463" i="20"/>
  <c r="D1956" i="21"/>
  <c r="D727" i="20"/>
  <c r="F1220" i="21"/>
  <c r="D972" i="20"/>
  <c r="F1465" i="21"/>
  <c r="D1217" i="20"/>
  <c r="F1710" i="21"/>
  <c r="D1462" i="20"/>
  <c r="F1955" i="21"/>
  <c r="C727" i="20"/>
  <c r="D1220" i="21"/>
  <c r="C972" i="20"/>
  <c r="D1465" i="21"/>
  <c r="C1217" i="20"/>
  <c r="D1710" i="21"/>
  <c r="C1462" i="20"/>
  <c r="D1955" i="21"/>
  <c r="D726" i="20"/>
  <c r="F1219" i="21"/>
  <c r="D971" i="20"/>
  <c r="F1464" i="21"/>
  <c r="D1216" i="20"/>
  <c r="F1709" i="21"/>
  <c r="D1461" i="20"/>
  <c r="F1954" i="21"/>
  <c r="B726" i="20"/>
  <c r="B1219" i="21"/>
  <c r="B971" i="20"/>
  <c r="B1464" i="21"/>
  <c r="B1216" i="20"/>
  <c r="B1709" i="21"/>
  <c r="B1461" i="20"/>
  <c r="B1954" i="21"/>
  <c r="E725" i="20"/>
  <c r="H1218" i="21"/>
  <c r="E970" i="20"/>
  <c r="H1463" i="21"/>
  <c r="E1215" i="20"/>
  <c r="H1708" i="21"/>
  <c r="E1460" i="20"/>
  <c r="H1953" i="21"/>
  <c r="C725" i="20"/>
  <c r="D1218" i="21"/>
  <c r="C970" i="20"/>
  <c r="D1463" i="21"/>
  <c r="C1215" i="20"/>
  <c r="D1708" i="21"/>
  <c r="C1460" i="20"/>
  <c r="D1953" i="21"/>
  <c r="E724" i="20"/>
  <c r="H1217" i="21"/>
  <c r="E969" i="20"/>
  <c r="H1462" i="21"/>
  <c r="E1214" i="20"/>
  <c r="H1707" i="21"/>
  <c r="E1459" i="20"/>
  <c r="H1952" i="21"/>
  <c r="D724" i="20"/>
  <c r="F1217" i="21"/>
  <c r="D969" i="20"/>
  <c r="F1462" i="21"/>
  <c r="D1214" i="20"/>
  <c r="F1707" i="21"/>
  <c r="D1459" i="20"/>
  <c r="F1952" i="21"/>
  <c r="C724" i="20"/>
  <c r="D1217" i="21"/>
  <c r="C969" i="20"/>
  <c r="D1462" i="21"/>
  <c r="C1214" i="20"/>
  <c r="D1707" i="21"/>
  <c r="C1459" i="20"/>
  <c r="D1952" i="21"/>
  <c r="B724" i="20"/>
  <c r="B1217" i="21"/>
  <c r="B969" i="20"/>
  <c r="B1462" i="21"/>
  <c r="B1214" i="20"/>
  <c r="B1707" i="21"/>
  <c r="B1459" i="20"/>
  <c r="B1952" i="21"/>
  <c r="E723" i="20"/>
  <c r="H1216" i="21"/>
  <c r="E968" i="20"/>
  <c r="H1461" i="21"/>
  <c r="E1213" i="20"/>
  <c r="H1706" i="21"/>
  <c r="E1458" i="20"/>
  <c r="H1951" i="21"/>
  <c r="D723" i="20"/>
  <c r="F1216" i="21"/>
  <c r="D968" i="20"/>
  <c r="F1461" i="21"/>
  <c r="D1213" i="20"/>
  <c r="F1706" i="21"/>
  <c r="D1458" i="20"/>
  <c r="F1951" i="21"/>
  <c r="B723" i="20"/>
  <c r="B1216" i="21"/>
  <c r="B968" i="20"/>
  <c r="B1461" i="21"/>
  <c r="B1213" i="20"/>
  <c r="B1706" i="21"/>
  <c r="B1458" i="20"/>
  <c r="B1951" i="21"/>
  <c r="C722" i="20"/>
  <c r="D1215" i="21"/>
  <c r="C967" i="20"/>
  <c r="D1460" i="21"/>
  <c r="C1212" i="20"/>
  <c r="D1705" i="21"/>
  <c r="C1457" i="20"/>
  <c r="D1950" i="21"/>
  <c r="E721" i="20"/>
  <c r="H1214" i="21"/>
  <c r="E966" i="20"/>
  <c r="H1459" i="21"/>
  <c r="E1211" i="20"/>
  <c r="H1704" i="21"/>
  <c r="E1456" i="20"/>
  <c r="H1949" i="21"/>
  <c r="C720" i="20"/>
  <c r="D1213" i="21"/>
  <c r="C965" i="20"/>
  <c r="D1458" i="21"/>
  <c r="C1210" i="20"/>
  <c r="D1703" i="21"/>
  <c r="C1455" i="20"/>
  <c r="D1948" i="21"/>
  <c r="D719" i="20"/>
  <c r="F1212" i="21"/>
  <c r="D964" i="20"/>
  <c r="F1457" i="21"/>
  <c r="D1209" i="20"/>
  <c r="F1702" i="21"/>
  <c r="D1454" i="20"/>
  <c r="F1947" i="21"/>
  <c r="E718" i="20"/>
  <c r="H1211" i="21"/>
  <c r="E963" i="20"/>
  <c r="H1456" i="21"/>
  <c r="E1208" i="20"/>
  <c r="H1701" i="21"/>
  <c r="E1453" i="20"/>
  <c r="H1946" i="21"/>
  <c r="E717" i="20"/>
  <c r="H1210" i="21"/>
  <c r="E962" i="20"/>
  <c r="H1455" i="21"/>
  <c r="E1207" i="20"/>
  <c r="H1700" i="21"/>
  <c r="E1452" i="20"/>
  <c r="H1945" i="21"/>
  <c r="B717" i="20"/>
  <c r="B1210" i="21"/>
  <c r="B962" i="20"/>
  <c r="B1455" i="21"/>
  <c r="B1207" i="20"/>
  <c r="B1700" i="21"/>
  <c r="B1452" i="20"/>
  <c r="B1945" i="21"/>
  <c r="D716" i="20"/>
  <c r="F1209" i="21"/>
  <c r="D961" i="20"/>
  <c r="F1454" i="21"/>
  <c r="D1206" i="20"/>
  <c r="F1699" i="21"/>
  <c r="D1451" i="20"/>
  <c r="F1944" i="21"/>
  <c r="E715" i="20"/>
  <c r="H1208" i="21"/>
  <c r="E960" i="20"/>
  <c r="H1453" i="21"/>
  <c r="E1205" i="20"/>
  <c r="H1698" i="21"/>
  <c r="E1450" i="20"/>
  <c r="H1943" i="21"/>
  <c r="C714" i="20"/>
  <c r="D1207" i="21"/>
  <c r="C959" i="20"/>
  <c r="D1452" i="21"/>
  <c r="C1204" i="20"/>
  <c r="D1697" i="21"/>
  <c r="C1449" i="20"/>
  <c r="D1942" i="21"/>
  <c r="C713" i="20"/>
  <c r="D1206" i="21"/>
  <c r="C958" i="20"/>
  <c r="D1451" i="21"/>
  <c r="C1203" i="20"/>
  <c r="D1696" i="21"/>
  <c r="C1448" i="20"/>
  <c r="D1941" i="21"/>
  <c r="D712" i="20"/>
  <c r="F1205" i="21"/>
  <c r="D957" i="20"/>
  <c r="F1450" i="21"/>
  <c r="D1202" i="20"/>
  <c r="F1695" i="21"/>
  <c r="D1447" i="20"/>
  <c r="F1940" i="21"/>
  <c r="C711" i="20"/>
  <c r="D1204" i="21"/>
  <c r="C956" i="20"/>
  <c r="D1449" i="21"/>
  <c r="C1201" i="20"/>
  <c r="D1694" i="21"/>
  <c r="C1446" i="20"/>
  <c r="D1939" i="21"/>
  <c r="C710" i="20"/>
  <c r="D1203" i="21"/>
  <c r="C955" i="20"/>
  <c r="D1448" i="21"/>
  <c r="C1200" i="20"/>
  <c r="D1693" i="21"/>
  <c r="C1445" i="20"/>
  <c r="D1938" i="21"/>
  <c r="E709" i="20"/>
  <c r="H1202" i="21"/>
  <c r="E954" i="20"/>
  <c r="H1447" i="21"/>
  <c r="E1199" i="20"/>
  <c r="H1692" i="21"/>
  <c r="E1444" i="20"/>
  <c r="H1937" i="21"/>
  <c r="B709" i="20"/>
  <c r="B1202" i="21"/>
  <c r="B954" i="20"/>
  <c r="B1447" i="21"/>
  <c r="B1199" i="20"/>
  <c r="B1692" i="21"/>
  <c r="B1444" i="20"/>
  <c r="B1937" i="21"/>
  <c r="E708" i="20"/>
  <c r="H1201" i="21"/>
  <c r="E953" i="20"/>
  <c r="H1446" i="21"/>
  <c r="E1198" i="20"/>
  <c r="H1691" i="21"/>
  <c r="E1443" i="20"/>
  <c r="H1936" i="21"/>
  <c r="C707" i="20"/>
  <c r="D1200" i="21"/>
  <c r="C952" i="20"/>
  <c r="D1445" i="21"/>
  <c r="C1197" i="20"/>
  <c r="D1690" i="21"/>
  <c r="C1442" i="20"/>
  <c r="D1935" i="21"/>
  <c r="C706" i="20"/>
  <c r="D1199" i="21"/>
  <c r="C951" i="20"/>
  <c r="D1444" i="21"/>
  <c r="C1196" i="20"/>
  <c r="D1689" i="21"/>
  <c r="C1441" i="20"/>
  <c r="D1934" i="21"/>
  <c r="D705" i="20"/>
  <c r="F1198" i="21"/>
  <c r="D950" i="20"/>
  <c r="F1443" i="21"/>
  <c r="D1195" i="20"/>
  <c r="F1688" i="21"/>
  <c r="D1440" i="20"/>
  <c r="F1933" i="21"/>
  <c r="D651" i="20"/>
  <c r="F1144" i="21"/>
  <c r="D896" i="20"/>
  <c r="F1389" i="21"/>
  <c r="D1141" i="20"/>
  <c r="F1634" i="21"/>
  <c r="D1386" i="20"/>
  <c r="F1879" i="21"/>
  <c r="B650" i="20"/>
  <c r="B1143" i="21"/>
  <c r="B895" i="20"/>
  <c r="B1388" i="21"/>
  <c r="B1140" i="20"/>
  <c r="B1633" i="21"/>
  <c r="B1385" i="20"/>
  <c r="B1878" i="21"/>
  <c r="D649" i="20"/>
  <c r="F1142" i="21"/>
  <c r="D894" i="20"/>
  <c r="F1387" i="21"/>
  <c r="D1139" i="20"/>
  <c r="F1632" i="21"/>
  <c r="D1384" i="20"/>
  <c r="F1877" i="21"/>
  <c r="B647" i="20"/>
  <c r="B1140" i="21"/>
  <c r="B892" i="20"/>
  <c r="B1385" i="21"/>
  <c r="B1137" i="20"/>
  <c r="B1630" i="21"/>
  <c r="B1382" i="20"/>
  <c r="B1875" i="21"/>
  <c r="B644" i="20"/>
  <c r="B1137" i="21"/>
  <c r="B889" i="20"/>
  <c r="B1382" i="21"/>
  <c r="B1134" i="20"/>
  <c r="B1627" i="21"/>
  <c r="B1379" i="20"/>
  <c r="B1872" i="21"/>
  <c r="D643" i="20"/>
  <c r="F1136" i="21"/>
  <c r="D888" i="20"/>
  <c r="F1381" i="21"/>
  <c r="D1133" i="20"/>
  <c r="F1626" i="21"/>
  <c r="D1378" i="20"/>
  <c r="F1871" i="21"/>
  <c r="D642" i="20"/>
  <c r="F1135" i="21"/>
  <c r="D887" i="20"/>
  <c r="F1380" i="21"/>
  <c r="D1132" i="20"/>
  <c r="F1625" i="21"/>
  <c r="D1377" i="20"/>
  <c r="F1870" i="21"/>
  <c r="B642" i="20"/>
  <c r="B1135" i="21"/>
  <c r="B887" i="20"/>
  <c r="B1380" i="21"/>
  <c r="B1132" i="20"/>
  <c r="B1625" i="21"/>
  <c r="B1377" i="20"/>
  <c r="B1870" i="21"/>
  <c r="E641" i="20"/>
  <c r="H1134" i="21"/>
  <c r="E886" i="20"/>
  <c r="H1379" i="21"/>
  <c r="E1131" i="20"/>
  <c r="H1624" i="21"/>
  <c r="E1376" i="20"/>
  <c r="H1869" i="21"/>
  <c r="C641" i="20"/>
  <c r="D1134" i="21"/>
  <c r="C886" i="20"/>
  <c r="D1379" i="21"/>
  <c r="C1131" i="20"/>
  <c r="D1624" i="21"/>
  <c r="C1376" i="20"/>
  <c r="D1869" i="21"/>
  <c r="E640" i="20"/>
  <c r="H1133" i="21"/>
  <c r="E885" i="20"/>
  <c r="H1378" i="21"/>
  <c r="E1130" i="20"/>
  <c r="H1623" i="21"/>
  <c r="E1375" i="20"/>
  <c r="H1868" i="21"/>
  <c r="B639" i="20"/>
  <c r="B1132" i="21"/>
  <c r="B884" i="20"/>
  <c r="B1377" i="21"/>
  <c r="B1129" i="20"/>
  <c r="B1622" i="21"/>
  <c r="B1374" i="20"/>
  <c r="B1867" i="21"/>
  <c r="E637" i="20"/>
  <c r="H1130" i="21"/>
  <c r="E882" i="20"/>
  <c r="H1375" i="21"/>
  <c r="E1127" i="20"/>
  <c r="H1620" i="21"/>
  <c r="E1372" i="20"/>
  <c r="H1865" i="21"/>
  <c r="D636" i="20"/>
  <c r="F1129" i="21"/>
  <c r="D881" i="20"/>
  <c r="F1374" i="21"/>
  <c r="D1126" i="20"/>
  <c r="F1619" i="21"/>
  <c r="D1371" i="20"/>
  <c r="F1864" i="21"/>
  <c r="E1370" i="20"/>
  <c r="H1863" i="21"/>
  <c r="E635" i="20"/>
  <c r="H1128" i="21"/>
  <c r="E880" i="20"/>
  <c r="H1373" i="21"/>
  <c r="E1125" i="20"/>
  <c r="H1618" i="21"/>
  <c r="E634" i="20"/>
  <c r="H1127" i="21"/>
  <c r="E879" i="20"/>
  <c r="H1372" i="21"/>
  <c r="E1124" i="20"/>
  <c r="H1617" i="21"/>
  <c r="E1369" i="20"/>
  <c r="H1862" i="21"/>
  <c r="E632" i="20"/>
  <c r="H1125" i="21"/>
  <c r="E877" i="20"/>
  <c r="H1370" i="21"/>
  <c r="E1122" i="20"/>
  <c r="H1615" i="21"/>
  <c r="E1367" i="20"/>
  <c r="H1860" i="21"/>
  <c r="E629" i="20"/>
  <c r="H1122" i="21"/>
  <c r="E874" i="20"/>
  <c r="H1367" i="21"/>
  <c r="E1119" i="20"/>
  <c r="H1612" i="21"/>
  <c r="E1364" i="20"/>
  <c r="H1857" i="21"/>
  <c r="E628" i="20"/>
  <c r="H1121" i="21"/>
  <c r="E873" i="20"/>
  <c r="H1366" i="21"/>
  <c r="E1118" i="20"/>
  <c r="H1611" i="21"/>
  <c r="E1363" i="20"/>
  <c r="H1856" i="21"/>
  <c r="B627" i="20"/>
  <c r="B1120" i="21"/>
  <c r="B872" i="20"/>
  <c r="B1365" i="21"/>
  <c r="B1117" i="20"/>
  <c r="B1610" i="21"/>
  <c r="B1362" i="20"/>
  <c r="B1855" i="21"/>
  <c r="B624" i="20"/>
  <c r="B1117" i="21"/>
  <c r="B869" i="20"/>
  <c r="B1362" i="21"/>
  <c r="B1114" i="20"/>
  <c r="B1607" i="21"/>
  <c r="B1359" i="20"/>
  <c r="B1852" i="21"/>
  <c r="F1360" i="21"/>
  <c r="D867" i="20"/>
  <c r="F1605" i="21"/>
  <c r="D1112" i="20"/>
  <c r="D622" i="20"/>
  <c r="F1115" i="21"/>
  <c r="D1357" i="20"/>
  <c r="F1850" i="21"/>
  <c r="H1357" i="21"/>
  <c r="E864" i="20"/>
  <c r="H1847" i="21"/>
  <c r="E1354" i="20"/>
  <c r="E619" i="20"/>
  <c r="H1112" i="21"/>
  <c r="E1109" i="20"/>
  <c r="H1602" i="21"/>
  <c r="B1356" i="21"/>
  <c r="B863" i="20"/>
  <c r="B618" i="20"/>
  <c r="B1111" i="21"/>
  <c r="B1108" i="20"/>
  <c r="B1601" i="21"/>
  <c r="B1353" i="20"/>
  <c r="B1846" i="21"/>
  <c r="F1600" i="21"/>
  <c r="D1107" i="20"/>
  <c r="D862" i="20"/>
  <c r="F1355" i="21"/>
  <c r="F1110" i="21"/>
  <c r="D617" i="20"/>
  <c r="D1352" i="20"/>
  <c r="F1845" i="21"/>
  <c r="H1599" i="21"/>
  <c r="E1106" i="20"/>
  <c r="E1351" i="20"/>
  <c r="H1844" i="21"/>
  <c r="E616" i="20"/>
  <c r="H1109" i="21"/>
  <c r="E861" i="20"/>
  <c r="H1354" i="21"/>
  <c r="H1843" i="21"/>
  <c r="E1350" i="20"/>
  <c r="E615" i="20"/>
  <c r="H1108" i="21"/>
  <c r="H1353" i="21"/>
  <c r="E860" i="20"/>
  <c r="E1105" i="20"/>
  <c r="H1598" i="21"/>
  <c r="H1597" i="21"/>
  <c r="E1104" i="20"/>
  <c r="E614" i="20"/>
  <c r="H1107" i="21"/>
  <c r="H1352" i="21"/>
  <c r="E859" i="20"/>
  <c r="E1349" i="20"/>
  <c r="H1842" i="21"/>
  <c r="F1841" i="21"/>
  <c r="D1348" i="20"/>
  <c r="D858" i="20"/>
  <c r="F1351" i="21"/>
  <c r="F1106" i="21"/>
  <c r="D613" i="20"/>
  <c r="D1103" i="20"/>
  <c r="F1596" i="21"/>
  <c r="H1105" i="21"/>
  <c r="E612" i="20"/>
  <c r="E1102" i="20"/>
  <c r="H1595" i="21"/>
  <c r="H1350" i="21"/>
  <c r="E857" i="20"/>
  <c r="E1347" i="20"/>
  <c r="H1840" i="21"/>
  <c r="H1839" i="21"/>
  <c r="E1346" i="20"/>
  <c r="E611" i="20"/>
  <c r="H1104" i="21"/>
  <c r="E856" i="20"/>
  <c r="H1349" i="21"/>
  <c r="E1101" i="20"/>
  <c r="H1594" i="21"/>
  <c r="C1345" i="20"/>
  <c r="D1838" i="21"/>
  <c r="D1103" i="21"/>
  <c r="C610" i="20"/>
  <c r="D1348" i="21"/>
  <c r="C855" i="20"/>
  <c r="C1100" i="20"/>
  <c r="D1593" i="21"/>
  <c r="H1102" i="21"/>
  <c r="E609" i="20"/>
  <c r="E854" i="20"/>
  <c r="H1347" i="21"/>
  <c r="E1344" i="20"/>
  <c r="H1837" i="21"/>
  <c r="E1099" i="20"/>
  <c r="H1592" i="21"/>
  <c r="D1100" i="21"/>
  <c r="C607" i="20"/>
  <c r="C1097" i="20"/>
  <c r="D1590" i="21"/>
  <c r="D1345" i="21"/>
  <c r="C852" i="20"/>
  <c r="C1342" i="20"/>
  <c r="D1835" i="21"/>
  <c r="D539" i="20"/>
  <c r="F1032" i="21"/>
  <c r="D784" i="20"/>
  <c r="F1277" i="21"/>
  <c r="D1029" i="20"/>
  <c r="F1522" i="21"/>
  <c r="D1274" i="20"/>
  <c r="F1767" i="21"/>
  <c r="D538" i="20"/>
  <c r="F1031" i="21"/>
  <c r="D783" i="20"/>
  <c r="F1276" i="21"/>
  <c r="D1028" i="20"/>
  <c r="F1521" i="21"/>
  <c r="D1273" i="20"/>
  <c r="F1766" i="21"/>
  <c r="B1013" i="21"/>
  <c r="B520" i="20"/>
  <c r="B1503" i="21"/>
  <c r="B1010" i="20"/>
  <c r="B1255" i="20"/>
  <c r="B1748" i="21"/>
  <c r="B765" i="20"/>
  <c r="B1258" i="21"/>
  <c r="H1004" i="21"/>
  <c r="E511" i="20"/>
  <c r="H1249" i="21"/>
  <c r="E756" i="20"/>
  <c r="H1739" i="21"/>
  <c r="E1246" i="20"/>
  <c r="E1001" i="20"/>
  <c r="H1494" i="21"/>
  <c r="E722" i="20"/>
  <c r="H1215" i="21"/>
  <c r="E967" i="20"/>
  <c r="H1460" i="21"/>
  <c r="E1212" i="20"/>
  <c r="H1705" i="21"/>
  <c r="E1457" i="20"/>
  <c r="H1950" i="21"/>
  <c r="B722" i="20"/>
  <c r="B1215" i="21"/>
  <c r="B967" i="20"/>
  <c r="B1460" i="21"/>
  <c r="B1212" i="20"/>
  <c r="B1705" i="21"/>
  <c r="B1457" i="20"/>
  <c r="B1950" i="21"/>
  <c r="D720" i="20"/>
  <c r="F1213" i="21"/>
  <c r="D965" i="20"/>
  <c r="F1458" i="21"/>
  <c r="D1210" i="20"/>
  <c r="F1703" i="21"/>
  <c r="D1455" i="20"/>
  <c r="F1948" i="21"/>
  <c r="C719" i="20"/>
  <c r="D1212" i="21"/>
  <c r="C964" i="20"/>
  <c r="D1457" i="21"/>
  <c r="C1209" i="20"/>
  <c r="D1702" i="21"/>
  <c r="C1454" i="20"/>
  <c r="D1947" i="21"/>
  <c r="C718" i="20"/>
  <c r="D1211" i="21"/>
  <c r="C963" i="20"/>
  <c r="D1456" i="21"/>
  <c r="C1208" i="20"/>
  <c r="D1701" i="21"/>
  <c r="C1453" i="20"/>
  <c r="D1946" i="21"/>
  <c r="C717" i="20"/>
  <c r="D1210" i="21"/>
  <c r="C962" i="20"/>
  <c r="D1455" i="21"/>
  <c r="C1207" i="20"/>
  <c r="D1700" i="21"/>
  <c r="C1452" i="20"/>
  <c r="D1945" i="21"/>
  <c r="C716" i="20"/>
  <c r="D1209" i="21"/>
  <c r="C961" i="20"/>
  <c r="D1454" i="21"/>
  <c r="C1206" i="20"/>
  <c r="D1699" i="21"/>
  <c r="C1451" i="20"/>
  <c r="D1944" i="21"/>
  <c r="C715" i="20"/>
  <c r="D1208" i="21"/>
  <c r="C960" i="20"/>
  <c r="D1453" i="21"/>
  <c r="C1205" i="20"/>
  <c r="D1698" i="21"/>
  <c r="C1450" i="20"/>
  <c r="D1943" i="21"/>
  <c r="E714" i="20"/>
  <c r="H1207" i="21"/>
  <c r="E959" i="20"/>
  <c r="H1452" i="21"/>
  <c r="E1204" i="20"/>
  <c r="H1697" i="21"/>
  <c r="E1449" i="20"/>
  <c r="H1942" i="21"/>
  <c r="D713" i="20"/>
  <c r="F1206" i="21"/>
  <c r="D958" i="20"/>
  <c r="F1451" i="21"/>
  <c r="D1203" i="20"/>
  <c r="F1696" i="21"/>
  <c r="D1448" i="20"/>
  <c r="F1941" i="21"/>
  <c r="B713" i="20"/>
  <c r="B1206" i="21"/>
  <c r="B958" i="20"/>
  <c r="B1451" i="21"/>
  <c r="B1203" i="20"/>
  <c r="B1696" i="21"/>
  <c r="B1448" i="20"/>
  <c r="B1941" i="21"/>
  <c r="E712" i="20"/>
  <c r="H1205" i="21"/>
  <c r="E957" i="20"/>
  <c r="H1450" i="21"/>
  <c r="E1202" i="20"/>
  <c r="H1695" i="21"/>
  <c r="E1447" i="20"/>
  <c r="H1940" i="21"/>
  <c r="B712" i="20"/>
  <c r="B1205" i="21"/>
  <c r="B957" i="20"/>
  <c r="B1450" i="21"/>
  <c r="B1202" i="20"/>
  <c r="B1695" i="21"/>
  <c r="B1447" i="20"/>
  <c r="B1940" i="21"/>
  <c r="D711" i="20"/>
  <c r="F1204" i="21"/>
  <c r="D956" i="20"/>
  <c r="F1449" i="21"/>
  <c r="D1201" i="20"/>
  <c r="F1694" i="21"/>
  <c r="D1446" i="20"/>
  <c r="F1939" i="21"/>
  <c r="B711" i="20"/>
  <c r="B1204" i="21"/>
  <c r="B956" i="20"/>
  <c r="B1449" i="21"/>
  <c r="B1201" i="20"/>
  <c r="B1694" i="21"/>
  <c r="B1446" i="20"/>
  <c r="B1939" i="21"/>
  <c r="D710" i="20"/>
  <c r="F1203" i="21"/>
  <c r="D955" i="20"/>
  <c r="F1448" i="21"/>
  <c r="D1200" i="20"/>
  <c r="F1693" i="21"/>
  <c r="D1445" i="20"/>
  <c r="F1938" i="21"/>
  <c r="B708" i="20"/>
  <c r="B1201" i="21"/>
  <c r="B953" i="20"/>
  <c r="B1446" i="21"/>
  <c r="B1198" i="20"/>
  <c r="B1691" i="21"/>
  <c r="B1443" i="20"/>
  <c r="B1936" i="21"/>
  <c r="E707" i="20"/>
  <c r="H1200" i="21"/>
  <c r="E952" i="20"/>
  <c r="H1445" i="21"/>
  <c r="E1197" i="20"/>
  <c r="H1690" i="21"/>
  <c r="E1442" i="20"/>
  <c r="H1935" i="21"/>
  <c r="B705" i="20"/>
  <c r="B1198" i="21"/>
  <c r="B950" i="20"/>
  <c r="B1443" i="21"/>
  <c r="B1195" i="20"/>
  <c r="B1688" i="21"/>
  <c r="B1440" i="20"/>
  <c r="B1933" i="21"/>
  <c r="C651" i="20"/>
  <c r="D1144" i="21"/>
  <c r="C896" i="20"/>
  <c r="D1389" i="21"/>
  <c r="C1141" i="20"/>
  <c r="D1634" i="21"/>
  <c r="C1386" i="20"/>
  <c r="D1879" i="21"/>
  <c r="D650" i="20"/>
  <c r="F1143" i="21"/>
  <c r="D895" i="20"/>
  <c r="F1388" i="21"/>
  <c r="D1140" i="20"/>
  <c r="F1633" i="21"/>
  <c r="D1385" i="20"/>
  <c r="F1878" i="21"/>
  <c r="C649" i="20"/>
  <c r="D1142" i="21"/>
  <c r="C894" i="20"/>
  <c r="D1387" i="21"/>
  <c r="C1139" i="20"/>
  <c r="D1632" i="21"/>
  <c r="C1384" i="20"/>
  <c r="D1877" i="21"/>
  <c r="B648" i="20"/>
  <c r="B1141" i="21"/>
  <c r="B893" i="20"/>
  <c r="B1386" i="21"/>
  <c r="B1138" i="20"/>
  <c r="B1631" i="21"/>
  <c r="B1383" i="20"/>
  <c r="B1876" i="21"/>
  <c r="D645" i="20"/>
  <c r="F1138" i="21"/>
  <c r="D890" i="20"/>
  <c r="F1383" i="21"/>
  <c r="D1135" i="20"/>
  <c r="F1628" i="21"/>
  <c r="D1380" i="20"/>
  <c r="F1873" i="21"/>
  <c r="B640" i="20"/>
  <c r="B1133" i="21"/>
  <c r="B885" i="20"/>
  <c r="B1378" i="21"/>
  <c r="B1130" i="20"/>
  <c r="B1623" i="21"/>
  <c r="B1375" i="20"/>
  <c r="B1868" i="21"/>
  <c r="E639" i="20"/>
  <c r="H1132" i="21"/>
  <c r="E884" i="20"/>
  <c r="H1377" i="21"/>
  <c r="E1129" i="20"/>
  <c r="H1622" i="21"/>
  <c r="E1374" i="20"/>
  <c r="H1867" i="21"/>
  <c r="C638" i="20"/>
  <c r="D1131" i="21"/>
  <c r="C883" i="20"/>
  <c r="D1376" i="21"/>
  <c r="C1128" i="20"/>
  <c r="D1621" i="21"/>
  <c r="C1373" i="20"/>
  <c r="D1866" i="21"/>
  <c r="C637" i="20"/>
  <c r="D1130" i="21"/>
  <c r="C882" i="20"/>
  <c r="D1375" i="21"/>
  <c r="C1127" i="20"/>
  <c r="D1620" i="21"/>
  <c r="C1372" i="20"/>
  <c r="D1865" i="21"/>
  <c r="C636" i="20"/>
  <c r="D1129" i="21"/>
  <c r="C881" i="20"/>
  <c r="D1374" i="21"/>
  <c r="C1126" i="20"/>
  <c r="D1619" i="21"/>
  <c r="C1371" i="20"/>
  <c r="D1864" i="21"/>
  <c r="C1370" i="20"/>
  <c r="D1863" i="21"/>
  <c r="C635" i="20"/>
  <c r="D1128" i="21"/>
  <c r="C880" i="20"/>
  <c r="D1373" i="21"/>
  <c r="C1125" i="20"/>
  <c r="D1618" i="21"/>
  <c r="C634" i="20"/>
  <c r="D1127" i="21"/>
  <c r="C879" i="20"/>
  <c r="D1372" i="21"/>
  <c r="C1124" i="20"/>
  <c r="D1617" i="21"/>
  <c r="C1369" i="20"/>
  <c r="D1862" i="21"/>
  <c r="E633" i="20"/>
  <c r="H1126" i="21"/>
  <c r="E878" i="20"/>
  <c r="H1371" i="21"/>
  <c r="E1123" i="20"/>
  <c r="H1616" i="21"/>
  <c r="E1368" i="20"/>
  <c r="H1861" i="21"/>
  <c r="D632" i="20"/>
  <c r="F1125" i="21"/>
  <c r="D877" i="20"/>
  <c r="F1370" i="21"/>
  <c r="D1122" i="20"/>
  <c r="F1615" i="21"/>
  <c r="D1367" i="20"/>
  <c r="F1860" i="21"/>
  <c r="D876" i="20"/>
  <c r="F1369" i="21"/>
  <c r="D1121" i="20"/>
  <c r="F1614" i="21"/>
  <c r="D1366" i="20"/>
  <c r="F1859" i="21"/>
  <c r="D631" i="20"/>
  <c r="F1124" i="21"/>
  <c r="B628" i="20"/>
  <c r="B1121" i="21"/>
  <c r="B873" i="20"/>
  <c r="B1366" i="21"/>
  <c r="B1118" i="20"/>
  <c r="B1611" i="21"/>
  <c r="B1363" i="20"/>
  <c r="B1856" i="21"/>
  <c r="D627" i="20"/>
  <c r="F1120" i="21"/>
  <c r="D872" i="20"/>
  <c r="F1365" i="21"/>
  <c r="D1117" i="20"/>
  <c r="F1610" i="21"/>
  <c r="D1362" i="20"/>
  <c r="F1855" i="21"/>
  <c r="E626" i="20"/>
  <c r="H1119" i="21"/>
  <c r="E871" i="20"/>
  <c r="H1364" i="21"/>
  <c r="E1116" i="20"/>
  <c r="H1609" i="21"/>
  <c r="E1361" i="20"/>
  <c r="H1854" i="21"/>
  <c r="C625" i="20"/>
  <c r="D1118" i="21"/>
  <c r="C870" i="20"/>
  <c r="D1363" i="21"/>
  <c r="C1115" i="20"/>
  <c r="D1608" i="21"/>
  <c r="C1360" i="20"/>
  <c r="D1853" i="21"/>
  <c r="H1116" i="21"/>
  <c r="E623" i="20"/>
  <c r="E1113" i="20"/>
  <c r="H1606" i="21"/>
  <c r="E868" i="20"/>
  <c r="H1361" i="21"/>
  <c r="E1358" i="20"/>
  <c r="H1851" i="21"/>
  <c r="D1847" i="21"/>
  <c r="C1354" i="20"/>
  <c r="C619" i="20"/>
  <c r="D1112" i="21"/>
  <c r="C864" i="20"/>
  <c r="D1357" i="21"/>
  <c r="C1109" i="20"/>
  <c r="D1602" i="21"/>
  <c r="D1356" i="21"/>
  <c r="C863" i="20"/>
  <c r="C1108" i="20"/>
  <c r="D1601" i="21"/>
  <c r="C1353" i="20"/>
  <c r="D1846" i="21"/>
  <c r="C618" i="20"/>
  <c r="D1111" i="21"/>
  <c r="H1355" i="21"/>
  <c r="E862" i="20"/>
  <c r="E617" i="20"/>
  <c r="H1110" i="21"/>
  <c r="E1107" i="20"/>
  <c r="H1600" i="21"/>
  <c r="E1352" i="20"/>
  <c r="H1845" i="21"/>
  <c r="C861" i="20"/>
  <c r="D1354" i="21"/>
  <c r="C1106" i="20"/>
  <c r="D1599" i="21"/>
  <c r="C1351" i="20"/>
  <c r="D1844" i="21"/>
  <c r="C616" i="20"/>
  <c r="D1109" i="21"/>
  <c r="B1108" i="21"/>
  <c r="B615" i="20"/>
  <c r="B1353" i="21"/>
  <c r="B860" i="20"/>
  <c r="B1843" i="21"/>
  <c r="B1350" i="20"/>
  <c r="B1105" i="20"/>
  <c r="B1598" i="21"/>
  <c r="F1107" i="21"/>
  <c r="D614" i="20"/>
  <c r="F1352" i="21"/>
  <c r="D859" i="20"/>
  <c r="D1104" i="20"/>
  <c r="F1597" i="21"/>
  <c r="D1349" i="20"/>
  <c r="F1842" i="21"/>
  <c r="B1351" i="21"/>
  <c r="B858" i="20"/>
  <c r="B1106" i="21"/>
  <c r="B613" i="20"/>
  <c r="B1596" i="21"/>
  <c r="B1103" i="20"/>
  <c r="B1348" i="20"/>
  <c r="B1841" i="21"/>
  <c r="B1104" i="21"/>
  <c r="B611" i="20"/>
  <c r="B1349" i="21"/>
  <c r="B856" i="20"/>
  <c r="B1594" i="21"/>
  <c r="B1101" i="20"/>
  <c r="B1346" i="20"/>
  <c r="B1839" i="21"/>
  <c r="H1103" i="21"/>
  <c r="E610" i="20"/>
  <c r="H1348" i="21"/>
  <c r="E855" i="20"/>
  <c r="H1593" i="21"/>
  <c r="E1100" i="20"/>
  <c r="E1345" i="20"/>
  <c r="H1838" i="21"/>
  <c r="B1103" i="21"/>
  <c r="B610" i="20"/>
  <c r="B1348" i="21"/>
  <c r="B855" i="20"/>
  <c r="B1100" i="20"/>
  <c r="B1593" i="21"/>
  <c r="B1345" i="20"/>
  <c r="B1838" i="21"/>
  <c r="C1099" i="20"/>
  <c r="D1592" i="21"/>
  <c r="D1102" i="21"/>
  <c r="C609" i="20"/>
  <c r="D1347" i="21"/>
  <c r="C854" i="20"/>
  <c r="D1837" i="21"/>
  <c r="C1344" i="20"/>
  <c r="B1097" i="20"/>
  <c r="B1590" i="21"/>
  <c r="B1835" i="21"/>
  <c r="B1342" i="20"/>
  <c r="B607" i="20"/>
  <c r="B1100" i="21"/>
  <c r="B852" i="20"/>
  <c r="B1345" i="21"/>
  <c r="F1834" i="21"/>
  <c r="D1341" i="20"/>
  <c r="D606" i="20"/>
  <c r="F1099" i="21"/>
  <c r="D851" i="20"/>
  <c r="F1344" i="21"/>
  <c r="D1096" i="20"/>
  <c r="F1589" i="21"/>
  <c r="D534" i="20"/>
  <c r="F1027" i="21"/>
  <c r="D779" i="20"/>
  <c r="F1272" i="21"/>
  <c r="D1024" i="20"/>
  <c r="F1517" i="21"/>
  <c r="D1269" i="20"/>
  <c r="F1762" i="21"/>
  <c r="E1017" i="20"/>
  <c r="H1510" i="21"/>
  <c r="E1262" i="20"/>
  <c r="H1755" i="21"/>
  <c r="E772" i="20"/>
  <c r="H1265" i="21"/>
  <c r="E527" i="20"/>
  <c r="H1020" i="21"/>
  <c r="F1011" i="21"/>
  <c r="D518" i="20"/>
  <c r="F1256" i="21"/>
  <c r="D763" i="20"/>
  <c r="D1253" i="20"/>
  <c r="F1746" i="21"/>
  <c r="D1008" i="20"/>
  <c r="F1501" i="21"/>
  <c r="F1010" i="21"/>
  <c r="D517" i="20"/>
  <c r="D762" i="20"/>
  <c r="F1255" i="21"/>
  <c r="D1007" i="20"/>
  <c r="F1500" i="21"/>
  <c r="D1252" i="20"/>
  <c r="F1745" i="21"/>
  <c r="D514" i="20"/>
  <c r="F1007" i="21"/>
  <c r="D759" i="20"/>
  <c r="F1252" i="21"/>
  <c r="D1004" i="20"/>
  <c r="F1497" i="21"/>
  <c r="D1249" i="20"/>
  <c r="F1742" i="21"/>
  <c r="D722" i="20"/>
  <c r="F1215" i="21"/>
  <c r="D967" i="20"/>
  <c r="F1460" i="21"/>
  <c r="D1212" i="20"/>
  <c r="F1705" i="21"/>
  <c r="D1457" i="20"/>
  <c r="F1950" i="21"/>
  <c r="D721" i="20"/>
  <c r="F1214" i="21"/>
  <c r="D966" i="20"/>
  <c r="F1459" i="21"/>
  <c r="D1211" i="20"/>
  <c r="F1704" i="21"/>
  <c r="D1456" i="20"/>
  <c r="F1949" i="21"/>
  <c r="E720" i="20"/>
  <c r="H1213" i="21"/>
  <c r="E965" i="20"/>
  <c r="H1458" i="21"/>
  <c r="E1210" i="20"/>
  <c r="H1703" i="21"/>
  <c r="E1455" i="20"/>
  <c r="H1948" i="21"/>
  <c r="E719" i="20"/>
  <c r="H1212" i="21"/>
  <c r="E964" i="20"/>
  <c r="H1457" i="21"/>
  <c r="E1209" i="20"/>
  <c r="H1702" i="21"/>
  <c r="E1454" i="20"/>
  <c r="H1947" i="21"/>
  <c r="B719" i="20"/>
  <c r="B1212" i="21"/>
  <c r="B964" i="20"/>
  <c r="B1457" i="21"/>
  <c r="B1209" i="20"/>
  <c r="B1702" i="21"/>
  <c r="B1454" i="20"/>
  <c r="B1947" i="21"/>
  <c r="D718" i="20"/>
  <c r="F1211" i="21"/>
  <c r="D963" i="20"/>
  <c r="F1456" i="21"/>
  <c r="D1208" i="20"/>
  <c r="F1701" i="21"/>
  <c r="D1453" i="20"/>
  <c r="F1946" i="21"/>
  <c r="D717" i="20"/>
  <c r="F1210" i="21"/>
  <c r="D962" i="20"/>
  <c r="F1455" i="21"/>
  <c r="D1207" i="20"/>
  <c r="F1700" i="21"/>
  <c r="D1452" i="20"/>
  <c r="F1945" i="21"/>
  <c r="E716" i="20"/>
  <c r="H1209" i="21"/>
  <c r="E961" i="20"/>
  <c r="H1454" i="21"/>
  <c r="E1206" i="20"/>
  <c r="H1699" i="21"/>
  <c r="E1451" i="20"/>
  <c r="H1944" i="21"/>
  <c r="B716" i="20"/>
  <c r="B1209" i="21"/>
  <c r="B961" i="20"/>
  <c r="B1454" i="21"/>
  <c r="B1206" i="20"/>
  <c r="B1699" i="21"/>
  <c r="B1451" i="20"/>
  <c r="B1944" i="21"/>
  <c r="D715" i="20"/>
  <c r="F1208" i="21"/>
  <c r="D960" i="20"/>
  <c r="F1453" i="21"/>
  <c r="D1205" i="20"/>
  <c r="F1698" i="21"/>
  <c r="D1450" i="20"/>
  <c r="F1943" i="21"/>
  <c r="D714" i="20"/>
  <c r="F1207" i="21"/>
  <c r="D959" i="20"/>
  <c r="F1452" i="21"/>
  <c r="D1204" i="20"/>
  <c r="F1697" i="21"/>
  <c r="D1449" i="20"/>
  <c r="F1942" i="21"/>
  <c r="E713" i="20"/>
  <c r="H1206" i="21"/>
  <c r="E958" i="20"/>
  <c r="H1451" i="21"/>
  <c r="E1203" i="20"/>
  <c r="H1696" i="21"/>
  <c r="E1448" i="20"/>
  <c r="H1941" i="21"/>
  <c r="C712" i="20"/>
  <c r="D1205" i="21"/>
  <c r="C957" i="20"/>
  <c r="D1450" i="21"/>
  <c r="C1202" i="20"/>
  <c r="D1695" i="21"/>
  <c r="C1447" i="20"/>
  <c r="D1940" i="21"/>
  <c r="E711" i="20"/>
  <c r="H1204" i="21"/>
  <c r="E956" i="20"/>
  <c r="H1449" i="21"/>
  <c r="E1201" i="20"/>
  <c r="H1694" i="21"/>
  <c r="E1446" i="20"/>
  <c r="H1939" i="21"/>
  <c r="E710" i="20"/>
  <c r="H1203" i="21"/>
  <c r="E955" i="20"/>
  <c r="H1448" i="21"/>
  <c r="E1200" i="20"/>
  <c r="H1693" i="21"/>
  <c r="E1445" i="20"/>
  <c r="H1938" i="21"/>
  <c r="B710" i="20"/>
  <c r="B1203" i="21"/>
  <c r="B955" i="20"/>
  <c r="B1448" i="21"/>
  <c r="B1200" i="20"/>
  <c r="B1693" i="21"/>
  <c r="B1445" i="20"/>
  <c r="B1938" i="21"/>
  <c r="C709" i="20"/>
  <c r="D1202" i="21"/>
  <c r="C954" i="20"/>
  <c r="D1447" i="21"/>
  <c r="C1199" i="20"/>
  <c r="D1692" i="21"/>
  <c r="C1444" i="20"/>
  <c r="D1937" i="21"/>
  <c r="C708" i="20"/>
  <c r="D1201" i="21"/>
  <c r="C953" i="20"/>
  <c r="D1446" i="21"/>
  <c r="C1198" i="20"/>
  <c r="D1691" i="21"/>
  <c r="C1443" i="20"/>
  <c r="D1936" i="21"/>
  <c r="D707" i="20"/>
  <c r="F1200" i="21"/>
  <c r="D952" i="20"/>
  <c r="F1445" i="21"/>
  <c r="D1197" i="20"/>
  <c r="F1690" i="21"/>
  <c r="D1442" i="20"/>
  <c r="F1935" i="21"/>
  <c r="E706" i="20"/>
  <c r="H1199" i="21"/>
  <c r="E951" i="20"/>
  <c r="H1444" i="21"/>
  <c r="E1196" i="20"/>
  <c r="H1689" i="21"/>
  <c r="E1441" i="20"/>
  <c r="H1934" i="21"/>
  <c r="C705" i="20"/>
  <c r="D1198" i="21"/>
  <c r="C950" i="20"/>
  <c r="D1443" i="21"/>
  <c r="C1195" i="20"/>
  <c r="D1688" i="21"/>
  <c r="C1440" i="20"/>
  <c r="D1933" i="21"/>
  <c r="E651" i="20"/>
  <c r="H1144" i="21"/>
  <c r="E896" i="20"/>
  <c r="H1389" i="21"/>
  <c r="E1141" i="20"/>
  <c r="H1634" i="21"/>
  <c r="E1386" i="20"/>
  <c r="H1879" i="21"/>
  <c r="E648" i="20"/>
  <c r="H1141" i="21"/>
  <c r="E893" i="20"/>
  <c r="H1386" i="21"/>
  <c r="E1138" i="20"/>
  <c r="H1631" i="21"/>
  <c r="E1383" i="20"/>
  <c r="H1876" i="21"/>
  <c r="E646" i="20"/>
  <c r="H1139" i="21"/>
  <c r="E891" i="20"/>
  <c r="H1384" i="21"/>
  <c r="E1136" i="20"/>
  <c r="H1629" i="21"/>
  <c r="E1381" i="20"/>
  <c r="H1874" i="21"/>
  <c r="B645" i="20"/>
  <c r="B1138" i="21"/>
  <c r="B890" i="20"/>
  <c r="B1383" i="21"/>
  <c r="B1135" i="20"/>
  <c r="B1628" i="21"/>
  <c r="B1380" i="20"/>
  <c r="B1873" i="21"/>
  <c r="C644" i="20"/>
  <c r="D1137" i="21"/>
  <c r="C889" i="20"/>
  <c r="D1382" i="21"/>
  <c r="C1134" i="20"/>
  <c r="D1627" i="21"/>
  <c r="C1379" i="20"/>
  <c r="D1872" i="21"/>
  <c r="E642" i="20"/>
  <c r="H1135" i="21"/>
  <c r="E887" i="20"/>
  <c r="H1380" i="21"/>
  <c r="E1132" i="20"/>
  <c r="H1625" i="21"/>
  <c r="E1377" i="20"/>
  <c r="H1870" i="21"/>
  <c r="E638" i="20"/>
  <c r="H1131" i="21"/>
  <c r="E883" i="20"/>
  <c r="H1376" i="21"/>
  <c r="E1128" i="20"/>
  <c r="H1621" i="21"/>
  <c r="E1373" i="20"/>
  <c r="H1866" i="21"/>
  <c r="B637" i="20"/>
  <c r="B1130" i="21"/>
  <c r="B882" i="20"/>
  <c r="B1375" i="21"/>
  <c r="B1127" i="20"/>
  <c r="B1620" i="21"/>
  <c r="B1372" i="20"/>
  <c r="B1865" i="21"/>
  <c r="E636" i="20"/>
  <c r="H1129" i="21"/>
  <c r="E881" i="20"/>
  <c r="H1374" i="21"/>
  <c r="E1126" i="20"/>
  <c r="H1619" i="21"/>
  <c r="E1371" i="20"/>
  <c r="H1864" i="21"/>
  <c r="B1370" i="20"/>
  <c r="B1863" i="21"/>
  <c r="B635" i="20"/>
  <c r="B1128" i="21"/>
  <c r="B880" i="20"/>
  <c r="B1373" i="21"/>
  <c r="B1125" i="20"/>
  <c r="B1618" i="21"/>
  <c r="B634" i="20"/>
  <c r="B1127" i="21"/>
  <c r="B879" i="20"/>
  <c r="B1372" i="21"/>
  <c r="B1124" i="20"/>
  <c r="B1617" i="21"/>
  <c r="B1369" i="20"/>
  <c r="B1862" i="21"/>
  <c r="D633" i="20"/>
  <c r="F1126" i="21"/>
  <c r="D878" i="20"/>
  <c r="F1371" i="21"/>
  <c r="D1123" i="20"/>
  <c r="F1616" i="21"/>
  <c r="D1368" i="20"/>
  <c r="F1861" i="21"/>
  <c r="C632" i="20"/>
  <c r="D1125" i="21"/>
  <c r="C877" i="20"/>
  <c r="D1370" i="21"/>
  <c r="C1122" i="20"/>
  <c r="D1615" i="21"/>
  <c r="C1367" i="20"/>
  <c r="D1860" i="21"/>
  <c r="B631" i="20"/>
  <c r="B1124" i="21"/>
  <c r="B876" i="20"/>
  <c r="B1369" i="21"/>
  <c r="B1121" i="20"/>
  <c r="B1614" i="21"/>
  <c r="B1366" i="20"/>
  <c r="B1859" i="21"/>
  <c r="C1364" i="20"/>
  <c r="D1857" i="21"/>
  <c r="C629" i="20"/>
  <c r="D1122" i="21"/>
  <c r="C874" i="20"/>
  <c r="D1367" i="21"/>
  <c r="C1119" i="20"/>
  <c r="D1612" i="21"/>
  <c r="C627" i="20"/>
  <c r="D1120" i="21"/>
  <c r="C872" i="20"/>
  <c r="D1365" i="21"/>
  <c r="C1117" i="20"/>
  <c r="D1610" i="21"/>
  <c r="C1362" i="20"/>
  <c r="D1855" i="21"/>
  <c r="D624" i="20"/>
  <c r="F1117" i="21"/>
  <c r="D869" i="20"/>
  <c r="F1362" i="21"/>
  <c r="D1114" i="20"/>
  <c r="F1607" i="21"/>
  <c r="D1359" i="20"/>
  <c r="F1852" i="21"/>
  <c r="C621" i="20"/>
  <c r="D1114" i="21"/>
  <c r="C866" i="20"/>
  <c r="D1359" i="21"/>
  <c r="C1111" i="20"/>
  <c r="D1604" i="21"/>
  <c r="C1356" i="20"/>
  <c r="D1849" i="21"/>
  <c r="D1355" i="20"/>
  <c r="F1848" i="21"/>
  <c r="F1113" i="21"/>
  <c r="D620" i="20"/>
  <c r="F1358" i="21"/>
  <c r="D865" i="20"/>
  <c r="F1603" i="21"/>
  <c r="D1110" i="20"/>
  <c r="B619" i="20"/>
  <c r="B1112" i="21"/>
  <c r="B1109" i="20"/>
  <c r="B1602" i="21"/>
  <c r="B1357" i="21"/>
  <c r="B864" i="20"/>
  <c r="B1847" i="21"/>
  <c r="B1354" i="20"/>
  <c r="F1356" i="21"/>
  <c r="D863" i="20"/>
  <c r="D1353" i="20"/>
  <c r="F1846" i="21"/>
  <c r="F1111" i="21"/>
  <c r="D618" i="20"/>
  <c r="F1601" i="21"/>
  <c r="D1108" i="20"/>
  <c r="B1110" i="21"/>
  <c r="B617" i="20"/>
  <c r="B1355" i="21"/>
  <c r="B862" i="20"/>
  <c r="B1600" i="21"/>
  <c r="B1107" i="20"/>
  <c r="B1845" i="21"/>
  <c r="B1352" i="20"/>
  <c r="C1105" i="20"/>
  <c r="D1598" i="21"/>
  <c r="C1350" i="20"/>
  <c r="D1843" i="21"/>
  <c r="D1108" i="21"/>
  <c r="C615" i="20"/>
  <c r="D1353" i="21"/>
  <c r="C860" i="20"/>
  <c r="C613" i="20"/>
  <c r="D1106" i="21"/>
  <c r="C858" i="20"/>
  <c r="D1351" i="21"/>
  <c r="C1103" i="20"/>
  <c r="D1596" i="21"/>
  <c r="C1348" i="20"/>
  <c r="D1841" i="21"/>
  <c r="C606" i="20"/>
  <c r="D1099" i="21"/>
  <c r="C1096" i="20"/>
  <c r="D1589" i="21"/>
  <c r="C1341" i="20"/>
  <c r="D1834" i="21"/>
  <c r="D1344" i="21"/>
  <c r="C851" i="20"/>
  <c r="D531" i="20"/>
  <c r="F1024" i="21"/>
  <c r="D776" i="20"/>
  <c r="F1269" i="21"/>
  <c r="D1021" i="20"/>
  <c r="F1514" i="21"/>
  <c r="D1266" i="20"/>
  <c r="F1759" i="21"/>
  <c r="B529" i="20"/>
  <c r="B1022" i="21"/>
  <c r="B774" i="20"/>
  <c r="B1267" i="21"/>
  <c r="B1019" i="20"/>
  <c r="B1512" i="21"/>
  <c r="B1264" i="20"/>
  <c r="B1757" i="21"/>
  <c r="C528" i="20"/>
  <c r="D1021" i="21"/>
  <c r="C773" i="20"/>
  <c r="D1266" i="21"/>
  <c r="C1018" i="20"/>
  <c r="D1511" i="21"/>
  <c r="C1263" i="20"/>
  <c r="D1756" i="21"/>
  <c r="F1020" i="21"/>
  <c r="D527" i="20"/>
  <c r="D772" i="20"/>
  <c r="F1265" i="21"/>
  <c r="D1017" i="20"/>
  <c r="F1510" i="21"/>
  <c r="D1262" i="20"/>
  <c r="F1755" i="21"/>
  <c r="E766" i="20"/>
  <c r="H1259" i="21"/>
  <c r="E1256" i="20"/>
  <c r="H1749" i="21"/>
  <c r="H1014" i="21"/>
  <c r="E521" i="20"/>
  <c r="E1011" i="20"/>
  <c r="H1504" i="21"/>
  <c r="C1010" i="20"/>
  <c r="D1503" i="21"/>
  <c r="D1748" i="21"/>
  <c r="C1255" i="20"/>
  <c r="C520" i="20"/>
  <c r="D1013" i="21"/>
  <c r="C765" i="20"/>
  <c r="D1258" i="21"/>
  <c r="E1007" i="20"/>
  <c r="H1500" i="21"/>
  <c r="E1252" i="20"/>
  <c r="H1745" i="21"/>
  <c r="E517" i="20"/>
  <c r="H1010" i="21"/>
  <c r="E762" i="20"/>
  <c r="H1255" i="21"/>
  <c r="B1250" i="20"/>
  <c r="B1743" i="21"/>
  <c r="B760" i="20"/>
  <c r="B1253" i="21"/>
  <c r="B1005" i="20"/>
  <c r="B1498" i="21"/>
  <c r="B515" i="20"/>
  <c r="B1008" i="21"/>
  <c r="D1245" i="20"/>
  <c r="F1738" i="21"/>
  <c r="D1000" i="20"/>
  <c r="F1493" i="21"/>
  <c r="F1003" i="21"/>
  <c r="D510" i="20"/>
  <c r="F1248" i="21"/>
  <c r="D755" i="20"/>
  <c r="D730" i="20"/>
  <c r="F1223" i="21"/>
  <c r="D975" i="20"/>
  <c r="F1468" i="21"/>
  <c r="D1220" i="20"/>
  <c r="F1713" i="21"/>
  <c r="D1465" i="20"/>
  <c r="F1958" i="21"/>
  <c r="C730" i="20"/>
  <c r="D1223" i="21"/>
  <c r="C975" i="20"/>
  <c r="D1468" i="21"/>
  <c r="C1220" i="20"/>
  <c r="D1713" i="21"/>
  <c r="C1465" i="20"/>
  <c r="D1958" i="21"/>
  <c r="C729" i="20"/>
  <c r="D1222" i="21"/>
  <c r="C974" i="20"/>
  <c r="D1467" i="21"/>
  <c r="C1219" i="20"/>
  <c r="D1712" i="21"/>
  <c r="C1464" i="20"/>
  <c r="D1957" i="21"/>
  <c r="D728" i="20"/>
  <c r="F1221" i="21"/>
  <c r="D973" i="20"/>
  <c r="F1466" i="21"/>
  <c r="D1218" i="20"/>
  <c r="F1711" i="21"/>
  <c r="D1463" i="20"/>
  <c r="F1956" i="21"/>
  <c r="B728" i="20"/>
  <c r="B1221" i="21"/>
  <c r="B973" i="20"/>
  <c r="B1466" i="21"/>
  <c r="B1218" i="20"/>
  <c r="B1711" i="21"/>
  <c r="B1463" i="20"/>
  <c r="B1956" i="21"/>
  <c r="E727" i="20"/>
  <c r="H1220" i="21"/>
  <c r="E972" i="20"/>
  <c r="H1465" i="21"/>
  <c r="E1217" i="20"/>
  <c r="H1710" i="21"/>
  <c r="E1462" i="20"/>
  <c r="H1955" i="21"/>
  <c r="B727" i="20"/>
  <c r="B1220" i="21"/>
  <c r="B972" i="20"/>
  <c r="B1465" i="21"/>
  <c r="B1217" i="20"/>
  <c r="B1710" i="21"/>
  <c r="B1462" i="20"/>
  <c r="B1955" i="21"/>
  <c r="E726" i="20"/>
  <c r="H1219" i="21"/>
  <c r="E971" i="20"/>
  <c r="H1464" i="21"/>
  <c r="E1216" i="20"/>
  <c r="H1709" i="21"/>
  <c r="E1461" i="20"/>
  <c r="H1954" i="21"/>
  <c r="C726" i="20"/>
  <c r="D1219" i="21"/>
  <c r="C971" i="20"/>
  <c r="D1464" i="21"/>
  <c r="C1216" i="20"/>
  <c r="D1709" i="21"/>
  <c r="C1461" i="20"/>
  <c r="D1954" i="21"/>
  <c r="D725" i="20"/>
  <c r="F1218" i="21"/>
  <c r="D970" i="20"/>
  <c r="F1463" i="21"/>
  <c r="D1215" i="20"/>
  <c r="F1708" i="21"/>
  <c r="D1460" i="20"/>
  <c r="F1953" i="21"/>
  <c r="B725" i="20"/>
  <c r="B1218" i="21"/>
  <c r="B970" i="20"/>
  <c r="B1463" i="21"/>
  <c r="B1215" i="20"/>
  <c r="B1708" i="21"/>
  <c r="B1460" i="20"/>
  <c r="B1953" i="21"/>
  <c r="D709" i="20"/>
  <c r="F1202" i="21"/>
  <c r="D954" i="20"/>
  <c r="F1447" i="21"/>
  <c r="D1199" i="20"/>
  <c r="F1692" i="21"/>
  <c r="D1444" i="20"/>
  <c r="F1937" i="21"/>
  <c r="D708" i="20"/>
  <c r="F1201" i="21"/>
  <c r="D953" i="20"/>
  <c r="F1446" i="21"/>
  <c r="D1198" i="20"/>
  <c r="F1691" i="21"/>
  <c r="D1443" i="20"/>
  <c r="F1936" i="21"/>
  <c r="B707" i="20"/>
  <c r="B1200" i="21"/>
  <c r="B952" i="20"/>
  <c r="B1445" i="21"/>
  <c r="B1197" i="20"/>
  <c r="B1690" i="21"/>
  <c r="B1442" i="20"/>
  <c r="B1935" i="21"/>
  <c r="B706" i="20"/>
  <c r="B1199" i="21"/>
  <c r="B951" i="20"/>
  <c r="B1444" i="21"/>
  <c r="B1196" i="20"/>
  <c r="B1689" i="21"/>
  <c r="B1441" i="20"/>
  <c r="B1934" i="21"/>
  <c r="E705" i="20"/>
  <c r="H1198" i="21"/>
  <c r="E950" i="20"/>
  <c r="H1443" i="21"/>
  <c r="E1195" i="20"/>
  <c r="H1688" i="21"/>
  <c r="E1440" i="20"/>
  <c r="H1933" i="21"/>
  <c r="C650" i="20"/>
  <c r="D1143" i="21"/>
  <c r="C895" i="20"/>
  <c r="D1388" i="21"/>
  <c r="C1140" i="20"/>
  <c r="D1633" i="21"/>
  <c r="C1385" i="20"/>
  <c r="D1878" i="21"/>
  <c r="C648" i="20"/>
  <c r="D1141" i="21"/>
  <c r="C893" i="20"/>
  <c r="D1386" i="21"/>
  <c r="C1138" i="20"/>
  <c r="D1631" i="21"/>
  <c r="C1383" i="20"/>
  <c r="D1876" i="21"/>
  <c r="E647" i="20"/>
  <c r="H1140" i="21"/>
  <c r="E892" i="20"/>
  <c r="H1385" i="21"/>
  <c r="E1137" i="20"/>
  <c r="H1630" i="21"/>
  <c r="E1382" i="20"/>
  <c r="H1875" i="21"/>
  <c r="D646" i="20"/>
  <c r="F1139" i="21"/>
  <c r="D891" i="20"/>
  <c r="F1384" i="21"/>
  <c r="D1136" i="20"/>
  <c r="F1629" i="21"/>
  <c r="D1381" i="20"/>
  <c r="F1874" i="21"/>
  <c r="E645" i="20"/>
  <c r="H1138" i="21"/>
  <c r="E890" i="20"/>
  <c r="H1383" i="21"/>
  <c r="E1135" i="20"/>
  <c r="H1628" i="21"/>
  <c r="E1380" i="20"/>
  <c r="H1873" i="21"/>
  <c r="E644" i="20"/>
  <c r="H1137" i="21"/>
  <c r="E889" i="20"/>
  <c r="H1382" i="21"/>
  <c r="E1134" i="20"/>
  <c r="H1627" i="21"/>
  <c r="E1379" i="20"/>
  <c r="H1872" i="21"/>
  <c r="E643" i="20"/>
  <c r="H1136" i="21"/>
  <c r="E888" i="20"/>
  <c r="H1381" i="21"/>
  <c r="E1133" i="20"/>
  <c r="H1626" i="21"/>
  <c r="E1378" i="20"/>
  <c r="H1871" i="21"/>
  <c r="B643" i="20"/>
  <c r="B1136" i="21"/>
  <c r="B888" i="20"/>
  <c r="B1381" i="21"/>
  <c r="B1133" i="20"/>
  <c r="B1626" i="21"/>
  <c r="B1378" i="20"/>
  <c r="B1871" i="21"/>
  <c r="C642" i="20"/>
  <c r="D1135" i="21"/>
  <c r="C887" i="20"/>
  <c r="D1380" i="21"/>
  <c r="C1132" i="20"/>
  <c r="D1625" i="21"/>
  <c r="C1377" i="20"/>
  <c r="D1870" i="21"/>
  <c r="D641" i="20"/>
  <c r="F1134" i="21"/>
  <c r="D886" i="20"/>
  <c r="F1379" i="21"/>
  <c r="D1131" i="20"/>
  <c r="F1624" i="21"/>
  <c r="D1376" i="20"/>
  <c r="F1869" i="21"/>
  <c r="D640" i="20"/>
  <c r="F1133" i="21"/>
  <c r="D885" i="20"/>
  <c r="F1378" i="21"/>
  <c r="D1130" i="20"/>
  <c r="F1623" i="21"/>
  <c r="D1375" i="20"/>
  <c r="F1868" i="21"/>
  <c r="D639" i="20"/>
  <c r="F1132" i="21"/>
  <c r="D884" i="20"/>
  <c r="F1377" i="21"/>
  <c r="D1129" i="20"/>
  <c r="F1622" i="21"/>
  <c r="D1374" i="20"/>
  <c r="F1867" i="21"/>
  <c r="D638" i="20"/>
  <c r="F1131" i="21"/>
  <c r="D883" i="20"/>
  <c r="F1376" i="21"/>
  <c r="D1128" i="20"/>
  <c r="F1621" i="21"/>
  <c r="D1373" i="20"/>
  <c r="F1866" i="21"/>
  <c r="B636" i="20"/>
  <c r="B1129" i="21"/>
  <c r="B881" i="20"/>
  <c r="B1374" i="21"/>
  <c r="B1126" i="20"/>
  <c r="B1619" i="21"/>
  <c r="B1371" i="20"/>
  <c r="B1864" i="21"/>
  <c r="D1370" i="20"/>
  <c r="F1863" i="21"/>
  <c r="D635" i="20"/>
  <c r="F1128" i="21"/>
  <c r="D880" i="20"/>
  <c r="F1373" i="21"/>
  <c r="D1125" i="20"/>
  <c r="F1618" i="21"/>
  <c r="D634" i="20"/>
  <c r="F1127" i="21"/>
  <c r="D879" i="20"/>
  <c r="F1372" i="21"/>
  <c r="D1124" i="20"/>
  <c r="F1617" i="21"/>
  <c r="D1369" i="20"/>
  <c r="F1862" i="21"/>
  <c r="C633" i="20"/>
  <c r="D1126" i="21"/>
  <c r="C878" i="20"/>
  <c r="D1371" i="21"/>
  <c r="C1123" i="20"/>
  <c r="D1616" i="21"/>
  <c r="C1368" i="20"/>
  <c r="D1861" i="21"/>
  <c r="C631" i="20"/>
  <c r="D1124" i="21"/>
  <c r="C876" i="20"/>
  <c r="D1369" i="21"/>
  <c r="C1121" i="20"/>
  <c r="D1614" i="21"/>
  <c r="C1366" i="20"/>
  <c r="D1859" i="21"/>
  <c r="C628" i="20"/>
  <c r="D1121" i="21"/>
  <c r="C873" i="20"/>
  <c r="D1366" i="21"/>
  <c r="C1118" i="20"/>
  <c r="D1611" i="21"/>
  <c r="C1363" i="20"/>
  <c r="D1856" i="21"/>
  <c r="D626" i="20"/>
  <c r="F1119" i="21"/>
  <c r="D871" i="20"/>
  <c r="F1364" i="21"/>
  <c r="D1116" i="20"/>
  <c r="F1609" i="21"/>
  <c r="D1361" i="20"/>
  <c r="F1854" i="21"/>
  <c r="D625" i="20"/>
  <c r="F1118" i="21"/>
  <c r="D870" i="20"/>
  <c r="F1363" i="21"/>
  <c r="D1115" i="20"/>
  <c r="F1608" i="21"/>
  <c r="D1360" i="20"/>
  <c r="F1853" i="21"/>
  <c r="C624" i="20"/>
  <c r="D1117" i="21"/>
  <c r="C869" i="20"/>
  <c r="D1362" i="21"/>
  <c r="C1114" i="20"/>
  <c r="D1607" i="21"/>
  <c r="C1359" i="20"/>
  <c r="D1852" i="21"/>
  <c r="D866" i="20"/>
  <c r="F1359" i="21"/>
  <c r="F1114" i="21"/>
  <c r="D621" i="20"/>
  <c r="F1604" i="21"/>
  <c r="D1111" i="20"/>
  <c r="F1849" i="21"/>
  <c r="D1356" i="20"/>
  <c r="D619" i="20"/>
  <c r="F1112" i="21"/>
  <c r="F1357" i="21"/>
  <c r="D864" i="20"/>
  <c r="D1109" i="20"/>
  <c r="F1602" i="21"/>
  <c r="D1354" i="20"/>
  <c r="F1847" i="21"/>
  <c r="E863" i="20"/>
  <c r="H1356" i="21"/>
  <c r="E1353" i="20"/>
  <c r="H1846" i="21"/>
  <c r="H1111" i="21"/>
  <c r="E618" i="20"/>
  <c r="E1108" i="20"/>
  <c r="H1601" i="21"/>
  <c r="D1351" i="20"/>
  <c r="F1844" i="21"/>
  <c r="F1109" i="21"/>
  <c r="D616" i="20"/>
  <c r="F1354" i="21"/>
  <c r="D861" i="20"/>
  <c r="F1599" i="21"/>
  <c r="D1106" i="20"/>
  <c r="D1107" i="21"/>
  <c r="C614" i="20"/>
  <c r="C1104" i="20"/>
  <c r="D1597" i="21"/>
  <c r="D1352" i="21"/>
  <c r="C859" i="20"/>
  <c r="D1842" i="21"/>
  <c r="C1349" i="20"/>
  <c r="E613" i="20"/>
  <c r="H1106" i="21"/>
  <c r="E1103" i="20"/>
  <c r="H1596" i="21"/>
  <c r="E1348" i="20"/>
  <c r="H1841" i="21"/>
  <c r="H1351" i="21"/>
  <c r="E858" i="20"/>
  <c r="C612" i="20"/>
  <c r="D1105" i="21"/>
  <c r="C1102" i="20"/>
  <c r="D1595" i="21"/>
  <c r="C1347" i="20"/>
  <c r="D1840" i="21"/>
  <c r="D1350" i="21"/>
  <c r="C857" i="20"/>
  <c r="D1101" i="20"/>
  <c r="F1594" i="21"/>
  <c r="D1346" i="20"/>
  <c r="F1839" i="21"/>
  <c r="F1104" i="21"/>
  <c r="D611" i="20"/>
  <c r="F1349" i="21"/>
  <c r="D856" i="20"/>
  <c r="D609" i="20"/>
  <c r="F1102" i="21"/>
  <c r="D854" i="20"/>
  <c r="F1347" i="21"/>
  <c r="F1592" i="21"/>
  <c r="D1099" i="20"/>
  <c r="F1837" i="21"/>
  <c r="D1344" i="20"/>
  <c r="C536" i="20"/>
  <c r="D1029" i="21"/>
  <c r="C781" i="20"/>
  <c r="D1274" i="21"/>
  <c r="C1026" i="20"/>
  <c r="D1519" i="21"/>
  <c r="C1271" i="20"/>
  <c r="D1764" i="21"/>
  <c r="B533" i="20"/>
  <c r="B1026" i="21"/>
  <c r="B778" i="20"/>
  <c r="B1271" i="21"/>
  <c r="B1023" i="20"/>
  <c r="B1516" i="21"/>
  <c r="B1268" i="20"/>
  <c r="B1761" i="21"/>
  <c r="E528" i="20"/>
  <c r="H1021" i="21"/>
  <c r="E773" i="20"/>
  <c r="H1266" i="21"/>
  <c r="E1018" i="20"/>
  <c r="H1511" i="21"/>
  <c r="E1263" i="20"/>
  <c r="H1756" i="21"/>
  <c r="E1016" i="20"/>
  <c r="H1509" i="21"/>
  <c r="E1261" i="20"/>
  <c r="H1754" i="21"/>
  <c r="H1019" i="21"/>
  <c r="E526" i="20"/>
  <c r="H1264" i="21"/>
  <c r="E771" i="20"/>
  <c r="E525" i="20"/>
  <c r="H1018" i="21"/>
  <c r="E1015" i="20"/>
  <c r="H1508" i="21"/>
  <c r="E770" i="20"/>
  <c r="H1263" i="21"/>
  <c r="E1260" i="20"/>
  <c r="H1753" i="21"/>
  <c r="E764" i="20"/>
  <c r="H1257" i="21"/>
  <c r="E1009" i="20"/>
  <c r="H1502" i="21"/>
  <c r="E1254" i="20"/>
  <c r="H1747" i="21"/>
  <c r="H1012" i="21"/>
  <c r="E519" i="20"/>
  <c r="E512" i="20"/>
  <c r="H1005" i="21"/>
  <c r="E1247" i="20"/>
  <c r="H1740" i="21"/>
  <c r="E757" i="20"/>
  <c r="H1250" i="21"/>
  <c r="E1002" i="20"/>
  <c r="H1495" i="21"/>
  <c r="B511" i="20"/>
  <c r="B1004" i="21"/>
  <c r="B1246" i="20"/>
  <c r="B1739" i="21"/>
  <c r="B756" i="20"/>
  <c r="B1249" i="21"/>
  <c r="B1001" i="20"/>
  <c r="B1494" i="21"/>
  <c r="E704" i="20"/>
  <c r="H1197" i="21"/>
  <c r="E949" i="20"/>
  <c r="H1442" i="21"/>
  <c r="E1194" i="20"/>
  <c r="H1687" i="21"/>
  <c r="E1439" i="20"/>
  <c r="H1932" i="21"/>
  <c r="D704" i="20"/>
  <c r="F1197" i="21"/>
  <c r="D949" i="20"/>
  <c r="F1442" i="21"/>
  <c r="D1194" i="20"/>
  <c r="F1687" i="21"/>
  <c r="D1439" i="20"/>
  <c r="F1932" i="21"/>
  <c r="C704" i="20"/>
  <c r="D1197" i="21"/>
  <c r="C949" i="20"/>
  <c r="D1442" i="21"/>
  <c r="C1194" i="20"/>
  <c r="D1687" i="21"/>
  <c r="C1439" i="20"/>
  <c r="D1932" i="21"/>
  <c r="B704" i="20"/>
  <c r="B1197" i="21"/>
  <c r="B949" i="20"/>
  <c r="B1442" i="21"/>
  <c r="B1194" i="20"/>
  <c r="B1687" i="21"/>
  <c r="B1439" i="20"/>
  <c r="B1932" i="21"/>
  <c r="E703" i="20"/>
  <c r="H1196" i="21"/>
  <c r="E948" i="20"/>
  <c r="H1441" i="21"/>
  <c r="E1193" i="20"/>
  <c r="H1686" i="21"/>
  <c r="E1438" i="20"/>
  <c r="H1931" i="21"/>
  <c r="D703" i="20"/>
  <c r="F1196" i="21"/>
  <c r="D948" i="20"/>
  <c r="F1441" i="21"/>
  <c r="D1193" i="20"/>
  <c r="F1686" i="21"/>
  <c r="D1438" i="20"/>
  <c r="F1931" i="21"/>
  <c r="C703" i="20"/>
  <c r="D1196" i="21"/>
  <c r="C948" i="20"/>
  <c r="D1441" i="21"/>
  <c r="C1193" i="20"/>
  <c r="D1686" i="21"/>
  <c r="C1438" i="20"/>
  <c r="D1931" i="21"/>
  <c r="B703" i="20"/>
  <c r="B1196" i="21"/>
  <c r="B948" i="20"/>
  <c r="B1441" i="21"/>
  <c r="B1193" i="20"/>
  <c r="B1686" i="21"/>
  <c r="B1438" i="20"/>
  <c r="B1931" i="21"/>
  <c r="E702" i="20"/>
  <c r="H1195" i="21"/>
  <c r="E947" i="20"/>
  <c r="H1440" i="21"/>
  <c r="E1192" i="20"/>
  <c r="H1685" i="21"/>
  <c r="E1437" i="20"/>
  <c r="H1930" i="21"/>
  <c r="D702" i="20"/>
  <c r="F1195" i="21"/>
  <c r="D947" i="20"/>
  <c r="F1440" i="21"/>
  <c r="D1192" i="20"/>
  <c r="F1685" i="21"/>
  <c r="D1437" i="20"/>
  <c r="F1930" i="21"/>
  <c r="C702" i="20"/>
  <c r="D1195" i="21"/>
  <c r="C947" i="20"/>
  <c r="D1440" i="21"/>
  <c r="C1192" i="20"/>
  <c r="D1685" i="21"/>
  <c r="C1437" i="20"/>
  <c r="D1930" i="21"/>
  <c r="B702" i="20"/>
  <c r="B1195" i="21"/>
  <c r="B947" i="20"/>
  <c r="B1440" i="21"/>
  <c r="B1192" i="20"/>
  <c r="B1685" i="21"/>
  <c r="B1437" i="20"/>
  <c r="B1930" i="21"/>
  <c r="E701" i="20"/>
  <c r="H1194" i="21"/>
  <c r="E946" i="20"/>
  <c r="H1439" i="21"/>
  <c r="E1191" i="20"/>
  <c r="H1684" i="21"/>
  <c r="E1436" i="20"/>
  <c r="H1929" i="21"/>
  <c r="D701" i="20"/>
  <c r="F1194" i="21"/>
  <c r="D946" i="20"/>
  <c r="F1439" i="21"/>
  <c r="D1191" i="20"/>
  <c r="F1684" i="21"/>
  <c r="D1436" i="20"/>
  <c r="F1929" i="21"/>
  <c r="C701" i="20"/>
  <c r="D1194" i="21"/>
  <c r="C946" i="20"/>
  <c r="D1439" i="21"/>
  <c r="C1191" i="20"/>
  <c r="D1684" i="21"/>
  <c r="C1436" i="20"/>
  <c r="D1929" i="21"/>
  <c r="B701" i="20"/>
  <c r="B1194" i="21"/>
  <c r="B946" i="20"/>
  <c r="B1439" i="21"/>
  <c r="B1191" i="20"/>
  <c r="B1684" i="21"/>
  <c r="B1436" i="20"/>
  <c r="B1929" i="21"/>
  <c r="E700" i="20"/>
  <c r="H1193" i="21"/>
  <c r="E945" i="20"/>
  <c r="H1438" i="21"/>
  <c r="E1190" i="20"/>
  <c r="H1683" i="21"/>
  <c r="E1435" i="20"/>
  <c r="H1928" i="21"/>
  <c r="D700" i="20"/>
  <c r="F1193" i="21"/>
  <c r="D945" i="20"/>
  <c r="F1438" i="21"/>
  <c r="D1190" i="20"/>
  <c r="F1683" i="21"/>
  <c r="D1435" i="20"/>
  <c r="F1928" i="21"/>
  <c r="C700" i="20"/>
  <c r="D1193" i="21"/>
  <c r="C945" i="20"/>
  <c r="D1438" i="21"/>
  <c r="C1190" i="20"/>
  <c r="D1683" i="21"/>
  <c r="C1435" i="20"/>
  <c r="D1928" i="21"/>
  <c r="B700" i="20"/>
  <c r="B1193" i="21"/>
  <c r="B945" i="20"/>
  <c r="B1438" i="21"/>
  <c r="B1190" i="20"/>
  <c r="B1683" i="21"/>
  <c r="B1435" i="20"/>
  <c r="B1928" i="21"/>
  <c r="E699" i="20"/>
  <c r="H1192" i="21"/>
  <c r="E944" i="20"/>
  <c r="H1437" i="21"/>
  <c r="E1189" i="20"/>
  <c r="H1682" i="21"/>
  <c r="E1434" i="20"/>
  <c r="H1927" i="21"/>
  <c r="D699" i="20"/>
  <c r="F1192" i="21"/>
  <c r="D944" i="20"/>
  <c r="F1437" i="21"/>
  <c r="D1189" i="20"/>
  <c r="F1682" i="21"/>
  <c r="D1434" i="20"/>
  <c r="F1927" i="21"/>
  <c r="C699" i="20"/>
  <c r="D1192" i="21"/>
  <c r="C944" i="20"/>
  <c r="D1437" i="21"/>
  <c r="C1189" i="20"/>
  <c r="D1682" i="21"/>
  <c r="C1434" i="20"/>
  <c r="D1927" i="21"/>
  <c r="B699" i="20"/>
  <c r="B1192" i="21"/>
  <c r="B944" i="20"/>
  <c r="B1437" i="21"/>
  <c r="B1189" i="20"/>
  <c r="B1682" i="21"/>
  <c r="B1434" i="20"/>
  <c r="B1927" i="21"/>
  <c r="E698" i="20"/>
  <c r="H1191" i="21"/>
  <c r="E943" i="20"/>
  <c r="H1436" i="21"/>
  <c r="E1188" i="20"/>
  <c r="H1681" i="21"/>
  <c r="E1433" i="20"/>
  <c r="H1926" i="21"/>
  <c r="D698" i="20"/>
  <c r="F1191" i="21"/>
  <c r="D943" i="20"/>
  <c r="F1436" i="21"/>
  <c r="D1188" i="20"/>
  <c r="F1681" i="21"/>
  <c r="D1433" i="20"/>
  <c r="F1926" i="21"/>
  <c r="C698" i="20"/>
  <c r="D1191" i="21"/>
  <c r="C943" i="20"/>
  <c r="D1436" i="21"/>
  <c r="C1188" i="20"/>
  <c r="D1681" i="21"/>
  <c r="C1433" i="20"/>
  <c r="D1926" i="21"/>
  <c r="B698" i="20"/>
  <c r="B1191" i="21"/>
  <c r="B943" i="20"/>
  <c r="B1436" i="21"/>
  <c r="B1188" i="20"/>
  <c r="B1681" i="21"/>
  <c r="B1433" i="20"/>
  <c r="B1926" i="21"/>
  <c r="E697" i="20"/>
  <c r="H1190" i="21"/>
  <c r="E942" i="20"/>
  <c r="H1435" i="21"/>
  <c r="E1187" i="20"/>
  <c r="H1680" i="21"/>
  <c r="E1432" i="20"/>
  <c r="H1925" i="21"/>
  <c r="D697" i="20"/>
  <c r="F1190" i="21"/>
  <c r="D942" i="20"/>
  <c r="F1435" i="21"/>
  <c r="D1187" i="20"/>
  <c r="F1680" i="21"/>
  <c r="D1432" i="20"/>
  <c r="F1925" i="21"/>
  <c r="C697" i="20"/>
  <c r="D1190" i="21"/>
  <c r="C942" i="20"/>
  <c r="D1435" i="21"/>
  <c r="C1187" i="20"/>
  <c r="D1680" i="21"/>
  <c r="C1432" i="20"/>
  <c r="D1925" i="21"/>
  <c r="B697" i="20"/>
  <c r="B1190" i="21"/>
  <c r="B942" i="20"/>
  <c r="B1435" i="21"/>
  <c r="B1187" i="20"/>
  <c r="B1680" i="21"/>
  <c r="B1432" i="20"/>
  <c r="B1925" i="21"/>
  <c r="E696" i="20"/>
  <c r="H1189" i="21"/>
  <c r="E941" i="20"/>
  <c r="H1434" i="21"/>
  <c r="E1186" i="20"/>
  <c r="H1679" i="21"/>
  <c r="E1431" i="20"/>
  <c r="H1924" i="21"/>
  <c r="D696" i="20"/>
  <c r="F1189" i="21"/>
  <c r="D941" i="20"/>
  <c r="F1434" i="21"/>
  <c r="D1186" i="20"/>
  <c r="F1679" i="21"/>
  <c r="D1431" i="20"/>
  <c r="F1924" i="21"/>
  <c r="C696" i="20"/>
  <c r="D1189" i="21"/>
  <c r="C941" i="20"/>
  <c r="D1434" i="21"/>
  <c r="C1186" i="20"/>
  <c r="D1679" i="21"/>
  <c r="C1431" i="20"/>
  <c r="D1924" i="21"/>
  <c r="B696" i="20"/>
  <c r="B1189" i="21"/>
  <c r="B941" i="20"/>
  <c r="B1434" i="21"/>
  <c r="B1186" i="20"/>
  <c r="B1679" i="21"/>
  <c r="B1431" i="20"/>
  <c r="B1924" i="21"/>
  <c r="E695" i="20"/>
  <c r="H1188" i="21"/>
  <c r="E940" i="20"/>
  <c r="H1433" i="21"/>
  <c r="E1185" i="20"/>
  <c r="H1678" i="21"/>
  <c r="E1430" i="20"/>
  <c r="H1923" i="21"/>
  <c r="D695" i="20"/>
  <c r="F1188" i="21"/>
  <c r="D940" i="20"/>
  <c r="F1433" i="21"/>
  <c r="D1185" i="20"/>
  <c r="F1678" i="21"/>
  <c r="D1430" i="20"/>
  <c r="F1923" i="21"/>
  <c r="C695" i="20"/>
  <c r="D1188" i="21"/>
  <c r="C940" i="20"/>
  <c r="D1433" i="21"/>
  <c r="C1185" i="20"/>
  <c r="D1678" i="21"/>
  <c r="C1430" i="20"/>
  <c r="D1923" i="21"/>
  <c r="B695" i="20"/>
  <c r="B1188" i="21"/>
  <c r="B940" i="20"/>
  <c r="B1433" i="21"/>
  <c r="B1185" i="20"/>
  <c r="B1678" i="21"/>
  <c r="B1430" i="20"/>
  <c r="B1923" i="21"/>
  <c r="E694" i="20"/>
  <c r="H1187" i="21"/>
  <c r="E939" i="20"/>
  <c r="H1432" i="21"/>
  <c r="E1184" i="20"/>
  <c r="H1677" i="21"/>
  <c r="E1429" i="20"/>
  <c r="H1922" i="21"/>
  <c r="D694" i="20"/>
  <c r="F1187" i="21"/>
  <c r="D939" i="20"/>
  <c r="F1432" i="21"/>
  <c r="D1184" i="20"/>
  <c r="F1677" i="21"/>
  <c r="D1429" i="20"/>
  <c r="F1922" i="21"/>
  <c r="C694" i="20"/>
  <c r="D1187" i="21"/>
  <c r="C939" i="20"/>
  <c r="D1432" i="21"/>
  <c r="C1184" i="20"/>
  <c r="D1677" i="21"/>
  <c r="C1429" i="20"/>
  <c r="D1922" i="21"/>
  <c r="B694" i="20"/>
  <c r="B1187" i="21"/>
  <c r="B939" i="20"/>
  <c r="B1432" i="21"/>
  <c r="B1184" i="20"/>
  <c r="B1677" i="21"/>
  <c r="B1429" i="20"/>
  <c r="B1922" i="21"/>
  <c r="E693" i="20"/>
  <c r="H1186" i="21"/>
  <c r="E938" i="20"/>
  <c r="H1431" i="21"/>
  <c r="E1183" i="20"/>
  <c r="H1676" i="21"/>
  <c r="E1428" i="20"/>
  <c r="H1921" i="21"/>
  <c r="D693" i="20"/>
  <c r="F1186" i="21"/>
  <c r="D938" i="20"/>
  <c r="F1431" i="21"/>
  <c r="D1183" i="20"/>
  <c r="F1676" i="21"/>
  <c r="D1428" i="20"/>
  <c r="F1921" i="21"/>
  <c r="C693" i="20"/>
  <c r="D1186" i="21"/>
  <c r="C938" i="20"/>
  <c r="D1431" i="21"/>
  <c r="C1183" i="20"/>
  <c r="D1676" i="21"/>
  <c r="C1428" i="20"/>
  <c r="D1921" i="21"/>
  <c r="B693" i="20"/>
  <c r="B1186" i="21"/>
  <c r="B938" i="20"/>
  <c r="B1431" i="21"/>
  <c r="B1183" i="20"/>
  <c r="B1676" i="21"/>
  <c r="B1428" i="20"/>
  <c r="B1921" i="21"/>
  <c r="E692" i="20"/>
  <c r="H1185" i="21"/>
  <c r="E937" i="20"/>
  <c r="H1430" i="21"/>
  <c r="E1182" i="20"/>
  <c r="H1675" i="21"/>
  <c r="E1427" i="20"/>
  <c r="H1920" i="21"/>
  <c r="D692" i="20"/>
  <c r="F1185" i="21"/>
  <c r="D937" i="20"/>
  <c r="F1430" i="21"/>
  <c r="D1182" i="20"/>
  <c r="F1675" i="21"/>
  <c r="D1427" i="20"/>
  <c r="F1920" i="21"/>
  <c r="C692" i="20"/>
  <c r="D1185" i="21"/>
  <c r="C937" i="20"/>
  <c r="D1430" i="21"/>
  <c r="C1182" i="20"/>
  <c r="D1675" i="21"/>
  <c r="C1427" i="20"/>
  <c r="D1920" i="21"/>
  <c r="B692" i="20"/>
  <c r="B1185" i="21"/>
  <c r="B937" i="20"/>
  <c r="B1430" i="21"/>
  <c r="B1182" i="20"/>
  <c r="B1675" i="21"/>
  <c r="B1427" i="20"/>
  <c r="B1920" i="21"/>
  <c r="E691" i="20"/>
  <c r="H1184" i="21"/>
  <c r="E936" i="20"/>
  <c r="H1429" i="21"/>
  <c r="E1181" i="20"/>
  <c r="H1674" i="21"/>
  <c r="E1426" i="20"/>
  <c r="H1919" i="21"/>
  <c r="D691" i="20"/>
  <c r="F1184" i="21"/>
  <c r="D936" i="20"/>
  <c r="F1429" i="21"/>
  <c r="D1181" i="20"/>
  <c r="F1674" i="21"/>
  <c r="D1426" i="20"/>
  <c r="F1919" i="21"/>
  <c r="C691" i="20"/>
  <c r="D1184" i="21"/>
  <c r="C936" i="20"/>
  <c r="D1429" i="21"/>
  <c r="C1181" i="20"/>
  <c r="D1674" i="21"/>
  <c r="C1426" i="20"/>
  <c r="D1919" i="21"/>
  <c r="B691" i="20"/>
  <c r="B1184" i="21"/>
  <c r="B936" i="20"/>
  <c r="B1429" i="21"/>
  <c r="B1181" i="20"/>
  <c r="B1674" i="21"/>
  <c r="B1426" i="20"/>
  <c r="B1919" i="21"/>
  <c r="E690" i="20"/>
  <c r="H1183" i="21"/>
  <c r="E935" i="20"/>
  <c r="H1428" i="21"/>
  <c r="E1180" i="20"/>
  <c r="H1673" i="21"/>
  <c r="E1425" i="20"/>
  <c r="H1918" i="21"/>
  <c r="D690" i="20"/>
  <c r="F1183" i="21"/>
  <c r="D935" i="20"/>
  <c r="F1428" i="21"/>
  <c r="D1180" i="20"/>
  <c r="F1673" i="21"/>
  <c r="D1425" i="20"/>
  <c r="F1918" i="21"/>
  <c r="C690" i="20"/>
  <c r="D1183" i="21"/>
  <c r="C935" i="20"/>
  <c r="D1428" i="21"/>
  <c r="C1180" i="20"/>
  <c r="D1673" i="21"/>
  <c r="C1425" i="20"/>
  <c r="D1918" i="21"/>
  <c r="B690" i="20"/>
  <c r="B1183" i="21"/>
  <c r="B935" i="20"/>
  <c r="B1428" i="21"/>
  <c r="B1180" i="20"/>
  <c r="B1673" i="21"/>
  <c r="B1425" i="20"/>
  <c r="B1918" i="21"/>
  <c r="E689" i="20"/>
  <c r="H1182" i="21"/>
  <c r="E934" i="20"/>
  <c r="H1427" i="21"/>
  <c r="E1179" i="20"/>
  <c r="H1672" i="21"/>
  <c r="E1424" i="20"/>
  <c r="H1917" i="21"/>
  <c r="D689" i="20"/>
  <c r="F1182" i="21"/>
  <c r="D934" i="20"/>
  <c r="F1427" i="21"/>
  <c r="D1179" i="20"/>
  <c r="F1672" i="21"/>
  <c r="D1424" i="20"/>
  <c r="F1917" i="21"/>
  <c r="C689" i="20"/>
  <c r="D1182" i="21"/>
  <c r="C934" i="20"/>
  <c r="D1427" i="21"/>
  <c r="C1179" i="20"/>
  <c r="D1672" i="21"/>
  <c r="C1424" i="20"/>
  <c r="D1917" i="21"/>
  <c r="B689" i="20"/>
  <c r="B1182" i="21"/>
  <c r="B934" i="20"/>
  <c r="B1427" i="21"/>
  <c r="B1179" i="20"/>
  <c r="B1672" i="21"/>
  <c r="B1424" i="20"/>
  <c r="B1917" i="21"/>
  <c r="E688" i="20"/>
  <c r="H1181" i="21"/>
  <c r="E933" i="20"/>
  <c r="H1426" i="21"/>
  <c r="E1178" i="20"/>
  <c r="H1671" i="21"/>
  <c r="E1423" i="20"/>
  <c r="H1916" i="21"/>
  <c r="D688" i="20"/>
  <c r="F1181" i="21"/>
  <c r="D933" i="20"/>
  <c r="F1426" i="21"/>
  <c r="D1178" i="20"/>
  <c r="F1671" i="21"/>
  <c r="D1423" i="20"/>
  <c r="F1916" i="21"/>
  <c r="C688" i="20"/>
  <c r="D1181" i="21"/>
  <c r="C933" i="20"/>
  <c r="D1426" i="21"/>
  <c r="C1178" i="20"/>
  <c r="D1671" i="21"/>
  <c r="C1423" i="20"/>
  <c r="D1916" i="21"/>
  <c r="B688" i="20"/>
  <c r="B1181" i="21"/>
  <c r="B933" i="20"/>
  <c r="B1426" i="21"/>
  <c r="B1178" i="20"/>
  <c r="B1671" i="21"/>
  <c r="B1423" i="20"/>
  <c r="B1916" i="21"/>
  <c r="E687" i="20"/>
  <c r="H1180" i="21"/>
  <c r="E932" i="20"/>
  <c r="H1425" i="21"/>
  <c r="E1177" i="20"/>
  <c r="H1670" i="21"/>
  <c r="E1422" i="20"/>
  <c r="H1915" i="21"/>
  <c r="D687" i="20"/>
  <c r="F1180" i="21"/>
  <c r="D932" i="20"/>
  <c r="F1425" i="21"/>
  <c r="D1177" i="20"/>
  <c r="F1670" i="21"/>
  <c r="D1422" i="20"/>
  <c r="F1915" i="21"/>
  <c r="C687" i="20"/>
  <c r="D1180" i="21"/>
  <c r="C932" i="20"/>
  <c r="D1425" i="21"/>
  <c r="C1177" i="20"/>
  <c r="D1670" i="21"/>
  <c r="C1422" i="20"/>
  <c r="D1915" i="21"/>
  <c r="B687" i="20"/>
  <c r="B1180" i="21"/>
  <c r="B932" i="20"/>
  <c r="B1425" i="21"/>
  <c r="B1177" i="20"/>
  <c r="B1670" i="21"/>
  <c r="B1422" i="20"/>
  <c r="B1915" i="21"/>
  <c r="E686" i="20"/>
  <c r="H1179" i="21"/>
  <c r="E931" i="20"/>
  <c r="H1424" i="21"/>
  <c r="E1176" i="20"/>
  <c r="H1669" i="21"/>
  <c r="E1421" i="20"/>
  <c r="H1914" i="21"/>
  <c r="D686" i="20"/>
  <c r="F1179" i="21"/>
  <c r="D931" i="20"/>
  <c r="F1424" i="21"/>
  <c r="D1176" i="20"/>
  <c r="F1669" i="21"/>
  <c r="D1421" i="20"/>
  <c r="F1914" i="21"/>
  <c r="C686" i="20"/>
  <c r="D1179" i="21"/>
  <c r="C931" i="20"/>
  <c r="D1424" i="21"/>
  <c r="C1176" i="20"/>
  <c r="D1669" i="21"/>
  <c r="C1421" i="20"/>
  <c r="D1914" i="21"/>
  <c r="B686" i="20"/>
  <c r="B1179" i="21"/>
  <c r="B931" i="20"/>
  <c r="B1424" i="21"/>
  <c r="B1176" i="20"/>
  <c r="B1669" i="21"/>
  <c r="B1421" i="20"/>
  <c r="B1914" i="21"/>
  <c r="E685" i="20"/>
  <c r="H1178" i="21"/>
  <c r="E930" i="20"/>
  <c r="H1423" i="21"/>
  <c r="E1175" i="20"/>
  <c r="H1668" i="21"/>
  <c r="E1420" i="20"/>
  <c r="H1913" i="21"/>
  <c r="D685" i="20"/>
  <c r="F1178" i="21"/>
  <c r="D930" i="20"/>
  <c r="F1423" i="21"/>
  <c r="D1175" i="20"/>
  <c r="F1668" i="21"/>
  <c r="D1420" i="20"/>
  <c r="F1913" i="21"/>
  <c r="C685" i="20"/>
  <c r="D1178" i="21"/>
  <c r="C930" i="20"/>
  <c r="D1423" i="21"/>
  <c r="C1175" i="20"/>
  <c r="D1668" i="21"/>
  <c r="C1420" i="20"/>
  <c r="D1913" i="21"/>
  <c r="B685" i="20"/>
  <c r="B1178" i="21"/>
  <c r="B930" i="20"/>
  <c r="B1423" i="21"/>
  <c r="B1175" i="20"/>
  <c r="B1668" i="21"/>
  <c r="B1420" i="20"/>
  <c r="B1913" i="21"/>
  <c r="E684" i="20"/>
  <c r="H1177" i="21"/>
  <c r="E929" i="20"/>
  <c r="H1422" i="21"/>
  <c r="E1174" i="20"/>
  <c r="H1667" i="21"/>
  <c r="E1419" i="20"/>
  <c r="H1912" i="21"/>
  <c r="D684" i="20"/>
  <c r="F1177" i="21"/>
  <c r="D929" i="20"/>
  <c r="F1422" i="21"/>
  <c r="D1174" i="20"/>
  <c r="F1667" i="21"/>
  <c r="D1419" i="20"/>
  <c r="F1912" i="21"/>
  <c r="C684" i="20"/>
  <c r="D1177" i="21"/>
  <c r="C929" i="20"/>
  <c r="D1422" i="21"/>
  <c r="C1174" i="20"/>
  <c r="D1667" i="21"/>
  <c r="C1419" i="20"/>
  <c r="D1912" i="21"/>
  <c r="B684" i="20"/>
  <c r="B1177" i="21"/>
  <c r="B929" i="20"/>
  <c r="B1422" i="21"/>
  <c r="B1174" i="20"/>
  <c r="B1667" i="21"/>
  <c r="B1419" i="20"/>
  <c r="B1912" i="21"/>
  <c r="E683" i="20"/>
  <c r="H1176" i="21"/>
  <c r="E928" i="20"/>
  <c r="H1421" i="21"/>
  <c r="E1173" i="20"/>
  <c r="H1666" i="21"/>
  <c r="E1418" i="20"/>
  <c r="H1911" i="21"/>
  <c r="D683" i="20"/>
  <c r="F1176" i="21"/>
  <c r="D928" i="20"/>
  <c r="F1421" i="21"/>
  <c r="D1173" i="20"/>
  <c r="F1666" i="21"/>
  <c r="D1418" i="20"/>
  <c r="F1911" i="21"/>
  <c r="C683" i="20"/>
  <c r="D1176" i="21"/>
  <c r="C928" i="20"/>
  <c r="D1421" i="21"/>
  <c r="C1173" i="20"/>
  <c r="D1666" i="21"/>
  <c r="C1418" i="20"/>
  <c r="D1911" i="21"/>
  <c r="B683" i="20"/>
  <c r="B1176" i="21"/>
  <c r="B928" i="20"/>
  <c r="B1421" i="21"/>
  <c r="B1173" i="20"/>
  <c r="B1666" i="21"/>
  <c r="B1418" i="20"/>
  <c r="B1911" i="21"/>
  <c r="E682" i="20"/>
  <c r="H1175" i="21"/>
  <c r="E927" i="20"/>
  <c r="H1420" i="21"/>
  <c r="E1172" i="20"/>
  <c r="H1665" i="21"/>
  <c r="E1417" i="20"/>
  <c r="H1910" i="21"/>
  <c r="D682" i="20"/>
  <c r="F1175" i="21"/>
  <c r="D927" i="20"/>
  <c r="F1420" i="21"/>
  <c r="D1172" i="20"/>
  <c r="F1665" i="21"/>
  <c r="D1417" i="20"/>
  <c r="F1910" i="21"/>
  <c r="C682" i="20"/>
  <c r="D1175" i="21"/>
  <c r="C927" i="20"/>
  <c r="D1420" i="21"/>
  <c r="C1172" i="20"/>
  <c r="D1665" i="21"/>
  <c r="C1417" i="20"/>
  <c r="D1910" i="21"/>
  <c r="B682" i="20"/>
  <c r="B1175" i="21"/>
  <c r="B927" i="20"/>
  <c r="B1420" i="21"/>
  <c r="B1172" i="20"/>
  <c r="B1665" i="21"/>
  <c r="B1417" i="20"/>
  <c r="B1910" i="21"/>
  <c r="E681" i="20"/>
  <c r="H1174" i="21"/>
  <c r="E926" i="20"/>
  <c r="H1419" i="21"/>
  <c r="E1171" i="20"/>
  <c r="H1664" i="21"/>
  <c r="E1416" i="20"/>
  <c r="H1909" i="21"/>
  <c r="D681" i="20"/>
  <c r="F1174" i="21"/>
  <c r="D926" i="20"/>
  <c r="F1419" i="21"/>
  <c r="D1171" i="20"/>
  <c r="F1664" i="21"/>
  <c r="D1416" i="20"/>
  <c r="F1909" i="21"/>
  <c r="C681" i="20"/>
  <c r="D1174" i="21"/>
  <c r="C926" i="20"/>
  <c r="D1419" i="21"/>
  <c r="C1171" i="20"/>
  <c r="D1664" i="21"/>
  <c r="C1416" i="20"/>
  <c r="D1909" i="21"/>
  <c r="B681" i="20"/>
  <c r="B1174" i="21"/>
  <c r="B926" i="20"/>
  <c r="B1419" i="21"/>
  <c r="B1171" i="20"/>
  <c r="B1664" i="21"/>
  <c r="B1416" i="20"/>
  <c r="B1909" i="21"/>
  <c r="E680" i="20"/>
  <c r="H1173" i="21"/>
  <c r="E925" i="20"/>
  <c r="H1418" i="21"/>
  <c r="E1170" i="20"/>
  <c r="H1663" i="21"/>
  <c r="E1415" i="20"/>
  <c r="H1908" i="21"/>
  <c r="D680" i="20"/>
  <c r="F1173" i="21"/>
  <c r="D925" i="20"/>
  <c r="F1418" i="21"/>
  <c r="D1170" i="20"/>
  <c r="F1663" i="21"/>
  <c r="D1415" i="20"/>
  <c r="F1908" i="21"/>
  <c r="C680" i="20"/>
  <c r="D1173" i="21"/>
  <c r="C925" i="20"/>
  <c r="D1418" i="21"/>
  <c r="C1170" i="20"/>
  <c r="D1663" i="21"/>
  <c r="C1415" i="20"/>
  <c r="D1908" i="21"/>
  <c r="B680" i="20"/>
  <c r="B1173" i="21"/>
  <c r="B925" i="20"/>
  <c r="B1418" i="21"/>
  <c r="B1170" i="20"/>
  <c r="B1663" i="21"/>
  <c r="B1415" i="20"/>
  <c r="B1908" i="21"/>
  <c r="E679" i="20"/>
  <c r="H1172" i="21"/>
  <c r="E924" i="20"/>
  <c r="H1417" i="21"/>
  <c r="E1169" i="20"/>
  <c r="H1662" i="21"/>
  <c r="E1414" i="20"/>
  <c r="H1907" i="21"/>
  <c r="D679" i="20"/>
  <c r="F1172" i="21"/>
  <c r="D924" i="20"/>
  <c r="F1417" i="21"/>
  <c r="D1169" i="20"/>
  <c r="F1662" i="21"/>
  <c r="D1414" i="20"/>
  <c r="F1907" i="21"/>
  <c r="C679" i="20"/>
  <c r="D1172" i="21"/>
  <c r="C924" i="20"/>
  <c r="D1417" i="21"/>
  <c r="C1169" i="20"/>
  <c r="D1662" i="21"/>
  <c r="C1414" i="20"/>
  <c r="D1907" i="21"/>
  <c r="B679" i="20"/>
  <c r="B1172" i="21"/>
  <c r="B924" i="20"/>
  <c r="B1417" i="21"/>
  <c r="B1169" i="20"/>
  <c r="B1662" i="21"/>
  <c r="B1414" i="20"/>
  <c r="B1907" i="21"/>
  <c r="E678" i="20"/>
  <c r="H1171" i="21"/>
  <c r="E923" i="20"/>
  <c r="H1416" i="21"/>
  <c r="E1168" i="20"/>
  <c r="H1661" i="21"/>
  <c r="E1413" i="20"/>
  <c r="H1906" i="21"/>
  <c r="D678" i="20"/>
  <c r="F1171" i="21"/>
  <c r="D923" i="20"/>
  <c r="F1416" i="21"/>
  <c r="D1168" i="20"/>
  <c r="F1661" i="21"/>
  <c r="D1413" i="20"/>
  <c r="F1906" i="21"/>
  <c r="C678" i="20"/>
  <c r="D1171" i="21"/>
  <c r="C923" i="20"/>
  <c r="D1416" i="21"/>
  <c r="C1168" i="20"/>
  <c r="D1661" i="21"/>
  <c r="C1413" i="20"/>
  <c r="D1906" i="21"/>
  <c r="B678" i="20"/>
  <c r="B1171" i="21"/>
  <c r="B923" i="20"/>
  <c r="B1416" i="21"/>
  <c r="B1168" i="20"/>
  <c r="B1661" i="21"/>
  <c r="B1413" i="20"/>
  <c r="B1906" i="21"/>
  <c r="E677" i="20"/>
  <c r="H1170" i="21"/>
  <c r="E922" i="20"/>
  <c r="H1415" i="21"/>
  <c r="E1167" i="20"/>
  <c r="H1660" i="21"/>
  <c r="E1412" i="20"/>
  <c r="H1905" i="21"/>
  <c r="D677" i="20"/>
  <c r="F1170" i="21"/>
  <c r="D922" i="20"/>
  <c r="F1415" i="21"/>
  <c r="D1167" i="20"/>
  <c r="F1660" i="21"/>
  <c r="D1412" i="20"/>
  <c r="F1905" i="21"/>
  <c r="C677" i="20"/>
  <c r="D1170" i="21"/>
  <c r="C922" i="20"/>
  <c r="D1415" i="21"/>
  <c r="C1167" i="20"/>
  <c r="D1660" i="21"/>
  <c r="C1412" i="20"/>
  <c r="D1905" i="21"/>
  <c r="B677" i="20"/>
  <c r="B1170" i="21"/>
  <c r="B922" i="20"/>
  <c r="B1415" i="21"/>
  <c r="B1167" i="20"/>
  <c r="B1660" i="21"/>
  <c r="B1412" i="20"/>
  <c r="B1905" i="21"/>
  <c r="E676" i="20"/>
  <c r="H1169" i="21"/>
  <c r="E921" i="20"/>
  <c r="H1414" i="21"/>
  <c r="E1166" i="20"/>
  <c r="H1659" i="21"/>
  <c r="E1411" i="20"/>
  <c r="H1904" i="21"/>
  <c r="D676" i="20"/>
  <c r="F1169" i="21"/>
  <c r="D921" i="20"/>
  <c r="F1414" i="21"/>
  <c r="D1166" i="20"/>
  <c r="F1659" i="21"/>
  <c r="D1411" i="20"/>
  <c r="F1904" i="21"/>
  <c r="C676" i="20"/>
  <c r="D1169" i="21"/>
  <c r="C921" i="20"/>
  <c r="D1414" i="21"/>
  <c r="C1166" i="20"/>
  <c r="D1659" i="21"/>
  <c r="C1411" i="20"/>
  <c r="D1904" i="21"/>
  <c r="B676" i="20"/>
  <c r="B1169" i="21"/>
  <c r="B921" i="20"/>
  <c r="B1414" i="21"/>
  <c r="B1166" i="20"/>
  <c r="B1659" i="21"/>
  <c r="B1411" i="20"/>
  <c r="B1904" i="21"/>
  <c r="E675" i="20"/>
  <c r="H1168" i="21"/>
  <c r="E920" i="20"/>
  <c r="H1413" i="21"/>
  <c r="E1165" i="20"/>
  <c r="H1658" i="21"/>
  <c r="E1410" i="20"/>
  <c r="H1903" i="21"/>
  <c r="D675" i="20"/>
  <c r="F1168" i="21"/>
  <c r="D920" i="20"/>
  <c r="F1413" i="21"/>
  <c r="D1165" i="20"/>
  <c r="F1658" i="21"/>
  <c r="D1410" i="20"/>
  <c r="F1903" i="21"/>
  <c r="C675" i="20"/>
  <c r="D1168" i="21"/>
  <c r="C920" i="20"/>
  <c r="D1413" i="21"/>
  <c r="C1165" i="20"/>
  <c r="D1658" i="21"/>
  <c r="C1410" i="20"/>
  <c r="D1903" i="21"/>
  <c r="B675" i="20"/>
  <c r="B1168" i="21"/>
  <c r="B920" i="20"/>
  <c r="B1413" i="21"/>
  <c r="B1165" i="20"/>
  <c r="B1658" i="21"/>
  <c r="B1410" i="20"/>
  <c r="B1903" i="21"/>
  <c r="E674" i="20"/>
  <c r="H1167" i="21"/>
  <c r="E919" i="20"/>
  <c r="H1412" i="21"/>
  <c r="E1164" i="20"/>
  <c r="H1657" i="21"/>
  <c r="E1409" i="20"/>
  <c r="H1902" i="21"/>
  <c r="D674" i="20"/>
  <c r="F1167" i="21"/>
  <c r="D919" i="20"/>
  <c r="F1412" i="21"/>
  <c r="D1164" i="20"/>
  <c r="F1657" i="21"/>
  <c r="D1409" i="20"/>
  <c r="F1902" i="21"/>
  <c r="C674" i="20"/>
  <c r="D1167" i="21"/>
  <c r="C919" i="20"/>
  <c r="D1412" i="21"/>
  <c r="C1164" i="20"/>
  <c r="D1657" i="21"/>
  <c r="C1409" i="20"/>
  <c r="D1902" i="21"/>
  <c r="B674" i="20"/>
  <c r="B1167" i="21"/>
  <c r="B919" i="20"/>
  <c r="B1412" i="21"/>
  <c r="B1164" i="20"/>
  <c r="B1657" i="21"/>
  <c r="B1409" i="20"/>
  <c r="B1902" i="21"/>
  <c r="E673" i="20"/>
  <c r="H1166" i="21"/>
  <c r="E918" i="20"/>
  <c r="H1411" i="21"/>
  <c r="E1163" i="20"/>
  <c r="H1656" i="21"/>
  <c r="E1408" i="20"/>
  <c r="H1901" i="21"/>
  <c r="D673" i="20"/>
  <c r="F1166" i="21"/>
  <c r="D918" i="20"/>
  <c r="F1411" i="21"/>
  <c r="D1163" i="20"/>
  <c r="F1656" i="21"/>
  <c r="D1408" i="20"/>
  <c r="F1901" i="21"/>
  <c r="C673" i="20"/>
  <c r="D1166" i="21"/>
  <c r="C918" i="20"/>
  <c r="D1411" i="21"/>
  <c r="C1163" i="20"/>
  <c r="D1656" i="21"/>
  <c r="C1408" i="20"/>
  <c r="D1901" i="21"/>
  <c r="B673" i="20"/>
  <c r="B1166" i="21"/>
  <c r="B918" i="20"/>
  <c r="B1411" i="21"/>
  <c r="B1163" i="20"/>
  <c r="B1656" i="21"/>
  <c r="B1408" i="20"/>
  <c r="B1901" i="21"/>
  <c r="E672" i="20"/>
  <c r="H1165" i="21"/>
  <c r="E917" i="20"/>
  <c r="H1410" i="21"/>
  <c r="E1162" i="20"/>
  <c r="H1655" i="21"/>
  <c r="E1407" i="20"/>
  <c r="H1900" i="21"/>
  <c r="D672" i="20"/>
  <c r="F1165" i="21"/>
  <c r="D917" i="20"/>
  <c r="F1410" i="21"/>
  <c r="D1162" i="20"/>
  <c r="F1655" i="21"/>
  <c r="D1407" i="20"/>
  <c r="F1900" i="21"/>
  <c r="C672" i="20"/>
  <c r="D1165" i="21"/>
  <c r="C917" i="20"/>
  <c r="D1410" i="21"/>
  <c r="C1162" i="20"/>
  <c r="D1655" i="21"/>
  <c r="C1407" i="20"/>
  <c r="D1900" i="21"/>
  <c r="B672" i="20"/>
  <c r="B1165" i="21"/>
  <c r="B917" i="20"/>
  <c r="B1410" i="21"/>
  <c r="B1162" i="20"/>
  <c r="B1655" i="21"/>
  <c r="B1407" i="20"/>
  <c r="B1900" i="21"/>
  <c r="E671" i="20"/>
  <c r="H1164" i="21"/>
  <c r="E916" i="20"/>
  <c r="H1409" i="21"/>
  <c r="E1161" i="20"/>
  <c r="H1654" i="21"/>
  <c r="E1406" i="20"/>
  <c r="H1899" i="21"/>
  <c r="D671" i="20"/>
  <c r="F1164" i="21"/>
  <c r="D916" i="20"/>
  <c r="F1409" i="21"/>
  <c r="D1161" i="20"/>
  <c r="F1654" i="21"/>
  <c r="D1406" i="20"/>
  <c r="F1899" i="21"/>
  <c r="C671" i="20"/>
  <c r="D1164" i="21"/>
  <c r="C916" i="20"/>
  <c r="D1409" i="21"/>
  <c r="C1161" i="20"/>
  <c r="D1654" i="21"/>
  <c r="C1406" i="20"/>
  <c r="D1899" i="21"/>
  <c r="B671" i="20"/>
  <c r="B1164" i="21"/>
  <c r="B916" i="20"/>
  <c r="B1409" i="21"/>
  <c r="B1161" i="20"/>
  <c r="B1654" i="21"/>
  <c r="B1406" i="20"/>
  <c r="B1899" i="21"/>
  <c r="E670" i="20"/>
  <c r="H1163" i="21"/>
  <c r="E915" i="20"/>
  <c r="H1408" i="21"/>
  <c r="E1160" i="20"/>
  <c r="H1653" i="21"/>
  <c r="E1405" i="20"/>
  <c r="H1898" i="21"/>
  <c r="D670" i="20"/>
  <c r="F1163" i="21"/>
  <c r="D915" i="20"/>
  <c r="F1408" i="21"/>
  <c r="D1160" i="20"/>
  <c r="F1653" i="21"/>
  <c r="D1405" i="20"/>
  <c r="F1898" i="21"/>
  <c r="C670" i="20"/>
  <c r="D1163" i="21"/>
  <c r="C915" i="20"/>
  <c r="D1408" i="21"/>
  <c r="C1160" i="20"/>
  <c r="D1653" i="21"/>
  <c r="C1405" i="20"/>
  <c r="D1898" i="21"/>
  <c r="B670" i="20"/>
  <c r="B1163" i="21"/>
  <c r="B915" i="20"/>
  <c r="B1408" i="21"/>
  <c r="B1160" i="20"/>
  <c r="B1653" i="21"/>
  <c r="B1405" i="20"/>
  <c r="B1898" i="21"/>
  <c r="E669" i="20"/>
  <c r="H1162" i="21"/>
  <c r="E914" i="20"/>
  <c r="H1407" i="21"/>
  <c r="E1159" i="20"/>
  <c r="H1652" i="21"/>
  <c r="E1404" i="20"/>
  <c r="H1897" i="21"/>
  <c r="D669" i="20"/>
  <c r="F1162" i="21"/>
  <c r="D914" i="20"/>
  <c r="F1407" i="21"/>
  <c r="D1159" i="20"/>
  <c r="F1652" i="21"/>
  <c r="D1404" i="20"/>
  <c r="F1897" i="21"/>
  <c r="C669" i="20"/>
  <c r="D1162" i="21"/>
  <c r="C914" i="20"/>
  <c r="D1407" i="21"/>
  <c r="C1159" i="20"/>
  <c r="D1652" i="21"/>
  <c r="C1404" i="20"/>
  <c r="D1897" i="21"/>
  <c r="B669" i="20"/>
  <c r="B1162" i="21"/>
  <c r="B914" i="20"/>
  <c r="B1407" i="21"/>
  <c r="B1159" i="20"/>
  <c r="B1652" i="21"/>
  <c r="B1404" i="20"/>
  <c r="B1897" i="21"/>
  <c r="E668" i="20"/>
  <c r="H1161" i="21"/>
  <c r="E913" i="20"/>
  <c r="H1406" i="21"/>
  <c r="E1158" i="20"/>
  <c r="H1651" i="21"/>
  <c r="E1403" i="20"/>
  <c r="H1896" i="21"/>
  <c r="D668" i="20"/>
  <c r="F1161" i="21"/>
  <c r="D913" i="20"/>
  <c r="F1406" i="21"/>
  <c r="D1158" i="20"/>
  <c r="F1651" i="21"/>
  <c r="D1403" i="20"/>
  <c r="F1896" i="21"/>
  <c r="C668" i="20"/>
  <c r="D1161" i="21"/>
  <c r="C913" i="20"/>
  <c r="D1406" i="21"/>
  <c r="C1158" i="20"/>
  <c r="D1651" i="21"/>
  <c r="C1403" i="20"/>
  <c r="D1896" i="21"/>
  <c r="B668" i="20"/>
  <c r="B1161" i="21"/>
  <c r="B913" i="20"/>
  <c r="B1406" i="21"/>
  <c r="B1158" i="20"/>
  <c r="B1651" i="21"/>
  <c r="B1403" i="20"/>
  <c r="B1896" i="21"/>
  <c r="E667" i="20"/>
  <c r="H1160" i="21"/>
  <c r="E912" i="20"/>
  <c r="H1405" i="21"/>
  <c r="E1157" i="20"/>
  <c r="H1650" i="21"/>
  <c r="E1402" i="20"/>
  <c r="H1895" i="21"/>
  <c r="D667" i="20"/>
  <c r="F1160" i="21"/>
  <c r="D912" i="20"/>
  <c r="F1405" i="21"/>
  <c r="D1157" i="20"/>
  <c r="F1650" i="21"/>
  <c r="D1402" i="20"/>
  <c r="F1895" i="21"/>
  <c r="C667" i="20"/>
  <c r="D1160" i="21"/>
  <c r="C912" i="20"/>
  <c r="D1405" i="21"/>
  <c r="C1157" i="20"/>
  <c r="D1650" i="21"/>
  <c r="C1402" i="20"/>
  <c r="D1895" i="21"/>
  <c r="B667" i="20"/>
  <c r="B1160" i="21"/>
  <c r="B912" i="20"/>
  <c r="B1405" i="21"/>
  <c r="B1157" i="20"/>
  <c r="B1650" i="21"/>
  <c r="B1402" i="20"/>
  <c r="B1895" i="21"/>
  <c r="E666" i="20"/>
  <c r="H1159" i="21"/>
  <c r="E911" i="20"/>
  <c r="H1404" i="21"/>
  <c r="E1156" i="20"/>
  <c r="H1649" i="21"/>
  <c r="E1401" i="20"/>
  <c r="H1894" i="21"/>
  <c r="D666" i="20"/>
  <c r="F1159" i="21"/>
  <c r="D911" i="20"/>
  <c r="F1404" i="21"/>
  <c r="D1156" i="20"/>
  <c r="F1649" i="21"/>
  <c r="D1401" i="20"/>
  <c r="F1894" i="21"/>
  <c r="C666" i="20"/>
  <c r="D1159" i="21"/>
  <c r="C911" i="20"/>
  <c r="D1404" i="21"/>
  <c r="C1156" i="20"/>
  <c r="D1649" i="21"/>
  <c r="C1401" i="20"/>
  <c r="D1894" i="21"/>
  <c r="B666" i="20"/>
  <c r="B1159" i="21"/>
  <c r="B911" i="20"/>
  <c r="B1404" i="21"/>
  <c r="B1156" i="20"/>
  <c r="B1649" i="21"/>
  <c r="B1401" i="20"/>
  <c r="B1894" i="21"/>
  <c r="E665" i="20"/>
  <c r="H1158" i="21"/>
  <c r="E910" i="20"/>
  <c r="H1403" i="21"/>
  <c r="E1155" i="20"/>
  <c r="H1648" i="21"/>
  <c r="E1400" i="20"/>
  <c r="H1893" i="21"/>
  <c r="D665" i="20"/>
  <c r="F1158" i="21"/>
  <c r="D910" i="20"/>
  <c r="F1403" i="21"/>
  <c r="D1155" i="20"/>
  <c r="F1648" i="21"/>
  <c r="D1400" i="20"/>
  <c r="F1893" i="21"/>
  <c r="C665" i="20"/>
  <c r="D1158" i="21"/>
  <c r="C910" i="20"/>
  <c r="D1403" i="21"/>
  <c r="C1155" i="20"/>
  <c r="D1648" i="21"/>
  <c r="C1400" i="20"/>
  <c r="D1893" i="21"/>
  <c r="B665" i="20"/>
  <c r="B1158" i="21"/>
  <c r="B910" i="20"/>
  <c r="B1403" i="21"/>
  <c r="B1155" i="20"/>
  <c r="B1648" i="21"/>
  <c r="B1400" i="20"/>
  <c r="B1893" i="21"/>
  <c r="E664" i="20"/>
  <c r="H1157" i="21"/>
  <c r="E909" i="20"/>
  <c r="H1402" i="21"/>
  <c r="E1154" i="20"/>
  <c r="H1647" i="21"/>
  <c r="E1399" i="20"/>
  <c r="H1892" i="21"/>
  <c r="D664" i="20"/>
  <c r="F1157" i="21"/>
  <c r="D909" i="20"/>
  <c r="F1402" i="21"/>
  <c r="D1154" i="20"/>
  <c r="F1647" i="21"/>
  <c r="D1399" i="20"/>
  <c r="F1892" i="21"/>
  <c r="C664" i="20"/>
  <c r="D1157" i="21"/>
  <c r="C909" i="20"/>
  <c r="D1402" i="21"/>
  <c r="C1154" i="20"/>
  <c r="D1647" i="21"/>
  <c r="C1399" i="20"/>
  <c r="D1892" i="21"/>
  <c r="B664" i="20"/>
  <c r="B1157" i="21"/>
  <c r="B909" i="20"/>
  <c r="B1402" i="21"/>
  <c r="B1154" i="20"/>
  <c r="B1647" i="21"/>
  <c r="B1399" i="20"/>
  <c r="B1892" i="21"/>
  <c r="E663" i="20"/>
  <c r="H1156" i="21"/>
  <c r="E908" i="20"/>
  <c r="H1401" i="21"/>
  <c r="E1153" i="20"/>
  <c r="H1646" i="21"/>
  <c r="E1398" i="20"/>
  <c r="H1891" i="21"/>
  <c r="D663" i="20"/>
  <c r="F1156" i="21"/>
  <c r="D908" i="20"/>
  <c r="F1401" i="21"/>
  <c r="D1153" i="20"/>
  <c r="F1646" i="21"/>
  <c r="D1398" i="20"/>
  <c r="F1891" i="21"/>
  <c r="C663" i="20"/>
  <c r="D1156" i="21"/>
  <c r="C908" i="20"/>
  <c r="D1401" i="21"/>
  <c r="C1153" i="20"/>
  <c r="D1646" i="21"/>
  <c r="C1398" i="20"/>
  <c r="D1891" i="21"/>
  <c r="B663" i="20"/>
  <c r="B1156" i="21"/>
  <c r="B908" i="20"/>
  <c r="B1401" i="21"/>
  <c r="B1153" i="20"/>
  <c r="B1646" i="21"/>
  <c r="B1398" i="20"/>
  <c r="B1891" i="21"/>
  <c r="E662" i="20"/>
  <c r="H1155" i="21"/>
  <c r="E907" i="20"/>
  <c r="H1400" i="21"/>
  <c r="E1152" i="20"/>
  <c r="H1645" i="21"/>
  <c r="E1397" i="20"/>
  <c r="H1890" i="21"/>
  <c r="D662" i="20"/>
  <c r="F1155" i="21"/>
  <c r="D907" i="20"/>
  <c r="F1400" i="21"/>
  <c r="D1152" i="20"/>
  <c r="F1645" i="21"/>
  <c r="D1397" i="20"/>
  <c r="F1890" i="21"/>
  <c r="C662" i="20"/>
  <c r="D1155" i="21"/>
  <c r="C907" i="20"/>
  <c r="D1400" i="21"/>
  <c r="C1152" i="20"/>
  <c r="D1645" i="21"/>
  <c r="C1397" i="20"/>
  <c r="D1890" i="21"/>
  <c r="B662" i="20"/>
  <c r="B1155" i="21"/>
  <c r="B907" i="20"/>
  <c r="B1400" i="21"/>
  <c r="B1152" i="20"/>
  <c r="B1645" i="21"/>
  <c r="B1397" i="20"/>
  <c r="B1890" i="21"/>
  <c r="E661" i="20"/>
  <c r="H1154" i="21"/>
  <c r="E906" i="20"/>
  <c r="H1399" i="21"/>
  <c r="E1151" i="20"/>
  <c r="H1644" i="21"/>
  <c r="E1396" i="20"/>
  <c r="H1889" i="21"/>
  <c r="D661" i="20"/>
  <c r="F1154" i="21"/>
  <c r="D906" i="20"/>
  <c r="F1399" i="21"/>
  <c r="D1151" i="20"/>
  <c r="F1644" i="21"/>
  <c r="D1396" i="20"/>
  <c r="F1889" i="21"/>
  <c r="C661" i="20"/>
  <c r="D1154" i="21"/>
  <c r="C906" i="20"/>
  <c r="D1399" i="21"/>
  <c r="C1151" i="20"/>
  <c r="D1644" i="21"/>
  <c r="C1396" i="20"/>
  <c r="D1889" i="21"/>
  <c r="B661" i="20"/>
  <c r="B1154" i="21"/>
  <c r="B906" i="20"/>
  <c r="B1399" i="21"/>
  <c r="B1151" i="20"/>
  <c r="B1644" i="21"/>
  <c r="B1396" i="20"/>
  <c r="B1889" i="21"/>
  <c r="E660" i="20"/>
  <c r="H1153" i="21"/>
  <c r="E905" i="20"/>
  <c r="H1398" i="21"/>
  <c r="E1150" i="20"/>
  <c r="H1643" i="21"/>
  <c r="E1395" i="20"/>
  <c r="H1888" i="21"/>
  <c r="D660" i="20"/>
  <c r="F1153" i="21"/>
  <c r="D905" i="20"/>
  <c r="F1398" i="21"/>
  <c r="D1150" i="20"/>
  <c r="F1643" i="21"/>
  <c r="D1395" i="20"/>
  <c r="F1888" i="21"/>
  <c r="C660" i="20"/>
  <c r="D1153" i="21"/>
  <c r="C905" i="20"/>
  <c r="D1398" i="21"/>
  <c r="C1150" i="20"/>
  <c r="D1643" i="21"/>
  <c r="C1395" i="20"/>
  <c r="D1888" i="21"/>
  <c r="B660" i="20"/>
  <c r="B1153" i="21"/>
  <c r="B905" i="20"/>
  <c r="B1398" i="21"/>
  <c r="B1150" i="20"/>
  <c r="B1643" i="21"/>
  <c r="B1395" i="20"/>
  <c r="B1888" i="21"/>
  <c r="E659" i="20"/>
  <c r="H1152" i="21"/>
  <c r="E904" i="20"/>
  <c r="H1397" i="21"/>
  <c r="E1149" i="20"/>
  <c r="H1642" i="21"/>
  <c r="E1394" i="20"/>
  <c r="H1887" i="21"/>
  <c r="D659" i="20"/>
  <c r="F1152" i="21"/>
  <c r="D904" i="20"/>
  <c r="F1397" i="21"/>
  <c r="D1149" i="20"/>
  <c r="F1642" i="21"/>
  <c r="D1394" i="20"/>
  <c r="F1887" i="21"/>
  <c r="C659" i="20"/>
  <c r="D1152" i="21"/>
  <c r="C904" i="20"/>
  <c r="D1397" i="21"/>
  <c r="C1149" i="20"/>
  <c r="D1642" i="21"/>
  <c r="C1394" i="20"/>
  <c r="D1887" i="21"/>
  <c r="B659" i="20"/>
  <c r="B1152" i="21"/>
  <c r="B904" i="20"/>
  <c r="B1397" i="21"/>
  <c r="B1149" i="20"/>
  <c r="B1642" i="21"/>
  <c r="B1394" i="20"/>
  <c r="B1887" i="21"/>
  <c r="E658" i="20"/>
  <c r="H1151" i="21"/>
  <c r="E903" i="20"/>
  <c r="H1396" i="21"/>
  <c r="E1148" i="20"/>
  <c r="H1641" i="21"/>
  <c r="E1393" i="20"/>
  <c r="H1886" i="21"/>
  <c r="D658" i="20"/>
  <c r="F1151" i="21"/>
  <c r="D903" i="20"/>
  <c r="F1396" i="21"/>
  <c r="D1148" i="20"/>
  <c r="F1641" i="21"/>
  <c r="D1393" i="20"/>
  <c r="F1886" i="21"/>
  <c r="C658" i="20"/>
  <c r="D1151" i="21"/>
  <c r="C903" i="20"/>
  <c r="D1396" i="21"/>
  <c r="C1148" i="20"/>
  <c r="D1641" i="21"/>
  <c r="C1393" i="20"/>
  <c r="D1886" i="21"/>
  <c r="B658" i="20"/>
  <c r="B1151" i="21"/>
  <c r="B903" i="20"/>
  <c r="B1396" i="21"/>
  <c r="B1148" i="20"/>
  <c r="B1641" i="21"/>
  <c r="B1393" i="20"/>
  <c r="B1886" i="21"/>
  <c r="E657" i="20"/>
  <c r="H1150" i="21"/>
  <c r="E902" i="20"/>
  <c r="H1395" i="21"/>
  <c r="E1147" i="20"/>
  <c r="H1640" i="21"/>
  <c r="E1392" i="20"/>
  <c r="H1885" i="21"/>
  <c r="D657" i="20"/>
  <c r="F1150" i="21"/>
  <c r="D902" i="20"/>
  <c r="F1395" i="21"/>
  <c r="D1147" i="20"/>
  <c r="F1640" i="21"/>
  <c r="D1392" i="20"/>
  <c r="F1885" i="21"/>
  <c r="C657" i="20"/>
  <c r="D1150" i="21"/>
  <c r="C902" i="20"/>
  <c r="D1395" i="21"/>
  <c r="C1147" i="20"/>
  <c r="D1640" i="21"/>
  <c r="C1392" i="20"/>
  <c r="D1885" i="21"/>
  <c r="B657" i="20"/>
  <c r="B1150" i="21"/>
  <c r="B902" i="20"/>
  <c r="B1395" i="21"/>
  <c r="B1147" i="20"/>
  <c r="B1640" i="21"/>
  <c r="B1392" i="20"/>
  <c r="B1885" i="21"/>
  <c r="E656" i="20"/>
  <c r="H1149" i="21"/>
  <c r="E901" i="20"/>
  <c r="H1394" i="21"/>
  <c r="E1146" i="20"/>
  <c r="H1639" i="21"/>
  <c r="E1391" i="20"/>
  <c r="H1884" i="21"/>
  <c r="D656" i="20"/>
  <c r="F1149" i="21"/>
  <c r="D901" i="20"/>
  <c r="F1394" i="21"/>
  <c r="D1146" i="20"/>
  <c r="F1639" i="21"/>
  <c r="D1391" i="20"/>
  <c r="F1884" i="21"/>
  <c r="C656" i="20"/>
  <c r="D1149" i="21"/>
  <c r="C901" i="20"/>
  <c r="D1394" i="21"/>
  <c r="C1146" i="20"/>
  <c r="D1639" i="21"/>
  <c r="C1391" i="20"/>
  <c r="D1884" i="21"/>
  <c r="B656" i="20"/>
  <c r="B1149" i="21"/>
  <c r="B901" i="20"/>
  <c r="B1394" i="21"/>
  <c r="B1146" i="20"/>
  <c r="B1639" i="21"/>
  <c r="B1391" i="20"/>
  <c r="B1884" i="21"/>
  <c r="E655" i="20"/>
  <c r="H1148" i="21"/>
  <c r="E900" i="20"/>
  <c r="H1393" i="21"/>
  <c r="E1145" i="20"/>
  <c r="H1638" i="21"/>
  <c r="E1390" i="20"/>
  <c r="H1883" i="21"/>
  <c r="D655" i="20"/>
  <c r="F1148" i="21"/>
  <c r="D900" i="20"/>
  <c r="F1393" i="21"/>
  <c r="D1145" i="20"/>
  <c r="F1638" i="21"/>
  <c r="D1390" i="20"/>
  <c r="F1883" i="21"/>
  <c r="C655" i="20"/>
  <c r="D1148" i="21"/>
  <c r="C900" i="20"/>
  <c r="D1393" i="21"/>
  <c r="C1145" i="20"/>
  <c r="D1638" i="21"/>
  <c r="C1390" i="20"/>
  <c r="D1883" i="21"/>
  <c r="B655" i="20"/>
  <c r="B1148" i="21"/>
  <c r="B900" i="20"/>
  <c r="B1393" i="21"/>
  <c r="B1145" i="20"/>
  <c r="B1638" i="21"/>
  <c r="B1390" i="20"/>
  <c r="B1883" i="21"/>
  <c r="E654" i="20"/>
  <c r="H1147" i="21"/>
  <c r="E899" i="20"/>
  <c r="H1392" i="21"/>
  <c r="E1144" i="20"/>
  <c r="H1637" i="21"/>
  <c r="E1389" i="20"/>
  <c r="H1882" i="21"/>
  <c r="D654" i="20"/>
  <c r="F1147" i="21"/>
  <c r="D899" i="20"/>
  <c r="F1392" i="21"/>
  <c r="D1144" i="20"/>
  <c r="F1637" i="21"/>
  <c r="D1389" i="20"/>
  <c r="F1882" i="21"/>
  <c r="C654" i="20"/>
  <c r="D1147" i="21"/>
  <c r="C899" i="20"/>
  <c r="D1392" i="21"/>
  <c r="C1144" i="20"/>
  <c r="D1637" i="21"/>
  <c r="C1389" i="20"/>
  <c r="D1882" i="21"/>
  <c r="B654" i="20"/>
  <c r="B1147" i="21"/>
  <c r="B899" i="20"/>
  <c r="B1392" i="21"/>
  <c r="B1144" i="20"/>
  <c r="B1637" i="21"/>
  <c r="B1389" i="20"/>
  <c r="B1882" i="21"/>
  <c r="E653" i="20"/>
  <c r="H1146" i="21"/>
  <c r="E898" i="20"/>
  <c r="H1391" i="21"/>
  <c r="E1143" i="20"/>
  <c r="H1636" i="21"/>
  <c r="E1388" i="20"/>
  <c r="H1881" i="21"/>
  <c r="D653" i="20"/>
  <c r="F1146" i="21"/>
  <c r="D898" i="20"/>
  <c r="F1391" i="21"/>
  <c r="D1143" i="20"/>
  <c r="F1636" i="21"/>
  <c r="D1388" i="20"/>
  <c r="F1881" i="21"/>
  <c r="C653" i="20"/>
  <c r="D1146" i="21"/>
  <c r="C898" i="20"/>
  <c r="D1391" i="21"/>
  <c r="C1143" i="20"/>
  <c r="D1636" i="21"/>
  <c r="C1388" i="20"/>
  <c r="D1881" i="21"/>
  <c r="B653" i="20"/>
  <c r="B1146" i="21"/>
  <c r="B898" i="20"/>
  <c r="B1391" i="21"/>
  <c r="B1143" i="20"/>
  <c r="B1636" i="21"/>
  <c r="B1388" i="20"/>
  <c r="B1881" i="21"/>
  <c r="E652" i="20"/>
  <c r="H1145" i="21"/>
  <c r="E897" i="20"/>
  <c r="H1390" i="21"/>
  <c r="E1142" i="20"/>
  <c r="H1635" i="21"/>
  <c r="E1387" i="20"/>
  <c r="H1880" i="21"/>
  <c r="D652" i="20"/>
  <c r="F1145" i="21"/>
  <c r="D897" i="20"/>
  <c r="F1390" i="21"/>
  <c r="D1142" i="20"/>
  <c r="F1635" i="21"/>
  <c r="D1387" i="20"/>
  <c r="F1880" i="21"/>
  <c r="C652" i="20"/>
  <c r="D1145" i="21"/>
  <c r="C897" i="20"/>
  <c r="D1390" i="21"/>
  <c r="C1142" i="20"/>
  <c r="D1635" i="21"/>
  <c r="C1387" i="20"/>
  <c r="D1880" i="21"/>
  <c r="B652" i="20"/>
  <c r="B1145" i="21"/>
  <c r="B897" i="20"/>
  <c r="B1390" i="21"/>
  <c r="B1142" i="20"/>
  <c r="B1635" i="21"/>
  <c r="B1387" i="20"/>
  <c r="B1880" i="21"/>
  <c r="B651" i="20"/>
  <c r="B1144" i="21"/>
  <c r="B896" i="20"/>
  <c r="B1389" i="21"/>
  <c r="B1141" i="20"/>
  <c r="B1634" i="21"/>
  <c r="B1386" i="20"/>
  <c r="B1879" i="21"/>
  <c r="E650" i="20"/>
  <c r="H1143" i="21"/>
  <c r="E895" i="20"/>
  <c r="H1388" i="21"/>
  <c r="E1140" i="20"/>
  <c r="H1633" i="21"/>
  <c r="E1385" i="20"/>
  <c r="H1878" i="21"/>
  <c r="E649" i="20"/>
  <c r="H1142" i="21"/>
  <c r="E894" i="20"/>
  <c r="H1387" i="21"/>
  <c r="E1139" i="20"/>
  <c r="H1632" i="21"/>
  <c r="E1384" i="20"/>
  <c r="H1877" i="21"/>
  <c r="D648" i="20"/>
  <c r="F1141" i="21"/>
  <c r="D893" i="20"/>
  <c r="F1386" i="21"/>
  <c r="D1138" i="20"/>
  <c r="F1631" i="21"/>
  <c r="D1383" i="20"/>
  <c r="F1876" i="21"/>
  <c r="C647" i="20"/>
  <c r="D1140" i="21"/>
  <c r="C892" i="20"/>
  <c r="D1385" i="21"/>
  <c r="C1137" i="20"/>
  <c r="D1630" i="21"/>
  <c r="C1382" i="20"/>
  <c r="D1875" i="21"/>
  <c r="C646" i="20"/>
  <c r="D1139" i="21"/>
  <c r="C891" i="20"/>
  <c r="D1384" i="21"/>
  <c r="C1136" i="20"/>
  <c r="D1629" i="21"/>
  <c r="C1381" i="20"/>
  <c r="D1874" i="21"/>
  <c r="C645" i="20"/>
  <c r="D1138" i="21"/>
  <c r="C890" i="20"/>
  <c r="D1383" i="21"/>
  <c r="C1135" i="20"/>
  <c r="D1628" i="21"/>
  <c r="C1380" i="20"/>
  <c r="D1873" i="21"/>
  <c r="D644" i="20"/>
  <c r="F1137" i="21"/>
  <c r="D889" i="20"/>
  <c r="F1382" i="21"/>
  <c r="D1134" i="20"/>
  <c r="F1627" i="21"/>
  <c r="D1379" i="20"/>
  <c r="F1872" i="21"/>
  <c r="C643" i="20"/>
  <c r="D1136" i="21"/>
  <c r="C888" i="20"/>
  <c r="D1381" i="21"/>
  <c r="C1133" i="20"/>
  <c r="D1626" i="21"/>
  <c r="C1378" i="20"/>
  <c r="D1871" i="21"/>
  <c r="C639" i="20"/>
  <c r="D1132" i="21"/>
  <c r="C884" i="20"/>
  <c r="D1377" i="21"/>
  <c r="C1129" i="20"/>
  <c r="D1622" i="21"/>
  <c r="C1374" i="20"/>
  <c r="D1867" i="21"/>
  <c r="B638" i="20"/>
  <c r="B1131" i="21"/>
  <c r="B883" i="20"/>
  <c r="B1376" i="21"/>
  <c r="B1128" i="20"/>
  <c r="B1621" i="21"/>
  <c r="B1373" i="20"/>
  <c r="B1866" i="21"/>
  <c r="D637" i="20"/>
  <c r="F1130" i="21"/>
  <c r="D882" i="20"/>
  <c r="F1375" i="21"/>
  <c r="D1127" i="20"/>
  <c r="F1620" i="21"/>
  <c r="D1372" i="20"/>
  <c r="F1865" i="21"/>
  <c r="E1121" i="20"/>
  <c r="H1614" i="21"/>
  <c r="E1366" i="20"/>
  <c r="H1859" i="21"/>
  <c r="E631" i="20"/>
  <c r="H1124" i="21"/>
  <c r="E876" i="20"/>
  <c r="H1369" i="21"/>
  <c r="E630" i="20"/>
  <c r="H1123" i="21"/>
  <c r="E1365" i="20"/>
  <c r="H1858" i="21"/>
  <c r="E875" i="20"/>
  <c r="H1368" i="21"/>
  <c r="E1120" i="20"/>
  <c r="H1613" i="21"/>
  <c r="D629" i="20"/>
  <c r="F1122" i="21"/>
  <c r="D874" i="20"/>
  <c r="F1367" i="21"/>
  <c r="D1119" i="20"/>
  <c r="F1612" i="21"/>
  <c r="D1364" i="20"/>
  <c r="F1857" i="21"/>
  <c r="D628" i="20"/>
  <c r="F1121" i="21"/>
  <c r="D873" i="20"/>
  <c r="F1366" i="21"/>
  <c r="D1118" i="20"/>
  <c r="F1611" i="21"/>
  <c r="D1363" i="20"/>
  <c r="F1856" i="21"/>
  <c r="E627" i="20"/>
  <c r="H1120" i="21"/>
  <c r="E872" i="20"/>
  <c r="H1365" i="21"/>
  <c r="E1117" i="20"/>
  <c r="H1610" i="21"/>
  <c r="E1362" i="20"/>
  <c r="H1855" i="21"/>
  <c r="E625" i="20"/>
  <c r="H1118" i="21"/>
  <c r="E870" i="20"/>
  <c r="H1363" i="21"/>
  <c r="E1115" i="20"/>
  <c r="H1608" i="21"/>
  <c r="E1360" i="20"/>
  <c r="H1853" i="21"/>
  <c r="E624" i="20"/>
  <c r="H1117" i="21"/>
  <c r="E869" i="20"/>
  <c r="H1362" i="21"/>
  <c r="E1114" i="20"/>
  <c r="H1607" i="21"/>
  <c r="E1359" i="20"/>
  <c r="H1852" i="21"/>
  <c r="E622" i="20"/>
  <c r="H1115" i="21"/>
  <c r="E867" i="20"/>
  <c r="H1360" i="21"/>
  <c r="E1112" i="20"/>
  <c r="H1605" i="21"/>
  <c r="E1357" i="20"/>
  <c r="H1850" i="21"/>
  <c r="E621" i="20"/>
  <c r="H1114" i="21"/>
  <c r="E866" i="20"/>
  <c r="H1359" i="21"/>
  <c r="E1111" i="20"/>
  <c r="H1604" i="21"/>
  <c r="H1849" i="21"/>
  <c r="E1356" i="20"/>
  <c r="B621" i="20"/>
  <c r="B1114" i="21"/>
  <c r="B866" i="20"/>
  <c r="B1359" i="21"/>
  <c r="B1604" i="21"/>
  <c r="B1111" i="20"/>
  <c r="B1849" i="21"/>
  <c r="B1356" i="20"/>
  <c r="E620" i="20"/>
  <c r="H1113" i="21"/>
  <c r="E865" i="20"/>
  <c r="H1358" i="21"/>
  <c r="E1110" i="20"/>
  <c r="H1603" i="21"/>
  <c r="E1355" i="20"/>
  <c r="H1848" i="21"/>
  <c r="C617" i="20"/>
  <c r="D1110" i="21"/>
  <c r="D1355" i="21"/>
  <c r="C862" i="20"/>
  <c r="C1107" i="20"/>
  <c r="D1600" i="21"/>
  <c r="D1845" i="21"/>
  <c r="C1352" i="20"/>
  <c r="D615" i="20"/>
  <c r="F1108" i="21"/>
  <c r="D860" i="20"/>
  <c r="F1353" i="21"/>
  <c r="D1105" i="20"/>
  <c r="F1598" i="21"/>
  <c r="D1350" i="20"/>
  <c r="F1843" i="21"/>
  <c r="D1347" i="20"/>
  <c r="F1840" i="21"/>
  <c r="F1105" i="21"/>
  <c r="D612" i="20"/>
  <c r="D1102" i="20"/>
  <c r="F1595" i="21"/>
  <c r="F1350" i="21"/>
  <c r="D857" i="20"/>
  <c r="C611" i="20"/>
  <c r="D1104" i="21"/>
  <c r="C1101" i="20"/>
  <c r="D1594" i="21"/>
  <c r="C1346" i="20"/>
  <c r="D1839" i="21"/>
  <c r="D1349" i="21"/>
  <c r="C856" i="20"/>
  <c r="D855" i="20"/>
  <c r="F1348" i="21"/>
  <c r="D1100" i="20"/>
  <c r="F1593" i="21"/>
  <c r="F1103" i="21"/>
  <c r="D610" i="20"/>
  <c r="F1838" i="21"/>
  <c r="D1345" i="20"/>
  <c r="B1344" i="20"/>
  <c r="B1837" i="21"/>
  <c r="B1102" i="21"/>
  <c r="B609" i="20"/>
  <c r="B1347" i="21"/>
  <c r="B854" i="20"/>
  <c r="B1592" i="21"/>
  <c r="B1099" i="20"/>
  <c r="B540" i="20"/>
  <c r="B1033" i="21"/>
  <c r="B785" i="20"/>
  <c r="B1278" i="21"/>
  <c r="B1030" i="20"/>
  <c r="B1523" i="21"/>
  <c r="B1275" i="20"/>
  <c r="B1768" i="21"/>
  <c r="D537" i="20"/>
  <c r="F1030" i="21"/>
  <c r="D782" i="20"/>
  <c r="F1275" i="21"/>
  <c r="D1027" i="20"/>
  <c r="F1520" i="21"/>
  <c r="D1272" i="20"/>
  <c r="F1765" i="21"/>
  <c r="B534" i="20"/>
  <c r="B1027" i="21"/>
  <c r="B779" i="20"/>
  <c r="B1272" i="21"/>
  <c r="B1024" i="20"/>
  <c r="B1517" i="21"/>
  <c r="B1269" i="20"/>
  <c r="B1762" i="21"/>
  <c r="D533" i="20"/>
  <c r="F1026" i="21"/>
  <c r="D778" i="20"/>
  <c r="F1271" i="21"/>
  <c r="D1023" i="20"/>
  <c r="F1516" i="21"/>
  <c r="D1268" i="20"/>
  <c r="F1761" i="21"/>
  <c r="C530" i="20"/>
  <c r="D1023" i="21"/>
  <c r="C775" i="20"/>
  <c r="D1268" i="21"/>
  <c r="C1020" i="20"/>
  <c r="D1513" i="21"/>
  <c r="C1265" i="20"/>
  <c r="D1758" i="21"/>
  <c r="E1013" i="20"/>
  <c r="H1506" i="21"/>
  <c r="E523" i="20"/>
  <c r="H1016" i="21"/>
  <c r="E1258" i="20"/>
  <c r="H1751" i="21"/>
  <c r="H1261" i="21"/>
  <c r="E768" i="20"/>
  <c r="D516" i="20"/>
  <c r="F1009" i="21"/>
  <c r="D761" i="20"/>
  <c r="F1254" i="21"/>
  <c r="F1499" i="21"/>
  <c r="D1006" i="20"/>
  <c r="F1744" i="21"/>
  <c r="D1251" i="20"/>
  <c r="C755" i="20"/>
  <c r="D1248" i="21"/>
  <c r="C1000" i="20"/>
  <c r="D1493" i="21"/>
  <c r="C510" i="20"/>
  <c r="D1003" i="21"/>
  <c r="C1245" i="20"/>
  <c r="D1738" i="21"/>
  <c r="E605" i="20"/>
  <c r="H1098" i="21"/>
  <c r="E850" i="20"/>
  <c r="H1343" i="21"/>
  <c r="E1095" i="20"/>
  <c r="H1588" i="21"/>
  <c r="H1833" i="21"/>
  <c r="E1340" i="20"/>
  <c r="F1098" i="21"/>
  <c r="D605" i="20"/>
  <c r="F1343" i="21"/>
  <c r="D850" i="20"/>
  <c r="D1340" i="20"/>
  <c r="F1833" i="21"/>
  <c r="F1588" i="21"/>
  <c r="D1095" i="20"/>
  <c r="C605" i="20"/>
  <c r="D1098" i="21"/>
  <c r="C850" i="20"/>
  <c r="D1343" i="21"/>
  <c r="C1340" i="20"/>
  <c r="D1833" i="21"/>
  <c r="C1095" i="20"/>
  <c r="D1588" i="21"/>
  <c r="B1098" i="21"/>
  <c r="B605" i="20"/>
  <c r="B1343" i="21"/>
  <c r="B850" i="20"/>
  <c r="B1095" i="20"/>
  <c r="B1588" i="21"/>
  <c r="B1833" i="21"/>
  <c r="B1340" i="20"/>
  <c r="E604" i="20"/>
  <c r="H1097" i="21"/>
  <c r="H1342" i="21"/>
  <c r="E849" i="20"/>
  <c r="E1339" i="20"/>
  <c r="H1832" i="21"/>
  <c r="H1587" i="21"/>
  <c r="E1094" i="20"/>
  <c r="F1342" i="21"/>
  <c r="D849" i="20"/>
  <c r="D1094" i="20"/>
  <c r="F1587" i="21"/>
  <c r="D1339" i="20"/>
  <c r="F1832" i="21"/>
  <c r="F1097" i="21"/>
  <c r="D604" i="20"/>
  <c r="C849" i="20"/>
  <c r="D1342" i="21"/>
  <c r="C1339" i="20"/>
  <c r="D1832" i="21"/>
  <c r="D1097" i="21"/>
  <c r="C604" i="20"/>
  <c r="D1587" i="21"/>
  <c r="C1094" i="20"/>
  <c r="B604" i="20"/>
  <c r="B1097" i="21"/>
  <c r="B1094" i="20"/>
  <c r="B1587" i="21"/>
  <c r="B1342" i="21"/>
  <c r="B849" i="20"/>
  <c r="B1339" i="20"/>
  <c r="B1832" i="21"/>
  <c r="E1093" i="20"/>
  <c r="H1586" i="21"/>
  <c r="H1096" i="21"/>
  <c r="E603" i="20"/>
  <c r="H1341" i="21"/>
  <c r="E848" i="20"/>
  <c r="E1338" i="20"/>
  <c r="H1831" i="21"/>
  <c r="D603" i="20"/>
  <c r="F1096" i="21"/>
  <c r="D848" i="20"/>
  <c r="F1341" i="21"/>
  <c r="D1093" i="20"/>
  <c r="F1586" i="21"/>
  <c r="D1338" i="20"/>
  <c r="F1831" i="21"/>
  <c r="C848" i="20"/>
  <c r="D1341" i="21"/>
  <c r="D1096" i="21"/>
  <c r="C603" i="20"/>
  <c r="C1093" i="20"/>
  <c r="D1586" i="21"/>
  <c r="D1831" i="21"/>
  <c r="C1338" i="20"/>
  <c r="B603" i="20"/>
  <c r="B1096" i="21"/>
  <c r="B1093" i="20"/>
  <c r="B1586" i="21"/>
  <c r="B1341" i="21"/>
  <c r="B848" i="20"/>
  <c r="B1338" i="20"/>
  <c r="B1831" i="21"/>
  <c r="E602" i="20"/>
  <c r="H1095" i="21"/>
  <c r="E847" i="20"/>
  <c r="H1340" i="21"/>
  <c r="E1092" i="20"/>
  <c r="H1585" i="21"/>
  <c r="E1337" i="20"/>
  <c r="H1830" i="21"/>
  <c r="D602" i="20"/>
  <c r="F1095" i="21"/>
  <c r="D847" i="20"/>
  <c r="F1340" i="21"/>
  <c r="D1092" i="20"/>
  <c r="F1585" i="21"/>
  <c r="D1337" i="20"/>
  <c r="F1830" i="21"/>
  <c r="C602" i="20"/>
  <c r="D1095" i="21"/>
  <c r="C847" i="20"/>
  <c r="D1340" i="21"/>
  <c r="C1092" i="20"/>
  <c r="D1585" i="21"/>
  <c r="C1337" i="20"/>
  <c r="D1830" i="21"/>
  <c r="B602" i="20"/>
  <c r="B1095" i="21"/>
  <c r="B847" i="20"/>
  <c r="B1340" i="21"/>
  <c r="B1092" i="20"/>
  <c r="B1585" i="21"/>
  <c r="B1337" i="20"/>
  <c r="B1830" i="21"/>
  <c r="E601" i="20"/>
  <c r="H1094" i="21"/>
  <c r="E846" i="20"/>
  <c r="H1339" i="21"/>
  <c r="E1091" i="20"/>
  <c r="H1584" i="21"/>
  <c r="E1336" i="20"/>
  <c r="H1829" i="21"/>
  <c r="D601" i="20"/>
  <c r="F1094" i="21"/>
  <c r="D846" i="20"/>
  <c r="F1339" i="21"/>
  <c r="D1091" i="20"/>
  <c r="F1584" i="21"/>
  <c r="D1336" i="20"/>
  <c r="F1829" i="21"/>
  <c r="C601" i="20"/>
  <c r="D1094" i="21"/>
  <c r="C846" i="20"/>
  <c r="D1339" i="21"/>
  <c r="C1091" i="20"/>
  <c r="D1584" i="21"/>
  <c r="C1336" i="20"/>
  <c r="D1829" i="21"/>
  <c r="B601" i="20"/>
  <c r="B1094" i="21"/>
  <c r="B846" i="20"/>
  <c r="B1339" i="21"/>
  <c r="B1091" i="20"/>
  <c r="B1584" i="21"/>
  <c r="B1336" i="20"/>
  <c r="B1829" i="21"/>
  <c r="E600" i="20"/>
  <c r="H1093" i="21"/>
  <c r="E845" i="20"/>
  <c r="H1338" i="21"/>
  <c r="E1090" i="20"/>
  <c r="H1583" i="21"/>
  <c r="E1335" i="20"/>
  <c r="H1828" i="21"/>
  <c r="D600" i="20"/>
  <c r="F1093" i="21"/>
  <c r="D845" i="20"/>
  <c r="F1338" i="21"/>
  <c r="D1090" i="20"/>
  <c r="F1583" i="21"/>
  <c r="D1335" i="20"/>
  <c r="F1828" i="21"/>
  <c r="C600" i="20"/>
  <c r="D1093" i="21"/>
  <c r="C845" i="20"/>
  <c r="D1338" i="21"/>
  <c r="C1090" i="20"/>
  <c r="D1583" i="21"/>
  <c r="C1335" i="20"/>
  <c r="D1828" i="21"/>
  <c r="B600" i="20"/>
  <c r="B1093" i="21"/>
  <c r="B845" i="20"/>
  <c r="B1338" i="21"/>
  <c r="B1090" i="20"/>
  <c r="B1583" i="21"/>
  <c r="B1335" i="20"/>
  <c r="B1828" i="21"/>
  <c r="E599" i="20"/>
  <c r="H1092" i="21"/>
  <c r="E844" i="20"/>
  <c r="H1337" i="21"/>
  <c r="E1089" i="20"/>
  <c r="H1582" i="21"/>
  <c r="E1334" i="20"/>
  <c r="H1827" i="21"/>
  <c r="D599" i="20"/>
  <c r="F1092" i="21"/>
  <c r="D844" i="20"/>
  <c r="F1337" i="21"/>
  <c r="D1089" i="20"/>
  <c r="F1582" i="21"/>
  <c r="D1334" i="20"/>
  <c r="F1827" i="21"/>
  <c r="C599" i="20"/>
  <c r="D1092" i="21"/>
  <c r="C844" i="20"/>
  <c r="D1337" i="21"/>
  <c r="C1089" i="20"/>
  <c r="D1582" i="21"/>
  <c r="C1334" i="20"/>
  <c r="D1827" i="21"/>
  <c r="B599" i="20"/>
  <c r="B1092" i="21"/>
  <c r="B844" i="20"/>
  <c r="B1337" i="21"/>
  <c r="B1089" i="20"/>
  <c r="B1582" i="21"/>
  <c r="B1334" i="20"/>
  <c r="B1827" i="21"/>
  <c r="E598" i="20"/>
  <c r="H1091" i="21"/>
  <c r="E843" i="20"/>
  <c r="H1336" i="21"/>
  <c r="E1088" i="20"/>
  <c r="H1581" i="21"/>
  <c r="E1333" i="20"/>
  <c r="H1826" i="21"/>
  <c r="D598" i="20"/>
  <c r="F1091" i="21"/>
  <c r="D843" i="20"/>
  <c r="F1336" i="21"/>
  <c r="D1088" i="20"/>
  <c r="F1581" i="21"/>
  <c r="D1333" i="20"/>
  <c r="F1826" i="21"/>
  <c r="C598" i="20"/>
  <c r="D1091" i="21"/>
  <c r="C843" i="20"/>
  <c r="D1336" i="21"/>
  <c r="C1088" i="20"/>
  <c r="D1581" i="21"/>
  <c r="C1333" i="20"/>
  <c r="D1826" i="21"/>
  <c r="B598" i="20"/>
  <c r="B1091" i="21"/>
  <c r="B843" i="20"/>
  <c r="B1336" i="21"/>
  <c r="B1088" i="20"/>
  <c r="B1581" i="21"/>
  <c r="B1333" i="20"/>
  <c r="B1826" i="21"/>
  <c r="E597" i="20"/>
  <c r="H1090" i="21"/>
  <c r="E842" i="20"/>
  <c r="H1335" i="21"/>
  <c r="E1087" i="20"/>
  <c r="H1580" i="21"/>
  <c r="E1332" i="20"/>
  <c r="H1825" i="21"/>
  <c r="D597" i="20"/>
  <c r="F1090" i="21"/>
  <c r="D842" i="20"/>
  <c r="F1335" i="21"/>
  <c r="D1087" i="20"/>
  <c r="F1580" i="21"/>
  <c r="D1332" i="20"/>
  <c r="F1825" i="21"/>
  <c r="C597" i="20"/>
  <c r="D1090" i="21"/>
  <c r="C842" i="20"/>
  <c r="D1335" i="21"/>
  <c r="C1087" i="20"/>
  <c r="D1580" i="21"/>
  <c r="C1332" i="20"/>
  <c r="D1825" i="21"/>
  <c r="B597" i="20"/>
  <c r="B1090" i="21"/>
  <c r="B842" i="20"/>
  <c r="B1335" i="21"/>
  <c r="B1087" i="20"/>
  <c r="B1580" i="21"/>
  <c r="B1332" i="20"/>
  <c r="B1825" i="21"/>
  <c r="E596" i="20"/>
  <c r="H1089" i="21"/>
  <c r="E841" i="20"/>
  <c r="H1334" i="21"/>
  <c r="E1086" i="20"/>
  <c r="H1579" i="21"/>
  <c r="E1331" i="20"/>
  <c r="H1824" i="21"/>
  <c r="D596" i="20"/>
  <c r="F1089" i="21"/>
  <c r="D841" i="20"/>
  <c r="F1334" i="21"/>
  <c r="D1086" i="20"/>
  <c r="F1579" i="21"/>
  <c r="D1331" i="20"/>
  <c r="F1824" i="21"/>
  <c r="C596" i="20"/>
  <c r="D1089" i="21"/>
  <c r="C841" i="20"/>
  <c r="D1334" i="21"/>
  <c r="C1086" i="20"/>
  <c r="D1579" i="21"/>
  <c r="C1331" i="20"/>
  <c r="D1824" i="21"/>
  <c r="B596" i="20"/>
  <c r="B1089" i="21"/>
  <c r="B841" i="20"/>
  <c r="B1334" i="21"/>
  <c r="B1086" i="20"/>
  <c r="B1579" i="21"/>
  <c r="B1331" i="20"/>
  <c r="B1824" i="21"/>
  <c r="E595" i="20"/>
  <c r="H1088" i="21"/>
  <c r="E840" i="20"/>
  <c r="H1333" i="21"/>
  <c r="E1085" i="20"/>
  <c r="H1578" i="21"/>
  <c r="E1330" i="20"/>
  <c r="H1823" i="21"/>
  <c r="D595" i="20"/>
  <c r="F1088" i="21"/>
  <c r="D840" i="20"/>
  <c r="F1333" i="21"/>
  <c r="D1085" i="20"/>
  <c r="F1578" i="21"/>
  <c r="D1330" i="20"/>
  <c r="F1823" i="21"/>
  <c r="C595" i="20"/>
  <c r="D1088" i="21"/>
  <c r="C840" i="20"/>
  <c r="D1333" i="21"/>
  <c r="C1085" i="20"/>
  <c r="D1578" i="21"/>
  <c r="C1330" i="20"/>
  <c r="D1823" i="21"/>
  <c r="B595" i="20"/>
  <c r="B1088" i="21"/>
  <c r="B840" i="20"/>
  <c r="B1333" i="21"/>
  <c r="B1085" i="20"/>
  <c r="B1578" i="21"/>
  <c r="B1330" i="20"/>
  <c r="B1823" i="21"/>
  <c r="E839" i="20"/>
  <c r="H1332" i="21"/>
  <c r="E1084" i="20"/>
  <c r="H1577" i="21"/>
  <c r="E1329" i="20"/>
  <c r="H1822" i="21"/>
  <c r="H1087" i="21"/>
  <c r="E594" i="20"/>
  <c r="D839" i="20"/>
  <c r="F1332" i="21"/>
  <c r="D1084" i="20"/>
  <c r="F1577" i="21"/>
  <c r="D1329" i="20"/>
  <c r="F1822" i="21"/>
  <c r="F1087" i="21"/>
  <c r="D594" i="20"/>
  <c r="C1084" i="20"/>
  <c r="D1577" i="21"/>
  <c r="C1329" i="20"/>
  <c r="D1822" i="21"/>
  <c r="D1087" i="21"/>
  <c r="C594" i="20"/>
  <c r="D1332" i="21"/>
  <c r="C839" i="20"/>
  <c r="B594" i="20"/>
  <c r="B1087" i="21"/>
  <c r="B1084" i="20"/>
  <c r="B1577" i="21"/>
  <c r="B1329" i="20"/>
  <c r="B1822" i="21"/>
  <c r="B1332" i="21"/>
  <c r="B839" i="20"/>
  <c r="E593" i="20"/>
  <c r="H1086" i="21"/>
  <c r="H1331" i="21"/>
  <c r="E838" i="20"/>
  <c r="H1576" i="21"/>
  <c r="E1083" i="20"/>
  <c r="H1821" i="21"/>
  <c r="E1328" i="20"/>
  <c r="D838" i="20"/>
  <c r="F1331" i="21"/>
  <c r="D1083" i="20"/>
  <c r="F1576" i="21"/>
  <c r="D1328" i="20"/>
  <c r="F1821" i="21"/>
  <c r="F1086" i="21"/>
  <c r="D593" i="20"/>
  <c r="C838" i="20"/>
  <c r="D1331" i="21"/>
  <c r="D1086" i="21"/>
  <c r="C593" i="20"/>
  <c r="D1576" i="21"/>
  <c r="C1083" i="20"/>
  <c r="D1821" i="21"/>
  <c r="C1328" i="20"/>
  <c r="B593" i="20"/>
  <c r="B1086" i="21"/>
  <c r="B1083" i="20"/>
  <c r="B1576" i="21"/>
  <c r="B1328" i="20"/>
  <c r="B1821" i="21"/>
  <c r="B1331" i="21"/>
  <c r="B838" i="20"/>
  <c r="E837" i="20"/>
  <c r="H1330" i="21"/>
  <c r="E1082" i="20"/>
  <c r="H1575" i="21"/>
  <c r="H1085" i="21"/>
  <c r="E592" i="20"/>
  <c r="H1820" i="21"/>
  <c r="E1327" i="20"/>
  <c r="D1327" i="20"/>
  <c r="F1820" i="21"/>
  <c r="F1085" i="21"/>
  <c r="D592" i="20"/>
  <c r="F1330" i="21"/>
  <c r="D837" i="20"/>
  <c r="F1575" i="21"/>
  <c r="D1082" i="20"/>
  <c r="C1082" i="20"/>
  <c r="D1575" i="21"/>
  <c r="D1085" i="21"/>
  <c r="C592" i="20"/>
  <c r="D1330" i="21"/>
  <c r="C837" i="20"/>
  <c r="D1820" i="21"/>
  <c r="C1327" i="20"/>
  <c r="B592" i="20"/>
  <c r="B1085" i="21"/>
  <c r="B837" i="20"/>
  <c r="B1330" i="21"/>
  <c r="B1327" i="20"/>
  <c r="B1820" i="21"/>
  <c r="B1575" i="21"/>
  <c r="B1082" i="20"/>
  <c r="E591" i="20"/>
  <c r="H1084" i="21"/>
  <c r="E1081" i="20"/>
  <c r="H1574" i="21"/>
  <c r="H1329" i="21"/>
  <c r="E836" i="20"/>
  <c r="H1819" i="21"/>
  <c r="E1326" i="20"/>
  <c r="D591" i="20"/>
  <c r="F1084" i="21"/>
  <c r="D836" i="20"/>
  <c r="F1329" i="21"/>
  <c r="F1574" i="21"/>
  <c r="D1081" i="20"/>
  <c r="F1819" i="21"/>
  <c r="D1326" i="20"/>
  <c r="C836" i="20"/>
  <c r="D1329" i="21"/>
  <c r="C1081" i="20"/>
  <c r="D1574" i="21"/>
  <c r="C1326" i="20"/>
  <c r="D1819" i="21"/>
  <c r="D1084" i="21"/>
  <c r="C591" i="20"/>
  <c r="B591" i="20"/>
  <c r="B1084" i="21"/>
  <c r="B1329" i="21"/>
  <c r="B836" i="20"/>
  <c r="B1574" i="21"/>
  <c r="B1081" i="20"/>
  <c r="B1819" i="21"/>
  <c r="B1326" i="20"/>
  <c r="E590" i="20"/>
  <c r="H1083" i="21"/>
  <c r="E835" i="20"/>
  <c r="H1328" i="21"/>
  <c r="E1325" i="20"/>
  <c r="H1818" i="21"/>
  <c r="H1573" i="21"/>
  <c r="E1080" i="20"/>
  <c r="D1080" i="20"/>
  <c r="F1573" i="21"/>
  <c r="F1083" i="21"/>
  <c r="D590" i="20"/>
  <c r="F1328" i="21"/>
  <c r="D835" i="20"/>
  <c r="F1818" i="21"/>
  <c r="D1325" i="20"/>
  <c r="D1083" i="21"/>
  <c r="C590" i="20"/>
  <c r="D1328" i="21"/>
  <c r="C835" i="20"/>
  <c r="D1573" i="21"/>
  <c r="C1080" i="20"/>
  <c r="D1818" i="21"/>
  <c r="C1325" i="20"/>
  <c r="B590" i="20"/>
  <c r="B1083" i="21"/>
  <c r="B835" i="20"/>
  <c r="B1328" i="21"/>
  <c r="B1080" i="20"/>
  <c r="B1573" i="21"/>
  <c r="B1325" i="20"/>
  <c r="B1818" i="21"/>
  <c r="E589" i="20"/>
  <c r="H1082" i="21"/>
  <c r="E834" i="20"/>
  <c r="H1327" i="21"/>
  <c r="E1324" i="20"/>
  <c r="H1817" i="21"/>
  <c r="H1572" i="21"/>
  <c r="E1079" i="20"/>
  <c r="F1082" i="21"/>
  <c r="D589" i="20"/>
  <c r="F1327" i="21"/>
  <c r="D834" i="20"/>
  <c r="F1572" i="21"/>
  <c r="D1079" i="20"/>
  <c r="F1817" i="21"/>
  <c r="D1324" i="20"/>
  <c r="C589" i="20"/>
  <c r="D1082" i="21"/>
  <c r="C834" i="20"/>
  <c r="D1327" i="21"/>
  <c r="C1079" i="20"/>
  <c r="D1572" i="21"/>
  <c r="C1324" i="20"/>
  <c r="D1817" i="21"/>
  <c r="B834" i="20"/>
  <c r="B1327" i="21"/>
  <c r="B1082" i="21"/>
  <c r="B589" i="20"/>
  <c r="B1572" i="21"/>
  <c r="B1079" i="20"/>
  <c r="B1817" i="21"/>
  <c r="B1324" i="20"/>
  <c r="E588" i="20"/>
  <c r="H1081" i="21"/>
  <c r="E1078" i="20"/>
  <c r="H1571" i="21"/>
  <c r="E1323" i="20"/>
  <c r="H1816" i="21"/>
  <c r="H1326" i="21"/>
  <c r="E833" i="20"/>
  <c r="D588" i="20"/>
  <c r="F1081" i="21"/>
  <c r="D833" i="20"/>
  <c r="F1326" i="21"/>
  <c r="F1571" i="21"/>
  <c r="D1078" i="20"/>
  <c r="F1816" i="21"/>
  <c r="D1323" i="20"/>
  <c r="C1078" i="20"/>
  <c r="D1571" i="21"/>
  <c r="C1323" i="20"/>
  <c r="D1816" i="21"/>
  <c r="D1081" i="21"/>
  <c r="C588" i="20"/>
  <c r="D1326" i="21"/>
  <c r="C833" i="20"/>
  <c r="B588" i="20"/>
  <c r="B1081" i="21"/>
  <c r="B1326" i="21"/>
  <c r="B833" i="20"/>
  <c r="B1571" i="21"/>
  <c r="B1078" i="20"/>
  <c r="B1816" i="21"/>
  <c r="B1323" i="20"/>
  <c r="E587" i="20"/>
  <c r="H1080" i="21"/>
  <c r="E1077" i="20"/>
  <c r="H1570" i="21"/>
  <c r="E1322" i="20"/>
  <c r="H1815" i="21"/>
  <c r="H1325" i="21"/>
  <c r="E832" i="20"/>
  <c r="D587" i="20"/>
  <c r="F1080" i="21"/>
  <c r="D832" i="20"/>
  <c r="F1325" i="21"/>
  <c r="D1077" i="20"/>
  <c r="F1570" i="21"/>
  <c r="F1815" i="21"/>
  <c r="D1322" i="20"/>
  <c r="C587" i="20"/>
  <c r="D1080" i="21"/>
  <c r="D1325" i="21"/>
  <c r="C832" i="20"/>
  <c r="D1570" i="21"/>
  <c r="C1077" i="20"/>
  <c r="D1815" i="21"/>
  <c r="C1322" i="20"/>
  <c r="B587" i="20"/>
  <c r="B1080" i="21"/>
  <c r="B1077" i="20"/>
  <c r="B1570" i="21"/>
  <c r="B1322" i="20"/>
  <c r="B1815" i="21"/>
  <c r="B1325" i="21"/>
  <c r="B832" i="20"/>
  <c r="E831" i="20"/>
  <c r="H1324" i="21"/>
  <c r="E1076" i="20"/>
  <c r="H1569" i="21"/>
  <c r="E1321" i="20"/>
  <c r="H1814" i="21"/>
  <c r="H1079" i="21"/>
  <c r="E586" i="20"/>
  <c r="D586" i="20"/>
  <c r="F1079" i="21"/>
  <c r="D1076" i="20"/>
  <c r="F1569" i="21"/>
  <c r="F1324" i="21"/>
  <c r="D831" i="20"/>
  <c r="F1814" i="21"/>
  <c r="D1321" i="20"/>
  <c r="C586" i="20"/>
  <c r="D1079" i="21"/>
  <c r="C831" i="20"/>
  <c r="D1324" i="21"/>
  <c r="D1569" i="21"/>
  <c r="C1076" i="20"/>
  <c r="D1814" i="21"/>
  <c r="C1321" i="20"/>
  <c r="B586" i="20"/>
  <c r="B1079" i="21"/>
  <c r="B1321" i="20"/>
  <c r="B1814" i="21"/>
  <c r="B1324" i="21"/>
  <c r="B831" i="20"/>
  <c r="B1569" i="21"/>
  <c r="B1076" i="20"/>
  <c r="E585" i="20"/>
  <c r="H1078" i="21"/>
  <c r="E830" i="20"/>
  <c r="H1323" i="21"/>
  <c r="E1075" i="20"/>
  <c r="H1568" i="21"/>
  <c r="E1320" i="20"/>
  <c r="H1813" i="21"/>
  <c r="D585" i="20"/>
  <c r="F1078" i="21"/>
  <c r="D1320" i="20"/>
  <c r="F1813" i="21"/>
  <c r="F1323" i="21"/>
  <c r="D830" i="20"/>
  <c r="F1568" i="21"/>
  <c r="D1075" i="20"/>
  <c r="C585" i="20"/>
  <c r="D1078" i="21"/>
  <c r="C1320" i="20"/>
  <c r="D1813" i="21"/>
  <c r="D1323" i="21"/>
  <c r="C830" i="20"/>
  <c r="D1568" i="21"/>
  <c r="C1075" i="20"/>
  <c r="B585" i="20"/>
  <c r="B1078" i="21"/>
  <c r="B830" i="20"/>
  <c r="B1323" i="21"/>
  <c r="B1075" i="20"/>
  <c r="B1568" i="21"/>
  <c r="B1813" i="21"/>
  <c r="B1320" i="20"/>
  <c r="E584" i="20"/>
  <c r="H1077" i="21"/>
  <c r="H1322" i="21"/>
  <c r="E829" i="20"/>
  <c r="H1567" i="21"/>
  <c r="E1074" i="20"/>
  <c r="H1812" i="21"/>
  <c r="E1319" i="20"/>
  <c r="D829" i="20"/>
  <c r="F1322" i="21"/>
  <c r="D1074" i="20"/>
  <c r="F1567" i="21"/>
  <c r="F1077" i="21"/>
  <c r="D584" i="20"/>
  <c r="F1812" i="21"/>
  <c r="D1319" i="20"/>
  <c r="C584" i="20"/>
  <c r="D1077" i="21"/>
  <c r="C1074" i="20"/>
  <c r="D1567" i="21"/>
  <c r="C1319" i="20"/>
  <c r="D1812" i="21"/>
  <c r="D1322" i="21"/>
  <c r="C829" i="20"/>
  <c r="B829" i="20"/>
  <c r="B1322" i="21"/>
  <c r="B1077" i="21"/>
  <c r="B584" i="20"/>
  <c r="B1567" i="21"/>
  <c r="B1074" i="20"/>
  <c r="B1812" i="21"/>
  <c r="B1319" i="20"/>
  <c r="E583" i="20"/>
  <c r="H1076" i="21"/>
  <c r="H1321" i="21"/>
  <c r="E828" i="20"/>
  <c r="H1566" i="21"/>
  <c r="E1073" i="20"/>
  <c r="H1811" i="21"/>
  <c r="E1318" i="20"/>
  <c r="D828" i="20"/>
  <c r="F1321" i="21"/>
  <c r="D1318" i="20"/>
  <c r="F1811" i="21"/>
  <c r="F1076" i="21"/>
  <c r="D583" i="20"/>
  <c r="F1566" i="21"/>
  <c r="D1073" i="20"/>
  <c r="C828" i="20"/>
  <c r="D1321" i="21"/>
  <c r="C1073" i="20"/>
  <c r="D1566" i="21"/>
  <c r="C1318" i="20"/>
  <c r="D1811" i="21"/>
  <c r="D1076" i="21"/>
  <c r="C583" i="20"/>
  <c r="B828" i="20"/>
  <c r="B1321" i="21"/>
  <c r="B1073" i="20"/>
  <c r="B1566" i="21"/>
  <c r="B1318" i="20"/>
  <c r="B1811" i="21"/>
  <c r="B1076" i="21"/>
  <c r="B583" i="20"/>
  <c r="E582" i="20"/>
  <c r="H1075" i="21"/>
  <c r="E1317" i="20"/>
  <c r="H1810" i="21"/>
  <c r="H1320" i="21"/>
  <c r="E827" i="20"/>
  <c r="H1565" i="21"/>
  <c r="E1072" i="20"/>
  <c r="D582" i="20"/>
  <c r="F1075" i="21"/>
  <c r="D827" i="20"/>
  <c r="F1320" i="21"/>
  <c r="D1072" i="20"/>
  <c r="F1565" i="21"/>
  <c r="F1810" i="21"/>
  <c r="D1317" i="20"/>
  <c r="C1317" i="20"/>
  <c r="D1810" i="21"/>
  <c r="C582" i="20"/>
  <c r="D1075" i="21"/>
  <c r="D1320" i="21"/>
  <c r="C827" i="20"/>
  <c r="D1565" i="21"/>
  <c r="C1072" i="20"/>
  <c r="B827" i="20"/>
  <c r="B1320" i="21"/>
  <c r="B1072" i="20"/>
  <c r="B1565" i="21"/>
  <c r="B1075" i="21"/>
  <c r="B582" i="20"/>
  <c r="B1810" i="21"/>
  <c r="B1317" i="20"/>
  <c r="E826" i="20"/>
  <c r="H1319" i="21"/>
  <c r="E1071" i="20"/>
  <c r="H1564" i="21"/>
  <c r="H1074" i="21"/>
  <c r="E581" i="20"/>
  <c r="H1809" i="21"/>
  <c r="E1316" i="20"/>
  <c r="D1071" i="20"/>
  <c r="F1564" i="21"/>
  <c r="D581" i="20"/>
  <c r="F1074" i="21"/>
  <c r="D826" i="20"/>
  <c r="F1319" i="21"/>
  <c r="D1316" i="20"/>
  <c r="F1809" i="21"/>
  <c r="C581" i="20"/>
  <c r="D1074" i="21"/>
  <c r="C1316" i="20"/>
  <c r="D1809" i="21"/>
  <c r="D1319" i="21"/>
  <c r="C826" i="20"/>
  <c r="D1564" i="21"/>
  <c r="C1071" i="20"/>
  <c r="B826" i="20"/>
  <c r="B1319" i="21"/>
  <c r="B1071" i="20"/>
  <c r="B1564" i="21"/>
  <c r="B1074" i="21"/>
  <c r="B581" i="20"/>
  <c r="B1809" i="21"/>
  <c r="B1316" i="20"/>
  <c r="E825" i="20"/>
  <c r="H1318" i="21"/>
  <c r="E1315" i="20"/>
  <c r="H1808" i="21"/>
  <c r="H1073" i="21"/>
  <c r="E580" i="20"/>
  <c r="H1563" i="21"/>
  <c r="E1070" i="20"/>
  <c r="D580" i="20"/>
  <c r="F1073" i="21"/>
  <c r="D825" i="20"/>
  <c r="F1318" i="21"/>
  <c r="D1070" i="20"/>
  <c r="F1563" i="21"/>
  <c r="D1315" i="20"/>
  <c r="F1808" i="21"/>
  <c r="D1073" i="21"/>
  <c r="C580" i="20"/>
  <c r="D1318" i="21"/>
  <c r="C825" i="20"/>
  <c r="D1563" i="21"/>
  <c r="C1070" i="20"/>
  <c r="D1808" i="21"/>
  <c r="C1315" i="20"/>
  <c r="B825" i="20"/>
  <c r="B1318" i="21"/>
  <c r="B580" i="20"/>
  <c r="B1073" i="21"/>
  <c r="B1070" i="20"/>
  <c r="B1563" i="21"/>
  <c r="B1315" i="20"/>
  <c r="B1808" i="21"/>
  <c r="E824" i="20"/>
  <c r="H1317" i="21"/>
  <c r="E1069" i="20"/>
  <c r="H1562" i="21"/>
  <c r="E1314" i="20"/>
  <c r="H1807" i="21"/>
  <c r="H1072" i="21"/>
  <c r="E579" i="20"/>
  <c r="D1314" i="20"/>
  <c r="F1807" i="21"/>
  <c r="D579" i="20"/>
  <c r="F1072" i="21"/>
  <c r="D824" i="20"/>
  <c r="F1317" i="21"/>
  <c r="F1562" i="21"/>
  <c r="D1069" i="20"/>
  <c r="C579" i="20"/>
  <c r="D1072" i="21"/>
  <c r="C1069" i="20"/>
  <c r="D1562" i="21"/>
  <c r="C1314" i="20"/>
  <c r="D1807" i="21"/>
  <c r="D1317" i="21"/>
  <c r="C824" i="20"/>
  <c r="B824" i="20"/>
  <c r="B1317" i="21"/>
  <c r="B1314" i="20"/>
  <c r="B1807" i="21"/>
  <c r="B1072" i="21"/>
  <c r="B579" i="20"/>
  <c r="B1562" i="21"/>
  <c r="B1069" i="20"/>
  <c r="E823" i="20"/>
  <c r="H1316" i="21"/>
  <c r="E1068" i="20"/>
  <c r="H1561" i="21"/>
  <c r="H1071" i="21"/>
  <c r="E578" i="20"/>
  <c r="H1806" i="21"/>
  <c r="E1313" i="20"/>
  <c r="D578" i="20"/>
  <c r="F1071" i="21"/>
  <c r="D1068" i="20"/>
  <c r="F1561" i="21"/>
  <c r="D1313" i="20"/>
  <c r="F1806" i="21"/>
  <c r="F1316" i="21"/>
  <c r="D823" i="20"/>
  <c r="C823" i="20"/>
  <c r="D1316" i="21"/>
  <c r="C578" i="20"/>
  <c r="D1071" i="21"/>
  <c r="C1068" i="20"/>
  <c r="D1561" i="21"/>
  <c r="C1313" i="20"/>
  <c r="D1806" i="21"/>
  <c r="B1313" i="20"/>
  <c r="B1806" i="21"/>
  <c r="B578" i="20"/>
  <c r="B1071" i="21"/>
  <c r="B823" i="20"/>
  <c r="B1316" i="21"/>
  <c r="B1561" i="21"/>
  <c r="B1068" i="20"/>
  <c r="E577" i="20"/>
  <c r="H1070" i="21"/>
  <c r="E822" i="20"/>
  <c r="H1315" i="21"/>
  <c r="E1067" i="20"/>
  <c r="H1560" i="21"/>
  <c r="H1805" i="21"/>
  <c r="E1312" i="20"/>
  <c r="D577" i="20"/>
  <c r="F1070" i="21"/>
  <c r="D822" i="20"/>
  <c r="F1315" i="21"/>
  <c r="D1067" i="20"/>
  <c r="F1560" i="21"/>
  <c r="D1312" i="20"/>
  <c r="F1805" i="21"/>
  <c r="C577" i="20"/>
  <c r="D1070" i="21"/>
  <c r="C822" i="20"/>
  <c r="D1315" i="21"/>
  <c r="C1067" i="20"/>
  <c r="D1560" i="21"/>
  <c r="C1312" i="20"/>
  <c r="D1805" i="21"/>
  <c r="B577" i="20"/>
  <c r="B1070" i="21"/>
  <c r="B822" i="20"/>
  <c r="B1315" i="21"/>
  <c r="B1067" i="20"/>
  <c r="B1560" i="21"/>
  <c r="B1312" i="20"/>
  <c r="B1805" i="21"/>
  <c r="E576" i="20"/>
  <c r="H1069" i="21"/>
  <c r="E821" i="20"/>
  <c r="H1314" i="21"/>
  <c r="E1066" i="20"/>
  <c r="H1559" i="21"/>
  <c r="E1311" i="20"/>
  <c r="H1804" i="21"/>
  <c r="D576" i="20"/>
  <c r="F1069" i="21"/>
  <c r="D821" i="20"/>
  <c r="F1314" i="21"/>
  <c r="D1066" i="20"/>
  <c r="F1559" i="21"/>
  <c r="D1311" i="20"/>
  <c r="F1804" i="21"/>
  <c r="C576" i="20"/>
  <c r="D1069" i="21"/>
  <c r="C821" i="20"/>
  <c r="D1314" i="21"/>
  <c r="C1066" i="20"/>
  <c r="D1559" i="21"/>
  <c r="C1311" i="20"/>
  <c r="D1804" i="21"/>
  <c r="B576" i="20"/>
  <c r="B1069" i="21"/>
  <c r="B821" i="20"/>
  <c r="B1314" i="21"/>
  <c r="B1066" i="20"/>
  <c r="B1559" i="21"/>
  <c r="B1311" i="20"/>
  <c r="B1804" i="21"/>
  <c r="E575" i="20"/>
  <c r="H1068" i="21"/>
  <c r="E820" i="20"/>
  <c r="H1313" i="21"/>
  <c r="E1065" i="20"/>
  <c r="H1558" i="21"/>
  <c r="E1310" i="20"/>
  <c r="H1803" i="21"/>
  <c r="D575" i="20"/>
  <c r="F1068" i="21"/>
  <c r="D820" i="20"/>
  <c r="F1313" i="21"/>
  <c r="D1065" i="20"/>
  <c r="F1558" i="21"/>
  <c r="D1310" i="20"/>
  <c r="F1803" i="21"/>
  <c r="C575" i="20"/>
  <c r="D1068" i="21"/>
  <c r="C820" i="20"/>
  <c r="D1313" i="21"/>
  <c r="C1065" i="20"/>
  <c r="D1558" i="21"/>
  <c r="C1310" i="20"/>
  <c r="D1803" i="21"/>
  <c r="B575" i="20"/>
  <c r="B1068" i="21"/>
  <c r="B820" i="20"/>
  <c r="B1313" i="21"/>
  <c r="B1065" i="20"/>
  <c r="B1558" i="21"/>
  <c r="B1310" i="20"/>
  <c r="B1803" i="21"/>
  <c r="E574" i="20"/>
  <c r="H1067" i="21"/>
  <c r="E819" i="20"/>
  <c r="H1312" i="21"/>
  <c r="E1064" i="20"/>
  <c r="H1557" i="21"/>
  <c r="E1309" i="20"/>
  <c r="H1802" i="21"/>
  <c r="D574" i="20"/>
  <c r="F1067" i="21"/>
  <c r="D819" i="20"/>
  <c r="F1312" i="21"/>
  <c r="D1064" i="20"/>
  <c r="F1557" i="21"/>
  <c r="D1309" i="20"/>
  <c r="F1802" i="21"/>
  <c r="C574" i="20"/>
  <c r="D1067" i="21"/>
  <c r="C819" i="20"/>
  <c r="D1312" i="21"/>
  <c r="C1064" i="20"/>
  <c r="D1557" i="21"/>
  <c r="C1309" i="20"/>
  <c r="D1802" i="21"/>
  <c r="B574" i="20"/>
  <c r="B1067" i="21"/>
  <c r="B819" i="20"/>
  <c r="B1312" i="21"/>
  <c r="B1064" i="20"/>
  <c r="B1557" i="21"/>
  <c r="B1309" i="20"/>
  <c r="B1802" i="21"/>
  <c r="E573" i="20"/>
  <c r="H1066" i="21"/>
  <c r="E818" i="20"/>
  <c r="H1311" i="21"/>
  <c r="E1063" i="20"/>
  <c r="H1556" i="21"/>
  <c r="E1308" i="20"/>
  <c r="H1801" i="21"/>
  <c r="D573" i="20"/>
  <c r="F1066" i="21"/>
  <c r="D818" i="20"/>
  <c r="F1311" i="21"/>
  <c r="D1063" i="20"/>
  <c r="F1556" i="21"/>
  <c r="D1308" i="20"/>
  <c r="F1801" i="21"/>
  <c r="C573" i="20"/>
  <c r="D1066" i="21"/>
  <c r="C818" i="20"/>
  <c r="D1311" i="21"/>
  <c r="C1063" i="20"/>
  <c r="D1556" i="21"/>
  <c r="C1308" i="20"/>
  <c r="D1801" i="21"/>
  <c r="B573" i="20"/>
  <c r="B1066" i="21"/>
  <c r="B818" i="20"/>
  <c r="B1311" i="21"/>
  <c r="B1063" i="20"/>
  <c r="B1556" i="21"/>
  <c r="B1308" i="20"/>
  <c r="B1801" i="21"/>
  <c r="E572" i="20"/>
  <c r="H1065" i="21"/>
  <c r="E817" i="20"/>
  <c r="H1310" i="21"/>
  <c r="E1062" i="20"/>
  <c r="H1555" i="21"/>
  <c r="E1307" i="20"/>
  <c r="H1800" i="21"/>
  <c r="D572" i="20"/>
  <c r="F1065" i="21"/>
  <c r="D817" i="20"/>
  <c r="F1310" i="21"/>
  <c r="D1062" i="20"/>
  <c r="F1555" i="21"/>
  <c r="D1307" i="20"/>
  <c r="F1800" i="21"/>
  <c r="C572" i="20"/>
  <c r="D1065" i="21"/>
  <c r="C817" i="20"/>
  <c r="D1310" i="21"/>
  <c r="C1062" i="20"/>
  <c r="D1555" i="21"/>
  <c r="C1307" i="20"/>
  <c r="D1800" i="21"/>
  <c r="B572" i="20"/>
  <c r="B1065" i="21"/>
  <c r="B817" i="20"/>
  <c r="B1310" i="21"/>
  <c r="B1062" i="20"/>
  <c r="B1555" i="21"/>
  <c r="B1307" i="20"/>
  <c r="B1800" i="21"/>
  <c r="E571" i="20"/>
  <c r="H1064" i="21"/>
  <c r="E816" i="20"/>
  <c r="H1309" i="21"/>
  <c r="E1061" i="20"/>
  <c r="H1554" i="21"/>
  <c r="E1306" i="20"/>
  <c r="H1799" i="21"/>
  <c r="D571" i="20"/>
  <c r="F1064" i="21"/>
  <c r="D816" i="20"/>
  <c r="F1309" i="21"/>
  <c r="D1061" i="20"/>
  <c r="F1554" i="21"/>
  <c r="D1306" i="20"/>
  <c r="F1799" i="21"/>
  <c r="C571" i="20"/>
  <c r="D1064" i="21"/>
  <c r="C816" i="20"/>
  <c r="D1309" i="21"/>
  <c r="C1061" i="20"/>
  <c r="D1554" i="21"/>
  <c r="C1306" i="20"/>
  <c r="D1799" i="21"/>
  <c r="B571" i="20"/>
  <c r="B1064" i="21"/>
  <c r="B816" i="20"/>
  <c r="B1309" i="21"/>
  <c r="B1061" i="20"/>
  <c r="B1554" i="21"/>
  <c r="B1306" i="20"/>
  <c r="B1799" i="21"/>
  <c r="E570" i="20"/>
  <c r="H1063" i="21"/>
  <c r="E815" i="20"/>
  <c r="H1308" i="21"/>
  <c r="E1060" i="20"/>
  <c r="H1553" i="21"/>
  <c r="E1305" i="20"/>
  <c r="H1798" i="21"/>
  <c r="D570" i="20"/>
  <c r="F1063" i="21"/>
  <c r="D815" i="20"/>
  <c r="F1308" i="21"/>
  <c r="D1060" i="20"/>
  <c r="F1553" i="21"/>
  <c r="D1305" i="20"/>
  <c r="F1798" i="21"/>
  <c r="C570" i="20"/>
  <c r="D1063" i="21"/>
  <c r="C815" i="20"/>
  <c r="D1308" i="21"/>
  <c r="C1060" i="20"/>
  <c r="D1553" i="21"/>
  <c r="C1305" i="20"/>
  <c r="D1798" i="21"/>
  <c r="B570" i="20"/>
  <c r="B1063" i="21"/>
  <c r="B815" i="20"/>
  <c r="B1308" i="21"/>
  <c r="B1060" i="20"/>
  <c r="B1553" i="21"/>
  <c r="B1305" i="20"/>
  <c r="B1798" i="21"/>
  <c r="E569" i="20"/>
  <c r="H1062" i="21"/>
  <c r="E814" i="20"/>
  <c r="H1307" i="21"/>
  <c r="E1059" i="20"/>
  <c r="H1552" i="21"/>
  <c r="E1304" i="20"/>
  <c r="H1797" i="21"/>
  <c r="D569" i="20"/>
  <c r="F1062" i="21"/>
  <c r="D814" i="20"/>
  <c r="F1307" i="21"/>
  <c r="D1059" i="20"/>
  <c r="F1552" i="21"/>
  <c r="D1304" i="20"/>
  <c r="F1797" i="21"/>
  <c r="C569" i="20"/>
  <c r="D1062" i="21"/>
  <c r="C814" i="20"/>
  <c r="D1307" i="21"/>
  <c r="C1059" i="20"/>
  <c r="D1552" i="21"/>
  <c r="C1304" i="20"/>
  <c r="D1797" i="21"/>
  <c r="B569" i="20"/>
  <c r="B1062" i="21"/>
  <c r="B814" i="20"/>
  <c r="B1307" i="21"/>
  <c r="B1059" i="20"/>
  <c r="B1552" i="21"/>
  <c r="B1304" i="20"/>
  <c r="B1797" i="21"/>
  <c r="E568" i="20"/>
  <c r="H1061" i="21"/>
  <c r="E813" i="20"/>
  <c r="H1306" i="21"/>
  <c r="E1058" i="20"/>
  <c r="H1551" i="21"/>
  <c r="E1303" i="20"/>
  <c r="H1796" i="21"/>
  <c r="D568" i="20"/>
  <c r="F1061" i="21"/>
  <c r="D813" i="20"/>
  <c r="F1306" i="21"/>
  <c r="D1058" i="20"/>
  <c r="F1551" i="21"/>
  <c r="D1303" i="20"/>
  <c r="F1796" i="21"/>
  <c r="C568" i="20"/>
  <c r="D1061" i="21"/>
  <c r="C813" i="20"/>
  <c r="D1306" i="21"/>
  <c r="C1058" i="20"/>
  <c r="D1551" i="21"/>
  <c r="C1303" i="20"/>
  <c r="D1796" i="21"/>
  <c r="B568" i="20"/>
  <c r="B1061" i="21"/>
  <c r="B813" i="20"/>
  <c r="B1306" i="21"/>
  <c r="B1058" i="20"/>
  <c r="B1551" i="21"/>
  <c r="B1303" i="20"/>
  <c r="B1796" i="21"/>
  <c r="E567" i="20"/>
  <c r="H1060" i="21"/>
  <c r="E812" i="20"/>
  <c r="H1305" i="21"/>
  <c r="E1057" i="20"/>
  <c r="H1550" i="21"/>
  <c r="E1302" i="20"/>
  <c r="H1795" i="21"/>
  <c r="D567" i="20"/>
  <c r="F1060" i="21"/>
  <c r="D812" i="20"/>
  <c r="F1305" i="21"/>
  <c r="D1057" i="20"/>
  <c r="F1550" i="21"/>
  <c r="D1302" i="20"/>
  <c r="F1795" i="21"/>
  <c r="C567" i="20"/>
  <c r="D1060" i="21"/>
  <c r="C812" i="20"/>
  <c r="D1305" i="21"/>
  <c r="C1057" i="20"/>
  <c r="D1550" i="21"/>
  <c r="C1302" i="20"/>
  <c r="D1795" i="21"/>
  <c r="B567" i="20"/>
  <c r="B1060" i="21"/>
  <c r="B812" i="20"/>
  <c r="B1305" i="21"/>
  <c r="B1057" i="20"/>
  <c r="B1550" i="21"/>
  <c r="B1302" i="20"/>
  <c r="B1795" i="21"/>
  <c r="E566" i="20"/>
  <c r="H1059" i="21"/>
  <c r="E811" i="20"/>
  <c r="H1304" i="21"/>
  <c r="E1056" i="20"/>
  <c r="H1549" i="21"/>
  <c r="E1301" i="20"/>
  <c r="H1794" i="21"/>
  <c r="D566" i="20"/>
  <c r="F1059" i="21"/>
  <c r="D811" i="20"/>
  <c r="F1304" i="21"/>
  <c r="D1056" i="20"/>
  <c r="F1549" i="21"/>
  <c r="D1301" i="20"/>
  <c r="F1794" i="21"/>
  <c r="C566" i="20"/>
  <c r="D1059" i="21"/>
  <c r="C811" i="20"/>
  <c r="D1304" i="21"/>
  <c r="C1056" i="20"/>
  <c r="D1549" i="21"/>
  <c r="C1301" i="20"/>
  <c r="D1794" i="21"/>
  <c r="B566" i="20"/>
  <c r="B1059" i="21"/>
  <c r="B811" i="20"/>
  <c r="B1304" i="21"/>
  <c r="B1056" i="20"/>
  <c r="B1549" i="21"/>
  <c r="B1301" i="20"/>
  <c r="B1794" i="21"/>
  <c r="E565" i="20"/>
  <c r="H1058" i="21"/>
  <c r="E810" i="20"/>
  <c r="H1303" i="21"/>
  <c r="E1055" i="20"/>
  <c r="H1548" i="21"/>
  <c r="E1300" i="20"/>
  <c r="H1793" i="21"/>
  <c r="D565" i="20"/>
  <c r="F1058" i="21"/>
  <c r="D810" i="20"/>
  <c r="F1303" i="21"/>
  <c r="D1055" i="20"/>
  <c r="F1548" i="21"/>
  <c r="D1300" i="20"/>
  <c r="F1793" i="21"/>
  <c r="C565" i="20"/>
  <c r="D1058" i="21"/>
  <c r="C810" i="20"/>
  <c r="D1303" i="21"/>
  <c r="C1055" i="20"/>
  <c r="D1548" i="21"/>
  <c r="C1300" i="20"/>
  <c r="D1793" i="21"/>
  <c r="B565" i="20"/>
  <c r="B1058" i="21"/>
  <c r="B810" i="20"/>
  <c r="B1303" i="21"/>
  <c r="B1055" i="20"/>
  <c r="B1548" i="21"/>
  <c r="B1300" i="20"/>
  <c r="B1793" i="21"/>
  <c r="E564" i="20"/>
  <c r="H1057" i="21"/>
  <c r="E809" i="20"/>
  <c r="H1302" i="21"/>
  <c r="E1054" i="20"/>
  <c r="H1547" i="21"/>
  <c r="E1299" i="20"/>
  <c r="H1792" i="21"/>
  <c r="D564" i="20"/>
  <c r="F1057" i="21"/>
  <c r="D809" i="20"/>
  <c r="F1302" i="21"/>
  <c r="D1054" i="20"/>
  <c r="F1547" i="21"/>
  <c r="D1299" i="20"/>
  <c r="F1792" i="21"/>
  <c r="C564" i="20"/>
  <c r="D1057" i="21"/>
  <c r="C809" i="20"/>
  <c r="D1302" i="21"/>
  <c r="C1054" i="20"/>
  <c r="D1547" i="21"/>
  <c r="C1299" i="20"/>
  <c r="D1792" i="21"/>
  <c r="B564" i="20"/>
  <c r="B1057" i="21"/>
  <c r="B809" i="20"/>
  <c r="B1302" i="21"/>
  <c r="B1054" i="20"/>
  <c r="B1547" i="21"/>
  <c r="B1299" i="20"/>
  <c r="B1792" i="21"/>
  <c r="E563" i="20"/>
  <c r="H1056" i="21"/>
  <c r="E808" i="20"/>
  <c r="H1301" i="21"/>
  <c r="E1053" i="20"/>
  <c r="H1546" i="21"/>
  <c r="E1298" i="20"/>
  <c r="H1791" i="21"/>
  <c r="D563" i="20"/>
  <c r="F1056" i="21"/>
  <c r="D808" i="20"/>
  <c r="F1301" i="21"/>
  <c r="D1053" i="20"/>
  <c r="F1546" i="21"/>
  <c r="D1298" i="20"/>
  <c r="F1791" i="21"/>
  <c r="C563" i="20"/>
  <c r="D1056" i="21"/>
  <c r="C808" i="20"/>
  <c r="D1301" i="21"/>
  <c r="C1053" i="20"/>
  <c r="D1546" i="21"/>
  <c r="C1298" i="20"/>
  <c r="D1791" i="21"/>
  <c r="B563" i="20"/>
  <c r="B1056" i="21"/>
  <c r="B808" i="20"/>
  <c r="B1301" i="21"/>
  <c r="B1053" i="20"/>
  <c r="B1546" i="21"/>
  <c r="B1298" i="20"/>
  <c r="B1791" i="21"/>
  <c r="E562" i="20"/>
  <c r="H1055" i="21"/>
  <c r="E807" i="20"/>
  <c r="H1300" i="21"/>
  <c r="E1052" i="20"/>
  <c r="H1545" i="21"/>
  <c r="E1297" i="20"/>
  <c r="H1790" i="21"/>
  <c r="D562" i="20"/>
  <c r="F1055" i="21"/>
  <c r="D807" i="20"/>
  <c r="F1300" i="21"/>
  <c r="D1052" i="20"/>
  <c r="F1545" i="21"/>
  <c r="D1297" i="20"/>
  <c r="F1790" i="21"/>
  <c r="C562" i="20"/>
  <c r="D1055" i="21"/>
  <c r="C807" i="20"/>
  <c r="D1300" i="21"/>
  <c r="C1052" i="20"/>
  <c r="D1545" i="21"/>
  <c r="C1297" i="20"/>
  <c r="D1790" i="21"/>
  <c r="B562" i="20"/>
  <c r="B1055" i="21"/>
  <c r="B807" i="20"/>
  <c r="B1300" i="21"/>
  <c r="B1052" i="20"/>
  <c r="B1545" i="21"/>
  <c r="B1297" i="20"/>
  <c r="B1790" i="21"/>
  <c r="E561" i="20"/>
  <c r="H1054" i="21"/>
  <c r="E806" i="20"/>
  <c r="H1299" i="21"/>
  <c r="E1051" i="20"/>
  <c r="H1544" i="21"/>
  <c r="E1296" i="20"/>
  <c r="H1789" i="21"/>
  <c r="D561" i="20"/>
  <c r="F1054" i="21"/>
  <c r="D806" i="20"/>
  <c r="F1299" i="21"/>
  <c r="D1051" i="20"/>
  <c r="F1544" i="21"/>
  <c r="D1296" i="20"/>
  <c r="F1789" i="21"/>
  <c r="C561" i="20"/>
  <c r="D1054" i="21"/>
  <c r="C806" i="20"/>
  <c r="D1299" i="21"/>
  <c r="C1051" i="20"/>
  <c r="D1544" i="21"/>
  <c r="C1296" i="20"/>
  <c r="D1789" i="21"/>
  <c r="B561" i="20"/>
  <c r="B1054" i="21"/>
  <c r="B806" i="20"/>
  <c r="B1299" i="21"/>
  <c r="B1051" i="20"/>
  <c r="B1544" i="21"/>
  <c r="B1296" i="20"/>
  <c r="B1789" i="21"/>
  <c r="E560" i="20"/>
  <c r="H1053" i="21"/>
  <c r="E805" i="20"/>
  <c r="H1298" i="21"/>
  <c r="E1050" i="20"/>
  <c r="H1543" i="21"/>
  <c r="E1295" i="20"/>
  <c r="H1788" i="21"/>
  <c r="D560" i="20"/>
  <c r="F1053" i="21"/>
  <c r="D805" i="20"/>
  <c r="F1298" i="21"/>
  <c r="D1050" i="20"/>
  <c r="F1543" i="21"/>
  <c r="D1295" i="20"/>
  <c r="F1788" i="21"/>
  <c r="C560" i="20"/>
  <c r="D1053" i="21"/>
  <c r="C805" i="20"/>
  <c r="D1298" i="21"/>
  <c r="C1050" i="20"/>
  <c r="D1543" i="21"/>
  <c r="C1295" i="20"/>
  <c r="D1788" i="21"/>
  <c r="B560" i="20"/>
  <c r="B1053" i="21"/>
  <c r="B805" i="20"/>
  <c r="B1298" i="21"/>
  <c r="B1050" i="20"/>
  <c r="B1543" i="21"/>
  <c r="B1295" i="20"/>
  <c r="B1788" i="21"/>
  <c r="E559" i="20"/>
  <c r="H1052" i="21"/>
  <c r="E804" i="20"/>
  <c r="H1297" i="21"/>
  <c r="E1049" i="20"/>
  <c r="H1542" i="21"/>
  <c r="E1294" i="20"/>
  <c r="H1787" i="21"/>
  <c r="D559" i="20"/>
  <c r="F1052" i="21"/>
  <c r="D804" i="20"/>
  <c r="F1297" i="21"/>
  <c r="D1049" i="20"/>
  <c r="F1542" i="21"/>
  <c r="D1294" i="20"/>
  <c r="F1787" i="21"/>
  <c r="C559" i="20"/>
  <c r="D1052" i="21"/>
  <c r="C804" i="20"/>
  <c r="D1297" i="21"/>
  <c r="C1049" i="20"/>
  <c r="D1542" i="21"/>
  <c r="C1294" i="20"/>
  <c r="D1787" i="21"/>
  <c r="B559" i="20"/>
  <c r="B1052" i="21"/>
  <c r="B804" i="20"/>
  <c r="B1297" i="21"/>
  <c r="B1049" i="20"/>
  <c r="B1542" i="21"/>
  <c r="B1294" i="20"/>
  <c r="B1787" i="21"/>
  <c r="E558" i="20"/>
  <c r="H1051" i="21"/>
  <c r="E803" i="20"/>
  <c r="H1296" i="21"/>
  <c r="E1048" i="20"/>
  <c r="H1541" i="21"/>
  <c r="E1293" i="20"/>
  <c r="H1786" i="21"/>
  <c r="D558" i="20"/>
  <c r="F1051" i="21"/>
  <c r="D803" i="20"/>
  <c r="F1296" i="21"/>
  <c r="D1048" i="20"/>
  <c r="F1541" i="21"/>
  <c r="D1293" i="20"/>
  <c r="F1786" i="21"/>
  <c r="C558" i="20"/>
  <c r="D1051" i="21"/>
  <c r="C803" i="20"/>
  <c r="D1296" i="21"/>
  <c r="C1048" i="20"/>
  <c r="D1541" i="21"/>
  <c r="C1293" i="20"/>
  <c r="D1786" i="21"/>
  <c r="B558" i="20"/>
  <c r="B1051" i="21"/>
  <c r="B803" i="20"/>
  <c r="B1296" i="21"/>
  <c r="B1048" i="20"/>
  <c r="B1541" i="21"/>
  <c r="B1293" i="20"/>
  <c r="B1786" i="21"/>
  <c r="E557" i="20"/>
  <c r="H1050" i="21"/>
  <c r="E802" i="20"/>
  <c r="H1295" i="21"/>
  <c r="E1047" i="20"/>
  <c r="H1540" i="21"/>
  <c r="E1292" i="20"/>
  <c r="H1785" i="21"/>
  <c r="D557" i="20"/>
  <c r="F1050" i="21"/>
  <c r="D802" i="20"/>
  <c r="F1295" i="21"/>
  <c r="D1047" i="20"/>
  <c r="F1540" i="21"/>
  <c r="D1292" i="20"/>
  <c r="F1785" i="21"/>
  <c r="C557" i="20"/>
  <c r="D1050" i="21"/>
  <c r="C802" i="20"/>
  <c r="D1295" i="21"/>
  <c r="C1047" i="20"/>
  <c r="D1540" i="21"/>
  <c r="C1292" i="20"/>
  <c r="D1785" i="21"/>
  <c r="B557" i="20"/>
  <c r="B1050" i="21"/>
  <c r="B802" i="20"/>
  <c r="B1295" i="21"/>
  <c r="B1047" i="20"/>
  <c r="B1540" i="21"/>
  <c r="B1292" i="20"/>
  <c r="B1785" i="21"/>
  <c r="E556" i="20"/>
  <c r="H1049" i="21"/>
  <c r="E801" i="20"/>
  <c r="H1294" i="21"/>
  <c r="E1046" i="20"/>
  <c r="H1539" i="21"/>
  <c r="E1291" i="20"/>
  <c r="H1784" i="21"/>
  <c r="D556" i="20"/>
  <c r="F1049" i="21"/>
  <c r="D801" i="20"/>
  <c r="F1294" i="21"/>
  <c r="D1046" i="20"/>
  <c r="F1539" i="21"/>
  <c r="D1291" i="20"/>
  <c r="F1784" i="21"/>
  <c r="C556" i="20"/>
  <c r="D1049" i="21"/>
  <c r="C801" i="20"/>
  <c r="D1294" i="21"/>
  <c r="C1046" i="20"/>
  <c r="D1539" i="21"/>
  <c r="C1291" i="20"/>
  <c r="D1784" i="21"/>
  <c r="B556" i="20"/>
  <c r="B1049" i="21"/>
  <c r="B801" i="20"/>
  <c r="B1294" i="21"/>
  <c r="B1046" i="20"/>
  <c r="B1539" i="21"/>
  <c r="B1291" i="20"/>
  <c r="B1784" i="21"/>
  <c r="E555" i="20"/>
  <c r="H1048" i="21"/>
  <c r="E800" i="20"/>
  <c r="H1293" i="21"/>
  <c r="E1045" i="20"/>
  <c r="H1538" i="21"/>
  <c r="E1290" i="20"/>
  <c r="H1783" i="21"/>
  <c r="D555" i="20"/>
  <c r="F1048" i="21"/>
  <c r="D800" i="20"/>
  <c r="F1293" i="21"/>
  <c r="D1045" i="20"/>
  <c r="F1538" i="21"/>
  <c r="D1290" i="20"/>
  <c r="F1783" i="21"/>
  <c r="C555" i="20"/>
  <c r="D1048" i="21"/>
  <c r="C800" i="20"/>
  <c r="D1293" i="21"/>
  <c r="C1045" i="20"/>
  <c r="D1538" i="21"/>
  <c r="C1290" i="20"/>
  <c r="D1783" i="21"/>
  <c r="B555" i="20"/>
  <c r="B1048" i="21"/>
  <c r="B800" i="20"/>
  <c r="B1293" i="21"/>
  <c r="B1045" i="20"/>
  <c r="B1538" i="21"/>
  <c r="B1290" i="20"/>
  <c r="B1783" i="21"/>
  <c r="E554" i="20"/>
  <c r="H1047" i="21"/>
  <c r="E799" i="20"/>
  <c r="H1292" i="21"/>
  <c r="E1044" i="20"/>
  <c r="H1537" i="21"/>
  <c r="E1289" i="20"/>
  <c r="H1782" i="21"/>
  <c r="D554" i="20"/>
  <c r="F1047" i="21"/>
  <c r="D799" i="20"/>
  <c r="F1292" i="21"/>
  <c r="D1044" i="20"/>
  <c r="F1537" i="21"/>
  <c r="D1289" i="20"/>
  <c r="F1782" i="21"/>
  <c r="C554" i="20"/>
  <c r="D1047" i="21"/>
  <c r="C799" i="20"/>
  <c r="D1292" i="21"/>
  <c r="C1044" i="20"/>
  <c r="D1537" i="21"/>
  <c r="C1289" i="20"/>
  <c r="D1782" i="21"/>
  <c r="B554" i="20"/>
  <c r="B1047" i="21"/>
  <c r="B799" i="20"/>
  <c r="B1292" i="21"/>
  <c r="B1044" i="20"/>
  <c r="B1537" i="21"/>
  <c r="B1289" i="20"/>
  <c r="B1782" i="21"/>
  <c r="E553" i="20"/>
  <c r="H1046" i="21"/>
  <c r="E798" i="20"/>
  <c r="H1291" i="21"/>
  <c r="E1043" i="20"/>
  <c r="H1536" i="21"/>
  <c r="E1288" i="20"/>
  <c r="H1781" i="21"/>
  <c r="D553" i="20"/>
  <c r="F1046" i="21"/>
  <c r="D798" i="20"/>
  <c r="F1291" i="21"/>
  <c r="D1043" i="20"/>
  <c r="F1536" i="21"/>
  <c r="D1288" i="20"/>
  <c r="F1781" i="21"/>
  <c r="C553" i="20"/>
  <c r="D1046" i="21"/>
  <c r="C798" i="20"/>
  <c r="D1291" i="21"/>
  <c r="C1043" i="20"/>
  <c r="D1536" i="21"/>
  <c r="C1288" i="20"/>
  <c r="D1781" i="21"/>
  <c r="B553" i="20"/>
  <c r="B1046" i="21"/>
  <c r="B798" i="20"/>
  <c r="B1291" i="21"/>
  <c r="B1043" i="20"/>
  <c r="B1536" i="21"/>
  <c r="B1288" i="20"/>
  <c r="B1781" i="21"/>
  <c r="E552" i="20"/>
  <c r="H1045" i="21"/>
  <c r="E797" i="20"/>
  <c r="H1290" i="21"/>
  <c r="E1042" i="20"/>
  <c r="H1535" i="21"/>
  <c r="E1287" i="20"/>
  <c r="H1780" i="21"/>
  <c r="D552" i="20"/>
  <c r="F1045" i="21"/>
  <c r="D797" i="20"/>
  <c r="F1290" i="21"/>
  <c r="D1042" i="20"/>
  <c r="F1535" i="21"/>
  <c r="D1287" i="20"/>
  <c r="F1780" i="21"/>
  <c r="C552" i="20"/>
  <c r="D1045" i="21"/>
  <c r="C797" i="20"/>
  <c r="D1290" i="21"/>
  <c r="C1042" i="20"/>
  <c r="D1535" i="21"/>
  <c r="C1287" i="20"/>
  <c r="D1780" i="21"/>
  <c r="B552" i="20"/>
  <c r="B1045" i="21"/>
  <c r="B797" i="20"/>
  <c r="B1290" i="21"/>
  <c r="B1042" i="20"/>
  <c r="B1535" i="21"/>
  <c r="B1287" i="20"/>
  <c r="B1780" i="21"/>
  <c r="E551" i="20"/>
  <c r="H1044" i="21"/>
  <c r="E796" i="20"/>
  <c r="H1289" i="21"/>
  <c r="E1041" i="20"/>
  <c r="H1534" i="21"/>
  <c r="E1286" i="20"/>
  <c r="H1779" i="21"/>
  <c r="D551" i="20"/>
  <c r="F1044" i="21"/>
  <c r="D796" i="20"/>
  <c r="F1289" i="21"/>
  <c r="D1041" i="20"/>
  <c r="F1534" i="21"/>
  <c r="D1286" i="20"/>
  <c r="F1779" i="21"/>
  <c r="C551" i="20"/>
  <c r="D1044" i="21"/>
  <c r="C796" i="20"/>
  <c r="D1289" i="21"/>
  <c r="C1041" i="20"/>
  <c r="D1534" i="21"/>
  <c r="C1286" i="20"/>
  <c r="D1779" i="21"/>
  <c r="B551" i="20"/>
  <c r="B1044" i="21"/>
  <c r="B796" i="20"/>
  <c r="B1289" i="21"/>
  <c r="B1041" i="20"/>
  <c r="B1534" i="21"/>
  <c r="B1286" i="20"/>
  <c r="B1779" i="21"/>
  <c r="E550" i="20"/>
  <c r="H1043" i="21"/>
  <c r="E795" i="20"/>
  <c r="H1288" i="21"/>
  <c r="E1040" i="20"/>
  <c r="H1533" i="21"/>
  <c r="E1285" i="20"/>
  <c r="H1778" i="21"/>
  <c r="D550" i="20"/>
  <c r="F1043" i="21"/>
  <c r="D795" i="20"/>
  <c r="F1288" i="21"/>
  <c r="D1040" i="20"/>
  <c r="F1533" i="21"/>
  <c r="D1285" i="20"/>
  <c r="F1778" i="21"/>
  <c r="C550" i="20"/>
  <c r="D1043" i="21"/>
  <c r="C795" i="20"/>
  <c r="D1288" i="21"/>
  <c r="C1040" i="20"/>
  <c r="D1533" i="21"/>
  <c r="C1285" i="20"/>
  <c r="D1778" i="21"/>
  <c r="B550" i="20"/>
  <c r="B1043" i="21"/>
  <c r="B795" i="20"/>
  <c r="B1288" i="21"/>
  <c r="B1040" i="20"/>
  <c r="B1533" i="21"/>
  <c r="B1285" i="20"/>
  <c r="B1778" i="21"/>
  <c r="E549" i="20"/>
  <c r="H1042" i="21"/>
  <c r="E794" i="20"/>
  <c r="H1287" i="21"/>
  <c r="E1039" i="20"/>
  <c r="H1532" i="21"/>
  <c r="E1284" i="20"/>
  <c r="H1777" i="21"/>
  <c r="D549" i="20"/>
  <c r="F1042" i="21"/>
  <c r="D794" i="20"/>
  <c r="F1287" i="21"/>
  <c r="D1039" i="20"/>
  <c r="F1532" i="21"/>
  <c r="D1284" i="20"/>
  <c r="F1777" i="21"/>
  <c r="C549" i="20"/>
  <c r="D1042" i="21"/>
  <c r="C794" i="20"/>
  <c r="D1287" i="21"/>
  <c r="C1039" i="20"/>
  <c r="D1532" i="21"/>
  <c r="C1284" i="20"/>
  <c r="D1777" i="21"/>
  <c r="B549" i="20"/>
  <c r="B1042" i="21"/>
  <c r="B794" i="20"/>
  <c r="B1287" i="21"/>
  <c r="B1039" i="20"/>
  <c r="B1532" i="21"/>
  <c r="B1284" i="20"/>
  <c r="B1777" i="21"/>
  <c r="E548" i="20"/>
  <c r="H1041" i="21"/>
  <c r="E793" i="20"/>
  <c r="H1286" i="21"/>
  <c r="E1038" i="20"/>
  <c r="H1531" i="21"/>
  <c r="E1283" i="20"/>
  <c r="H1776" i="21"/>
  <c r="D548" i="20"/>
  <c r="F1041" i="21"/>
  <c r="D793" i="20"/>
  <c r="F1286" i="21"/>
  <c r="D1038" i="20"/>
  <c r="F1531" i="21"/>
  <c r="D1283" i="20"/>
  <c r="F1776" i="21"/>
  <c r="C548" i="20"/>
  <c r="D1041" i="21"/>
  <c r="C793" i="20"/>
  <c r="D1286" i="21"/>
  <c r="C1038" i="20"/>
  <c r="D1531" i="21"/>
  <c r="C1283" i="20"/>
  <c r="D1776" i="21"/>
  <c r="B548" i="20"/>
  <c r="B1041" i="21"/>
  <c r="B793" i="20"/>
  <c r="B1286" i="21"/>
  <c r="B1038" i="20"/>
  <c r="B1531" i="21"/>
  <c r="B1283" i="20"/>
  <c r="B1776" i="21"/>
  <c r="E547" i="20"/>
  <c r="H1040" i="21"/>
  <c r="E792" i="20"/>
  <c r="H1285" i="21"/>
  <c r="E1037" i="20"/>
  <c r="H1530" i="21"/>
  <c r="E1282" i="20"/>
  <c r="H1775" i="21"/>
  <c r="D547" i="20"/>
  <c r="F1040" i="21"/>
  <c r="D792" i="20"/>
  <c r="F1285" i="21"/>
  <c r="D1037" i="20"/>
  <c r="F1530" i="21"/>
  <c r="D1282" i="20"/>
  <c r="F1775" i="21"/>
  <c r="C547" i="20"/>
  <c r="D1040" i="21"/>
  <c r="C792" i="20"/>
  <c r="D1285" i="21"/>
  <c r="C1037" i="20"/>
  <c r="D1530" i="21"/>
  <c r="C1282" i="20"/>
  <c r="D1775" i="21"/>
  <c r="B547" i="20"/>
  <c r="B1040" i="21"/>
  <c r="B792" i="20"/>
  <c r="B1285" i="21"/>
  <c r="B1037" i="20"/>
  <c r="B1530" i="21"/>
  <c r="B1282" i="20"/>
  <c r="B1775" i="21"/>
  <c r="E546" i="20"/>
  <c r="H1039" i="21"/>
  <c r="E791" i="20"/>
  <c r="H1284" i="21"/>
  <c r="E1036" i="20"/>
  <c r="H1529" i="21"/>
  <c r="E1281" i="20"/>
  <c r="H1774" i="21"/>
  <c r="D546" i="20"/>
  <c r="F1039" i="21"/>
  <c r="D791" i="20"/>
  <c r="F1284" i="21"/>
  <c r="D1036" i="20"/>
  <c r="F1529" i="21"/>
  <c r="D1281" i="20"/>
  <c r="F1774" i="21"/>
  <c r="C546" i="20"/>
  <c r="D1039" i="21"/>
  <c r="C791" i="20"/>
  <c r="D1284" i="21"/>
  <c r="C1036" i="20"/>
  <c r="D1529" i="21"/>
  <c r="C1281" i="20"/>
  <c r="D1774" i="21"/>
  <c r="B546" i="20"/>
  <c r="B1039" i="21"/>
  <c r="B791" i="20"/>
  <c r="B1284" i="21"/>
  <c r="B1036" i="20"/>
  <c r="B1529" i="21"/>
  <c r="B1281" i="20"/>
  <c r="B1774" i="21"/>
  <c r="E545" i="20"/>
  <c r="H1038" i="21"/>
  <c r="E790" i="20"/>
  <c r="H1283" i="21"/>
  <c r="E1035" i="20"/>
  <c r="H1528" i="21"/>
  <c r="E1280" i="20"/>
  <c r="H1773" i="21"/>
  <c r="D545" i="20"/>
  <c r="F1038" i="21"/>
  <c r="D790" i="20"/>
  <c r="F1283" i="21"/>
  <c r="D1035" i="20"/>
  <c r="F1528" i="21"/>
  <c r="D1280" i="20"/>
  <c r="F1773" i="21"/>
  <c r="C545" i="20"/>
  <c r="D1038" i="21"/>
  <c r="C790" i="20"/>
  <c r="D1283" i="21"/>
  <c r="C1035" i="20"/>
  <c r="D1528" i="21"/>
  <c r="C1280" i="20"/>
  <c r="D1773" i="21"/>
  <c r="B545" i="20"/>
  <c r="B1038" i="21"/>
  <c r="B790" i="20"/>
  <c r="B1283" i="21"/>
  <c r="B1035" i="20"/>
  <c r="B1528" i="21"/>
  <c r="B1280" i="20"/>
  <c r="B1773" i="21"/>
  <c r="E544" i="20"/>
  <c r="H1037" i="21"/>
  <c r="E789" i="20"/>
  <c r="H1282" i="21"/>
  <c r="E1034" i="20"/>
  <c r="H1527" i="21"/>
  <c r="E1279" i="20"/>
  <c r="H1772" i="21"/>
  <c r="D544" i="20"/>
  <c r="F1037" i="21"/>
  <c r="D789" i="20"/>
  <c r="F1282" i="21"/>
  <c r="D1034" i="20"/>
  <c r="F1527" i="21"/>
  <c r="D1279" i="20"/>
  <c r="F1772" i="21"/>
  <c r="C544" i="20"/>
  <c r="D1037" i="21"/>
  <c r="C789" i="20"/>
  <c r="D1282" i="21"/>
  <c r="C1034" i="20"/>
  <c r="D1527" i="21"/>
  <c r="C1279" i="20"/>
  <c r="D1772" i="21"/>
  <c r="B544" i="20"/>
  <c r="B1037" i="21"/>
  <c r="B789" i="20"/>
  <c r="B1282" i="21"/>
  <c r="B1034" i="20"/>
  <c r="B1527" i="21"/>
  <c r="B1279" i="20"/>
  <c r="B1772" i="21"/>
  <c r="E543" i="20"/>
  <c r="H1036" i="21"/>
  <c r="E788" i="20"/>
  <c r="H1281" i="21"/>
  <c r="E1033" i="20"/>
  <c r="H1526" i="21"/>
  <c r="E1278" i="20"/>
  <c r="H1771" i="21"/>
  <c r="D543" i="20"/>
  <c r="F1036" i="21"/>
  <c r="D788" i="20"/>
  <c r="F1281" i="21"/>
  <c r="D1033" i="20"/>
  <c r="F1526" i="21"/>
  <c r="D1278" i="20"/>
  <c r="F1771" i="21"/>
  <c r="C543" i="20"/>
  <c r="D1036" i="21"/>
  <c r="C788" i="20"/>
  <c r="D1281" i="21"/>
  <c r="C1033" i="20"/>
  <c r="D1526" i="21"/>
  <c r="C1278" i="20"/>
  <c r="D1771" i="21"/>
  <c r="B543" i="20"/>
  <c r="B1036" i="21"/>
  <c r="B788" i="20"/>
  <c r="B1281" i="21"/>
  <c r="B1033" i="20"/>
  <c r="B1526" i="21"/>
  <c r="B1278" i="20"/>
  <c r="B1771" i="21"/>
  <c r="E542" i="20"/>
  <c r="H1035" i="21"/>
  <c r="E787" i="20"/>
  <c r="H1280" i="21"/>
  <c r="E1032" i="20"/>
  <c r="H1525" i="21"/>
  <c r="E1277" i="20"/>
  <c r="H1770" i="21"/>
  <c r="D542" i="20"/>
  <c r="F1035" i="21"/>
  <c r="D787" i="20"/>
  <c r="F1280" i="21"/>
  <c r="D1032" i="20"/>
  <c r="F1525" i="21"/>
  <c r="D1277" i="20"/>
  <c r="F1770" i="21"/>
  <c r="C542" i="20"/>
  <c r="D1035" i="21"/>
  <c r="C787" i="20"/>
  <c r="D1280" i="21"/>
  <c r="C1032" i="20"/>
  <c r="D1525" i="21"/>
  <c r="C1277" i="20"/>
  <c r="D1770" i="21"/>
  <c r="B542" i="20"/>
  <c r="B1035" i="21"/>
  <c r="B787" i="20"/>
  <c r="B1280" i="21"/>
  <c r="B1032" i="20"/>
  <c r="B1525" i="21"/>
  <c r="B1277" i="20"/>
  <c r="B1770" i="21"/>
  <c r="E541" i="20"/>
  <c r="H1034" i="21"/>
  <c r="E786" i="20"/>
  <c r="H1279" i="21"/>
  <c r="E1031" i="20"/>
  <c r="H1524" i="21"/>
  <c r="E1276" i="20"/>
  <c r="H1769" i="21"/>
  <c r="D541" i="20"/>
  <c r="F1034" i="21"/>
  <c r="D786" i="20"/>
  <c r="F1279" i="21"/>
  <c r="D1031" i="20"/>
  <c r="F1524" i="21"/>
  <c r="D1276" i="20"/>
  <c r="F1769" i="21"/>
  <c r="C541" i="20"/>
  <c r="D1034" i="21"/>
  <c r="C786" i="20"/>
  <c r="D1279" i="21"/>
  <c r="C1031" i="20"/>
  <c r="D1524" i="21"/>
  <c r="C1276" i="20"/>
  <c r="D1769" i="21"/>
  <c r="B541" i="20"/>
  <c r="B1034" i="21"/>
  <c r="B786" i="20"/>
  <c r="B1279" i="21"/>
  <c r="B1031" i="20"/>
  <c r="B1524" i="21"/>
  <c r="B1276" i="20"/>
  <c r="B1769" i="21"/>
  <c r="D528" i="20"/>
  <c r="F1021" i="21"/>
  <c r="D773" i="20"/>
  <c r="F1266" i="21"/>
  <c r="D1018" i="20"/>
  <c r="F1511" i="21"/>
  <c r="D1263" i="20"/>
  <c r="F1756" i="21"/>
  <c r="E518" i="20"/>
  <c r="H1011" i="21"/>
  <c r="E763" i="20"/>
  <c r="H1256" i="21"/>
  <c r="E1253" i="20"/>
  <c r="H1746" i="21"/>
  <c r="H1501" i="21"/>
  <c r="E1008" i="20"/>
  <c r="B754" i="20"/>
  <c r="B1247" i="21"/>
  <c r="B999" i="20"/>
  <c r="B1492" i="21"/>
  <c r="B1244" i="20"/>
  <c r="B1737" i="21"/>
  <c r="B509" i="20"/>
  <c r="B1002" i="21"/>
  <c r="E752" i="20"/>
  <c r="H1245" i="21"/>
  <c r="E507" i="20"/>
  <c r="H1000" i="21"/>
  <c r="E1242" i="20"/>
  <c r="H1735" i="21"/>
  <c r="E997" i="20"/>
  <c r="H1490" i="21"/>
  <c r="D507" i="20"/>
  <c r="F1000" i="21"/>
  <c r="D1242" i="20"/>
  <c r="F1735" i="21"/>
  <c r="F1245" i="21"/>
  <c r="D752" i="20"/>
  <c r="F1490" i="21"/>
  <c r="D997" i="20"/>
  <c r="C507" i="20"/>
  <c r="D1000" i="21"/>
  <c r="C752" i="20"/>
  <c r="D1245" i="21"/>
  <c r="C1242" i="20"/>
  <c r="D1735" i="21"/>
  <c r="C997" i="20"/>
  <c r="D1490" i="21"/>
  <c r="B1242" i="20"/>
  <c r="B1735" i="21"/>
  <c r="B507" i="20"/>
  <c r="B1000" i="21"/>
  <c r="B997" i="20"/>
  <c r="B1490" i="21"/>
  <c r="B752" i="20"/>
  <c r="B1245" i="21"/>
  <c r="E506" i="20"/>
  <c r="H999" i="21"/>
  <c r="E996" i="20"/>
  <c r="H1489" i="21"/>
  <c r="E1241" i="20"/>
  <c r="H1734" i="21"/>
  <c r="H1244" i="21"/>
  <c r="E751" i="20"/>
  <c r="D506" i="20"/>
  <c r="F999" i="21"/>
  <c r="D751" i="20"/>
  <c r="F1244" i="21"/>
  <c r="D996" i="20"/>
  <c r="F1489" i="21"/>
  <c r="F1734" i="21"/>
  <c r="D1241" i="20"/>
  <c r="C506" i="20"/>
  <c r="D999" i="21"/>
  <c r="C751" i="20"/>
  <c r="D1244" i="21"/>
  <c r="D1489" i="21"/>
  <c r="C996" i="20"/>
  <c r="D1734" i="21"/>
  <c r="C1241" i="20"/>
  <c r="B751" i="20"/>
  <c r="B1244" i="21"/>
  <c r="B996" i="20"/>
  <c r="B1489" i="21"/>
  <c r="B506" i="20"/>
  <c r="B999" i="21"/>
  <c r="B1241" i="20"/>
  <c r="B1734" i="21"/>
  <c r="E995" i="20"/>
  <c r="H1488" i="21"/>
  <c r="E1240" i="20"/>
  <c r="H1733" i="21"/>
  <c r="E505" i="20"/>
  <c r="H998" i="21"/>
  <c r="E750" i="20"/>
  <c r="H1243" i="21"/>
  <c r="D995" i="20"/>
  <c r="F1488" i="21"/>
  <c r="D750" i="20"/>
  <c r="F1243" i="21"/>
  <c r="D505" i="20"/>
  <c r="F998" i="21"/>
  <c r="D1240" i="20"/>
  <c r="F1733" i="21"/>
  <c r="C1240" i="20"/>
  <c r="D1733" i="21"/>
  <c r="C750" i="20"/>
  <c r="D1243" i="21"/>
  <c r="D998" i="21"/>
  <c r="C505" i="20"/>
  <c r="D1488" i="21"/>
  <c r="C995" i="20"/>
  <c r="B750" i="20"/>
  <c r="B1243" i="21"/>
  <c r="B505" i="20"/>
  <c r="B998" i="21"/>
  <c r="B995" i="20"/>
  <c r="B1488" i="21"/>
  <c r="B1733" i="21"/>
  <c r="B1240" i="20"/>
  <c r="E994" i="20"/>
  <c r="H1487" i="21"/>
  <c r="E504" i="20"/>
  <c r="H997" i="21"/>
  <c r="E749" i="20"/>
  <c r="H1242" i="21"/>
  <c r="H1732" i="21"/>
  <c r="E1239" i="20"/>
  <c r="D749" i="20"/>
  <c r="F1242" i="21"/>
  <c r="D1239" i="20"/>
  <c r="F1732" i="21"/>
  <c r="D994" i="20"/>
  <c r="F1487" i="21"/>
  <c r="F997" i="21"/>
  <c r="D504" i="20"/>
  <c r="C504" i="20"/>
  <c r="D997" i="21"/>
  <c r="C994" i="20"/>
  <c r="D1487" i="21"/>
  <c r="C749" i="20"/>
  <c r="D1242" i="21"/>
  <c r="C1239" i="20"/>
  <c r="D1732" i="21"/>
  <c r="B997" i="21"/>
  <c r="B504" i="20"/>
  <c r="B1242" i="21"/>
  <c r="B749" i="20"/>
  <c r="B1487" i="21"/>
  <c r="B994" i="20"/>
  <c r="B1732" i="21"/>
  <c r="B1239" i="20"/>
  <c r="E503" i="20"/>
  <c r="H996" i="21"/>
  <c r="E993" i="20"/>
  <c r="H1486" i="21"/>
  <c r="E1238" i="20"/>
  <c r="H1731" i="21"/>
  <c r="E748" i="20"/>
  <c r="H1241" i="21"/>
  <c r="D748" i="20"/>
  <c r="F1241" i="21"/>
  <c r="D1238" i="20"/>
  <c r="F1731" i="21"/>
  <c r="F996" i="21"/>
  <c r="D503" i="20"/>
  <c r="F1486" i="21"/>
  <c r="D993" i="20"/>
  <c r="C503" i="20"/>
  <c r="D996" i="21"/>
  <c r="C748" i="20"/>
  <c r="D1241" i="21"/>
  <c r="C993" i="20"/>
  <c r="D1486" i="21"/>
  <c r="D1731" i="21"/>
  <c r="C1238" i="20"/>
  <c r="B993" i="20"/>
  <c r="B1486" i="21"/>
  <c r="B1238" i="20"/>
  <c r="B1731" i="21"/>
  <c r="B503" i="20"/>
  <c r="B996" i="21"/>
  <c r="B748" i="20"/>
  <c r="B1241" i="21"/>
  <c r="E502" i="20"/>
  <c r="H995" i="21"/>
  <c r="E747" i="20"/>
  <c r="H1240" i="21"/>
  <c r="E1237" i="20"/>
  <c r="H1730" i="21"/>
  <c r="H1485" i="21"/>
  <c r="E992" i="20"/>
  <c r="D747" i="20"/>
  <c r="F1240" i="21"/>
  <c r="D992" i="20"/>
  <c r="F1485" i="21"/>
  <c r="D502" i="20"/>
  <c r="F995" i="21"/>
  <c r="F1730" i="21"/>
  <c r="D1237" i="20"/>
  <c r="C1237" i="20"/>
  <c r="D1730" i="21"/>
  <c r="C747" i="20"/>
  <c r="D1240" i="21"/>
  <c r="D995" i="21"/>
  <c r="C502" i="20"/>
  <c r="D1485" i="21"/>
  <c r="C992" i="20"/>
  <c r="B747" i="20"/>
  <c r="B1240" i="21"/>
  <c r="B992" i="20"/>
  <c r="B1485" i="21"/>
  <c r="B502" i="20"/>
  <c r="B995" i="21"/>
  <c r="B1237" i="20"/>
  <c r="B1730" i="21"/>
  <c r="E501" i="20"/>
  <c r="H994" i="21"/>
  <c r="E1236" i="20"/>
  <c r="H1729" i="21"/>
  <c r="E746" i="20"/>
  <c r="H1239" i="21"/>
  <c r="E991" i="20"/>
  <c r="H1484" i="21"/>
  <c r="D501" i="20"/>
  <c r="F994" i="21"/>
  <c r="D746" i="20"/>
  <c r="F1239" i="21"/>
  <c r="D991" i="20"/>
  <c r="F1484" i="21"/>
  <c r="D1236" i="20"/>
  <c r="F1729" i="21"/>
  <c r="C746" i="20"/>
  <c r="D1239" i="21"/>
  <c r="C501" i="20"/>
  <c r="D994" i="21"/>
  <c r="C991" i="20"/>
  <c r="D1484" i="21"/>
  <c r="D1729" i="21"/>
  <c r="C1236" i="20"/>
  <c r="B501" i="20"/>
  <c r="B994" i="21"/>
  <c r="B1236" i="20"/>
  <c r="B1729" i="21"/>
  <c r="B746" i="20"/>
  <c r="B1239" i="21"/>
  <c r="B1484" i="21"/>
  <c r="B991" i="20"/>
  <c r="E745" i="20"/>
  <c r="H1238" i="21"/>
  <c r="E1235" i="20"/>
  <c r="H1728" i="21"/>
  <c r="E500" i="20"/>
  <c r="H993" i="21"/>
  <c r="H1483" i="21"/>
  <c r="E990" i="20"/>
  <c r="D990" i="20"/>
  <c r="F1483" i="21"/>
  <c r="F993" i="21"/>
  <c r="D500" i="20"/>
  <c r="F1238" i="21"/>
  <c r="D745" i="20"/>
  <c r="F1728" i="21"/>
  <c r="D1235" i="20"/>
  <c r="C1235" i="20"/>
  <c r="D1728" i="21"/>
  <c r="C500" i="20"/>
  <c r="D993" i="21"/>
  <c r="C990" i="20"/>
  <c r="D1483" i="21"/>
  <c r="C745" i="20"/>
  <c r="D1238" i="21"/>
  <c r="B500" i="20"/>
  <c r="B993" i="21"/>
  <c r="B1235" i="20"/>
  <c r="B1728" i="21"/>
  <c r="B1238" i="21"/>
  <c r="B745" i="20"/>
  <c r="B1483" i="21"/>
  <c r="B990" i="20"/>
  <c r="E1234" i="20"/>
  <c r="H1727" i="21"/>
  <c r="E744" i="20"/>
  <c r="H1237" i="21"/>
  <c r="E989" i="20"/>
  <c r="H1482" i="21"/>
  <c r="H992" i="21"/>
  <c r="E499" i="20"/>
  <c r="D744" i="20"/>
  <c r="F1237" i="21"/>
  <c r="D989" i="20"/>
  <c r="F1482" i="21"/>
  <c r="D1234" i="20"/>
  <c r="F1727" i="21"/>
  <c r="D499" i="20"/>
  <c r="F992" i="21"/>
  <c r="C499" i="20"/>
  <c r="D992" i="21"/>
  <c r="C744" i="20"/>
  <c r="D1237" i="21"/>
  <c r="D1482" i="21"/>
  <c r="C989" i="20"/>
  <c r="D1727" i="21"/>
  <c r="C1234" i="20"/>
  <c r="B744" i="20"/>
  <c r="B1237" i="21"/>
  <c r="B989" i="20"/>
  <c r="B1482" i="21"/>
  <c r="B1234" i="20"/>
  <c r="B1727" i="21"/>
  <c r="B499" i="20"/>
  <c r="B992" i="21"/>
  <c r="E988" i="20"/>
  <c r="H1481" i="21"/>
  <c r="E498" i="20"/>
  <c r="H991" i="21"/>
  <c r="E1233" i="20"/>
  <c r="H1726" i="21"/>
  <c r="H1236" i="21"/>
  <c r="E743" i="20"/>
  <c r="D498" i="20"/>
  <c r="F991" i="21"/>
  <c r="D743" i="20"/>
  <c r="F1236" i="21"/>
  <c r="D988" i="20"/>
  <c r="F1481" i="21"/>
  <c r="F1726" i="21"/>
  <c r="D1233" i="20"/>
  <c r="C498" i="20"/>
  <c r="D991" i="21"/>
  <c r="C988" i="20"/>
  <c r="D1481" i="21"/>
  <c r="C1233" i="20"/>
  <c r="D1726" i="21"/>
  <c r="D1236" i="21"/>
  <c r="C743" i="20"/>
  <c r="B743" i="20"/>
  <c r="B1236" i="21"/>
  <c r="B988" i="20"/>
  <c r="B1481" i="21"/>
  <c r="B991" i="21"/>
  <c r="B498" i="20"/>
  <c r="B1726" i="21"/>
  <c r="B1233" i="20"/>
  <c r="E497" i="20"/>
  <c r="H990" i="21"/>
  <c r="E987" i="20"/>
  <c r="H1480" i="21"/>
  <c r="E1232" i="20"/>
  <c r="H1725" i="21"/>
  <c r="H1235" i="21"/>
  <c r="E742" i="20"/>
  <c r="D742" i="20"/>
  <c r="F1235" i="21"/>
  <c r="D987" i="20"/>
  <c r="F1480" i="21"/>
  <c r="D497" i="20"/>
  <c r="F990" i="21"/>
  <c r="D1232" i="20"/>
  <c r="F1725" i="21"/>
  <c r="C497" i="20"/>
  <c r="D990" i="21"/>
  <c r="C742" i="20"/>
  <c r="D1235" i="21"/>
  <c r="D1480" i="21"/>
  <c r="C987" i="20"/>
  <c r="D1725" i="21"/>
  <c r="C1232" i="20"/>
  <c r="B742" i="20"/>
  <c r="B1235" i="21"/>
  <c r="B987" i="20"/>
  <c r="B1480" i="21"/>
  <c r="B1232" i="20"/>
  <c r="B1725" i="21"/>
  <c r="B990" i="21"/>
  <c r="B497" i="20"/>
  <c r="E496" i="20"/>
  <c r="H989" i="21"/>
  <c r="E741" i="20"/>
  <c r="H1234" i="21"/>
  <c r="H1479" i="21"/>
  <c r="E986" i="20"/>
  <c r="H1724" i="21"/>
  <c r="E1231" i="20"/>
  <c r="D986" i="20"/>
  <c r="F1479" i="21"/>
  <c r="D496" i="20"/>
  <c r="F989" i="21"/>
  <c r="D1231" i="20"/>
  <c r="F1724" i="21"/>
  <c r="F1234" i="21"/>
  <c r="D741" i="20"/>
  <c r="C986" i="20"/>
  <c r="D1479" i="21"/>
  <c r="C1231" i="20"/>
  <c r="D1724" i="21"/>
  <c r="C496" i="20"/>
  <c r="D989" i="21"/>
  <c r="D1234" i="21"/>
  <c r="C741" i="20"/>
  <c r="B496" i="20"/>
  <c r="B989" i="21"/>
  <c r="B986" i="20"/>
  <c r="B1479" i="21"/>
  <c r="B741" i="20"/>
  <c r="B1234" i="21"/>
  <c r="B1231" i="20"/>
  <c r="B1724" i="21"/>
  <c r="E985" i="20"/>
  <c r="H1478" i="21"/>
  <c r="E1230" i="20"/>
  <c r="H1723" i="21"/>
  <c r="E740" i="20"/>
  <c r="H1233" i="21"/>
  <c r="H988" i="21"/>
  <c r="E495" i="20"/>
  <c r="D495" i="20"/>
  <c r="F988" i="21"/>
  <c r="D740" i="20"/>
  <c r="F1233" i="21"/>
  <c r="F1478" i="21"/>
  <c r="D985" i="20"/>
  <c r="F1723" i="21"/>
  <c r="D1230" i="20"/>
  <c r="C740" i="20"/>
  <c r="D1233" i="21"/>
  <c r="C985" i="20"/>
  <c r="D1478" i="21"/>
  <c r="C1230" i="20"/>
  <c r="D1723" i="21"/>
  <c r="C495" i="20"/>
  <c r="D988" i="21"/>
  <c r="B495" i="20"/>
  <c r="B988" i="21"/>
  <c r="B740" i="20"/>
  <c r="B1233" i="21"/>
  <c r="B1230" i="20"/>
  <c r="B1723" i="21"/>
  <c r="B1478" i="21"/>
  <c r="B985" i="20"/>
  <c r="E494" i="20"/>
  <c r="H987" i="21"/>
  <c r="E1229" i="20"/>
  <c r="H1722" i="21"/>
  <c r="E739" i="20"/>
  <c r="H1232" i="21"/>
  <c r="H1477" i="21"/>
  <c r="E984" i="20"/>
  <c r="D984" i="20"/>
  <c r="F1477" i="21"/>
  <c r="D1229" i="20"/>
  <c r="F1722" i="21"/>
  <c r="F987" i="21"/>
  <c r="D494" i="20"/>
  <c r="F1232" i="21"/>
  <c r="D739" i="20"/>
  <c r="C739" i="20"/>
  <c r="D1232" i="21"/>
  <c r="C494" i="20"/>
  <c r="D987" i="21"/>
  <c r="C1229" i="20"/>
  <c r="D1722" i="21"/>
  <c r="D1477" i="21"/>
  <c r="C984" i="20"/>
  <c r="B494" i="20"/>
  <c r="B987" i="21"/>
  <c r="B739" i="20"/>
  <c r="B1232" i="21"/>
  <c r="B984" i="20"/>
  <c r="B1477" i="21"/>
  <c r="B1229" i="20"/>
  <c r="B1722" i="21"/>
  <c r="E738" i="20"/>
  <c r="H1231" i="21"/>
  <c r="E493" i="20"/>
  <c r="H986" i="21"/>
  <c r="E1228" i="20"/>
  <c r="H1721" i="21"/>
  <c r="H1476" i="21"/>
  <c r="E983" i="20"/>
  <c r="D493" i="20"/>
  <c r="F986" i="21"/>
  <c r="D983" i="20"/>
  <c r="F1476" i="21"/>
  <c r="D738" i="20"/>
  <c r="F1231" i="21"/>
  <c r="F1721" i="21"/>
  <c r="D1228" i="20"/>
  <c r="C738" i="20"/>
  <c r="D1231" i="21"/>
  <c r="C983" i="20"/>
  <c r="D1476" i="21"/>
  <c r="C1228" i="20"/>
  <c r="D1721" i="21"/>
  <c r="D986" i="21"/>
  <c r="C493" i="20"/>
  <c r="B493" i="20"/>
  <c r="B986" i="21"/>
  <c r="B738" i="20"/>
  <c r="B1231" i="21"/>
  <c r="B1228" i="20"/>
  <c r="B1721" i="21"/>
  <c r="B983" i="20"/>
  <c r="B1476" i="21"/>
  <c r="E982" i="20"/>
  <c r="H1475" i="21"/>
  <c r="E492" i="20"/>
  <c r="H985" i="21"/>
  <c r="E737" i="20"/>
  <c r="H1230" i="21"/>
  <c r="E1227" i="20"/>
  <c r="H1720" i="21"/>
  <c r="D492" i="20"/>
  <c r="F985" i="21"/>
  <c r="D982" i="20"/>
  <c r="F1475" i="21"/>
  <c r="D1227" i="20"/>
  <c r="F1720" i="21"/>
  <c r="D737" i="20"/>
  <c r="F1230" i="21"/>
  <c r="C737" i="20"/>
  <c r="D1230" i="21"/>
  <c r="C1227" i="20"/>
  <c r="D1720" i="21"/>
  <c r="D985" i="21"/>
  <c r="C492" i="20"/>
  <c r="D1475" i="21"/>
  <c r="C982" i="20"/>
  <c r="B982" i="20"/>
  <c r="B1475" i="21"/>
  <c r="B492" i="20"/>
  <c r="B985" i="21"/>
  <c r="B1227" i="20"/>
  <c r="B1720" i="21"/>
  <c r="B1230" i="21"/>
  <c r="B737" i="20"/>
  <c r="E1226" i="20"/>
  <c r="H1719" i="21"/>
  <c r="E981" i="20"/>
  <c r="H1474" i="21"/>
  <c r="E491" i="20"/>
  <c r="H984" i="21"/>
  <c r="H1229" i="21"/>
  <c r="E736" i="20"/>
  <c r="D491" i="20"/>
  <c r="F984" i="21"/>
  <c r="D736" i="20"/>
  <c r="F1229" i="21"/>
  <c r="D981" i="20"/>
  <c r="F1474" i="21"/>
  <c r="D1226" i="20"/>
  <c r="F1719" i="21"/>
  <c r="C1226" i="20"/>
  <c r="D1719" i="21"/>
  <c r="C491" i="20"/>
  <c r="D984" i="21"/>
  <c r="D1229" i="21"/>
  <c r="C736" i="20"/>
  <c r="D1474" i="21"/>
  <c r="C981" i="20"/>
  <c r="B736" i="20"/>
  <c r="B1229" i="21"/>
  <c r="B981" i="20"/>
  <c r="B1474" i="21"/>
  <c r="B984" i="21"/>
  <c r="B491" i="20"/>
  <c r="B1719" i="21"/>
  <c r="B1226" i="20"/>
  <c r="E980" i="20"/>
  <c r="H1473" i="21"/>
  <c r="E490" i="20"/>
  <c r="H983" i="21"/>
  <c r="E735" i="20"/>
  <c r="H1228" i="21"/>
  <c r="E1225" i="20"/>
  <c r="H1718" i="21"/>
  <c r="D490" i="20"/>
  <c r="F983" i="21"/>
  <c r="D735" i="20"/>
  <c r="F1228" i="21"/>
  <c r="D1225" i="20"/>
  <c r="F1718" i="21"/>
  <c r="F1473" i="21"/>
  <c r="D980" i="20"/>
  <c r="C490" i="20"/>
  <c r="D983" i="21"/>
  <c r="C980" i="20"/>
  <c r="D1473" i="21"/>
  <c r="D1228" i="21"/>
  <c r="C735" i="20"/>
  <c r="D1718" i="21"/>
  <c r="C1225" i="20"/>
  <c r="B490" i="20"/>
  <c r="B983" i="21"/>
  <c r="B735" i="20"/>
  <c r="B1228" i="21"/>
  <c r="B1225" i="20"/>
  <c r="B1718" i="21"/>
  <c r="B1473" i="21"/>
  <c r="B980" i="20"/>
  <c r="X222" i="8"/>
  <c r="B1448" i="12" s="1"/>
  <c r="H1345" i="21"/>
  <c r="E852" i="20"/>
  <c r="E1097" i="20"/>
  <c r="H1590" i="21"/>
  <c r="H1100" i="21"/>
  <c r="E607" i="20"/>
  <c r="H1835" i="21"/>
  <c r="E1342" i="20"/>
  <c r="E540" i="20"/>
  <c r="H1033" i="21"/>
  <c r="E785" i="20"/>
  <c r="H1278" i="21"/>
  <c r="E1030" i="20"/>
  <c r="H1523" i="21"/>
  <c r="E1275" i="20"/>
  <c r="H1768" i="21"/>
  <c r="B536" i="20"/>
  <c r="B1029" i="21"/>
  <c r="B781" i="20"/>
  <c r="B1274" i="21"/>
  <c r="B1026" i="20"/>
  <c r="B1519" i="21"/>
  <c r="B1271" i="20"/>
  <c r="B1764" i="21"/>
  <c r="C535" i="20"/>
  <c r="D1028" i="21"/>
  <c r="C780" i="20"/>
  <c r="D1273" i="21"/>
  <c r="C1025" i="20"/>
  <c r="D1518" i="21"/>
  <c r="C1270" i="20"/>
  <c r="D1763" i="21"/>
  <c r="C532" i="20"/>
  <c r="D1025" i="21"/>
  <c r="C777" i="20"/>
  <c r="D1270" i="21"/>
  <c r="C1022" i="20"/>
  <c r="D1515" i="21"/>
  <c r="C1267" i="20"/>
  <c r="D1760" i="21"/>
  <c r="D771" i="20"/>
  <c r="F1264" i="21"/>
  <c r="D526" i="20"/>
  <c r="F1019" i="21"/>
  <c r="D1016" i="20"/>
  <c r="F1509" i="21"/>
  <c r="D1261" i="20"/>
  <c r="F1754" i="21"/>
  <c r="E1006" i="20"/>
  <c r="H1499" i="21"/>
  <c r="E516" i="20"/>
  <c r="H1009" i="21"/>
  <c r="E761" i="20"/>
  <c r="H1254" i="21"/>
  <c r="E1251" i="20"/>
  <c r="H1744" i="21"/>
  <c r="C760" i="20"/>
  <c r="D1253" i="21"/>
  <c r="C515" i="20"/>
  <c r="D1008" i="21"/>
  <c r="C1005" i="20"/>
  <c r="D1498" i="21"/>
  <c r="D1743" i="21"/>
  <c r="C1250" i="20"/>
  <c r="C999" i="20"/>
  <c r="D1492" i="21"/>
  <c r="C509" i="20"/>
  <c r="D1002" i="21"/>
  <c r="C754" i="20"/>
  <c r="D1247" i="21"/>
  <c r="C1244" i="20"/>
  <c r="D1737" i="21"/>
  <c r="E538" i="20"/>
  <c r="H1031" i="21"/>
  <c r="E783" i="20"/>
  <c r="H1276" i="21"/>
  <c r="E1028" i="20"/>
  <c r="H1521" i="21"/>
  <c r="E1273" i="20"/>
  <c r="H1766" i="21"/>
  <c r="B535" i="20"/>
  <c r="B1028" i="21"/>
  <c r="B780" i="20"/>
  <c r="B1273" i="21"/>
  <c r="B1025" i="20"/>
  <c r="B1518" i="21"/>
  <c r="B1270" i="20"/>
  <c r="B1763" i="21"/>
  <c r="E534" i="20"/>
  <c r="H1027" i="21"/>
  <c r="E779" i="20"/>
  <c r="H1272" i="21"/>
  <c r="E1024" i="20"/>
  <c r="H1517" i="21"/>
  <c r="E1269" i="20"/>
  <c r="H1762" i="21"/>
  <c r="C529" i="20"/>
  <c r="D1022" i="21"/>
  <c r="C774" i="20"/>
  <c r="D1267" i="21"/>
  <c r="C1019" i="20"/>
  <c r="D1512" i="21"/>
  <c r="C1264" i="20"/>
  <c r="D1757" i="21"/>
  <c r="B528" i="20"/>
  <c r="B1021" i="21"/>
  <c r="B773" i="20"/>
  <c r="B1266" i="21"/>
  <c r="B1018" i="20"/>
  <c r="B1511" i="21"/>
  <c r="B1263" i="20"/>
  <c r="B1756" i="21"/>
  <c r="D1005" i="20"/>
  <c r="F1498" i="21"/>
  <c r="D515" i="20"/>
  <c r="F1008" i="21"/>
  <c r="D760" i="20"/>
  <c r="F1253" i="21"/>
  <c r="D1250" i="20"/>
  <c r="F1743" i="21"/>
  <c r="X220" i="8"/>
  <c r="B1446" i="12" s="1"/>
  <c r="X209" i="8"/>
  <c r="B1435" i="12" s="1"/>
  <c r="D535" i="20"/>
  <c r="F1028" i="21"/>
  <c r="D780" i="20"/>
  <c r="F1273" i="21"/>
  <c r="D1025" i="20"/>
  <c r="F1518" i="21"/>
  <c r="D1270" i="20"/>
  <c r="F1763" i="21"/>
  <c r="C533" i="20"/>
  <c r="D1026" i="21"/>
  <c r="C778" i="20"/>
  <c r="D1271" i="21"/>
  <c r="C1023" i="20"/>
  <c r="D1516" i="21"/>
  <c r="C1268" i="20"/>
  <c r="D1761" i="21"/>
  <c r="D530" i="20"/>
  <c r="F1023" i="21"/>
  <c r="D775" i="20"/>
  <c r="F1268" i="21"/>
  <c r="D1020" i="20"/>
  <c r="F1513" i="21"/>
  <c r="D1265" i="20"/>
  <c r="F1758" i="21"/>
  <c r="E529" i="20"/>
  <c r="H1022" i="21"/>
  <c r="E774" i="20"/>
  <c r="H1267" i="21"/>
  <c r="E1019" i="20"/>
  <c r="H1512" i="21"/>
  <c r="E1264" i="20"/>
  <c r="H1757" i="21"/>
  <c r="B526" i="20"/>
  <c r="B1019" i="21"/>
  <c r="B771" i="20"/>
  <c r="B1264" i="21"/>
  <c r="B1016" i="20"/>
  <c r="B1509" i="21"/>
  <c r="B1261" i="20"/>
  <c r="B1754" i="21"/>
  <c r="C1013" i="20"/>
  <c r="D1506" i="21"/>
  <c r="C523" i="20"/>
  <c r="D1016" i="21"/>
  <c r="D1261" i="21"/>
  <c r="C768" i="20"/>
  <c r="D1751" i="21"/>
  <c r="C1258" i="20"/>
  <c r="E520" i="20"/>
  <c r="H1013" i="21"/>
  <c r="E765" i="20"/>
  <c r="H1258" i="21"/>
  <c r="E1010" i="20"/>
  <c r="H1503" i="21"/>
  <c r="H1748" i="21"/>
  <c r="E1255" i="20"/>
  <c r="E515" i="20"/>
  <c r="H1008" i="21"/>
  <c r="E760" i="20"/>
  <c r="H1253" i="21"/>
  <c r="E1250" i="20"/>
  <c r="H1743" i="21"/>
  <c r="E1005" i="20"/>
  <c r="H1498" i="21"/>
  <c r="C511" i="20"/>
  <c r="D1004" i="21"/>
  <c r="C756" i="20"/>
  <c r="D1249" i="21"/>
  <c r="C1001" i="20"/>
  <c r="D1494" i="21"/>
  <c r="D1739" i="21"/>
  <c r="C1246" i="20"/>
  <c r="E754" i="20"/>
  <c r="H1247" i="21"/>
  <c r="E999" i="20"/>
  <c r="H1492" i="21"/>
  <c r="H1002" i="21"/>
  <c r="E509" i="20"/>
  <c r="H1737" i="21"/>
  <c r="E1244" i="20"/>
  <c r="U208" i="8"/>
  <c r="Q208" i="8"/>
  <c r="N208" i="8"/>
  <c r="G210" i="4"/>
  <c r="C208" i="11"/>
  <c r="B1189" i="12" s="1"/>
  <c r="G208" i="11"/>
  <c r="A1189" i="12"/>
  <c r="C1189" i="12"/>
  <c r="E1189" i="12"/>
  <c r="G1189" i="12"/>
  <c r="A944" i="12"/>
  <c r="C944" i="12"/>
  <c r="E944" i="12"/>
  <c r="I208" i="9"/>
  <c r="D944" i="12" s="1"/>
  <c r="A454" i="12"/>
  <c r="C454" i="12"/>
  <c r="E454" i="12"/>
  <c r="A699" i="12"/>
  <c r="C699" i="12"/>
  <c r="E699" i="12"/>
  <c r="Q207" i="8"/>
  <c r="U207" i="8"/>
  <c r="N207" i="8"/>
  <c r="G209" i="4"/>
  <c r="A453" i="12"/>
  <c r="C453" i="12"/>
  <c r="E453" i="12"/>
  <c r="A698" i="12"/>
  <c r="C698" i="12"/>
  <c r="E698" i="12"/>
  <c r="I207" i="9"/>
  <c r="D943" i="12" s="1"/>
  <c r="A943" i="12"/>
  <c r="C943" i="12"/>
  <c r="E943" i="12"/>
  <c r="C207" i="11"/>
  <c r="B1188" i="12" s="1"/>
  <c r="G207" i="11"/>
  <c r="A1188" i="12"/>
  <c r="C1188" i="12"/>
  <c r="E1188" i="12"/>
  <c r="G1188" i="12"/>
  <c r="Q206" i="8"/>
  <c r="U206" i="8"/>
  <c r="N206" i="8"/>
  <c r="G208" i="4"/>
  <c r="A452" i="12"/>
  <c r="C452" i="12"/>
  <c r="E452" i="12"/>
  <c r="A697" i="12"/>
  <c r="C697" i="12"/>
  <c r="E697" i="12"/>
  <c r="I206" i="9"/>
  <c r="D942" i="12" s="1"/>
  <c r="A942" i="12"/>
  <c r="C942" i="12"/>
  <c r="E942" i="12"/>
  <c r="C206" i="11"/>
  <c r="B1187" i="12" s="1"/>
  <c r="G206" i="11"/>
  <c r="A1187" i="12"/>
  <c r="C1187" i="12"/>
  <c r="E1187" i="12"/>
  <c r="G1187" i="12"/>
  <c r="Q205" i="8"/>
  <c r="U205" i="8"/>
  <c r="N205" i="8"/>
  <c r="G207" i="4"/>
  <c r="C205" i="11"/>
  <c r="B1186" i="12" s="1"/>
  <c r="G205" i="11"/>
  <c r="A1186" i="12"/>
  <c r="C1186" i="12"/>
  <c r="E1186" i="12"/>
  <c r="G1186" i="12"/>
  <c r="A941" i="12"/>
  <c r="C941" i="12"/>
  <c r="E941" i="12"/>
  <c r="I205" i="9"/>
  <c r="D941" i="12" s="1"/>
  <c r="A451" i="12"/>
  <c r="C451" i="12"/>
  <c r="E451" i="12"/>
  <c r="A696" i="12"/>
  <c r="C696" i="12"/>
  <c r="E696" i="12"/>
  <c r="Q204" i="8"/>
  <c r="U204" i="8"/>
  <c r="N204" i="8"/>
  <c r="G206" i="4"/>
  <c r="C204" i="11"/>
  <c r="B1185" i="12" s="1"/>
  <c r="G204" i="11"/>
  <c r="A1185" i="12"/>
  <c r="C1185" i="12"/>
  <c r="E1185" i="12"/>
  <c r="G1185" i="12"/>
  <c r="A940" i="12"/>
  <c r="C940" i="12"/>
  <c r="E940" i="12"/>
  <c r="I204" i="9"/>
  <c r="D940" i="12" s="1"/>
  <c r="A450" i="12"/>
  <c r="C450" i="12"/>
  <c r="E450" i="12"/>
  <c r="A695" i="12"/>
  <c r="C695" i="12"/>
  <c r="E695" i="12"/>
  <c r="Q203" i="8"/>
  <c r="U203" i="8"/>
  <c r="N203" i="8"/>
  <c r="G205" i="4"/>
  <c r="C203" i="11"/>
  <c r="B1184" i="12" s="1"/>
  <c r="G203" i="11"/>
  <c r="A1184" i="12"/>
  <c r="C1184" i="12"/>
  <c r="E1184" i="12"/>
  <c r="G1184" i="12"/>
  <c r="I203" i="9"/>
  <c r="D939" i="12" s="1"/>
  <c r="A449" i="12"/>
  <c r="C449" i="12"/>
  <c r="E449" i="12"/>
  <c r="A694" i="12"/>
  <c r="C694" i="12"/>
  <c r="E694" i="12"/>
  <c r="A939" i="12"/>
  <c r="C939" i="12"/>
  <c r="E939" i="12"/>
  <c r="Q202" i="8"/>
  <c r="U202" i="8"/>
  <c r="N202" i="8"/>
  <c r="G204" i="4"/>
  <c r="I202" i="9"/>
  <c r="D938" i="12" s="1"/>
  <c r="A448" i="12"/>
  <c r="C448" i="12"/>
  <c r="E448" i="12"/>
  <c r="A693" i="12"/>
  <c r="C693" i="12"/>
  <c r="E693" i="12"/>
  <c r="A938" i="12"/>
  <c r="C938" i="12"/>
  <c r="E938" i="12"/>
  <c r="C202" i="11"/>
  <c r="B1183" i="12" s="1"/>
  <c r="G202" i="11"/>
  <c r="A1183" i="12"/>
  <c r="C1183" i="12"/>
  <c r="E1183" i="12"/>
  <c r="G1183" i="12"/>
  <c r="Q201" i="8"/>
  <c r="U201" i="8"/>
  <c r="N201" i="8"/>
  <c r="G203" i="4"/>
  <c r="C201" i="11"/>
  <c r="B1182" i="12" s="1"/>
  <c r="G201" i="11"/>
  <c r="A1182" i="12"/>
  <c r="C1182" i="12"/>
  <c r="E1182" i="12"/>
  <c r="G1182" i="12"/>
  <c r="A937" i="12"/>
  <c r="C937" i="12"/>
  <c r="E937" i="12"/>
  <c r="I201" i="9"/>
  <c r="D937" i="12" s="1"/>
  <c r="A447" i="12"/>
  <c r="C447" i="12"/>
  <c r="E447" i="12"/>
  <c r="A692" i="12"/>
  <c r="C692" i="12"/>
  <c r="E692" i="12"/>
  <c r="Q200" i="8"/>
  <c r="U200" i="8"/>
  <c r="N200" i="8"/>
  <c r="G202" i="4"/>
  <c r="C200" i="11"/>
  <c r="B1181" i="12" s="1"/>
  <c r="G200" i="11"/>
  <c r="A1181" i="12"/>
  <c r="C1181" i="12"/>
  <c r="E1181" i="12"/>
  <c r="G1181" i="12"/>
  <c r="A936" i="12"/>
  <c r="C936" i="12"/>
  <c r="E936" i="12"/>
  <c r="I200" i="9"/>
  <c r="D936" i="12" s="1"/>
  <c r="A446" i="12"/>
  <c r="C446" i="12"/>
  <c r="E446" i="12"/>
  <c r="A691" i="12"/>
  <c r="C691" i="12"/>
  <c r="E691" i="12"/>
  <c r="Q199" i="8"/>
  <c r="U199" i="8"/>
  <c r="N199" i="8"/>
  <c r="G201" i="4"/>
  <c r="C199" i="11"/>
  <c r="B1180" i="12" s="1"/>
  <c r="G199" i="11"/>
  <c r="A1180" i="12"/>
  <c r="C1180" i="12"/>
  <c r="E1180" i="12"/>
  <c r="G1180" i="12"/>
  <c r="A935" i="12"/>
  <c r="C935" i="12"/>
  <c r="E935" i="12"/>
  <c r="I199" i="9"/>
  <c r="D935" i="12" s="1"/>
  <c r="A445" i="12"/>
  <c r="C445" i="12"/>
  <c r="E445" i="12"/>
  <c r="A690" i="12"/>
  <c r="C690" i="12"/>
  <c r="E690" i="12"/>
  <c r="Q198" i="8"/>
  <c r="U198" i="8"/>
  <c r="N198" i="8"/>
  <c r="G200" i="4"/>
  <c r="I198" i="9"/>
  <c r="D934" i="12" s="1"/>
  <c r="A444" i="12"/>
  <c r="C444" i="12"/>
  <c r="E444" i="12"/>
  <c r="A689" i="12"/>
  <c r="C689" i="12"/>
  <c r="E689" i="12"/>
  <c r="A934" i="12"/>
  <c r="C934" i="12"/>
  <c r="E934" i="12"/>
  <c r="C198" i="11"/>
  <c r="B1179" i="12" s="1"/>
  <c r="G198" i="11"/>
  <c r="A1179" i="12"/>
  <c r="C1179" i="12"/>
  <c r="E1179" i="12"/>
  <c r="G1179" i="12"/>
  <c r="Q197" i="8"/>
  <c r="U197" i="8"/>
  <c r="N197" i="8"/>
  <c r="G199" i="4"/>
  <c r="C197" i="11"/>
  <c r="B1178" i="12" s="1"/>
  <c r="G197" i="11"/>
  <c r="A1178" i="12"/>
  <c r="C1178" i="12"/>
  <c r="E1178" i="12"/>
  <c r="G1178" i="12"/>
  <c r="I197" i="9"/>
  <c r="D933" i="12" s="1"/>
  <c r="A933" i="12"/>
  <c r="C933" i="12"/>
  <c r="E933" i="12"/>
  <c r="A443" i="12"/>
  <c r="C443" i="12"/>
  <c r="E443" i="12"/>
  <c r="A688" i="12"/>
  <c r="C688" i="12"/>
  <c r="E688" i="12"/>
  <c r="Q196" i="8"/>
  <c r="U196" i="8"/>
  <c r="N196" i="8"/>
  <c r="G198" i="4"/>
  <c r="I196" i="9"/>
  <c r="D932" i="12" s="1"/>
  <c r="A442" i="12"/>
  <c r="C442" i="12"/>
  <c r="E442" i="12"/>
  <c r="A687" i="12"/>
  <c r="C687" i="12"/>
  <c r="E687" i="12"/>
  <c r="A932" i="12"/>
  <c r="C932" i="12"/>
  <c r="E932" i="12"/>
  <c r="C196" i="11"/>
  <c r="B1177" i="12" s="1"/>
  <c r="G196" i="11"/>
  <c r="A1177" i="12"/>
  <c r="C1177" i="12"/>
  <c r="E1177" i="12"/>
  <c r="G1177" i="12"/>
  <c r="Q195" i="8"/>
  <c r="U195" i="8"/>
  <c r="N195" i="8"/>
  <c r="G197" i="4"/>
  <c r="C195" i="11"/>
  <c r="B1176" i="12" s="1"/>
  <c r="G195" i="11"/>
  <c r="A1176" i="12"/>
  <c r="C1176" i="12"/>
  <c r="E1176" i="12"/>
  <c r="G1176" i="12"/>
  <c r="A931" i="12"/>
  <c r="C931" i="12"/>
  <c r="E931" i="12"/>
  <c r="I195" i="9"/>
  <c r="D931" i="12" s="1"/>
  <c r="A441" i="12"/>
  <c r="C441" i="12"/>
  <c r="E441" i="12"/>
  <c r="A686" i="12"/>
  <c r="C686" i="12"/>
  <c r="E686" i="12"/>
  <c r="Q194" i="8"/>
  <c r="U194" i="8"/>
  <c r="N194" i="8"/>
  <c r="G196" i="4"/>
  <c r="C194" i="11"/>
  <c r="B1175" i="12" s="1"/>
  <c r="G194" i="11"/>
  <c r="A1175" i="12"/>
  <c r="C1175" i="12"/>
  <c r="E1175" i="12"/>
  <c r="G1175" i="12"/>
  <c r="A440" i="12"/>
  <c r="C440" i="12"/>
  <c r="E440" i="12"/>
  <c r="A685" i="12"/>
  <c r="C685" i="12"/>
  <c r="E685" i="12"/>
  <c r="I194" i="9"/>
  <c r="D930" i="12" s="1"/>
  <c r="A930" i="12"/>
  <c r="C930" i="12"/>
  <c r="E930" i="12"/>
  <c r="Q193" i="8"/>
  <c r="U193" i="8"/>
  <c r="N193" i="8"/>
  <c r="G195" i="4"/>
  <c r="A439" i="12"/>
  <c r="C439" i="12"/>
  <c r="E439" i="12"/>
  <c r="A684" i="12"/>
  <c r="C684" i="12"/>
  <c r="E684" i="12"/>
  <c r="I193" i="9"/>
  <c r="D929" i="12" s="1"/>
  <c r="A929" i="12"/>
  <c r="C929" i="12"/>
  <c r="E929" i="12"/>
  <c r="C193" i="11"/>
  <c r="B1174" i="12" s="1"/>
  <c r="G193" i="11"/>
  <c r="A1174" i="12"/>
  <c r="C1174" i="12"/>
  <c r="E1174" i="12"/>
  <c r="G1174" i="12"/>
  <c r="Q192" i="8"/>
  <c r="U192" i="8"/>
  <c r="N192" i="8"/>
  <c r="G194" i="4"/>
  <c r="C192" i="11"/>
  <c r="B1173" i="12" s="1"/>
  <c r="G192" i="11"/>
  <c r="A1173" i="12"/>
  <c r="C1173" i="12"/>
  <c r="E1173" i="12"/>
  <c r="G1173" i="12"/>
  <c r="I192" i="9"/>
  <c r="D928" i="12" s="1"/>
  <c r="A928" i="12"/>
  <c r="C928" i="12"/>
  <c r="E928" i="12"/>
  <c r="A438" i="12"/>
  <c r="C438" i="12"/>
  <c r="E438" i="12"/>
  <c r="A683" i="12"/>
  <c r="C683" i="12"/>
  <c r="E683" i="12"/>
  <c r="Q191" i="8"/>
  <c r="U191" i="8"/>
  <c r="N191" i="8"/>
  <c r="G193" i="4"/>
  <c r="C191" i="11"/>
  <c r="B1172" i="12" s="1"/>
  <c r="G191" i="11"/>
  <c r="A1172" i="12"/>
  <c r="C1172" i="12"/>
  <c r="E1172" i="12"/>
  <c r="G1172" i="12"/>
  <c r="I191" i="9"/>
  <c r="D927" i="12" s="1"/>
  <c r="A437" i="12"/>
  <c r="C437" i="12"/>
  <c r="E437" i="12"/>
  <c r="A682" i="12"/>
  <c r="C682" i="12"/>
  <c r="E682" i="12"/>
  <c r="A927" i="12"/>
  <c r="C927" i="12"/>
  <c r="E927" i="12"/>
  <c r="Q190" i="8"/>
  <c r="U190" i="8"/>
  <c r="N190" i="8"/>
  <c r="G192" i="4"/>
  <c r="C190" i="11"/>
  <c r="B1171" i="12" s="1"/>
  <c r="G190" i="11"/>
  <c r="A1171" i="12"/>
  <c r="C1171" i="12"/>
  <c r="E1171" i="12"/>
  <c r="G1171" i="12"/>
  <c r="A436" i="12"/>
  <c r="C436" i="12"/>
  <c r="E436" i="12"/>
  <c r="A681" i="12"/>
  <c r="C681" i="12"/>
  <c r="E681" i="12"/>
  <c r="A926" i="12"/>
  <c r="C926" i="12"/>
  <c r="E926" i="12"/>
  <c r="I190" i="9"/>
  <c r="D926" i="12" s="1"/>
  <c r="Q189" i="8"/>
  <c r="U189" i="8"/>
  <c r="N189" i="8"/>
  <c r="G191" i="4"/>
  <c r="I189" i="9"/>
  <c r="D925" i="12" s="1"/>
  <c r="A435" i="12"/>
  <c r="C435" i="12"/>
  <c r="E435" i="12"/>
  <c r="A680" i="12"/>
  <c r="C680" i="12"/>
  <c r="E680" i="12"/>
  <c r="A925" i="12"/>
  <c r="C925" i="12"/>
  <c r="E925" i="12"/>
  <c r="C189" i="11"/>
  <c r="B1170" i="12" s="1"/>
  <c r="G189" i="11"/>
  <c r="A1170" i="12"/>
  <c r="C1170" i="12"/>
  <c r="E1170" i="12"/>
  <c r="G1170" i="12"/>
  <c r="Q188" i="8"/>
  <c r="U188" i="8"/>
  <c r="N188" i="8"/>
  <c r="G190" i="4"/>
  <c r="I188" i="9"/>
  <c r="D924" i="12" s="1"/>
  <c r="A434" i="12"/>
  <c r="C434" i="12"/>
  <c r="E434" i="12"/>
  <c r="A679" i="12"/>
  <c r="C679" i="12"/>
  <c r="E679" i="12"/>
  <c r="A924" i="12"/>
  <c r="C924" i="12"/>
  <c r="E924" i="12"/>
  <c r="C188" i="11"/>
  <c r="B1169" i="12" s="1"/>
  <c r="G188" i="11"/>
  <c r="A1169" i="12"/>
  <c r="C1169" i="12"/>
  <c r="E1169" i="12"/>
  <c r="G1169" i="12"/>
  <c r="Q187" i="8"/>
  <c r="U187" i="8"/>
  <c r="N187" i="8"/>
  <c r="G189" i="4"/>
  <c r="C187" i="11"/>
  <c r="B1168" i="12" s="1"/>
  <c r="G187" i="11"/>
  <c r="A1168" i="12"/>
  <c r="C1168" i="12"/>
  <c r="E1168" i="12"/>
  <c r="G1168" i="12"/>
  <c r="A433" i="12"/>
  <c r="C433" i="12"/>
  <c r="E433" i="12"/>
  <c r="A678" i="12"/>
  <c r="C678" i="12"/>
  <c r="E678" i="12"/>
  <c r="I187" i="9"/>
  <c r="D923" i="12" s="1"/>
  <c r="A923" i="12"/>
  <c r="C923" i="12"/>
  <c r="E923" i="12"/>
  <c r="Q186" i="8"/>
  <c r="U186" i="8"/>
  <c r="N186" i="8"/>
  <c r="G188" i="4"/>
  <c r="A432" i="12"/>
  <c r="C432" i="12"/>
  <c r="E432" i="12"/>
  <c r="A677" i="12"/>
  <c r="C677" i="12"/>
  <c r="E677" i="12"/>
  <c r="I186" i="9"/>
  <c r="D922" i="12" s="1"/>
  <c r="A922" i="12"/>
  <c r="C922" i="12"/>
  <c r="E922" i="12"/>
  <c r="C186" i="11"/>
  <c r="B1167" i="12" s="1"/>
  <c r="G186" i="11"/>
  <c r="A1167" i="12"/>
  <c r="C1167" i="12"/>
  <c r="E1167" i="12"/>
  <c r="G1167" i="12"/>
  <c r="Q185" i="8"/>
  <c r="U185" i="8"/>
  <c r="N185" i="8"/>
  <c r="G187" i="4"/>
  <c r="C185" i="11"/>
  <c r="B1166" i="12" s="1"/>
  <c r="G185" i="11"/>
  <c r="A1166" i="12"/>
  <c r="C1166" i="12"/>
  <c r="E1166" i="12"/>
  <c r="G1166" i="12"/>
  <c r="A921" i="12"/>
  <c r="C921" i="12"/>
  <c r="E921" i="12"/>
  <c r="I185" i="9"/>
  <c r="D921" i="12" s="1"/>
  <c r="A431" i="12"/>
  <c r="C431" i="12"/>
  <c r="E431" i="12"/>
  <c r="A676" i="12"/>
  <c r="C676" i="12"/>
  <c r="E676" i="12"/>
  <c r="Q184" i="8"/>
  <c r="U184" i="8"/>
  <c r="N184" i="8"/>
  <c r="G186" i="4"/>
  <c r="C184" i="11"/>
  <c r="B1165" i="12" s="1"/>
  <c r="G184" i="11"/>
  <c r="A1165" i="12"/>
  <c r="C1165" i="12"/>
  <c r="E1165" i="12"/>
  <c r="G1165" i="12"/>
  <c r="I184" i="9"/>
  <c r="D920" i="12" s="1"/>
  <c r="A430" i="12"/>
  <c r="C430" i="12"/>
  <c r="E430" i="12"/>
  <c r="A675" i="12"/>
  <c r="C675" i="12"/>
  <c r="E675" i="12"/>
  <c r="A920" i="12"/>
  <c r="C920" i="12"/>
  <c r="E920" i="12"/>
  <c r="Q183" i="8"/>
  <c r="U183" i="8"/>
  <c r="N183" i="8"/>
  <c r="G185" i="4"/>
  <c r="C183" i="11"/>
  <c r="B1164" i="12" s="1"/>
  <c r="G183" i="11"/>
  <c r="A1164" i="12"/>
  <c r="C1164" i="12"/>
  <c r="E1164" i="12"/>
  <c r="G1164" i="12"/>
  <c r="I183" i="9"/>
  <c r="D919" i="12" s="1"/>
  <c r="A429" i="12"/>
  <c r="C429" i="12"/>
  <c r="E429" i="12"/>
  <c r="A674" i="12"/>
  <c r="C674" i="12"/>
  <c r="E674" i="12"/>
  <c r="A919" i="12"/>
  <c r="C919" i="12"/>
  <c r="E919" i="12"/>
  <c r="Q182" i="8"/>
  <c r="U182" i="8"/>
  <c r="N182" i="8"/>
  <c r="G184" i="4"/>
  <c r="C182" i="11"/>
  <c r="B1163" i="12" s="1"/>
  <c r="G182" i="11"/>
  <c r="A1163" i="12"/>
  <c r="C1163" i="12"/>
  <c r="E1163" i="12"/>
  <c r="G1163" i="12"/>
  <c r="I182" i="9"/>
  <c r="D918" i="12" s="1"/>
  <c r="A428" i="12"/>
  <c r="C428" i="12"/>
  <c r="E428" i="12"/>
  <c r="A673" i="12"/>
  <c r="C673" i="12"/>
  <c r="E673" i="12"/>
  <c r="A918" i="12"/>
  <c r="C918" i="12"/>
  <c r="E918" i="12"/>
  <c r="Q181" i="8"/>
  <c r="U181" i="8"/>
  <c r="N181" i="8"/>
  <c r="G183" i="4"/>
  <c r="I181" i="9"/>
  <c r="D917" i="12" s="1"/>
  <c r="A427" i="12"/>
  <c r="C427" i="12"/>
  <c r="E427" i="12"/>
  <c r="A672" i="12"/>
  <c r="C672" i="12"/>
  <c r="E672" i="12"/>
  <c r="A917" i="12"/>
  <c r="C917" i="12"/>
  <c r="E917" i="12"/>
  <c r="C181" i="11"/>
  <c r="B1162" i="12" s="1"/>
  <c r="G181" i="11"/>
  <c r="A1162" i="12"/>
  <c r="C1162" i="12"/>
  <c r="E1162" i="12"/>
  <c r="G1162" i="12"/>
  <c r="Q180" i="8"/>
  <c r="U180" i="8"/>
  <c r="N180" i="8"/>
  <c r="G182" i="4"/>
  <c r="I180" i="9"/>
  <c r="D916" i="12" s="1"/>
  <c r="A426" i="12"/>
  <c r="C426" i="12"/>
  <c r="E426" i="12"/>
  <c r="A671" i="12"/>
  <c r="C671" i="12"/>
  <c r="E671" i="12"/>
  <c r="A916" i="12"/>
  <c r="C916" i="12"/>
  <c r="E916" i="12"/>
  <c r="C180" i="11"/>
  <c r="B1161" i="12" s="1"/>
  <c r="G180" i="11"/>
  <c r="A1161" i="12"/>
  <c r="C1161" i="12"/>
  <c r="E1161" i="12"/>
  <c r="G1161" i="12"/>
  <c r="Q179" i="8"/>
  <c r="U179" i="8"/>
  <c r="N179" i="8"/>
  <c r="G181" i="4"/>
  <c r="C179" i="11"/>
  <c r="B1160" i="12" s="1"/>
  <c r="G179" i="11"/>
  <c r="A1160" i="12"/>
  <c r="C1160" i="12"/>
  <c r="E1160" i="12"/>
  <c r="G1160" i="12"/>
  <c r="I179" i="9"/>
  <c r="D915" i="12" s="1"/>
  <c r="A425" i="12"/>
  <c r="C425" i="12"/>
  <c r="E425" i="12"/>
  <c r="A670" i="12"/>
  <c r="C670" i="12"/>
  <c r="E670" i="12"/>
  <c r="A915" i="12"/>
  <c r="C915" i="12"/>
  <c r="E915" i="12"/>
  <c r="Q178" i="8"/>
  <c r="U178" i="8"/>
  <c r="N178" i="8"/>
  <c r="G180" i="4"/>
  <c r="C178" i="11"/>
  <c r="B1159" i="12" s="1"/>
  <c r="G178" i="11"/>
  <c r="A1159" i="12"/>
  <c r="C1159" i="12"/>
  <c r="E1159" i="12"/>
  <c r="G1159" i="12"/>
  <c r="A424" i="12"/>
  <c r="C424" i="12"/>
  <c r="E424" i="12"/>
  <c r="A669" i="12"/>
  <c r="C669" i="12"/>
  <c r="E669" i="12"/>
  <c r="A914" i="12"/>
  <c r="C914" i="12"/>
  <c r="E914" i="12"/>
  <c r="I178" i="9"/>
  <c r="D914" i="12" s="1"/>
  <c r="Q177" i="8"/>
  <c r="U177" i="8"/>
  <c r="N177" i="8"/>
  <c r="G179" i="4"/>
  <c r="C177" i="11"/>
  <c r="B1158" i="12" s="1"/>
  <c r="G177" i="11"/>
  <c r="A1158" i="12"/>
  <c r="C1158" i="12"/>
  <c r="E1158" i="12"/>
  <c r="G1158" i="12"/>
  <c r="A423" i="12"/>
  <c r="C423" i="12"/>
  <c r="E423" i="12"/>
  <c r="A668" i="12"/>
  <c r="C668" i="12"/>
  <c r="E668" i="12"/>
  <c r="A913" i="12"/>
  <c r="C913" i="12"/>
  <c r="E913" i="12"/>
  <c r="I177" i="9"/>
  <c r="D913" i="12" s="1"/>
  <c r="Q176" i="8"/>
  <c r="U176" i="8"/>
  <c r="N176" i="8"/>
  <c r="G178" i="4"/>
  <c r="A422" i="12"/>
  <c r="C422" i="12"/>
  <c r="E422" i="12"/>
  <c r="A667" i="12"/>
  <c r="C667" i="12"/>
  <c r="E667" i="12"/>
  <c r="A912" i="12"/>
  <c r="C912" i="12"/>
  <c r="E912" i="12"/>
  <c r="I176" i="9"/>
  <c r="D912" i="12" s="1"/>
  <c r="C176" i="11"/>
  <c r="B1157" i="12" s="1"/>
  <c r="G176" i="11"/>
  <c r="A1157" i="12"/>
  <c r="C1157" i="12"/>
  <c r="E1157" i="12"/>
  <c r="G1157" i="12"/>
  <c r="Q175" i="8"/>
  <c r="U175" i="8"/>
  <c r="N175" i="8"/>
  <c r="G177" i="4"/>
  <c r="C175" i="11"/>
  <c r="B1156" i="12" s="1"/>
  <c r="G175" i="11"/>
  <c r="A1156" i="12"/>
  <c r="C1156" i="12"/>
  <c r="E1156" i="12"/>
  <c r="G1156" i="12"/>
  <c r="I175" i="9"/>
  <c r="D911" i="12" s="1"/>
  <c r="A421" i="12"/>
  <c r="C421" i="12"/>
  <c r="E421" i="12"/>
  <c r="A666" i="12"/>
  <c r="C666" i="12"/>
  <c r="E666" i="12"/>
  <c r="A911" i="12"/>
  <c r="C911" i="12"/>
  <c r="E911" i="12"/>
  <c r="Q174" i="8"/>
  <c r="U174" i="8"/>
  <c r="N174" i="8"/>
  <c r="G176" i="4"/>
  <c r="C174" i="11"/>
  <c r="B1155" i="12" s="1"/>
  <c r="G174" i="11"/>
  <c r="A1155" i="12"/>
  <c r="C1155" i="12"/>
  <c r="E1155" i="12"/>
  <c r="G1155" i="12"/>
  <c r="A420" i="12"/>
  <c r="C420" i="12"/>
  <c r="E420" i="12"/>
  <c r="A665" i="12"/>
  <c r="C665" i="12"/>
  <c r="E665" i="12"/>
  <c r="A910" i="12"/>
  <c r="C910" i="12"/>
  <c r="E910" i="12"/>
  <c r="I174" i="9"/>
  <c r="D910" i="12" s="1"/>
  <c r="Q173" i="8"/>
  <c r="U173" i="8"/>
  <c r="N173" i="8"/>
  <c r="G175" i="4"/>
  <c r="A419" i="12"/>
  <c r="C419" i="12"/>
  <c r="E419" i="12"/>
  <c r="A664" i="12"/>
  <c r="C664" i="12"/>
  <c r="E664" i="12"/>
  <c r="A909" i="12"/>
  <c r="C909" i="12"/>
  <c r="E909" i="12"/>
  <c r="I173" i="9"/>
  <c r="D909" i="12" s="1"/>
  <c r="C173" i="11"/>
  <c r="B1154" i="12" s="1"/>
  <c r="G173" i="11"/>
  <c r="A1154" i="12"/>
  <c r="C1154" i="12"/>
  <c r="E1154" i="12"/>
  <c r="G1154" i="12"/>
  <c r="Q172" i="8"/>
  <c r="U172" i="8"/>
  <c r="N172" i="8"/>
  <c r="G174" i="4"/>
  <c r="C172" i="11"/>
  <c r="B1153" i="12" s="1"/>
  <c r="G172" i="11"/>
  <c r="A1153" i="12"/>
  <c r="C1153" i="12"/>
  <c r="E1153" i="12"/>
  <c r="G1153" i="12"/>
  <c r="I172" i="9"/>
  <c r="D908" i="12" s="1"/>
  <c r="A418" i="12"/>
  <c r="C418" i="12"/>
  <c r="E418" i="12"/>
  <c r="A663" i="12"/>
  <c r="C663" i="12"/>
  <c r="E663" i="12"/>
  <c r="A908" i="12"/>
  <c r="C908" i="12"/>
  <c r="E908" i="12"/>
  <c r="Q171" i="8"/>
  <c r="U171" i="8"/>
  <c r="N171" i="8"/>
  <c r="G173" i="4"/>
  <c r="C171" i="11"/>
  <c r="B1152" i="12" s="1"/>
  <c r="G171" i="11"/>
  <c r="A1152" i="12"/>
  <c r="C1152" i="12"/>
  <c r="E1152" i="12"/>
  <c r="G1152" i="12"/>
  <c r="I171" i="9"/>
  <c r="D907" i="12" s="1"/>
  <c r="A417" i="12"/>
  <c r="C417" i="12"/>
  <c r="E417" i="12"/>
  <c r="A662" i="12"/>
  <c r="C662" i="12"/>
  <c r="E662" i="12"/>
  <c r="A907" i="12"/>
  <c r="C907" i="12"/>
  <c r="E907" i="12"/>
  <c r="Q170" i="8"/>
  <c r="U170" i="8"/>
  <c r="N170" i="8"/>
  <c r="G172" i="4"/>
  <c r="I170" i="9"/>
  <c r="D906" i="12" s="1"/>
  <c r="A416" i="12"/>
  <c r="C416" i="12"/>
  <c r="E416" i="12"/>
  <c r="A661" i="12"/>
  <c r="C661" i="12"/>
  <c r="E661" i="12"/>
  <c r="A906" i="12"/>
  <c r="C906" i="12"/>
  <c r="E906" i="12"/>
  <c r="C170" i="11"/>
  <c r="B1151" i="12" s="1"/>
  <c r="G170" i="11"/>
  <c r="A1151" i="12"/>
  <c r="C1151" i="12"/>
  <c r="E1151" i="12"/>
  <c r="G1151" i="12"/>
  <c r="Q169" i="8"/>
  <c r="U169" i="8"/>
  <c r="N169" i="8"/>
  <c r="G171" i="4"/>
  <c r="C169" i="11"/>
  <c r="B1150" i="12" s="1"/>
  <c r="G169" i="11"/>
  <c r="A1150" i="12"/>
  <c r="C1150" i="12"/>
  <c r="E1150" i="12"/>
  <c r="G1150" i="12"/>
  <c r="I169" i="9"/>
  <c r="D905" i="12" s="1"/>
  <c r="A415" i="12"/>
  <c r="C415" i="12"/>
  <c r="E415" i="12"/>
  <c r="A660" i="12"/>
  <c r="C660" i="12"/>
  <c r="E660" i="12"/>
  <c r="A905" i="12"/>
  <c r="C905" i="12"/>
  <c r="E905" i="12"/>
  <c r="Q168" i="8"/>
  <c r="U168" i="8"/>
  <c r="N168" i="8"/>
  <c r="G170" i="4"/>
  <c r="C168" i="11"/>
  <c r="B1149" i="12" s="1"/>
  <c r="G168" i="11"/>
  <c r="A1149" i="12"/>
  <c r="C1149" i="12"/>
  <c r="E1149" i="12"/>
  <c r="G1149" i="12"/>
  <c r="I168" i="9"/>
  <c r="D904" i="12" s="1"/>
  <c r="A414" i="12"/>
  <c r="C414" i="12"/>
  <c r="E414" i="12"/>
  <c r="A659" i="12"/>
  <c r="C659" i="12"/>
  <c r="E659" i="12"/>
  <c r="A904" i="12"/>
  <c r="C904" i="12"/>
  <c r="E904" i="12"/>
  <c r="Q167" i="8"/>
  <c r="U167" i="8"/>
  <c r="N167" i="8"/>
  <c r="G169" i="4"/>
  <c r="C167" i="11"/>
  <c r="B1148" i="12" s="1"/>
  <c r="G167" i="11"/>
  <c r="A1148" i="12"/>
  <c r="C1148" i="12"/>
  <c r="E1148" i="12"/>
  <c r="G1148" i="12"/>
  <c r="I167" i="9"/>
  <c r="D903" i="12" s="1"/>
  <c r="A413" i="12"/>
  <c r="C413" i="12"/>
  <c r="E413" i="12"/>
  <c r="A658" i="12"/>
  <c r="C658" i="12"/>
  <c r="E658" i="12"/>
  <c r="A903" i="12"/>
  <c r="C903" i="12"/>
  <c r="E903" i="12"/>
  <c r="Q166" i="8"/>
  <c r="U166" i="8"/>
  <c r="N166" i="8"/>
  <c r="G168" i="4"/>
  <c r="A412" i="12"/>
  <c r="C412" i="12"/>
  <c r="E412" i="12"/>
  <c r="A657" i="12"/>
  <c r="C657" i="12"/>
  <c r="E657" i="12"/>
  <c r="A902" i="12"/>
  <c r="C902" i="12"/>
  <c r="E902" i="12"/>
  <c r="I166" i="9"/>
  <c r="D902" i="12" s="1"/>
  <c r="C166" i="11"/>
  <c r="B1147" i="12" s="1"/>
  <c r="G166" i="11"/>
  <c r="A1147" i="12"/>
  <c r="C1147" i="12"/>
  <c r="E1147" i="12"/>
  <c r="G1147" i="12"/>
  <c r="Q165" i="8"/>
  <c r="U165" i="8"/>
  <c r="N165" i="8"/>
  <c r="G167" i="4"/>
  <c r="C165" i="11"/>
  <c r="B1146" i="12" s="1"/>
  <c r="G165" i="11"/>
  <c r="A1146" i="12"/>
  <c r="C1146" i="12"/>
  <c r="E1146" i="12"/>
  <c r="G1146" i="12"/>
  <c r="I165" i="9"/>
  <c r="D901" i="12" s="1"/>
  <c r="A411" i="12"/>
  <c r="C411" i="12"/>
  <c r="E411" i="12"/>
  <c r="A656" i="12"/>
  <c r="C656" i="12"/>
  <c r="E656" i="12"/>
  <c r="A901" i="12"/>
  <c r="C901" i="12"/>
  <c r="E901" i="12"/>
  <c r="Q164" i="8"/>
  <c r="U164" i="8"/>
  <c r="N164" i="8"/>
  <c r="G166" i="4"/>
  <c r="C164" i="11"/>
  <c r="B1145" i="12" s="1"/>
  <c r="G164" i="11"/>
  <c r="A1145" i="12"/>
  <c r="C1145" i="12"/>
  <c r="E1145" i="12"/>
  <c r="G1145" i="12"/>
  <c r="I164" i="9"/>
  <c r="D900" i="12" s="1"/>
  <c r="A410" i="12"/>
  <c r="C410" i="12"/>
  <c r="E410" i="12"/>
  <c r="A655" i="12"/>
  <c r="C655" i="12"/>
  <c r="E655" i="12"/>
  <c r="A900" i="12"/>
  <c r="C900" i="12"/>
  <c r="E900" i="12"/>
  <c r="Q163" i="8"/>
  <c r="U163" i="8"/>
  <c r="N163" i="8"/>
  <c r="G165" i="4"/>
  <c r="I163" i="9"/>
  <c r="D899" i="12" s="1"/>
  <c r="A409" i="12"/>
  <c r="C409" i="12"/>
  <c r="E409" i="12"/>
  <c r="A654" i="12"/>
  <c r="C654" i="12"/>
  <c r="E654" i="12"/>
  <c r="A899" i="12"/>
  <c r="C899" i="12"/>
  <c r="E899" i="12"/>
  <c r="C163" i="11"/>
  <c r="B1144" i="12" s="1"/>
  <c r="G163" i="11"/>
  <c r="A1144" i="12"/>
  <c r="C1144" i="12"/>
  <c r="E1144" i="12"/>
  <c r="G1144" i="12"/>
  <c r="Q162" i="8"/>
  <c r="U162" i="8"/>
  <c r="N162" i="8"/>
  <c r="G164" i="4"/>
  <c r="I162" i="9"/>
  <c r="D898" i="12" s="1"/>
  <c r="A408" i="12"/>
  <c r="C408" i="12"/>
  <c r="E408" i="12"/>
  <c r="A653" i="12"/>
  <c r="C653" i="12"/>
  <c r="E653" i="12"/>
  <c r="A898" i="12"/>
  <c r="C898" i="12"/>
  <c r="E898" i="12"/>
  <c r="C162" i="11"/>
  <c r="B1143" i="12" s="1"/>
  <c r="G162" i="11"/>
  <c r="A1143" i="12"/>
  <c r="C1143" i="12"/>
  <c r="E1143" i="12"/>
  <c r="G1143" i="12"/>
  <c r="Q161" i="8"/>
  <c r="U161" i="8"/>
  <c r="N161" i="8"/>
  <c r="G163" i="4"/>
  <c r="I161" i="9"/>
  <c r="D897" i="12" s="1"/>
  <c r="A407" i="12"/>
  <c r="C407" i="12"/>
  <c r="E407" i="12"/>
  <c r="A652" i="12"/>
  <c r="C652" i="12"/>
  <c r="E652" i="12"/>
  <c r="A897" i="12"/>
  <c r="C897" i="12"/>
  <c r="E897" i="12"/>
  <c r="C161" i="11"/>
  <c r="B1142" i="12" s="1"/>
  <c r="G161" i="11"/>
  <c r="A1142" i="12"/>
  <c r="C1142" i="12"/>
  <c r="E1142" i="12"/>
  <c r="G1142" i="12"/>
  <c r="Q160" i="8"/>
  <c r="U160" i="8"/>
  <c r="N160" i="8"/>
  <c r="G162" i="4"/>
  <c r="I160" i="9"/>
  <c r="D896" i="12" s="1"/>
  <c r="A406" i="12"/>
  <c r="C406" i="12"/>
  <c r="E406" i="12"/>
  <c r="A651" i="12"/>
  <c r="C651" i="12"/>
  <c r="E651" i="12"/>
  <c r="A896" i="12"/>
  <c r="C896" i="12"/>
  <c r="E896" i="12"/>
  <c r="C160" i="11"/>
  <c r="B1141" i="12" s="1"/>
  <c r="G160" i="11"/>
  <c r="A1141" i="12"/>
  <c r="C1141" i="12"/>
  <c r="E1141" i="12"/>
  <c r="G1141" i="12"/>
  <c r="Q159" i="8"/>
  <c r="U159" i="8"/>
  <c r="N159" i="8"/>
  <c r="G161" i="4"/>
  <c r="I159" i="9"/>
  <c r="D895" i="12" s="1"/>
  <c r="A405" i="12"/>
  <c r="C405" i="12"/>
  <c r="E405" i="12"/>
  <c r="A650" i="12"/>
  <c r="C650" i="12"/>
  <c r="E650" i="12"/>
  <c r="A895" i="12"/>
  <c r="C895" i="12"/>
  <c r="E895" i="12"/>
  <c r="C159" i="11"/>
  <c r="B1140" i="12" s="1"/>
  <c r="G159" i="11"/>
  <c r="A1140" i="12"/>
  <c r="C1140" i="12"/>
  <c r="E1140" i="12"/>
  <c r="G1140" i="12"/>
  <c r="Q158" i="8"/>
  <c r="U158" i="8"/>
  <c r="N158" i="8"/>
  <c r="G160" i="4"/>
  <c r="C158" i="11"/>
  <c r="B1139" i="12" s="1"/>
  <c r="G158" i="11"/>
  <c r="A1139" i="12"/>
  <c r="C1139" i="12"/>
  <c r="E1139" i="12"/>
  <c r="G1139" i="12"/>
  <c r="A404" i="12"/>
  <c r="C404" i="12"/>
  <c r="E404" i="12"/>
  <c r="A649" i="12"/>
  <c r="C649" i="12"/>
  <c r="E649" i="12"/>
  <c r="A894" i="12"/>
  <c r="C894" i="12"/>
  <c r="E894" i="12"/>
  <c r="I158" i="9"/>
  <c r="D894" i="12" s="1"/>
  <c r="Q157" i="8"/>
  <c r="U157" i="8"/>
  <c r="N157" i="8"/>
  <c r="G159" i="4"/>
  <c r="C157" i="11"/>
  <c r="B1138" i="12" s="1"/>
  <c r="G157" i="11"/>
  <c r="A1138" i="12"/>
  <c r="C1138" i="12"/>
  <c r="E1138" i="12"/>
  <c r="G1138" i="12"/>
  <c r="I157" i="9"/>
  <c r="D893" i="12" s="1"/>
  <c r="A403" i="12"/>
  <c r="C403" i="12"/>
  <c r="E403" i="12"/>
  <c r="A648" i="12"/>
  <c r="C648" i="12"/>
  <c r="E648" i="12"/>
  <c r="A893" i="12"/>
  <c r="C893" i="12"/>
  <c r="E893" i="12"/>
  <c r="Q156" i="8"/>
  <c r="U156" i="8"/>
  <c r="N156" i="8"/>
  <c r="G158" i="4"/>
  <c r="C156" i="11"/>
  <c r="B1137" i="12" s="1"/>
  <c r="G156" i="11"/>
  <c r="A1137" i="12"/>
  <c r="C1137" i="12"/>
  <c r="E1137" i="12"/>
  <c r="G1137" i="12"/>
  <c r="I156" i="9"/>
  <c r="D892" i="12" s="1"/>
  <c r="A402" i="12"/>
  <c r="C402" i="12"/>
  <c r="E402" i="12"/>
  <c r="A647" i="12"/>
  <c r="C647" i="12"/>
  <c r="E647" i="12"/>
  <c r="A892" i="12"/>
  <c r="C892" i="12"/>
  <c r="E892" i="12"/>
  <c r="Q155" i="8"/>
  <c r="U155" i="8"/>
  <c r="E155" i="11"/>
  <c r="F1136" i="12" s="1"/>
  <c r="N155" i="8"/>
  <c r="G157" i="4"/>
  <c r="C155" i="11"/>
  <c r="B1136" i="12" s="1"/>
  <c r="G155" i="11"/>
  <c r="A1136" i="12"/>
  <c r="C1136" i="12"/>
  <c r="E1136" i="12"/>
  <c r="G1136" i="12"/>
  <c r="I155" i="9"/>
  <c r="D891" i="12" s="1"/>
  <c r="A401" i="12"/>
  <c r="C401" i="12"/>
  <c r="E401" i="12"/>
  <c r="A646" i="12"/>
  <c r="C646" i="12"/>
  <c r="E646" i="12"/>
  <c r="A891" i="12"/>
  <c r="C891" i="12"/>
  <c r="E891" i="12"/>
  <c r="Q154" i="8"/>
  <c r="U154" i="8"/>
  <c r="E154" i="11"/>
  <c r="F1135" i="12" s="1"/>
  <c r="N154" i="8"/>
  <c r="G156" i="4"/>
  <c r="C154" i="11"/>
  <c r="B1135" i="12" s="1"/>
  <c r="G154" i="11"/>
  <c r="A1135" i="12"/>
  <c r="C1135" i="12"/>
  <c r="E1135" i="12"/>
  <c r="G1135" i="12"/>
  <c r="I154" i="9"/>
  <c r="D890" i="12" s="1"/>
  <c r="A400" i="12"/>
  <c r="C400" i="12"/>
  <c r="E400" i="12"/>
  <c r="A645" i="12"/>
  <c r="C645" i="12"/>
  <c r="E645" i="12"/>
  <c r="A890" i="12"/>
  <c r="C890" i="12"/>
  <c r="E890" i="12"/>
  <c r="Q153" i="8"/>
  <c r="U153" i="8"/>
  <c r="E153" i="11"/>
  <c r="F1134" i="12" s="1"/>
  <c r="N153" i="8"/>
  <c r="G155" i="4"/>
  <c r="I153" i="9"/>
  <c r="D889" i="12" s="1"/>
  <c r="A399" i="12"/>
  <c r="C399" i="12"/>
  <c r="E399" i="12"/>
  <c r="A644" i="12"/>
  <c r="C644" i="12"/>
  <c r="E644" i="12"/>
  <c r="A889" i="12"/>
  <c r="C889" i="12"/>
  <c r="E889" i="12"/>
  <c r="C153" i="11"/>
  <c r="B1134" i="12" s="1"/>
  <c r="G153" i="11"/>
  <c r="A1134" i="12"/>
  <c r="C1134" i="12"/>
  <c r="E1134" i="12"/>
  <c r="G1134" i="12"/>
  <c r="Q152" i="8"/>
  <c r="U152" i="8"/>
  <c r="E152" i="11"/>
  <c r="F1133" i="12" s="1"/>
  <c r="N152" i="8"/>
  <c r="G154" i="4"/>
  <c r="A398" i="12"/>
  <c r="C398" i="12"/>
  <c r="E398" i="12"/>
  <c r="A643" i="12"/>
  <c r="C643" i="12"/>
  <c r="E643" i="12"/>
  <c r="A888" i="12"/>
  <c r="C888" i="12"/>
  <c r="E888" i="12"/>
  <c r="I152" i="9"/>
  <c r="D888" i="12" s="1"/>
  <c r="C152" i="11"/>
  <c r="B1133" i="12" s="1"/>
  <c r="G152" i="11"/>
  <c r="A1133" i="12"/>
  <c r="C1133" i="12"/>
  <c r="E1133" i="12"/>
  <c r="G1133" i="12"/>
  <c r="Q151" i="8"/>
  <c r="U151" i="8"/>
  <c r="E151" i="11"/>
  <c r="F1132" i="12" s="1"/>
  <c r="N151" i="8"/>
  <c r="G153" i="4"/>
  <c r="C151" i="11"/>
  <c r="B1132" i="12" s="1"/>
  <c r="G151" i="11"/>
  <c r="A1132" i="12"/>
  <c r="C1132" i="12"/>
  <c r="E1132" i="12"/>
  <c r="G1132" i="12"/>
  <c r="A397" i="12"/>
  <c r="C397" i="12"/>
  <c r="E397" i="12"/>
  <c r="A642" i="12"/>
  <c r="C642" i="12"/>
  <c r="E642" i="12"/>
  <c r="A887" i="12"/>
  <c r="C887" i="12"/>
  <c r="E887" i="12"/>
  <c r="I151" i="9"/>
  <c r="D887" i="12" s="1"/>
  <c r="Q150" i="8"/>
  <c r="U150" i="8"/>
  <c r="E150" i="11"/>
  <c r="F1131" i="12" s="1"/>
  <c r="N150" i="8"/>
  <c r="G152" i="4"/>
  <c r="C150" i="11"/>
  <c r="B1131" i="12" s="1"/>
  <c r="G150" i="11"/>
  <c r="A1131" i="12"/>
  <c r="C1131" i="12"/>
  <c r="E1131" i="12"/>
  <c r="G1131" i="12"/>
  <c r="I150" i="9"/>
  <c r="D886" i="12" s="1"/>
  <c r="A396" i="12"/>
  <c r="C396" i="12"/>
  <c r="E396" i="12"/>
  <c r="A641" i="12"/>
  <c r="C641" i="12"/>
  <c r="E641" i="12"/>
  <c r="A886" i="12"/>
  <c r="C886" i="12"/>
  <c r="E886" i="12"/>
  <c r="Q149" i="8"/>
  <c r="U149" i="8"/>
  <c r="E149" i="11"/>
  <c r="F1130" i="12" s="1"/>
  <c r="N149" i="8"/>
  <c r="G151" i="4"/>
  <c r="C149" i="11"/>
  <c r="B1130" i="12" s="1"/>
  <c r="G149" i="11"/>
  <c r="A1130" i="12"/>
  <c r="C1130" i="12"/>
  <c r="E1130" i="12"/>
  <c r="G1130" i="12"/>
  <c r="A395" i="12"/>
  <c r="C395" i="12"/>
  <c r="E395" i="12"/>
  <c r="A640" i="12"/>
  <c r="C640" i="12"/>
  <c r="E640" i="12"/>
  <c r="A885" i="12"/>
  <c r="C885" i="12"/>
  <c r="E885" i="12"/>
  <c r="I149" i="9"/>
  <c r="D885" i="12" s="1"/>
  <c r="Q148" i="8"/>
  <c r="U148" i="8"/>
  <c r="E148" i="11"/>
  <c r="F1129" i="12" s="1"/>
  <c r="N148" i="8"/>
  <c r="G150" i="4"/>
  <c r="I148" i="9"/>
  <c r="D884" i="12" s="1"/>
  <c r="A394" i="12"/>
  <c r="C394" i="12"/>
  <c r="E394" i="12"/>
  <c r="A639" i="12"/>
  <c r="C639" i="12"/>
  <c r="E639" i="12"/>
  <c r="A884" i="12"/>
  <c r="C884" i="12"/>
  <c r="E884" i="12"/>
  <c r="C148" i="11"/>
  <c r="B1129" i="12" s="1"/>
  <c r="G148" i="11"/>
  <c r="A1129" i="12"/>
  <c r="C1129" i="12"/>
  <c r="E1129" i="12"/>
  <c r="G1129" i="12"/>
  <c r="Q147" i="8"/>
  <c r="U147" i="8"/>
  <c r="E147" i="11"/>
  <c r="F1128" i="12" s="1"/>
  <c r="N147" i="8"/>
  <c r="G149" i="4"/>
  <c r="C147" i="11"/>
  <c r="B1128" i="12" s="1"/>
  <c r="G147" i="11"/>
  <c r="A1128" i="12"/>
  <c r="C1128" i="12"/>
  <c r="E1128" i="12"/>
  <c r="G1128" i="12"/>
  <c r="I147" i="9"/>
  <c r="D883" i="12" s="1"/>
  <c r="A393" i="12"/>
  <c r="C393" i="12"/>
  <c r="E393" i="12"/>
  <c r="A638" i="12"/>
  <c r="C638" i="12"/>
  <c r="E638" i="12"/>
  <c r="A883" i="12"/>
  <c r="C883" i="12"/>
  <c r="E883" i="12"/>
  <c r="Q146" i="8"/>
  <c r="U146" i="8"/>
  <c r="E146" i="11"/>
  <c r="F1127" i="12" s="1"/>
  <c r="N146" i="8"/>
  <c r="G148" i="4"/>
  <c r="C146" i="11"/>
  <c r="B1127" i="12" s="1"/>
  <c r="G146" i="11"/>
  <c r="A1127" i="12"/>
  <c r="C1127" i="12"/>
  <c r="E1127" i="12"/>
  <c r="G1127" i="12"/>
  <c r="I146" i="9"/>
  <c r="D882" i="12" s="1"/>
  <c r="A392" i="12"/>
  <c r="C392" i="12"/>
  <c r="E392" i="12"/>
  <c r="A637" i="12"/>
  <c r="C637" i="12"/>
  <c r="E637" i="12"/>
  <c r="A882" i="12"/>
  <c r="C882" i="12"/>
  <c r="E882" i="12"/>
  <c r="Q145" i="8"/>
  <c r="U145" i="8"/>
  <c r="E145" i="11"/>
  <c r="F1126" i="12" s="1"/>
  <c r="N145" i="8"/>
  <c r="G147" i="4"/>
  <c r="C145" i="11"/>
  <c r="B1126" i="12" s="1"/>
  <c r="G145" i="11"/>
  <c r="A1126" i="12"/>
  <c r="C1126" i="12"/>
  <c r="E1126" i="12"/>
  <c r="G1126" i="12"/>
  <c r="A391" i="12"/>
  <c r="C391" i="12"/>
  <c r="E391" i="12"/>
  <c r="A636" i="12"/>
  <c r="C636" i="12"/>
  <c r="E636" i="12"/>
  <c r="A881" i="12"/>
  <c r="C881" i="12"/>
  <c r="E881" i="12"/>
  <c r="I145" i="9"/>
  <c r="D881" i="12" s="1"/>
  <c r="Q144" i="8"/>
  <c r="U144" i="8"/>
  <c r="E144" i="11"/>
  <c r="F1125" i="12" s="1"/>
  <c r="N144" i="8"/>
  <c r="G146" i="4"/>
  <c r="I144" i="9"/>
  <c r="D880" i="12" s="1"/>
  <c r="A390" i="12"/>
  <c r="C390" i="12"/>
  <c r="E390" i="12"/>
  <c r="A635" i="12"/>
  <c r="C635" i="12"/>
  <c r="E635" i="12"/>
  <c r="A880" i="12"/>
  <c r="C880" i="12"/>
  <c r="E880" i="12"/>
  <c r="C144" i="11"/>
  <c r="B1125" i="12" s="1"/>
  <c r="G144" i="11"/>
  <c r="A1125" i="12"/>
  <c r="C1125" i="12"/>
  <c r="E1125" i="12"/>
  <c r="G1125" i="12"/>
  <c r="Q143" i="8"/>
  <c r="U143" i="8"/>
  <c r="E143" i="11"/>
  <c r="F1124" i="12" s="1"/>
  <c r="N143" i="8"/>
  <c r="G145" i="4"/>
  <c r="A389" i="12"/>
  <c r="C389" i="12"/>
  <c r="E389" i="12"/>
  <c r="A634" i="12"/>
  <c r="C634" i="12"/>
  <c r="E634" i="12"/>
  <c r="A879" i="12"/>
  <c r="C879" i="12"/>
  <c r="E879" i="12"/>
  <c r="I143" i="9"/>
  <c r="D879" i="12" s="1"/>
  <c r="C143" i="11"/>
  <c r="B1124" i="12" s="1"/>
  <c r="G143" i="11"/>
  <c r="A1124" i="12"/>
  <c r="C1124" i="12"/>
  <c r="E1124" i="12"/>
  <c r="G1124" i="12"/>
  <c r="Q142" i="8"/>
  <c r="U142" i="8"/>
  <c r="E142" i="11"/>
  <c r="F1123" i="12" s="1"/>
  <c r="N142" i="8"/>
  <c r="G144" i="4"/>
  <c r="C142" i="11"/>
  <c r="B1123" i="12" s="1"/>
  <c r="G142" i="11"/>
  <c r="A1123" i="12"/>
  <c r="C1123" i="12"/>
  <c r="E1123" i="12"/>
  <c r="G1123" i="12"/>
  <c r="A388" i="12"/>
  <c r="C388" i="12"/>
  <c r="E388" i="12"/>
  <c r="A633" i="12"/>
  <c r="C633" i="12"/>
  <c r="E633" i="12"/>
  <c r="A878" i="12"/>
  <c r="C878" i="12"/>
  <c r="E878" i="12"/>
  <c r="I142" i="9"/>
  <c r="D878" i="12" s="1"/>
  <c r="Q141" i="8"/>
  <c r="U141" i="8"/>
  <c r="E141" i="11"/>
  <c r="F1122" i="12" s="1"/>
  <c r="N141" i="8"/>
  <c r="G143" i="4"/>
  <c r="C141" i="11"/>
  <c r="B1122" i="12" s="1"/>
  <c r="G141" i="11"/>
  <c r="A1122" i="12"/>
  <c r="C1122" i="12"/>
  <c r="E1122" i="12"/>
  <c r="G1122" i="12"/>
  <c r="I141" i="9"/>
  <c r="D877" i="12" s="1"/>
  <c r="A387" i="12"/>
  <c r="C387" i="12"/>
  <c r="E387" i="12"/>
  <c r="A632" i="12"/>
  <c r="C632" i="12"/>
  <c r="E632" i="12"/>
  <c r="A877" i="12"/>
  <c r="C877" i="12"/>
  <c r="E877" i="12"/>
  <c r="Q140" i="8"/>
  <c r="U140" i="8"/>
  <c r="E140" i="11"/>
  <c r="F1121" i="12" s="1"/>
  <c r="N140" i="8"/>
  <c r="G142" i="4"/>
  <c r="C140" i="11"/>
  <c r="B1121" i="12" s="1"/>
  <c r="G140" i="11"/>
  <c r="A1121" i="12"/>
  <c r="C1121" i="12"/>
  <c r="E1121" i="12"/>
  <c r="G1121" i="12"/>
  <c r="I140" i="9"/>
  <c r="D876" i="12" s="1"/>
  <c r="A386" i="12"/>
  <c r="C386" i="12"/>
  <c r="E386" i="12"/>
  <c r="A631" i="12"/>
  <c r="C631" i="12"/>
  <c r="E631" i="12"/>
  <c r="A876" i="12"/>
  <c r="C876" i="12"/>
  <c r="E876" i="12"/>
  <c r="Q139" i="8"/>
  <c r="U139" i="8"/>
  <c r="E139" i="11"/>
  <c r="F1120" i="12" s="1"/>
  <c r="N139" i="8"/>
  <c r="G141" i="4"/>
  <c r="C139" i="11"/>
  <c r="B1120" i="12" s="1"/>
  <c r="G139" i="11"/>
  <c r="A1120" i="12"/>
  <c r="C1120" i="12"/>
  <c r="E1120" i="12"/>
  <c r="G1120" i="12"/>
  <c r="I139" i="9"/>
  <c r="D875" i="12" s="1"/>
  <c r="A385" i="12"/>
  <c r="C385" i="12"/>
  <c r="E385" i="12"/>
  <c r="A630" i="12"/>
  <c r="C630" i="12"/>
  <c r="E630" i="12"/>
  <c r="A875" i="12"/>
  <c r="C875" i="12"/>
  <c r="E875" i="12"/>
  <c r="Q138" i="8"/>
  <c r="U138" i="8"/>
  <c r="E138" i="11"/>
  <c r="F1119" i="12" s="1"/>
  <c r="N138" i="8"/>
  <c r="G140" i="4"/>
  <c r="C138" i="11"/>
  <c r="B1119" i="12" s="1"/>
  <c r="G138" i="11"/>
  <c r="A1119" i="12"/>
  <c r="C1119" i="12"/>
  <c r="E1119" i="12"/>
  <c r="G1119" i="12"/>
  <c r="I138" i="9"/>
  <c r="D874" i="12" s="1"/>
  <c r="A384" i="12"/>
  <c r="C384" i="12"/>
  <c r="E384" i="12"/>
  <c r="A629" i="12"/>
  <c r="C629" i="12"/>
  <c r="E629" i="12"/>
  <c r="A874" i="12"/>
  <c r="C874" i="12"/>
  <c r="E874" i="12"/>
  <c r="Q137" i="8"/>
  <c r="U137" i="8"/>
  <c r="E137" i="11"/>
  <c r="F1118" i="12" s="1"/>
  <c r="N137" i="8"/>
  <c r="G139" i="4"/>
  <c r="C137" i="11"/>
  <c r="B1118" i="12" s="1"/>
  <c r="G137" i="11"/>
  <c r="A1118" i="12"/>
  <c r="C1118" i="12"/>
  <c r="E1118" i="12"/>
  <c r="G1118" i="12"/>
  <c r="I137" i="9"/>
  <c r="D873" i="12" s="1"/>
  <c r="A383" i="12"/>
  <c r="C383" i="12"/>
  <c r="E383" i="12"/>
  <c r="A628" i="12"/>
  <c r="C628" i="12"/>
  <c r="E628" i="12"/>
  <c r="A873" i="12"/>
  <c r="C873" i="12"/>
  <c r="E873" i="12"/>
  <c r="Q136" i="8"/>
  <c r="U136" i="8"/>
  <c r="E136" i="11"/>
  <c r="F1117" i="12" s="1"/>
  <c r="N136" i="8"/>
  <c r="G138" i="4"/>
  <c r="I136" i="9"/>
  <c r="D872" i="12" s="1"/>
  <c r="A382" i="12"/>
  <c r="C382" i="12"/>
  <c r="E382" i="12"/>
  <c r="A627" i="12"/>
  <c r="C627" i="12"/>
  <c r="E627" i="12"/>
  <c r="A872" i="12"/>
  <c r="C872" i="12"/>
  <c r="E872" i="12"/>
  <c r="C136" i="11"/>
  <c r="B1117" i="12" s="1"/>
  <c r="G136" i="11"/>
  <c r="A1117" i="12"/>
  <c r="C1117" i="12"/>
  <c r="E1117" i="12"/>
  <c r="G1117" i="12"/>
  <c r="Q135" i="8"/>
  <c r="U135" i="8"/>
  <c r="E135" i="11"/>
  <c r="F1116" i="12" s="1"/>
  <c r="N135" i="8"/>
  <c r="G137" i="4"/>
  <c r="C135" i="11"/>
  <c r="B1116" i="12" s="1"/>
  <c r="G135" i="11"/>
  <c r="A1116" i="12"/>
  <c r="C1116" i="12"/>
  <c r="E1116" i="12"/>
  <c r="G1116" i="12"/>
  <c r="I135" i="9"/>
  <c r="D871" i="12" s="1"/>
  <c r="A381" i="12"/>
  <c r="C381" i="12"/>
  <c r="E381" i="12"/>
  <c r="A626" i="12"/>
  <c r="C626" i="12"/>
  <c r="E626" i="12"/>
  <c r="A871" i="12"/>
  <c r="C871" i="12"/>
  <c r="E871" i="12"/>
  <c r="Q134" i="8"/>
  <c r="U134" i="8"/>
  <c r="E134" i="11"/>
  <c r="F1115" i="12" s="1"/>
  <c r="N134" i="8"/>
  <c r="G136" i="4"/>
  <c r="C134" i="11"/>
  <c r="B1115" i="12" s="1"/>
  <c r="G134" i="11"/>
  <c r="A1115" i="12"/>
  <c r="C1115" i="12"/>
  <c r="E1115" i="12"/>
  <c r="G1115" i="12"/>
  <c r="I134" i="9"/>
  <c r="D870" i="12" s="1"/>
  <c r="A380" i="12"/>
  <c r="C380" i="12"/>
  <c r="E380" i="12"/>
  <c r="A625" i="12"/>
  <c r="C625" i="12"/>
  <c r="E625" i="12"/>
  <c r="A870" i="12"/>
  <c r="C870" i="12"/>
  <c r="E870" i="12"/>
  <c r="Q133" i="8"/>
  <c r="U133" i="8"/>
  <c r="E133" i="11"/>
  <c r="F1114" i="12" s="1"/>
  <c r="N133" i="8"/>
  <c r="G135" i="4"/>
  <c r="C133" i="11"/>
  <c r="B1114" i="12" s="1"/>
  <c r="G133" i="11"/>
  <c r="A1114" i="12"/>
  <c r="C1114" i="12"/>
  <c r="E1114" i="12"/>
  <c r="G1114" i="12"/>
  <c r="I133" i="9"/>
  <c r="D869" i="12" s="1"/>
  <c r="A379" i="12"/>
  <c r="C379" i="12"/>
  <c r="E379" i="12"/>
  <c r="A624" i="12"/>
  <c r="C624" i="12"/>
  <c r="E624" i="12"/>
  <c r="A869" i="12"/>
  <c r="C869" i="12"/>
  <c r="E869" i="12"/>
  <c r="Q132" i="8"/>
  <c r="U132" i="8"/>
  <c r="E132" i="11"/>
  <c r="F1113" i="12" s="1"/>
  <c r="N132" i="8"/>
  <c r="G134" i="4"/>
  <c r="C132" i="11"/>
  <c r="B1113" i="12" s="1"/>
  <c r="G132" i="11"/>
  <c r="A1113" i="12"/>
  <c r="C1113" i="12"/>
  <c r="E1113" i="12"/>
  <c r="G1113" i="12"/>
  <c r="I132" i="9"/>
  <c r="D868" i="12" s="1"/>
  <c r="A378" i="12"/>
  <c r="C378" i="12"/>
  <c r="E378" i="12"/>
  <c r="A623" i="12"/>
  <c r="C623" i="12"/>
  <c r="E623" i="12"/>
  <c r="A868" i="12"/>
  <c r="C868" i="12"/>
  <c r="E868" i="12"/>
  <c r="Q131" i="8"/>
  <c r="U131" i="8"/>
  <c r="E131" i="11"/>
  <c r="F1112" i="12" s="1"/>
  <c r="N131" i="8"/>
  <c r="G133" i="4"/>
  <c r="C131" i="11"/>
  <c r="B1112" i="12" s="1"/>
  <c r="G131" i="11"/>
  <c r="A1112" i="12"/>
  <c r="C1112" i="12"/>
  <c r="E1112" i="12"/>
  <c r="G1112" i="12"/>
  <c r="I131" i="9"/>
  <c r="D867" i="12" s="1"/>
  <c r="A377" i="12"/>
  <c r="C377" i="12"/>
  <c r="E377" i="12"/>
  <c r="A622" i="12"/>
  <c r="C622" i="12"/>
  <c r="E622" i="12"/>
  <c r="A867" i="12"/>
  <c r="C867" i="12"/>
  <c r="E867" i="12"/>
  <c r="Q73" i="8"/>
  <c r="U73" i="8"/>
  <c r="N73" i="8"/>
  <c r="G75" i="4"/>
  <c r="I73" i="9"/>
  <c r="D809" i="12" s="1"/>
  <c r="A319" i="12"/>
  <c r="C319" i="12"/>
  <c r="E319" i="12"/>
  <c r="A564" i="12"/>
  <c r="C564" i="12"/>
  <c r="E564" i="12"/>
  <c r="A809" i="12"/>
  <c r="C809" i="12"/>
  <c r="E809" i="12"/>
  <c r="C73" i="11"/>
  <c r="B1054" i="12" s="1"/>
  <c r="G73" i="11"/>
  <c r="A1054" i="12"/>
  <c r="C1054" i="12"/>
  <c r="E1054" i="12"/>
  <c r="G1054" i="12"/>
  <c r="Q72" i="8"/>
  <c r="U72" i="8"/>
  <c r="N72" i="8"/>
  <c r="G74" i="4"/>
  <c r="I72" i="9"/>
  <c r="D808" i="12" s="1"/>
  <c r="A318" i="12"/>
  <c r="C318" i="12"/>
  <c r="E318" i="12"/>
  <c r="A563" i="12"/>
  <c r="C563" i="12"/>
  <c r="E563" i="12"/>
  <c r="A808" i="12"/>
  <c r="C808" i="12"/>
  <c r="E808" i="12"/>
  <c r="C72" i="11"/>
  <c r="B1053" i="12" s="1"/>
  <c r="G72" i="11"/>
  <c r="A1053" i="12"/>
  <c r="C1053" i="12"/>
  <c r="E1053" i="12"/>
  <c r="G1053" i="12"/>
  <c r="Q71" i="8"/>
  <c r="U71" i="8"/>
  <c r="N71" i="8"/>
  <c r="G73" i="4"/>
  <c r="C71" i="11"/>
  <c r="B1052" i="12" s="1"/>
  <c r="G71" i="11"/>
  <c r="A1052" i="12"/>
  <c r="C1052" i="12"/>
  <c r="E1052" i="12"/>
  <c r="G1052" i="12"/>
  <c r="I71" i="9"/>
  <c r="D807" i="12" s="1"/>
  <c r="A317" i="12"/>
  <c r="C317" i="12"/>
  <c r="E317" i="12"/>
  <c r="A562" i="12"/>
  <c r="C562" i="12"/>
  <c r="E562" i="12"/>
  <c r="A807" i="12"/>
  <c r="C807" i="12"/>
  <c r="E807" i="12"/>
  <c r="Q70" i="8"/>
  <c r="U70" i="8"/>
  <c r="N70" i="8"/>
  <c r="G72" i="4"/>
  <c r="C70" i="11"/>
  <c r="B1051" i="12" s="1"/>
  <c r="G70" i="11"/>
  <c r="A1051" i="12"/>
  <c r="C1051" i="12"/>
  <c r="E1051" i="12"/>
  <c r="G1051" i="12"/>
  <c r="A316" i="12"/>
  <c r="C316" i="12"/>
  <c r="E316" i="12"/>
  <c r="A561" i="12"/>
  <c r="C561" i="12"/>
  <c r="E561" i="12"/>
  <c r="A806" i="12"/>
  <c r="C806" i="12"/>
  <c r="E806" i="12"/>
  <c r="I70" i="9"/>
  <c r="D806" i="12" s="1"/>
  <c r="Q69" i="8"/>
  <c r="U69" i="8"/>
  <c r="N69" i="8"/>
  <c r="G71" i="4"/>
  <c r="C69" i="11"/>
  <c r="B1050" i="12" s="1"/>
  <c r="G69" i="11"/>
  <c r="A1050" i="12"/>
  <c r="C1050" i="12"/>
  <c r="E1050" i="12"/>
  <c r="G1050" i="12"/>
  <c r="I69" i="9"/>
  <c r="D805" i="12" s="1"/>
  <c r="A315" i="12"/>
  <c r="C315" i="12"/>
  <c r="E315" i="12"/>
  <c r="A560" i="12"/>
  <c r="C560" i="12"/>
  <c r="E560" i="12"/>
  <c r="A805" i="12"/>
  <c r="C805" i="12"/>
  <c r="E805" i="12"/>
  <c r="Q68" i="8"/>
  <c r="U68" i="8"/>
  <c r="N68" i="8"/>
  <c r="G70" i="4"/>
  <c r="C68" i="11"/>
  <c r="B1049" i="12" s="1"/>
  <c r="G68" i="11"/>
  <c r="A1049" i="12"/>
  <c r="C1049" i="12"/>
  <c r="E1049" i="12"/>
  <c r="G1049" i="12"/>
  <c r="A314" i="12"/>
  <c r="C314" i="12"/>
  <c r="E314" i="12"/>
  <c r="A559" i="12"/>
  <c r="C559" i="12"/>
  <c r="E559" i="12"/>
  <c r="A804" i="12"/>
  <c r="C804" i="12"/>
  <c r="E804" i="12"/>
  <c r="I68" i="9"/>
  <c r="D804" i="12" s="1"/>
  <c r="Q67" i="8"/>
  <c r="U67" i="8"/>
  <c r="N67" i="8"/>
  <c r="G69" i="4"/>
  <c r="C67" i="11"/>
  <c r="B1048" i="12" s="1"/>
  <c r="G67" i="11"/>
  <c r="A1048" i="12"/>
  <c r="C1048" i="12"/>
  <c r="E1048" i="12"/>
  <c r="G1048" i="12"/>
  <c r="A313" i="12"/>
  <c r="C313" i="12"/>
  <c r="E313" i="12"/>
  <c r="A558" i="12"/>
  <c r="C558" i="12"/>
  <c r="E558" i="12"/>
  <c r="A803" i="12"/>
  <c r="C803" i="12"/>
  <c r="E803" i="12"/>
  <c r="I67" i="9"/>
  <c r="D803" i="12" s="1"/>
  <c r="Q66" i="8"/>
  <c r="U66" i="8"/>
  <c r="N66" i="8"/>
  <c r="G68" i="4"/>
  <c r="C66" i="11"/>
  <c r="B1047" i="12" s="1"/>
  <c r="G66" i="11"/>
  <c r="A1047" i="12"/>
  <c r="C1047" i="12"/>
  <c r="E1047" i="12"/>
  <c r="G1047" i="12"/>
  <c r="A312" i="12"/>
  <c r="C312" i="12"/>
  <c r="E312" i="12"/>
  <c r="A557" i="12"/>
  <c r="C557" i="12"/>
  <c r="E557" i="12"/>
  <c r="A802" i="12"/>
  <c r="C802" i="12"/>
  <c r="E802" i="12"/>
  <c r="I66" i="9"/>
  <c r="D802" i="12" s="1"/>
  <c r="Q65" i="8"/>
  <c r="U65" i="8"/>
  <c r="N65" i="8"/>
  <c r="G67" i="4"/>
  <c r="A311" i="12"/>
  <c r="C311" i="12"/>
  <c r="E311" i="12"/>
  <c r="A556" i="12"/>
  <c r="C556" i="12"/>
  <c r="E556" i="12"/>
  <c r="A801" i="12"/>
  <c r="C801" i="12"/>
  <c r="E801" i="12"/>
  <c r="I65" i="9"/>
  <c r="D801" i="12" s="1"/>
  <c r="C65" i="11"/>
  <c r="B1046" i="12" s="1"/>
  <c r="G65" i="11"/>
  <c r="A1046" i="12"/>
  <c r="C1046" i="12"/>
  <c r="E1046" i="12"/>
  <c r="G1046" i="12"/>
  <c r="Q64" i="8"/>
  <c r="U64" i="8"/>
  <c r="N64" i="8"/>
  <c r="G66" i="4"/>
  <c r="C64" i="11"/>
  <c r="B1045" i="12" s="1"/>
  <c r="G64" i="11"/>
  <c r="A1045" i="12"/>
  <c r="C1045" i="12"/>
  <c r="E1045" i="12"/>
  <c r="G1045" i="12"/>
  <c r="I64" i="9"/>
  <c r="D800" i="12" s="1"/>
  <c r="A310" i="12"/>
  <c r="C310" i="12"/>
  <c r="E310" i="12"/>
  <c r="A555" i="12"/>
  <c r="C555" i="12"/>
  <c r="E555" i="12"/>
  <c r="A800" i="12"/>
  <c r="C800" i="12"/>
  <c r="E800" i="12"/>
  <c r="Q63" i="8"/>
  <c r="U63" i="8"/>
  <c r="N63" i="8"/>
  <c r="G65" i="4"/>
  <c r="I63" i="9"/>
  <c r="D799" i="12" s="1"/>
  <c r="A309" i="12"/>
  <c r="C309" i="12"/>
  <c r="E309" i="12"/>
  <c r="A554" i="12"/>
  <c r="C554" i="12"/>
  <c r="E554" i="12"/>
  <c r="A799" i="12"/>
  <c r="C799" i="12"/>
  <c r="E799" i="12"/>
  <c r="C63" i="11"/>
  <c r="B1044" i="12" s="1"/>
  <c r="G63" i="11"/>
  <c r="A1044" i="12"/>
  <c r="C1044" i="12"/>
  <c r="E1044" i="12"/>
  <c r="G1044" i="12"/>
  <c r="Q62" i="8"/>
  <c r="U62" i="8"/>
  <c r="N62" i="8"/>
  <c r="G64" i="4"/>
  <c r="A308" i="12"/>
  <c r="C308" i="12"/>
  <c r="E308" i="12"/>
  <c r="A553" i="12"/>
  <c r="C553" i="12"/>
  <c r="E553" i="12"/>
  <c r="A798" i="12"/>
  <c r="C798" i="12"/>
  <c r="E798" i="12"/>
  <c r="I62" i="9"/>
  <c r="D798" i="12" s="1"/>
  <c r="C62" i="11"/>
  <c r="B1043" i="12" s="1"/>
  <c r="G62" i="11"/>
  <c r="A1043" i="12"/>
  <c r="C1043" i="12"/>
  <c r="E1043" i="12"/>
  <c r="G1043" i="12"/>
  <c r="Q61" i="8"/>
  <c r="U61" i="8"/>
  <c r="N61" i="8"/>
  <c r="G63" i="4"/>
  <c r="C61" i="11"/>
  <c r="B1042" i="12" s="1"/>
  <c r="G61" i="11"/>
  <c r="A1042" i="12"/>
  <c r="C1042" i="12"/>
  <c r="E1042" i="12"/>
  <c r="G1042" i="12"/>
  <c r="I61" i="9"/>
  <c r="D797" i="12" s="1"/>
  <c r="A307" i="12"/>
  <c r="C307" i="12"/>
  <c r="E307" i="12"/>
  <c r="A552" i="12"/>
  <c r="C552" i="12"/>
  <c r="E552" i="12"/>
  <c r="A797" i="12"/>
  <c r="C797" i="12"/>
  <c r="E797" i="12"/>
  <c r="Q60" i="8"/>
  <c r="U60" i="8"/>
  <c r="N60" i="8"/>
  <c r="G62" i="4"/>
  <c r="C60" i="11"/>
  <c r="B1041" i="12" s="1"/>
  <c r="G60" i="11"/>
  <c r="A1041" i="12"/>
  <c r="C1041" i="12"/>
  <c r="E1041" i="12"/>
  <c r="G1041" i="12"/>
  <c r="A306" i="12"/>
  <c r="C306" i="12"/>
  <c r="E306" i="12"/>
  <c r="A551" i="12"/>
  <c r="C551" i="12"/>
  <c r="E551" i="12"/>
  <c r="A796" i="12"/>
  <c r="C796" i="12"/>
  <c r="E796" i="12"/>
  <c r="I60" i="9"/>
  <c r="D796" i="12" s="1"/>
  <c r="Q59" i="8"/>
  <c r="U59" i="8"/>
  <c r="N59" i="8"/>
  <c r="G61" i="4"/>
  <c r="A305" i="12"/>
  <c r="C305" i="12"/>
  <c r="E305" i="12"/>
  <c r="A550" i="12"/>
  <c r="C550" i="12"/>
  <c r="E550" i="12"/>
  <c r="A795" i="12"/>
  <c r="C795" i="12"/>
  <c r="E795" i="12"/>
  <c r="I59" i="9"/>
  <c r="D795" i="12" s="1"/>
  <c r="C59" i="11"/>
  <c r="B1040" i="12" s="1"/>
  <c r="G59" i="11"/>
  <c r="A1040" i="12"/>
  <c r="C1040" i="12"/>
  <c r="E1040" i="12"/>
  <c r="G1040" i="12"/>
  <c r="Q58" i="8"/>
  <c r="U58" i="8"/>
  <c r="N58" i="8"/>
  <c r="G60" i="4"/>
  <c r="I58" i="9"/>
  <c r="D794" i="12" s="1"/>
  <c r="A304" i="12"/>
  <c r="C304" i="12"/>
  <c r="E304" i="12"/>
  <c r="A549" i="12"/>
  <c r="C549" i="12"/>
  <c r="E549" i="12"/>
  <c r="A794" i="12"/>
  <c r="C794" i="12"/>
  <c r="E794" i="12"/>
  <c r="C58" i="11"/>
  <c r="B1039" i="12" s="1"/>
  <c r="G58" i="11"/>
  <c r="A1039" i="12"/>
  <c r="C1039" i="12"/>
  <c r="E1039" i="12"/>
  <c r="G1039" i="12"/>
  <c r="Q57" i="8"/>
  <c r="U57" i="8"/>
  <c r="N57" i="8"/>
  <c r="G59" i="4"/>
  <c r="I57" i="9"/>
  <c r="D793" i="12" s="1"/>
  <c r="A303" i="12"/>
  <c r="C303" i="12"/>
  <c r="E303" i="12"/>
  <c r="A548" i="12"/>
  <c r="C548" i="12"/>
  <c r="E548" i="12"/>
  <c r="A793" i="12"/>
  <c r="C793" i="12"/>
  <c r="E793" i="12"/>
  <c r="C57" i="11"/>
  <c r="B1038" i="12" s="1"/>
  <c r="G57" i="11"/>
  <c r="A1038" i="12"/>
  <c r="C1038" i="12"/>
  <c r="E1038" i="12"/>
  <c r="G1038" i="12"/>
  <c r="Q56" i="8"/>
  <c r="U56" i="8"/>
  <c r="N56" i="8"/>
  <c r="G58" i="4"/>
  <c r="C56" i="11"/>
  <c r="B1037" i="12" s="1"/>
  <c r="G56" i="11"/>
  <c r="A1037" i="12"/>
  <c r="C1037" i="12"/>
  <c r="E1037" i="12"/>
  <c r="G1037" i="12"/>
  <c r="I56" i="9"/>
  <c r="D792" i="12" s="1"/>
  <c r="A302" i="12"/>
  <c r="C302" i="12"/>
  <c r="E302" i="12"/>
  <c r="A547" i="12"/>
  <c r="C547" i="12"/>
  <c r="E547" i="12"/>
  <c r="A792" i="12"/>
  <c r="C792" i="12"/>
  <c r="E792" i="12"/>
  <c r="Q55" i="8"/>
  <c r="U55" i="8"/>
  <c r="N55" i="8"/>
  <c r="G57" i="4"/>
  <c r="A301" i="12"/>
  <c r="C301" i="12"/>
  <c r="E301" i="12"/>
  <c r="A546" i="12"/>
  <c r="C546" i="12"/>
  <c r="E546" i="12"/>
  <c r="A791" i="12"/>
  <c r="C791" i="12"/>
  <c r="E791" i="12"/>
  <c r="I55" i="9"/>
  <c r="D791" i="12" s="1"/>
  <c r="C55" i="11"/>
  <c r="B1036" i="12" s="1"/>
  <c r="G55" i="11"/>
  <c r="A1036" i="12"/>
  <c r="C1036" i="12"/>
  <c r="E1036" i="12"/>
  <c r="G1036" i="12"/>
  <c r="Q54" i="8"/>
  <c r="U54" i="8"/>
  <c r="N54" i="8"/>
  <c r="G56" i="4"/>
  <c r="C54" i="11"/>
  <c r="B1035" i="12" s="1"/>
  <c r="G54" i="11"/>
  <c r="A1035" i="12"/>
  <c r="C1035" i="12"/>
  <c r="E1035" i="12"/>
  <c r="G1035" i="12"/>
  <c r="I54" i="9"/>
  <c r="D790" i="12" s="1"/>
  <c r="A300" i="12"/>
  <c r="C300" i="12"/>
  <c r="E300" i="12"/>
  <c r="A545" i="12"/>
  <c r="C545" i="12"/>
  <c r="E545" i="12"/>
  <c r="A790" i="12"/>
  <c r="C790" i="12"/>
  <c r="E790" i="12"/>
  <c r="Q53" i="8"/>
  <c r="U53" i="8"/>
  <c r="N53" i="8"/>
  <c r="G55" i="4"/>
  <c r="I53" i="9"/>
  <c r="D789" i="12" s="1"/>
  <c r="A299" i="12"/>
  <c r="C299" i="12"/>
  <c r="E299" i="12"/>
  <c r="A544" i="12"/>
  <c r="C544" i="12"/>
  <c r="E544" i="12"/>
  <c r="A789" i="12"/>
  <c r="C789" i="12"/>
  <c r="E789" i="12"/>
  <c r="C53" i="11"/>
  <c r="B1034" i="12" s="1"/>
  <c r="G53" i="11"/>
  <c r="A1034" i="12"/>
  <c r="C1034" i="12"/>
  <c r="E1034" i="12"/>
  <c r="G1034" i="12"/>
  <c r="Q52" i="8"/>
  <c r="U52" i="8"/>
  <c r="N52" i="8"/>
  <c r="G54" i="4"/>
  <c r="C52" i="11"/>
  <c r="B1033" i="12" s="1"/>
  <c r="G52" i="11"/>
  <c r="A1033" i="12"/>
  <c r="C1033" i="12"/>
  <c r="E1033" i="12"/>
  <c r="G1033" i="12"/>
  <c r="I52" i="9"/>
  <c r="D788" i="12" s="1"/>
  <c r="A298" i="12"/>
  <c r="C298" i="12"/>
  <c r="E298" i="12"/>
  <c r="A543" i="12"/>
  <c r="C543" i="12"/>
  <c r="E543" i="12"/>
  <c r="A788" i="12"/>
  <c r="C788" i="12"/>
  <c r="E788" i="12"/>
  <c r="Q51" i="8"/>
  <c r="U51" i="8"/>
  <c r="N51" i="8"/>
  <c r="G53" i="4"/>
  <c r="C51" i="11"/>
  <c r="B1032" i="12" s="1"/>
  <c r="G51" i="11"/>
  <c r="A1032" i="12"/>
  <c r="C1032" i="12"/>
  <c r="E1032" i="12"/>
  <c r="G1032" i="12"/>
  <c r="I51" i="9"/>
  <c r="D787" i="12" s="1"/>
  <c r="A297" i="12"/>
  <c r="C297" i="12"/>
  <c r="E297" i="12"/>
  <c r="A542" i="12"/>
  <c r="C542" i="12"/>
  <c r="E542" i="12"/>
  <c r="A787" i="12"/>
  <c r="C787" i="12"/>
  <c r="E787" i="12"/>
  <c r="Q50" i="8"/>
  <c r="U50" i="8"/>
  <c r="N50" i="8"/>
  <c r="G52" i="4"/>
  <c r="C50" i="11"/>
  <c r="B1031" i="12" s="1"/>
  <c r="G50" i="11"/>
  <c r="A1031" i="12"/>
  <c r="C1031" i="12"/>
  <c r="E1031" i="12"/>
  <c r="G1031" i="12"/>
  <c r="I50" i="9"/>
  <c r="D786" i="12" s="1"/>
  <c r="A296" i="12"/>
  <c r="C296" i="12"/>
  <c r="E296" i="12"/>
  <c r="A541" i="12"/>
  <c r="C541" i="12"/>
  <c r="E541" i="12"/>
  <c r="A786" i="12"/>
  <c r="C786" i="12"/>
  <c r="E786" i="12"/>
  <c r="Q49" i="8"/>
  <c r="U49" i="8"/>
  <c r="N49" i="8"/>
  <c r="G51" i="4"/>
  <c r="I49" i="9"/>
  <c r="D785" i="12" s="1"/>
  <c r="A295" i="12"/>
  <c r="C295" i="12"/>
  <c r="E295" i="12"/>
  <c r="A540" i="12"/>
  <c r="C540" i="12"/>
  <c r="E540" i="12"/>
  <c r="A785" i="12"/>
  <c r="C785" i="12"/>
  <c r="E785" i="12"/>
  <c r="C49" i="11"/>
  <c r="B1030" i="12" s="1"/>
  <c r="G49" i="11"/>
  <c r="A1030" i="12"/>
  <c r="C1030" i="12"/>
  <c r="E1030" i="12"/>
  <c r="G1030" i="12"/>
  <c r="Q48" i="8"/>
  <c r="U48" i="8"/>
  <c r="N48" i="8"/>
  <c r="G50" i="4"/>
  <c r="A294" i="12"/>
  <c r="C294" i="12"/>
  <c r="E294" i="12"/>
  <c r="A539" i="12"/>
  <c r="C539" i="12"/>
  <c r="E539" i="12"/>
  <c r="A784" i="12"/>
  <c r="C784" i="12"/>
  <c r="E784" i="12"/>
  <c r="I48" i="9"/>
  <c r="D784" i="12" s="1"/>
  <c r="C48" i="11"/>
  <c r="B1029" i="12" s="1"/>
  <c r="G48" i="11"/>
  <c r="A1029" i="12"/>
  <c r="C1029" i="12"/>
  <c r="E1029" i="12"/>
  <c r="G1029" i="12"/>
  <c r="Q47" i="8"/>
  <c r="U47" i="8"/>
  <c r="N47" i="8"/>
  <c r="G49" i="4"/>
  <c r="I47" i="9"/>
  <c r="D783" i="12" s="1"/>
  <c r="A293" i="12"/>
  <c r="C293" i="12"/>
  <c r="E293" i="12"/>
  <c r="A538" i="12"/>
  <c r="C538" i="12"/>
  <c r="E538" i="12"/>
  <c r="A783" i="12"/>
  <c r="C783" i="12"/>
  <c r="E783" i="12"/>
  <c r="C47" i="11"/>
  <c r="B1028" i="12" s="1"/>
  <c r="G47" i="11"/>
  <c r="A1028" i="12"/>
  <c r="C1028" i="12"/>
  <c r="E1028" i="12"/>
  <c r="G1028" i="12"/>
  <c r="Q46" i="8"/>
  <c r="U46" i="8"/>
  <c r="N46" i="8"/>
  <c r="G48" i="4"/>
  <c r="C46" i="11"/>
  <c r="B1027" i="12" s="1"/>
  <c r="G46" i="11"/>
  <c r="A1027" i="12"/>
  <c r="C1027" i="12"/>
  <c r="E1027" i="12"/>
  <c r="G1027" i="12"/>
  <c r="A292" i="12"/>
  <c r="C292" i="12"/>
  <c r="E292" i="12"/>
  <c r="A537" i="12"/>
  <c r="C537" i="12"/>
  <c r="E537" i="12"/>
  <c r="A782" i="12"/>
  <c r="C782" i="12"/>
  <c r="E782" i="12"/>
  <c r="I46" i="9"/>
  <c r="D782" i="12" s="1"/>
  <c r="Q45" i="8"/>
  <c r="U45" i="8"/>
  <c r="N45" i="8"/>
  <c r="G47" i="4"/>
  <c r="C45" i="11"/>
  <c r="B1026" i="12" s="1"/>
  <c r="G45" i="11"/>
  <c r="A1026" i="12"/>
  <c r="C1026" i="12"/>
  <c r="E1026" i="12"/>
  <c r="G1026" i="12"/>
  <c r="A291" i="12"/>
  <c r="C291" i="12"/>
  <c r="E291" i="12"/>
  <c r="A536" i="12"/>
  <c r="C536" i="12"/>
  <c r="E536" i="12"/>
  <c r="A781" i="12"/>
  <c r="C781" i="12"/>
  <c r="E781" i="12"/>
  <c r="I45" i="9"/>
  <c r="D781" i="12" s="1"/>
  <c r="Q44" i="8"/>
  <c r="U44" i="8"/>
  <c r="N44" i="8"/>
  <c r="G46" i="4"/>
  <c r="C44" i="11"/>
  <c r="B1025" i="12" s="1"/>
  <c r="G44" i="11"/>
  <c r="A1025" i="12"/>
  <c r="C1025" i="12"/>
  <c r="E1025" i="12"/>
  <c r="G1025" i="12"/>
  <c r="A290" i="12"/>
  <c r="C290" i="12"/>
  <c r="E290" i="12"/>
  <c r="A535" i="12"/>
  <c r="C535" i="12"/>
  <c r="E535" i="12"/>
  <c r="A780" i="12"/>
  <c r="C780" i="12"/>
  <c r="E780" i="12"/>
  <c r="I44" i="9"/>
  <c r="D780" i="12" s="1"/>
  <c r="Q43" i="8"/>
  <c r="U43" i="8"/>
  <c r="N43" i="8"/>
  <c r="G45" i="4"/>
  <c r="C43" i="11"/>
  <c r="B1024" i="12" s="1"/>
  <c r="G43" i="11"/>
  <c r="A1024" i="12"/>
  <c r="C1024" i="12"/>
  <c r="E1024" i="12"/>
  <c r="G1024" i="12"/>
  <c r="I43" i="9"/>
  <c r="D779" i="12" s="1"/>
  <c r="A289" i="12"/>
  <c r="C289" i="12"/>
  <c r="E289" i="12"/>
  <c r="A534" i="12"/>
  <c r="C534" i="12"/>
  <c r="E534" i="12"/>
  <c r="A779" i="12"/>
  <c r="C779" i="12"/>
  <c r="E779" i="12"/>
  <c r="Q42" i="8"/>
  <c r="U42" i="8"/>
  <c r="N42" i="8"/>
  <c r="G44" i="4"/>
  <c r="C42" i="11"/>
  <c r="B1023" i="12" s="1"/>
  <c r="G42" i="11"/>
  <c r="A1023" i="12"/>
  <c r="C1023" i="12"/>
  <c r="E1023" i="12"/>
  <c r="G1023" i="12"/>
  <c r="I42" i="9"/>
  <c r="D778" i="12" s="1"/>
  <c r="A288" i="12"/>
  <c r="C288" i="12"/>
  <c r="E288" i="12"/>
  <c r="A533" i="12"/>
  <c r="C533" i="12"/>
  <c r="E533" i="12"/>
  <c r="A778" i="12"/>
  <c r="C778" i="12"/>
  <c r="E778" i="12"/>
  <c r="Q41" i="8"/>
  <c r="U41" i="8"/>
  <c r="N41" i="8"/>
  <c r="G43" i="4"/>
  <c r="C41" i="11"/>
  <c r="B1022" i="12" s="1"/>
  <c r="G41" i="11"/>
  <c r="A1022" i="12"/>
  <c r="C1022" i="12"/>
  <c r="E1022" i="12"/>
  <c r="G1022" i="12"/>
  <c r="I41" i="9"/>
  <c r="D777" i="12" s="1"/>
  <c r="A287" i="12"/>
  <c r="C287" i="12"/>
  <c r="E287" i="12"/>
  <c r="A532" i="12"/>
  <c r="C532" i="12"/>
  <c r="E532" i="12"/>
  <c r="A777" i="12"/>
  <c r="C777" i="12"/>
  <c r="E777" i="12"/>
  <c r="Q40" i="8"/>
  <c r="U40" i="8"/>
  <c r="N40" i="8"/>
  <c r="G42" i="4"/>
  <c r="C40" i="11"/>
  <c r="B1021" i="12" s="1"/>
  <c r="G40" i="11"/>
  <c r="A1021" i="12"/>
  <c r="C1021" i="12"/>
  <c r="E1021" i="12"/>
  <c r="G1021" i="12"/>
  <c r="I40" i="9"/>
  <c r="D776" i="12" s="1"/>
  <c r="A286" i="12"/>
  <c r="C286" i="12"/>
  <c r="E286" i="12"/>
  <c r="A531" i="12"/>
  <c r="C531" i="12"/>
  <c r="E531" i="12"/>
  <c r="A776" i="12"/>
  <c r="C776" i="12"/>
  <c r="E776" i="12"/>
  <c r="Q39" i="8"/>
  <c r="U39" i="8"/>
  <c r="N39" i="8"/>
  <c r="G41" i="4"/>
  <c r="C39" i="11"/>
  <c r="B1020" i="12" s="1"/>
  <c r="G39" i="11"/>
  <c r="A1020" i="12"/>
  <c r="C1020" i="12"/>
  <c r="E1020" i="12"/>
  <c r="G1020" i="12"/>
  <c r="I39" i="9"/>
  <c r="D775" i="12" s="1"/>
  <c r="A285" i="12"/>
  <c r="C285" i="12"/>
  <c r="E285" i="12"/>
  <c r="A530" i="12"/>
  <c r="C530" i="12"/>
  <c r="E530" i="12"/>
  <c r="A775" i="12"/>
  <c r="C775" i="12"/>
  <c r="E775" i="12"/>
  <c r="Q38" i="8"/>
  <c r="U38" i="8"/>
  <c r="N38" i="8"/>
  <c r="G40" i="4"/>
  <c r="C38" i="11"/>
  <c r="B1019" i="12" s="1"/>
  <c r="G38" i="11"/>
  <c r="A1019" i="12"/>
  <c r="C1019" i="12"/>
  <c r="E1019" i="12"/>
  <c r="G1019" i="12"/>
  <c r="A284" i="12"/>
  <c r="C284" i="12"/>
  <c r="E284" i="12"/>
  <c r="A529" i="12"/>
  <c r="C529" i="12"/>
  <c r="E529" i="12"/>
  <c r="A774" i="12"/>
  <c r="C774" i="12"/>
  <c r="E774" i="12"/>
  <c r="I38" i="9"/>
  <c r="D774" i="12" s="1"/>
  <c r="Q37" i="8"/>
  <c r="U37" i="8"/>
  <c r="E37" i="11"/>
  <c r="F1018" i="12" s="1"/>
  <c r="N37" i="8"/>
  <c r="G39" i="4"/>
  <c r="C37" i="11"/>
  <c r="B1018" i="12" s="1"/>
  <c r="G37" i="11"/>
  <c r="A1018" i="12"/>
  <c r="C1018" i="12"/>
  <c r="E1018" i="12"/>
  <c r="G1018" i="12"/>
  <c r="I37" i="9"/>
  <c r="D773" i="12" s="1"/>
  <c r="A283" i="12"/>
  <c r="C283" i="12"/>
  <c r="E283" i="12"/>
  <c r="A528" i="12"/>
  <c r="C528" i="12"/>
  <c r="E528" i="12"/>
  <c r="A773" i="12"/>
  <c r="C773" i="12"/>
  <c r="E773" i="12"/>
  <c r="Q36" i="8"/>
  <c r="U36" i="8"/>
  <c r="E36" i="11"/>
  <c r="F1017" i="12" s="1"/>
  <c r="N36" i="8"/>
  <c r="G38" i="4"/>
  <c r="C36" i="11"/>
  <c r="B1017" i="12" s="1"/>
  <c r="G36" i="11"/>
  <c r="A1017" i="12"/>
  <c r="C1017" i="12"/>
  <c r="E1017" i="12"/>
  <c r="G1017" i="12"/>
  <c r="I36" i="9"/>
  <c r="D772" i="12" s="1"/>
  <c r="A282" i="12"/>
  <c r="C282" i="12"/>
  <c r="E282" i="12"/>
  <c r="A527" i="12"/>
  <c r="C527" i="12"/>
  <c r="E527" i="12"/>
  <c r="A772" i="12"/>
  <c r="C772" i="12"/>
  <c r="E772" i="12"/>
  <c r="Q35" i="8"/>
  <c r="U35" i="8"/>
  <c r="E35" i="11"/>
  <c r="F1016" i="12" s="1"/>
  <c r="N35" i="8"/>
  <c r="G37" i="4"/>
  <c r="C35" i="11"/>
  <c r="B1016" i="12" s="1"/>
  <c r="G35" i="11"/>
  <c r="A1016" i="12"/>
  <c r="C1016" i="12"/>
  <c r="E1016" i="12"/>
  <c r="G1016" i="12"/>
  <c r="I35" i="9"/>
  <c r="D771" i="12" s="1"/>
  <c r="A281" i="12"/>
  <c r="C281" i="12"/>
  <c r="E281" i="12"/>
  <c r="A526" i="12"/>
  <c r="C526" i="12"/>
  <c r="E526" i="12"/>
  <c r="A771" i="12"/>
  <c r="C771" i="12"/>
  <c r="E771" i="12"/>
  <c r="Q34" i="8"/>
  <c r="U34" i="8"/>
  <c r="E34" i="11"/>
  <c r="F1015" i="12" s="1"/>
  <c r="N34" i="8"/>
  <c r="G36" i="4"/>
  <c r="C34" i="11"/>
  <c r="B1015" i="12" s="1"/>
  <c r="G34" i="11"/>
  <c r="A1015" i="12"/>
  <c r="C1015" i="12"/>
  <c r="E1015" i="12"/>
  <c r="G1015" i="12"/>
  <c r="I34" i="9"/>
  <c r="D770" i="12" s="1"/>
  <c r="A280" i="12"/>
  <c r="C280" i="12"/>
  <c r="E280" i="12"/>
  <c r="A525" i="12"/>
  <c r="C525" i="12"/>
  <c r="E525" i="12"/>
  <c r="A770" i="12"/>
  <c r="C770" i="12"/>
  <c r="E770" i="12"/>
  <c r="Q33" i="8"/>
  <c r="U33" i="8"/>
  <c r="E33" i="11"/>
  <c r="F1014" i="12" s="1"/>
  <c r="N33" i="8"/>
  <c r="G35" i="4"/>
  <c r="C33" i="11"/>
  <c r="B1014" i="12" s="1"/>
  <c r="G33" i="11"/>
  <c r="A1014" i="12"/>
  <c r="C1014" i="12"/>
  <c r="E1014" i="12"/>
  <c r="G1014" i="12"/>
  <c r="I33" i="9"/>
  <c r="D769" i="12" s="1"/>
  <c r="A279" i="12"/>
  <c r="C279" i="12"/>
  <c r="E279" i="12"/>
  <c r="A524" i="12"/>
  <c r="C524" i="12"/>
  <c r="E524" i="12"/>
  <c r="A769" i="12"/>
  <c r="C769" i="12"/>
  <c r="E769" i="12"/>
  <c r="Q32" i="8"/>
  <c r="U32" i="8"/>
  <c r="E32" i="11"/>
  <c r="F1013" i="12" s="1"/>
  <c r="N32" i="8"/>
  <c r="G34" i="4"/>
  <c r="C32" i="11"/>
  <c r="B1013" i="12" s="1"/>
  <c r="G32" i="11"/>
  <c r="A1013" i="12"/>
  <c r="C1013" i="12"/>
  <c r="E1013" i="12"/>
  <c r="G1013" i="12"/>
  <c r="I32" i="9"/>
  <c r="D768" i="12" s="1"/>
  <c r="A278" i="12"/>
  <c r="C278" i="12"/>
  <c r="E278" i="12"/>
  <c r="A523" i="12"/>
  <c r="C523" i="12"/>
  <c r="E523" i="12"/>
  <c r="A768" i="12"/>
  <c r="C768" i="12"/>
  <c r="E768" i="12"/>
  <c r="Q31" i="8"/>
  <c r="U31" i="8"/>
  <c r="E31" i="11"/>
  <c r="F1012" i="12" s="1"/>
  <c r="N31" i="8"/>
  <c r="G33" i="4"/>
  <c r="C31" i="11"/>
  <c r="B1012" i="12" s="1"/>
  <c r="G31" i="11"/>
  <c r="A1012" i="12"/>
  <c r="C1012" i="12"/>
  <c r="E1012" i="12"/>
  <c r="G1012" i="12"/>
  <c r="I31" i="9"/>
  <c r="D767" i="12" s="1"/>
  <c r="A277" i="12"/>
  <c r="C277" i="12"/>
  <c r="E277" i="12"/>
  <c r="A522" i="12"/>
  <c r="C522" i="12"/>
  <c r="E522" i="12"/>
  <c r="A767" i="12"/>
  <c r="C767" i="12"/>
  <c r="E767" i="12"/>
  <c r="Q30" i="8"/>
  <c r="U30" i="8"/>
  <c r="E30" i="11"/>
  <c r="F1011" i="12" s="1"/>
  <c r="N30" i="8"/>
  <c r="G32" i="4"/>
  <c r="C30" i="11"/>
  <c r="B1011" i="12" s="1"/>
  <c r="G30" i="11"/>
  <c r="A1011" i="12"/>
  <c r="C1011" i="12"/>
  <c r="E1011" i="12"/>
  <c r="G1011" i="12"/>
  <c r="I30" i="9"/>
  <c r="D766" i="12" s="1"/>
  <c r="A276" i="12"/>
  <c r="C276" i="12"/>
  <c r="E276" i="12"/>
  <c r="A521" i="12"/>
  <c r="C521" i="12"/>
  <c r="E521" i="12"/>
  <c r="A766" i="12"/>
  <c r="C766" i="12"/>
  <c r="E766" i="12"/>
  <c r="Q29" i="8"/>
  <c r="U29" i="8"/>
  <c r="E29" i="11"/>
  <c r="F1010" i="12" s="1"/>
  <c r="N29" i="8"/>
  <c r="G31" i="4"/>
  <c r="C29" i="11"/>
  <c r="B1010" i="12" s="1"/>
  <c r="G29" i="11"/>
  <c r="A1010" i="12"/>
  <c r="C1010" i="12"/>
  <c r="E1010" i="12"/>
  <c r="G1010" i="12"/>
  <c r="I29" i="9"/>
  <c r="D765" i="12" s="1"/>
  <c r="A275" i="12"/>
  <c r="C275" i="12"/>
  <c r="E275" i="12"/>
  <c r="A520" i="12"/>
  <c r="C520" i="12"/>
  <c r="E520" i="12"/>
  <c r="A765" i="12"/>
  <c r="C765" i="12"/>
  <c r="E765" i="12"/>
  <c r="Q28" i="8"/>
  <c r="U28" i="8"/>
  <c r="E28" i="11"/>
  <c r="F1009" i="12" s="1"/>
  <c r="N28" i="8"/>
  <c r="G30" i="4"/>
  <c r="C28" i="11"/>
  <c r="B1009" i="12" s="1"/>
  <c r="G28" i="11"/>
  <c r="A1009" i="12"/>
  <c r="C1009" i="12"/>
  <c r="E1009" i="12"/>
  <c r="G1009" i="12"/>
  <c r="I28" i="9"/>
  <c r="D764" i="12" s="1"/>
  <c r="A274" i="12"/>
  <c r="C274" i="12"/>
  <c r="E274" i="12"/>
  <c r="A519" i="12"/>
  <c r="C519" i="12"/>
  <c r="E519" i="12"/>
  <c r="A764" i="12"/>
  <c r="C764" i="12"/>
  <c r="E764" i="12"/>
  <c r="Q27" i="8"/>
  <c r="U27" i="8"/>
  <c r="E27" i="11"/>
  <c r="F1008" i="12" s="1"/>
  <c r="N27" i="8"/>
  <c r="G29" i="4"/>
  <c r="C27" i="11"/>
  <c r="B1008" i="12" s="1"/>
  <c r="G27" i="11"/>
  <c r="A1008" i="12"/>
  <c r="C1008" i="12"/>
  <c r="E1008" i="12"/>
  <c r="G1008" i="12"/>
  <c r="I27" i="9"/>
  <c r="D763" i="12" s="1"/>
  <c r="A273" i="12"/>
  <c r="C273" i="12"/>
  <c r="E273" i="12"/>
  <c r="A518" i="12"/>
  <c r="C518" i="12"/>
  <c r="E518" i="12"/>
  <c r="A763" i="12"/>
  <c r="C763" i="12"/>
  <c r="E763" i="12"/>
  <c r="Q26" i="8"/>
  <c r="U26" i="8"/>
  <c r="E26" i="11"/>
  <c r="F1007" i="12" s="1"/>
  <c r="N26" i="8"/>
  <c r="G28" i="4"/>
  <c r="C26" i="11"/>
  <c r="B1007" i="12" s="1"/>
  <c r="G26" i="11"/>
  <c r="A1007" i="12"/>
  <c r="C1007" i="12"/>
  <c r="E1007" i="12"/>
  <c r="G1007" i="12"/>
  <c r="I26" i="9"/>
  <c r="D762" i="12" s="1"/>
  <c r="A272" i="12"/>
  <c r="C272" i="12"/>
  <c r="E272" i="12"/>
  <c r="A517" i="12"/>
  <c r="C517" i="12"/>
  <c r="E517" i="12"/>
  <c r="A762" i="12"/>
  <c r="C762" i="12"/>
  <c r="E762" i="12"/>
  <c r="Q25" i="8"/>
  <c r="U25" i="8"/>
  <c r="E25" i="11"/>
  <c r="F1006" i="12" s="1"/>
  <c r="N25" i="8"/>
  <c r="G27" i="4"/>
  <c r="C25" i="11"/>
  <c r="B1006" i="12" s="1"/>
  <c r="G25" i="11"/>
  <c r="A1006" i="12"/>
  <c r="C1006" i="12"/>
  <c r="E1006" i="12"/>
  <c r="G1006" i="12"/>
  <c r="I25" i="9"/>
  <c r="D761" i="12" s="1"/>
  <c r="A271" i="12"/>
  <c r="C271" i="12"/>
  <c r="E271" i="12"/>
  <c r="A516" i="12"/>
  <c r="C516" i="12"/>
  <c r="E516" i="12"/>
  <c r="A761" i="12"/>
  <c r="C761" i="12"/>
  <c r="E761" i="12"/>
  <c r="Q24" i="8"/>
  <c r="U24" i="8"/>
  <c r="E24" i="11"/>
  <c r="F1005" i="12" s="1"/>
  <c r="N24" i="8"/>
  <c r="G26" i="4"/>
  <c r="C24" i="11"/>
  <c r="B1005" i="12" s="1"/>
  <c r="G24" i="11"/>
  <c r="A1005" i="12"/>
  <c r="C1005" i="12"/>
  <c r="E1005" i="12"/>
  <c r="G1005" i="12"/>
  <c r="I24" i="9"/>
  <c r="D760" i="12" s="1"/>
  <c r="A270" i="12"/>
  <c r="C270" i="12"/>
  <c r="E270" i="12"/>
  <c r="A515" i="12"/>
  <c r="C515" i="12"/>
  <c r="E515" i="12"/>
  <c r="A760" i="12"/>
  <c r="C760" i="12"/>
  <c r="E760" i="12"/>
  <c r="Q23" i="8"/>
  <c r="U23" i="8"/>
  <c r="E23" i="11"/>
  <c r="F1004" i="12" s="1"/>
  <c r="N23" i="8"/>
  <c r="G25" i="4"/>
  <c r="C23" i="11"/>
  <c r="B1004" i="12" s="1"/>
  <c r="G23" i="11"/>
  <c r="A1004" i="12"/>
  <c r="C1004" i="12"/>
  <c r="E1004" i="12"/>
  <c r="G1004" i="12"/>
  <c r="I23" i="9"/>
  <c r="D759" i="12" s="1"/>
  <c r="A269" i="12"/>
  <c r="C269" i="12"/>
  <c r="E269" i="12"/>
  <c r="A514" i="12"/>
  <c r="C514" i="12"/>
  <c r="E514" i="12"/>
  <c r="A759" i="12"/>
  <c r="C759" i="12"/>
  <c r="E759" i="12"/>
  <c r="Q22" i="8"/>
  <c r="U22" i="8"/>
  <c r="E22" i="11"/>
  <c r="F1003" i="12" s="1"/>
  <c r="N22" i="8"/>
  <c r="G24" i="4"/>
  <c r="C22" i="11"/>
  <c r="B1003" i="12" s="1"/>
  <c r="G22" i="11"/>
  <c r="A1003" i="12"/>
  <c r="C1003" i="12"/>
  <c r="E1003" i="12"/>
  <c r="G1003" i="12"/>
  <c r="I22" i="9"/>
  <c r="D758" i="12" s="1"/>
  <c r="A268" i="12"/>
  <c r="C268" i="12"/>
  <c r="E268" i="12"/>
  <c r="A513" i="12"/>
  <c r="C513" i="12"/>
  <c r="E513" i="12"/>
  <c r="A758" i="12"/>
  <c r="C758" i="12"/>
  <c r="E758" i="12"/>
  <c r="Q21" i="8"/>
  <c r="U21" i="8"/>
  <c r="E21" i="11"/>
  <c r="F1002" i="12" s="1"/>
  <c r="N21" i="8"/>
  <c r="G23" i="4"/>
  <c r="C21" i="11"/>
  <c r="B1002" i="12" s="1"/>
  <c r="G21" i="11"/>
  <c r="A1002" i="12"/>
  <c r="C1002" i="12"/>
  <c r="E1002" i="12"/>
  <c r="G1002" i="12"/>
  <c r="I21" i="9"/>
  <c r="D757" i="12" s="1"/>
  <c r="A267" i="12"/>
  <c r="C267" i="12"/>
  <c r="E267" i="12"/>
  <c r="A512" i="12"/>
  <c r="C512" i="12"/>
  <c r="E512" i="12"/>
  <c r="A757" i="12"/>
  <c r="C757" i="12"/>
  <c r="E757" i="12"/>
  <c r="Q20" i="8"/>
  <c r="U20" i="8"/>
  <c r="E20" i="11"/>
  <c r="F1001" i="12" s="1"/>
  <c r="N20" i="8"/>
  <c r="G22" i="4"/>
  <c r="C20" i="11"/>
  <c r="B1001" i="12" s="1"/>
  <c r="G20" i="11"/>
  <c r="A1001" i="12"/>
  <c r="C1001" i="12"/>
  <c r="E1001" i="12"/>
  <c r="G1001" i="12"/>
  <c r="I20" i="9"/>
  <c r="D756" i="12" s="1"/>
  <c r="A266" i="12"/>
  <c r="C266" i="12"/>
  <c r="E266" i="12"/>
  <c r="A511" i="12"/>
  <c r="C511" i="12"/>
  <c r="E511" i="12"/>
  <c r="A756" i="12"/>
  <c r="C756" i="12"/>
  <c r="E756" i="12"/>
  <c r="Q19" i="8"/>
  <c r="U19" i="8"/>
  <c r="E19" i="11"/>
  <c r="F1000" i="12" s="1"/>
  <c r="N19" i="8"/>
  <c r="G21" i="4"/>
  <c r="C19" i="11"/>
  <c r="B1000" i="12" s="1"/>
  <c r="G19" i="11"/>
  <c r="A1000" i="12"/>
  <c r="C1000" i="12"/>
  <c r="E1000" i="12"/>
  <c r="G1000" i="12"/>
  <c r="I19" i="9"/>
  <c r="D755" i="12" s="1"/>
  <c r="A265" i="12"/>
  <c r="C265" i="12"/>
  <c r="E265" i="12"/>
  <c r="A510" i="12"/>
  <c r="C510" i="12"/>
  <c r="E510" i="12"/>
  <c r="A755" i="12"/>
  <c r="C755" i="12"/>
  <c r="E755" i="12"/>
  <c r="Q18" i="8"/>
  <c r="U18" i="8"/>
  <c r="E18" i="11"/>
  <c r="F999" i="12" s="1"/>
  <c r="N18" i="8"/>
  <c r="G20" i="4"/>
  <c r="C18" i="11"/>
  <c r="B999" i="12" s="1"/>
  <c r="G18" i="11"/>
  <c r="A999" i="12"/>
  <c r="C999" i="12"/>
  <c r="E999" i="12"/>
  <c r="G999" i="12"/>
  <c r="I18" i="9"/>
  <c r="D754" i="12" s="1"/>
  <c r="A264" i="12"/>
  <c r="C264" i="12"/>
  <c r="E264" i="12"/>
  <c r="A509" i="12"/>
  <c r="C509" i="12"/>
  <c r="E509" i="12"/>
  <c r="A754" i="12"/>
  <c r="C754" i="12"/>
  <c r="E754" i="12"/>
  <c r="Q17" i="8"/>
  <c r="U17" i="8"/>
  <c r="E17" i="11"/>
  <c r="F998" i="12" s="1"/>
  <c r="N17" i="8"/>
  <c r="G19" i="4"/>
  <c r="C17" i="11"/>
  <c r="B998" i="12" s="1"/>
  <c r="G17" i="11"/>
  <c r="A998" i="12"/>
  <c r="C998" i="12"/>
  <c r="E998" i="12"/>
  <c r="G998" i="12"/>
  <c r="I17" i="9"/>
  <c r="D753" i="12" s="1"/>
  <c r="A263" i="12"/>
  <c r="C263" i="12"/>
  <c r="E263" i="12"/>
  <c r="A508" i="12"/>
  <c r="C508" i="12"/>
  <c r="E508" i="12"/>
  <c r="A753" i="12"/>
  <c r="C753" i="12"/>
  <c r="E753" i="12"/>
  <c r="Q16" i="8"/>
  <c r="U16" i="8"/>
  <c r="E16" i="11"/>
  <c r="F997" i="12" s="1"/>
  <c r="N16" i="8"/>
  <c r="G18" i="4"/>
  <c r="C16" i="11"/>
  <c r="B997" i="12" s="1"/>
  <c r="G16" i="11"/>
  <c r="A997" i="12"/>
  <c r="C997" i="12"/>
  <c r="E997" i="12"/>
  <c r="G997" i="12"/>
  <c r="A262" i="12"/>
  <c r="C262" i="12"/>
  <c r="E262" i="12"/>
  <c r="A507" i="12"/>
  <c r="C507" i="12"/>
  <c r="E507" i="12"/>
  <c r="A752" i="12"/>
  <c r="C752" i="12"/>
  <c r="E752" i="12"/>
  <c r="I16" i="9"/>
  <c r="D752" i="12" s="1"/>
  <c r="Q15" i="8"/>
  <c r="U15" i="8"/>
  <c r="E15" i="11"/>
  <c r="F996" i="12" s="1"/>
  <c r="N15" i="8"/>
  <c r="G17" i="4"/>
  <c r="C15" i="11"/>
  <c r="B996" i="12" s="1"/>
  <c r="G15" i="11"/>
  <c r="A996" i="12"/>
  <c r="C996" i="12"/>
  <c r="E996" i="12"/>
  <c r="G996" i="12"/>
  <c r="I15" i="9"/>
  <c r="D751" i="12" s="1"/>
  <c r="A261" i="12"/>
  <c r="C261" i="12"/>
  <c r="E261" i="12"/>
  <c r="A506" i="12"/>
  <c r="C506" i="12"/>
  <c r="E506" i="12"/>
  <c r="A751" i="12"/>
  <c r="C751" i="12"/>
  <c r="E751" i="12"/>
  <c r="O189" i="7"/>
  <c r="E190" i="7"/>
  <c r="AB190" i="7"/>
  <c r="AL189" i="7"/>
  <c r="E189" i="7"/>
  <c r="O188" i="7"/>
  <c r="AB189" i="7"/>
  <c r="AL188" i="7"/>
  <c r="J188" i="8"/>
  <c r="F189" i="12" s="1"/>
  <c r="B189" i="12"/>
  <c r="E190" i="4"/>
  <c r="J188" i="7"/>
  <c r="AL186" i="7"/>
  <c r="AB187" i="7"/>
  <c r="E187" i="7"/>
  <c r="O186" i="7"/>
  <c r="J186" i="7"/>
  <c r="E188" i="4"/>
  <c r="J185" i="7"/>
  <c r="E187" i="4"/>
  <c r="E185" i="7"/>
  <c r="O184" i="7"/>
  <c r="AB185" i="7"/>
  <c r="AL184" i="7"/>
  <c r="J184" i="8"/>
  <c r="F185" i="12" s="1"/>
  <c r="B185" i="12"/>
  <c r="J184" i="7"/>
  <c r="E186" i="4"/>
  <c r="O183" i="7"/>
  <c r="E184" i="7"/>
  <c r="AB184" i="7"/>
  <c r="AL183" i="7"/>
  <c r="J183" i="7"/>
  <c r="E185" i="4"/>
  <c r="J182" i="7"/>
  <c r="E184" i="4"/>
  <c r="J181" i="8"/>
  <c r="F182" i="12" s="1"/>
  <c r="B182" i="12"/>
  <c r="AB181" i="7"/>
  <c r="AL180" i="7"/>
  <c r="E181" i="7"/>
  <c r="O180" i="7"/>
  <c r="E182" i="4"/>
  <c r="J180" i="7"/>
  <c r="E180" i="7"/>
  <c r="O179" i="7"/>
  <c r="AB180" i="7"/>
  <c r="AL179" i="7"/>
  <c r="J179" i="8"/>
  <c r="F180" i="12" s="1"/>
  <c r="B180" i="12"/>
  <c r="J178" i="8"/>
  <c r="F179" i="12" s="1"/>
  <c r="B179" i="12"/>
  <c r="E180" i="4"/>
  <c r="J178" i="7"/>
  <c r="E179" i="4"/>
  <c r="J177" i="7"/>
  <c r="E177" i="7"/>
  <c r="O176" i="7"/>
  <c r="AL176" i="7"/>
  <c r="AB177" i="7"/>
  <c r="J176" i="8"/>
  <c r="F177" i="12" s="1"/>
  <c r="B177" i="12"/>
  <c r="J175" i="8"/>
  <c r="F176" i="12" s="1"/>
  <c r="B176" i="12"/>
  <c r="J175" i="7"/>
  <c r="E177" i="4"/>
  <c r="E175" i="7"/>
  <c r="O174" i="7"/>
  <c r="AB175" i="7"/>
  <c r="AL174" i="7"/>
  <c r="J174" i="8"/>
  <c r="F175" i="12" s="1"/>
  <c r="B175" i="12"/>
  <c r="J174" i="7"/>
  <c r="E176" i="4"/>
  <c r="E174" i="7"/>
  <c r="O173" i="7"/>
  <c r="AB174" i="7"/>
  <c r="AL173" i="7"/>
  <c r="J173" i="8"/>
  <c r="F174" i="12" s="1"/>
  <c r="B174" i="12"/>
  <c r="J173" i="7"/>
  <c r="E175" i="4"/>
  <c r="E173" i="7"/>
  <c r="O172" i="7"/>
  <c r="AB173" i="7"/>
  <c r="AL172" i="7"/>
  <c r="J172" i="8"/>
  <c r="F173" i="12" s="1"/>
  <c r="B173" i="12"/>
  <c r="J172" i="7"/>
  <c r="E174" i="4"/>
  <c r="E172" i="7"/>
  <c r="O171" i="7"/>
  <c r="AB172" i="7"/>
  <c r="AL171" i="7"/>
  <c r="J171" i="8"/>
  <c r="F172" i="12" s="1"/>
  <c r="B172" i="12"/>
  <c r="E173" i="4"/>
  <c r="J171" i="7"/>
  <c r="AB171" i="7"/>
  <c r="AL170" i="7"/>
  <c r="E171" i="7"/>
  <c r="O170" i="7"/>
  <c r="E170" i="7"/>
  <c r="O169" i="7"/>
  <c r="AB170" i="7"/>
  <c r="AL169" i="7"/>
  <c r="E171" i="4"/>
  <c r="J169" i="7"/>
  <c r="E170" i="4"/>
  <c r="J168" i="7"/>
  <c r="AL167" i="7"/>
  <c r="AB168" i="7"/>
  <c r="E168" i="7"/>
  <c r="O167" i="7"/>
  <c r="E169" i="4"/>
  <c r="J167" i="7"/>
  <c r="E167" i="7"/>
  <c r="O166" i="7"/>
  <c r="AB167" i="7"/>
  <c r="AL166" i="7"/>
  <c r="J166" i="7"/>
  <c r="E168" i="4"/>
  <c r="AB166" i="7"/>
  <c r="AL165" i="7"/>
  <c r="E166" i="7"/>
  <c r="O165" i="7"/>
  <c r="J165" i="8"/>
  <c r="F166" i="12" s="1"/>
  <c r="B166" i="12"/>
  <c r="E167" i="4"/>
  <c r="J165" i="7"/>
  <c r="AB165" i="7"/>
  <c r="AL164" i="7"/>
  <c r="E165" i="7"/>
  <c r="O164" i="7"/>
  <c r="J164" i="8"/>
  <c r="F165" i="12" s="1"/>
  <c r="B165" i="12"/>
  <c r="J163" i="8"/>
  <c r="F164" i="12" s="1"/>
  <c r="B164" i="12"/>
  <c r="E165" i="4"/>
  <c r="J163" i="7"/>
  <c r="E163" i="7"/>
  <c r="O162" i="7"/>
  <c r="AL162" i="7"/>
  <c r="AB163" i="7"/>
  <c r="J162" i="8"/>
  <c r="F163" i="12" s="1"/>
  <c r="B163" i="12"/>
  <c r="J162" i="7"/>
  <c r="E164" i="4"/>
  <c r="E150" i="7"/>
  <c r="O149" i="7"/>
  <c r="AB150" i="7"/>
  <c r="AL149" i="7"/>
  <c r="AL148" i="7"/>
  <c r="AB149" i="7"/>
  <c r="E149" i="7"/>
  <c r="O148" i="7"/>
  <c r="J147" i="8"/>
  <c r="F148" i="12" s="1"/>
  <c r="B148" i="12"/>
  <c r="E148" i="4"/>
  <c r="J146" i="7"/>
  <c r="J145" i="7"/>
  <c r="E147" i="4"/>
  <c r="AL144" i="7"/>
  <c r="AB145" i="7"/>
  <c r="E145" i="7"/>
  <c r="O144" i="7"/>
  <c r="J144" i="8"/>
  <c r="F145" i="12" s="1"/>
  <c r="B145" i="12"/>
  <c r="J144" i="7"/>
  <c r="E146" i="4"/>
  <c r="J143" i="8"/>
  <c r="F144" i="12" s="1"/>
  <c r="B144" i="12"/>
  <c r="AB143" i="7"/>
  <c r="AL142" i="7"/>
  <c r="O142" i="7"/>
  <c r="E143" i="7"/>
  <c r="J142" i="7"/>
  <c r="E144" i="4"/>
  <c r="E142" i="7"/>
  <c r="O141" i="7"/>
  <c r="AB142" i="7"/>
  <c r="AL141" i="7"/>
  <c r="AB139" i="7"/>
  <c r="AL138" i="7"/>
  <c r="E139" i="7"/>
  <c r="O138" i="7"/>
  <c r="J138" i="8"/>
  <c r="F139" i="12" s="1"/>
  <c r="B139" i="12"/>
  <c r="J138" i="7"/>
  <c r="E140" i="4"/>
  <c r="J136" i="7"/>
  <c r="E138" i="4"/>
  <c r="J135" i="8"/>
  <c r="F136" i="12" s="1"/>
  <c r="B136" i="12"/>
  <c r="E136" i="4"/>
  <c r="J134" i="7"/>
  <c r="AL132" i="7"/>
  <c r="AB133" i="7"/>
  <c r="O132" i="7"/>
  <c r="E133" i="7"/>
  <c r="AL131" i="7"/>
  <c r="AB132" i="7"/>
  <c r="O131" i="7"/>
  <c r="E132" i="7"/>
  <c r="AB131" i="7"/>
  <c r="AL130" i="7"/>
  <c r="O130" i="7"/>
  <c r="E131" i="7"/>
  <c r="H1099" i="21"/>
  <c r="E606" i="20"/>
  <c r="H1344" i="21"/>
  <c r="E851" i="20"/>
  <c r="H1589" i="21"/>
  <c r="E1096" i="20"/>
  <c r="H1834" i="21"/>
  <c r="E1341" i="20"/>
  <c r="D540" i="20"/>
  <c r="F1033" i="21"/>
  <c r="D785" i="20"/>
  <c r="F1278" i="21"/>
  <c r="D1030" i="20"/>
  <c r="F1523" i="21"/>
  <c r="D1275" i="20"/>
  <c r="F1768" i="21"/>
  <c r="C538" i="20"/>
  <c r="D1031" i="21"/>
  <c r="C783" i="20"/>
  <c r="D1276" i="21"/>
  <c r="C1028" i="20"/>
  <c r="D1521" i="21"/>
  <c r="C1273" i="20"/>
  <c r="D1766" i="21"/>
  <c r="E531" i="20"/>
  <c r="H1024" i="21"/>
  <c r="E776" i="20"/>
  <c r="H1269" i="21"/>
  <c r="E1021" i="20"/>
  <c r="H1514" i="21"/>
  <c r="E1266" i="20"/>
  <c r="H1759" i="21"/>
  <c r="D529" i="20"/>
  <c r="F1022" i="21"/>
  <c r="D774" i="20"/>
  <c r="F1267" i="21"/>
  <c r="D1019" i="20"/>
  <c r="F1512" i="21"/>
  <c r="D1264" i="20"/>
  <c r="F1757" i="21"/>
  <c r="B527" i="20"/>
  <c r="B1020" i="21"/>
  <c r="B772" i="20"/>
  <c r="B1265" i="21"/>
  <c r="B1262" i="20"/>
  <c r="B1755" i="21"/>
  <c r="B1510" i="21"/>
  <c r="B1017" i="20"/>
  <c r="D520" i="20"/>
  <c r="F1013" i="21"/>
  <c r="D765" i="20"/>
  <c r="F1258" i="21"/>
  <c r="D1255" i="20"/>
  <c r="F1748" i="21"/>
  <c r="F1503" i="21"/>
  <c r="D1010" i="20"/>
  <c r="C1008" i="20"/>
  <c r="D1501" i="21"/>
  <c r="C518" i="20"/>
  <c r="D1011" i="21"/>
  <c r="C1253" i="20"/>
  <c r="D1746" i="21"/>
  <c r="C763" i="20"/>
  <c r="D1256" i="21"/>
  <c r="E510" i="20"/>
  <c r="H1003" i="21"/>
  <c r="E1000" i="20"/>
  <c r="H1493" i="21"/>
  <c r="E755" i="20"/>
  <c r="H1248" i="21"/>
  <c r="E1245" i="20"/>
  <c r="H1738" i="21"/>
  <c r="Q7" i="8"/>
  <c r="U7" i="8"/>
  <c r="E7" i="11"/>
  <c r="F988" i="12" s="1"/>
  <c r="N7" i="8"/>
  <c r="G9" i="4"/>
  <c r="C7" i="11"/>
  <c r="B988" i="12" s="1"/>
  <c r="G7" i="11"/>
  <c r="A988" i="12"/>
  <c r="C988" i="12"/>
  <c r="E988" i="12"/>
  <c r="G988" i="12"/>
  <c r="I7" i="9"/>
  <c r="D743" i="12" s="1"/>
  <c r="A253" i="12"/>
  <c r="C253" i="12"/>
  <c r="E253" i="12"/>
  <c r="A498" i="12"/>
  <c r="C498" i="12"/>
  <c r="E498" i="12"/>
  <c r="A743" i="12"/>
  <c r="C743" i="12"/>
  <c r="E743" i="12"/>
  <c r="Q6" i="8"/>
  <c r="U6" i="8"/>
  <c r="E6" i="11"/>
  <c r="F987" i="12" s="1"/>
  <c r="N6" i="8"/>
  <c r="G8" i="4"/>
  <c r="C6" i="11"/>
  <c r="B987" i="12" s="1"/>
  <c r="G6" i="11"/>
  <c r="A987" i="12"/>
  <c r="C987" i="12"/>
  <c r="E987" i="12"/>
  <c r="G987" i="12"/>
  <c r="I6" i="9"/>
  <c r="D742" i="12" s="1"/>
  <c r="A252" i="12"/>
  <c r="C252" i="12"/>
  <c r="E252" i="12"/>
  <c r="A497" i="12"/>
  <c r="C497" i="12"/>
  <c r="E497" i="12"/>
  <c r="A742" i="12"/>
  <c r="C742" i="12"/>
  <c r="E742" i="12"/>
  <c r="Q5" i="8"/>
  <c r="U5" i="8"/>
  <c r="E5" i="11"/>
  <c r="F986" i="12" s="1"/>
  <c r="N5" i="8"/>
  <c r="G7" i="4"/>
  <c r="C5" i="11"/>
  <c r="B986" i="12" s="1"/>
  <c r="G5" i="11"/>
  <c r="A986" i="12"/>
  <c r="C986" i="12"/>
  <c r="E986" i="12"/>
  <c r="G986" i="12"/>
  <c r="I5" i="9"/>
  <c r="D741" i="12" s="1"/>
  <c r="A251" i="12"/>
  <c r="C251" i="12"/>
  <c r="E251" i="12"/>
  <c r="A496" i="12"/>
  <c r="C496" i="12"/>
  <c r="E496" i="12"/>
  <c r="A741" i="12"/>
  <c r="C741" i="12"/>
  <c r="E741" i="12"/>
  <c r="Q4" i="8"/>
  <c r="U4" i="8"/>
  <c r="E4" i="11"/>
  <c r="F985" i="12" s="1"/>
  <c r="N4" i="8"/>
  <c r="G6" i="4"/>
  <c r="C4" i="11"/>
  <c r="B985" i="12" s="1"/>
  <c r="G4" i="11"/>
  <c r="A985" i="12"/>
  <c r="C985" i="12"/>
  <c r="E985" i="12"/>
  <c r="G985" i="12"/>
  <c r="I4" i="9"/>
  <c r="D740" i="12" s="1"/>
  <c r="A250" i="12"/>
  <c r="C250" i="12"/>
  <c r="E250" i="12"/>
  <c r="A495" i="12"/>
  <c r="C495" i="12"/>
  <c r="E495" i="12"/>
  <c r="A740" i="12"/>
  <c r="C740" i="12"/>
  <c r="E740" i="12"/>
  <c r="Q3" i="8"/>
  <c r="U3" i="8"/>
  <c r="E3" i="11"/>
  <c r="F984" i="12" s="1"/>
  <c r="N3" i="8"/>
  <c r="G5" i="4"/>
  <c r="C3" i="11"/>
  <c r="B984" i="12" s="1"/>
  <c r="G3" i="11"/>
  <c r="A984" i="12"/>
  <c r="C984" i="12"/>
  <c r="E984" i="12"/>
  <c r="G984" i="12"/>
  <c r="I3" i="9"/>
  <c r="D739" i="12" s="1"/>
  <c r="A249" i="12"/>
  <c r="C249" i="12"/>
  <c r="E249" i="12"/>
  <c r="A494" i="12"/>
  <c r="C494" i="12"/>
  <c r="E494" i="12"/>
  <c r="A739" i="12"/>
  <c r="C739" i="12"/>
  <c r="E739" i="12"/>
  <c r="Q2" i="8"/>
  <c r="U2" i="8"/>
  <c r="E2" i="11"/>
  <c r="B6" i="22"/>
  <c r="N2" i="8"/>
  <c r="G4" i="4"/>
  <c r="C2" i="11"/>
  <c r="G2" i="11"/>
  <c r="A983" i="12"/>
  <c r="C983" i="12"/>
  <c r="E983" i="12"/>
  <c r="G983" i="12"/>
  <c r="I2" i="9"/>
  <c r="D738" i="12" s="1"/>
  <c r="A248" i="12"/>
  <c r="C248" i="12"/>
  <c r="E248" i="12"/>
  <c r="A493" i="12"/>
  <c r="C493" i="12"/>
  <c r="E493" i="12"/>
  <c r="A738" i="12"/>
  <c r="C738" i="12"/>
  <c r="E738" i="12"/>
  <c r="F242" i="8"/>
  <c r="K242" i="8"/>
  <c r="J242" i="8"/>
  <c r="F243" i="12" s="1"/>
  <c r="B243" i="12"/>
  <c r="J242" i="7"/>
  <c r="E244" i="4"/>
  <c r="E242" i="7"/>
  <c r="O242" i="7"/>
  <c r="O241" i="7"/>
  <c r="AB242" i="7"/>
  <c r="AL242" i="7"/>
  <c r="AL241" i="7"/>
  <c r="F241" i="8"/>
  <c r="K241" i="8"/>
  <c r="J241" i="8"/>
  <c r="F242" i="12" s="1"/>
  <c r="B242" i="12"/>
  <c r="J241" i="7"/>
  <c r="E243" i="4"/>
  <c r="E241" i="7"/>
  <c r="O240" i="7"/>
  <c r="AB241" i="7"/>
  <c r="AL240" i="7"/>
  <c r="F240" i="8"/>
  <c r="K240" i="8"/>
  <c r="J240" i="8"/>
  <c r="F241" i="12" s="1"/>
  <c r="B241" i="12"/>
  <c r="J240" i="7"/>
  <c r="E242" i="4"/>
  <c r="E240" i="7"/>
  <c r="O239" i="7"/>
  <c r="AB240" i="7"/>
  <c r="AL239" i="7"/>
  <c r="K239" i="8"/>
  <c r="F239" i="8"/>
  <c r="B240" i="12"/>
  <c r="J239" i="7"/>
  <c r="E241" i="4"/>
  <c r="E239" i="7"/>
  <c r="O238" i="7"/>
  <c r="AB239" i="7"/>
  <c r="AL238" i="7"/>
  <c r="K238" i="8"/>
  <c r="F238" i="8"/>
  <c r="B239" i="12"/>
  <c r="J238" i="8"/>
  <c r="F239" i="12" s="1"/>
  <c r="J238" i="7"/>
  <c r="E240" i="4"/>
  <c r="E238" i="7"/>
  <c r="O237" i="7"/>
  <c r="AB238" i="7"/>
  <c r="AL237" i="7"/>
  <c r="K237" i="8"/>
  <c r="F237" i="8"/>
  <c r="B238" i="12"/>
  <c r="J237" i="8"/>
  <c r="F238" i="12" s="1"/>
  <c r="J237" i="7"/>
  <c r="E239" i="4"/>
  <c r="E237" i="7"/>
  <c r="O236" i="7"/>
  <c r="AB237" i="7"/>
  <c r="AL236" i="7"/>
  <c r="K236" i="8"/>
  <c r="F236" i="8"/>
  <c r="B237" i="12"/>
  <c r="J236" i="7"/>
  <c r="E238" i="4"/>
  <c r="E236" i="7"/>
  <c r="O235" i="7"/>
  <c r="AB236" i="7"/>
  <c r="AL235" i="7"/>
  <c r="F235" i="8"/>
  <c r="K235" i="8"/>
  <c r="J235" i="8"/>
  <c r="F236" i="12" s="1"/>
  <c r="B236" i="12"/>
  <c r="J235" i="7"/>
  <c r="E237" i="4"/>
  <c r="E235" i="7"/>
  <c r="O234" i="7"/>
  <c r="AB235" i="7"/>
  <c r="AL234" i="7"/>
  <c r="F234" i="8"/>
  <c r="K234" i="8"/>
  <c r="B235" i="12"/>
  <c r="J234" i="7"/>
  <c r="E236" i="4"/>
  <c r="E234" i="7"/>
  <c r="O233" i="7"/>
  <c r="AB234" i="7"/>
  <c r="AL233" i="7"/>
  <c r="F233" i="8"/>
  <c r="K233" i="8"/>
  <c r="J233" i="8"/>
  <c r="F234" i="12" s="1"/>
  <c r="B234" i="12"/>
  <c r="J233" i="7"/>
  <c r="E235" i="4"/>
  <c r="E233" i="7"/>
  <c r="O232" i="7"/>
  <c r="AB233" i="7"/>
  <c r="AL232" i="7"/>
  <c r="K232" i="8"/>
  <c r="F232" i="8"/>
  <c r="B233" i="12"/>
  <c r="J232" i="7"/>
  <c r="E234" i="4"/>
  <c r="E232" i="7"/>
  <c r="O231" i="7"/>
  <c r="AB232" i="7"/>
  <c r="AL231" i="7"/>
  <c r="F231" i="8"/>
  <c r="K231" i="8"/>
  <c r="B232" i="12"/>
  <c r="J231" i="7"/>
  <c r="E233" i="4"/>
  <c r="E231" i="7"/>
  <c r="O230" i="7"/>
  <c r="AB231" i="7"/>
  <c r="AL230" i="7"/>
  <c r="F230" i="8"/>
  <c r="K230" i="8"/>
  <c r="B231" i="12"/>
  <c r="J230" i="8"/>
  <c r="F231" i="12" s="1"/>
  <c r="J230" i="7"/>
  <c r="E232" i="4"/>
  <c r="E230" i="7"/>
  <c r="O229" i="7"/>
  <c r="AB230" i="7"/>
  <c r="AL229" i="7"/>
  <c r="F229" i="8"/>
  <c r="K229" i="8"/>
  <c r="B230" i="12"/>
  <c r="J229" i="7"/>
  <c r="E231" i="4"/>
  <c r="E229" i="7"/>
  <c r="O228" i="7"/>
  <c r="AB229" i="7"/>
  <c r="AL228" i="7"/>
  <c r="F228" i="8"/>
  <c r="K228" i="8"/>
  <c r="B229" i="12"/>
  <c r="J228" i="7"/>
  <c r="E230" i="4"/>
  <c r="E228" i="7"/>
  <c r="O227" i="7"/>
  <c r="AB228" i="7"/>
  <c r="AL227" i="7"/>
  <c r="F227" i="8"/>
  <c r="K227" i="8"/>
  <c r="B228" i="12"/>
  <c r="J227" i="7"/>
  <c r="E229" i="4"/>
  <c r="E227" i="7"/>
  <c r="O226" i="7"/>
  <c r="AB227" i="7"/>
  <c r="AL226" i="7"/>
  <c r="F226" i="8"/>
  <c r="K226" i="8"/>
  <c r="B227" i="12"/>
  <c r="J226" i="7"/>
  <c r="E228" i="4"/>
  <c r="E226" i="7"/>
  <c r="O225" i="7"/>
  <c r="AB226" i="7"/>
  <c r="AL225" i="7"/>
  <c r="F225" i="8"/>
  <c r="K225" i="8"/>
  <c r="B226" i="12"/>
  <c r="J225" i="7"/>
  <c r="E227" i="4"/>
  <c r="E225" i="7"/>
  <c r="O224" i="7"/>
  <c r="AB225" i="7"/>
  <c r="AL224" i="7"/>
  <c r="F224" i="8"/>
  <c r="K224" i="8"/>
  <c r="B225" i="12"/>
  <c r="J224" i="8"/>
  <c r="F225" i="12" s="1"/>
  <c r="J224" i="7"/>
  <c r="E226" i="4"/>
  <c r="E224" i="7"/>
  <c r="O223" i="7"/>
  <c r="AB224" i="7"/>
  <c r="AL223" i="7"/>
  <c r="K223" i="8"/>
  <c r="F223" i="8"/>
  <c r="J223" i="8"/>
  <c r="F224" i="12" s="1"/>
  <c r="B224" i="12"/>
  <c r="J223" i="7"/>
  <c r="E225" i="4"/>
  <c r="E223" i="7"/>
  <c r="O222" i="7"/>
  <c r="AB223" i="7"/>
  <c r="AL222" i="7"/>
  <c r="F222" i="8"/>
  <c r="K222" i="8"/>
  <c r="J222" i="8"/>
  <c r="F223" i="12" s="1"/>
  <c r="B223" i="12"/>
  <c r="J222" i="7"/>
  <c r="E224" i="4"/>
  <c r="E222" i="7"/>
  <c r="O221" i="7"/>
  <c r="AB222" i="7"/>
  <c r="AL221" i="7"/>
  <c r="F221" i="8"/>
  <c r="K221" i="8"/>
  <c r="J221" i="8"/>
  <c r="F222" i="12" s="1"/>
  <c r="B222" i="12"/>
  <c r="J221" i="7"/>
  <c r="E223" i="4"/>
  <c r="E221" i="7"/>
  <c r="O220" i="7"/>
  <c r="AB221" i="7"/>
  <c r="AL220" i="7"/>
  <c r="K220" i="8"/>
  <c r="F220" i="8"/>
  <c r="J220" i="8"/>
  <c r="F221" i="12" s="1"/>
  <c r="B221" i="12"/>
  <c r="J220" i="7"/>
  <c r="E222" i="4"/>
  <c r="E220" i="7"/>
  <c r="O219" i="7"/>
  <c r="AB220" i="7"/>
  <c r="AL219" i="7"/>
  <c r="F219" i="8"/>
  <c r="K219" i="8"/>
  <c r="J219" i="8"/>
  <c r="F220" i="12" s="1"/>
  <c r="B220" i="12"/>
  <c r="J219" i="7"/>
  <c r="E221" i="4"/>
  <c r="E219" i="7"/>
  <c r="O218" i="7"/>
  <c r="AB219" i="7"/>
  <c r="AL218" i="7"/>
  <c r="F218" i="8"/>
  <c r="K218" i="8"/>
  <c r="J218" i="8"/>
  <c r="F219" i="12" s="1"/>
  <c r="B219" i="12"/>
  <c r="J218" i="7"/>
  <c r="E220" i="4"/>
  <c r="E218" i="7"/>
  <c r="O217" i="7"/>
  <c r="AB218" i="7"/>
  <c r="AL217" i="7"/>
  <c r="F217" i="8"/>
  <c r="K217" i="8"/>
  <c r="J217" i="8"/>
  <c r="F218" i="12" s="1"/>
  <c r="L217" i="8"/>
  <c r="H218" i="12" s="1"/>
  <c r="G217" i="8"/>
  <c r="D218" i="12" s="1"/>
  <c r="B218" i="12"/>
  <c r="J217" i="7"/>
  <c r="E219" i="4"/>
  <c r="E217" i="7"/>
  <c r="O216" i="7"/>
  <c r="AB217" i="7"/>
  <c r="AL216" i="7"/>
  <c r="F216" i="8"/>
  <c r="K216" i="8"/>
  <c r="G216" i="8"/>
  <c r="D217" i="12" s="1"/>
  <c r="L216" i="8"/>
  <c r="H217" i="12" s="1"/>
  <c r="B217" i="12"/>
  <c r="J216" i="7"/>
  <c r="E218" i="4"/>
  <c r="E216" i="7"/>
  <c r="O215" i="7"/>
  <c r="AB216" i="7"/>
  <c r="AL215" i="7"/>
  <c r="K215" i="8"/>
  <c r="F215" i="8"/>
  <c r="G215" i="8"/>
  <c r="D216" i="12" s="1"/>
  <c r="J215" i="8"/>
  <c r="F216" i="12" s="1"/>
  <c r="L215" i="8"/>
  <c r="H216" i="12" s="1"/>
  <c r="B216" i="12"/>
  <c r="J215" i="7"/>
  <c r="E217" i="4"/>
  <c r="E215" i="7"/>
  <c r="O214" i="7"/>
  <c r="AB215" i="7"/>
  <c r="AL214" i="7"/>
  <c r="F214" i="8"/>
  <c r="K214" i="8"/>
  <c r="L214" i="8"/>
  <c r="H215" i="12" s="1"/>
  <c r="G214" i="8"/>
  <c r="D215" i="12" s="1"/>
  <c r="J214" i="8"/>
  <c r="F215" i="12" s="1"/>
  <c r="B215" i="12"/>
  <c r="J214" i="7"/>
  <c r="E216" i="4"/>
  <c r="E214" i="7"/>
  <c r="O213" i="7"/>
  <c r="AB214" i="7"/>
  <c r="AL213" i="7"/>
  <c r="K213" i="8"/>
  <c r="F213" i="8"/>
  <c r="L213" i="8"/>
  <c r="H214" i="12" s="1"/>
  <c r="G213" i="8"/>
  <c r="D214" i="12" s="1"/>
  <c r="J213" i="8"/>
  <c r="F214" i="12" s="1"/>
  <c r="B214" i="12"/>
  <c r="J213" i="7"/>
  <c r="E215" i="4"/>
  <c r="E213" i="7"/>
  <c r="O212" i="7"/>
  <c r="AB213" i="7"/>
  <c r="AL212" i="7"/>
  <c r="F212" i="8"/>
  <c r="K212" i="8"/>
  <c r="B213" i="12"/>
  <c r="J212" i="8"/>
  <c r="F213" i="12" s="1"/>
  <c r="L212" i="8"/>
  <c r="H213" i="12" s="1"/>
  <c r="G212" i="8"/>
  <c r="D213" i="12" s="1"/>
  <c r="J212" i="7"/>
  <c r="E214" i="4"/>
  <c r="E212" i="7"/>
  <c r="O211" i="7"/>
  <c r="AB212" i="7"/>
  <c r="AL211" i="7"/>
  <c r="K211" i="8"/>
  <c r="F211" i="8"/>
  <c r="G211" i="8"/>
  <c r="D212" i="12" s="1"/>
  <c r="J211" i="8"/>
  <c r="F212" i="12" s="1"/>
  <c r="L211" i="8"/>
  <c r="H212" i="12" s="1"/>
  <c r="B212" i="12"/>
  <c r="J211" i="7"/>
  <c r="E213" i="4"/>
  <c r="E211" i="7"/>
  <c r="O210" i="7"/>
  <c r="AB211" i="7"/>
  <c r="AL210" i="7"/>
  <c r="K210" i="8"/>
  <c r="F210" i="8"/>
  <c r="B211" i="12"/>
  <c r="G210" i="8"/>
  <c r="D211" i="12" s="1"/>
  <c r="L210" i="8"/>
  <c r="H211" i="12" s="1"/>
  <c r="J210" i="7"/>
  <c r="E212" i="4"/>
  <c r="E210" i="7"/>
  <c r="O209" i="7"/>
  <c r="AB210" i="7"/>
  <c r="AL209" i="7"/>
  <c r="F209" i="8"/>
  <c r="K209" i="8"/>
  <c r="B210" i="12"/>
  <c r="G209" i="8"/>
  <c r="D210" i="12" s="1"/>
  <c r="J209" i="8"/>
  <c r="F210" i="12" s="1"/>
  <c r="L209" i="8"/>
  <c r="H210" i="12" s="1"/>
  <c r="J209" i="7"/>
  <c r="E211" i="4"/>
  <c r="E209" i="7"/>
  <c r="O208" i="7"/>
  <c r="AB209" i="7"/>
  <c r="AL208" i="7"/>
  <c r="J208" i="8"/>
  <c r="F209" i="12" s="1"/>
  <c r="B209" i="12"/>
  <c r="J208" i="7"/>
  <c r="E210" i="4"/>
  <c r="E208" i="7"/>
  <c r="O207" i="7"/>
  <c r="AB208" i="7"/>
  <c r="AL207" i="7"/>
  <c r="J207" i="8"/>
  <c r="F208" i="12" s="1"/>
  <c r="B208" i="12"/>
  <c r="J207" i="7"/>
  <c r="E209" i="4"/>
  <c r="E207" i="7"/>
  <c r="O206" i="7"/>
  <c r="AB207" i="7"/>
  <c r="AL206" i="7"/>
  <c r="J206" i="8"/>
  <c r="F207" i="12" s="1"/>
  <c r="B207" i="12"/>
  <c r="J206" i="7"/>
  <c r="E208" i="4"/>
  <c r="E206" i="7"/>
  <c r="O205" i="7"/>
  <c r="AB206" i="7"/>
  <c r="AL205" i="7"/>
  <c r="J205" i="8"/>
  <c r="F206" i="12" s="1"/>
  <c r="B206" i="12"/>
  <c r="J205" i="7"/>
  <c r="E207" i="4"/>
  <c r="E205" i="7"/>
  <c r="O204" i="7"/>
  <c r="AB205" i="7"/>
  <c r="AL204" i="7"/>
  <c r="J204" i="8"/>
  <c r="F205" i="12" s="1"/>
  <c r="B205" i="12"/>
  <c r="J204" i="7"/>
  <c r="E206" i="4"/>
  <c r="E204" i="7"/>
  <c r="O203" i="7"/>
  <c r="AB204" i="7"/>
  <c r="AL203" i="7"/>
  <c r="J203" i="8"/>
  <c r="F204" i="12" s="1"/>
  <c r="B204" i="12"/>
  <c r="J203" i="7"/>
  <c r="E205" i="4"/>
  <c r="E203" i="7"/>
  <c r="O202" i="7"/>
  <c r="AB203" i="7"/>
  <c r="AL202" i="7"/>
  <c r="J202" i="8"/>
  <c r="F203" i="12" s="1"/>
  <c r="B203" i="12"/>
  <c r="J202" i="7"/>
  <c r="E204" i="4"/>
  <c r="E202" i="7"/>
  <c r="O201" i="7"/>
  <c r="AB202" i="7"/>
  <c r="AL201" i="7"/>
  <c r="J201" i="8"/>
  <c r="F202" i="12" s="1"/>
  <c r="B202" i="12"/>
  <c r="J201" i="7"/>
  <c r="E203" i="4"/>
  <c r="E201" i="7"/>
  <c r="O200" i="7"/>
  <c r="AB201" i="7"/>
  <c r="AL200" i="7"/>
  <c r="J200" i="8"/>
  <c r="F201" i="12" s="1"/>
  <c r="B201" i="12"/>
  <c r="J200" i="7"/>
  <c r="E202" i="4"/>
  <c r="E200" i="7"/>
  <c r="O199" i="7"/>
  <c r="AB200" i="7"/>
  <c r="AL199" i="7"/>
  <c r="J199" i="8"/>
  <c r="F200" i="12" s="1"/>
  <c r="B200" i="12"/>
  <c r="J199" i="7"/>
  <c r="E201" i="4"/>
  <c r="E199" i="7"/>
  <c r="O198" i="7"/>
  <c r="AB199" i="7"/>
  <c r="AL198" i="7"/>
  <c r="J198" i="8"/>
  <c r="F199" i="12" s="1"/>
  <c r="B199" i="12"/>
  <c r="J198" i="7"/>
  <c r="E200" i="4"/>
  <c r="E198" i="7"/>
  <c r="O197" i="7"/>
  <c r="AB198" i="7"/>
  <c r="AL197" i="7"/>
  <c r="J197" i="8"/>
  <c r="F198" i="12" s="1"/>
  <c r="B198" i="12"/>
  <c r="J197" i="7"/>
  <c r="E199" i="4"/>
  <c r="E197" i="7"/>
  <c r="O196" i="7"/>
  <c r="AB197" i="7"/>
  <c r="AL196" i="7"/>
  <c r="J196" i="8"/>
  <c r="F197" i="12" s="1"/>
  <c r="B197" i="12"/>
  <c r="J196" i="7"/>
  <c r="E198" i="4"/>
  <c r="E196" i="7"/>
  <c r="O195" i="7"/>
  <c r="AB196" i="7"/>
  <c r="AL195" i="7"/>
  <c r="J195" i="8"/>
  <c r="F196" i="12" s="1"/>
  <c r="B196" i="12"/>
  <c r="J195" i="7"/>
  <c r="E197" i="4"/>
  <c r="E195" i="7"/>
  <c r="O194" i="7"/>
  <c r="AB195" i="7"/>
  <c r="AL194" i="7"/>
  <c r="J194" i="8"/>
  <c r="F195" i="12" s="1"/>
  <c r="B195" i="12"/>
  <c r="J194" i="7"/>
  <c r="E196" i="4"/>
  <c r="E194" i="7"/>
  <c r="O193" i="7"/>
  <c r="AB194" i="7"/>
  <c r="AL193" i="7"/>
  <c r="J193" i="8"/>
  <c r="F194" i="12" s="1"/>
  <c r="B194" i="12"/>
  <c r="J193" i="7"/>
  <c r="E195" i="4"/>
  <c r="E193" i="7"/>
  <c r="O192" i="7"/>
  <c r="AB193" i="7"/>
  <c r="AL192" i="7"/>
  <c r="J192" i="8"/>
  <c r="F193" i="12" s="1"/>
  <c r="B193" i="12"/>
  <c r="J192" i="7"/>
  <c r="E194" i="4"/>
  <c r="E192" i="7"/>
  <c r="O191" i="7"/>
  <c r="AB192" i="7"/>
  <c r="AL191" i="7"/>
  <c r="J191" i="8"/>
  <c r="F192" i="12" s="1"/>
  <c r="B192" i="12"/>
  <c r="J191" i="7"/>
  <c r="E193" i="4"/>
  <c r="E191" i="7"/>
  <c r="O190" i="7"/>
  <c r="AB191" i="7"/>
  <c r="AL190" i="7"/>
  <c r="J190" i="8"/>
  <c r="F191" i="12" s="1"/>
  <c r="B191" i="12"/>
  <c r="J190" i="7"/>
  <c r="E192" i="4"/>
  <c r="J189" i="8"/>
  <c r="F190" i="12" s="1"/>
  <c r="B190" i="12"/>
  <c r="E191" i="4"/>
  <c r="J189" i="7"/>
  <c r="AL187" i="7"/>
  <c r="AB188" i="7"/>
  <c r="E188" i="7"/>
  <c r="O187" i="7"/>
  <c r="J187" i="8"/>
  <c r="F188" i="12" s="1"/>
  <c r="B188" i="12"/>
  <c r="J187" i="7"/>
  <c r="E189" i="4"/>
  <c r="J186" i="8"/>
  <c r="F187" i="12" s="1"/>
  <c r="B187" i="12"/>
  <c r="AB186" i="7"/>
  <c r="AL185" i="7"/>
  <c r="O185" i="7"/>
  <c r="E186" i="7"/>
  <c r="J185" i="8"/>
  <c r="F186" i="12" s="1"/>
  <c r="B186" i="12"/>
  <c r="J183" i="8"/>
  <c r="F184" i="12" s="1"/>
  <c r="B184" i="12"/>
  <c r="E183" i="7"/>
  <c r="O182" i="7"/>
  <c r="AL182" i="7"/>
  <c r="AB183" i="7"/>
  <c r="J182" i="8"/>
  <c r="F183" i="12" s="1"/>
  <c r="B183" i="12"/>
  <c r="AB182" i="7"/>
  <c r="AL181" i="7"/>
  <c r="E182" i="7"/>
  <c r="O181" i="7"/>
  <c r="J181" i="7"/>
  <c r="E183" i="4"/>
  <c r="J180" i="8"/>
  <c r="F181" i="12" s="1"/>
  <c r="B181" i="12"/>
  <c r="J179" i="7"/>
  <c r="E181" i="4"/>
  <c r="AL178" i="7"/>
  <c r="AB179" i="7"/>
  <c r="E179" i="7"/>
  <c r="O178" i="7"/>
  <c r="E178" i="7"/>
  <c r="O177" i="7"/>
  <c r="AL177" i="7"/>
  <c r="AB178" i="7"/>
  <c r="J177" i="8"/>
  <c r="F178" i="12" s="1"/>
  <c r="B178" i="12"/>
  <c r="E178" i="4"/>
  <c r="J176" i="7"/>
  <c r="AB176" i="7"/>
  <c r="AL175" i="7"/>
  <c r="E176" i="7"/>
  <c r="O175" i="7"/>
  <c r="J170" i="8"/>
  <c r="F171" i="12" s="1"/>
  <c r="B171" i="12"/>
  <c r="J170" i="7"/>
  <c r="E172" i="4"/>
  <c r="J169" i="8"/>
  <c r="F170" i="12" s="1"/>
  <c r="B170" i="12"/>
  <c r="AL168" i="7"/>
  <c r="AB169" i="7"/>
  <c r="O168" i="7"/>
  <c r="E169" i="7"/>
  <c r="J168" i="8"/>
  <c r="F169" i="12" s="1"/>
  <c r="B169" i="12"/>
  <c r="J167" i="8"/>
  <c r="F168" i="12" s="1"/>
  <c r="B168" i="12"/>
  <c r="J166" i="8"/>
  <c r="F167" i="12" s="1"/>
  <c r="B167" i="12"/>
  <c r="J164" i="7"/>
  <c r="E166" i="4"/>
  <c r="E164" i="7"/>
  <c r="O163" i="7"/>
  <c r="AB164" i="7"/>
  <c r="AL163" i="7"/>
  <c r="E162" i="7"/>
  <c r="O161" i="7"/>
  <c r="AB162" i="7"/>
  <c r="AL161" i="7"/>
  <c r="J161" i="8"/>
  <c r="F162" i="12" s="1"/>
  <c r="B162" i="12"/>
  <c r="J161" i="7"/>
  <c r="E163" i="4"/>
  <c r="E161" i="7"/>
  <c r="O160" i="7"/>
  <c r="AB161" i="7"/>
  <c r="AL160" i="7"/>
  <c r="J160" i="8"/>
  <c r="F161" i="12" s="1"/>
  <c r="B161" i="12"/>
  <c r="J160" i="7"/>
  <c r="E162" i="4"/>
  <c r="E160" i="7"/>
  <c r="O159" i="7"/>
  <c r="AB160" i="7"/>
  <c r="AL159" i="7"/>
  <c r="J159" i="8"/>
  <c r="F160" i="12" s="1"/>
  <c r="B160" i="12"/>
  <c r="J159" i="7"/>
  <c r="E161" i="4"/>
  <c r="E159" i="7"/>
  <c r="O158" i="7"/>
  <c r="AB159" i="7"/>
  <c r="AL158" i="7"/>
  <c r="J158" i="8"/>
  <c r="F159" i="12" s="1"/>
  <c r="B159" i="12"/>
  <c r="J158" i="7"/>
  <c r="E160" i="4"/>
  <c r="E158" i="7"/>
  <c r="O157" i="7"/>
  <c r="AB158" i="7"/>
  <c r="AL157" i="7"/>
  <c r="J157" i="8"/>
  <c r="F158" i="12" s="1"/>
  <c r="B158" i="12"/>
  <c r="J157" i="7"/>
  <c r="E159" i="4"/>
  <c r="E157" i="7"/>
  <c r="O156" i="7"/>
  <c r="AB157" i="7"/>
  <c r="AL156" i="7"/>
  <c r="J156" i="8"/>
  <c r="F157" i="12" s="1"/>
  <c r="B157" i="12"/>
  <c r="J156" i="7"/>
  <c r="E158" i="4"/>
  <c r="E156" i="7"/>
  <c r="O155" i="7"/>
  <c r="AB156" i="7"/>
  <c r="AL155" i="7"/>
  <c r="J155" i="8"/>
  <c r="F156" i="12" s="1"/>
  <c r="B156" i="12"/>
  <c r="J155" i="7"/>
  <c r="E157" i="4"/>
  <c r="E155" i="7"/>
  <c r="O154" i="7"/>
  <c r="AB155" i="7"/>
  <c r="AL154" i="7"/>
  <c r="J154" i="8"/>
  <c r="F155" i="12" s="1"/>
  <c r="B155" i="12"/>
  <c r="J154" i="7"/>
  <c r="E156" i="4"/>
  <c r="E154" i="7"/>
  <c r="O153" i="7"/>
  <c r="AB154" i="7"/>
  <c r="AL153" i="7"/>
  <c r="J153" i="8"/>
  <c r="F154" i="12" s="1"/>
  <c r="B154" i="12"/>
  <c r="J153" i="7"/>
  <c r="E155" i="4"/>
  <c r="E153" i="7"/>
  <c r="O152" i="7"/>
  <c r="AB153" i="7"/>
  <c r="AL152" i="7"/>
  <c r="J152" i="8"/>
  <c r="F153" i="12" s="1"/>
  <c r="B153" i="12"/>
  <c r="J152" i="7"/>
  <c r="E154" i="4"/>
  <c r="E152" i="7"/>
  <c r="O151" i="7"/>
  <c r="AB152" i="7"/>
  <c r="AL151" i="7"/>
  <c r="J151" i="8"/>
  <c r="F152" i="12" s="1"/>
  <c r="B152" i="12"/>
  <c r="J151" i="7"/>
  <c r="E153" i="4"/>
  <c r="E151" i="7"/>
  <c r="O150" i="7"/>
  <c r="AB151" i="7"/>
  <c r="AL150" i="7"/>
  <c r="J150" i="8"/>
  <c r="F151" i="12" s="1"/>
  <c r="B151" i="12"/>
  <c r="J150" i="7"/>
  <c r="E152" i="4"/>
  <c r="J149" i="8"/>
  <c r="F150" i="12" s="1"/>
  <c r="B150" i="12"/>
  <c r="J149" i="7"/>
  <c r="E151" i="4"/>
  <c r="J148" i="8"/>
  <c r="F149" i="12" s="1"/>
  <c r="B149" i="12"/>
  <c r="J148" i="7"/>
  <c r="E150" i="4"/>
  <c r="E148" i="7"/>
  <c r="O147" i="7"/>
  <c r="AB148" i="7"/>
  <c r="AL147" i="7"/>
  <c r="J147" i="7"/>
  <c r="E149" i="4"/>
  <c r="AB147" i="7"/>
  <c r="AL146" i="7"/>
  <c r="E147" i="7"/>
  <c r="O146" i="7"/>
  <c r="J146" i="8"/>
  <c r="F147" i="12" s="1"/>
  <c r="B147" i="12"/>
  <c r="E146" i="7"/>
  <c r="O145" i="7"/>
  <c r="AL145" i="7"/>
  <c r="AB146" i="7"/>
  <c r="J145" i="8"/>
  <c r="F146" i="12" s="1"/>
  <c r="B146" i="12"/>
  <c r="AL143" i="7"/>
  <c r="AB144" i="7"/>
  <c r="E144" i="7"/>
  <c r="O143" i="7"/>
  <c r="J143" i="7"/>
  <c r="E145" i="4"/>
  <c r="J142" i="8"/>
  <c r="F143" i="12" s="1"/>
  <c r="B143" i="12"/>
  <c r="J141" i="8"/>
  <c r="F142" i="12" s="1"/>
  <c r="B142" i="12"/>
  <c r="J141" i="7"/>
  <c r="E143" i="4"/>
  <c r="E141" i="7"/>
  <c r="O140" i="7"/>
  <c r="AL140" i="7"/>
  <c r="AB141" i="7"/>
  <c r="J140" i="8"/>
  <c r="F141" i="12" s="1"/>
  <c r="B141" i="12"/>
  <c r="J140" i="7"/>
  <c r="E142" i="4"/>
  <c r="E140" i="7"/>
  <c r="O139" i="7"/>
  <c r="AB140" i="7"/>
  <c r="AL139" i="7"/>
  <c r="J139" i="8"/>
  <c r="F140" i="12" s="1"/>
  <c r="B140" i="12"/>
  <c r="J139" i="7"/>
  <c r="E141" i="4"/>
  <c r="AB138" i="7"/>
  <c r="AL137" i="7"/>
  <c r="O137" i="7"/>
  <c r="E138" i="7"/>
  <c r="J137" i="8"/>
  <c r="F138" i="12" s="1"/>
  <c r="B138" i="12"/>
  <c r="J137" i="7"/>
  <c r="E139" i="4"/>
  <c r="AB137" i="7"/>
  <c r="AL136" i="7"/>
  <c r="E137" i="7"/>
  <c r="O136" i="7"/>
  <c r="J136" i="8"/>
  <c r="F137" i="12" s="1"/>
  <c r="B137" i="12"/>
  <c r="E136" i="7"/>
  <c r="O135" i="7"/>
  <c r="AB136" i="7"/>
  <c r="AL135" i="7"/>
  <c r="J135" i="7"/>
  <c r="E137" i="4"/>
  <c r="AL134" i="7"/>
  <c r="AB135" i="7"/>
  <c r="E135" i="7"/>
  <c r="O134" i="7"/>
  <c r="J134" i="8"/>
  <c r="F135" i="12" s="1"/>
  <c r="B135" i="12"/>
  <c r="E134" i="7"/>
  <c r="O133" i="7"/>
  <c r="AB134" i="7"/>
  <c r="AL133" i="7"/>
  <c r="J133" i="8"/>
  <c r="F134" i="12" s="1"/>
  <c r="B134" i="12"/>
  <c r="E135" i="4"/>
  <c r="J133" i="7"/>
  <c r="J132" i="8"/>
  <c r="F133" i="12" s="1"/>
  <c r="B133" i="12"/>
  <c r="E134" i="4"/>
  <c r="J132" i="7"/>
  <c r="J131" i="8"/>
  <c r="F132" i="12" s="1"/>
  <c r="B132" i="12"/>
  <c r="E133" i="4"/>
  <c r="J131" i="7"/>
  <c r="D607" i="20"/>
  <c r="F1100" i="21"/>
  <c r="D1097" i="20"/>
  <c r="F1590" i="21"/>
  <c r="D1342" i="20"/>
  <c r="F1835" i="21"/>
  <c r="F1345" i="21"/>
  <c r="D852" i="20"/>
  <c r="E539" i="20"/>
  <c r="H1032" i="21"/>
  <c r="E784" i="20"/>
  <c r="H1277" i="21"/>
  <c r="E1029" i="20"/>
  <c r="H1522" i="21"/>
  <c r="E1274" i="20"/>
  <c r="H1767" i="21"/>
  <c r="E535" i="20"/>
  <c r="H1028" i="21"/>
  <c r="E780" i="20"/>
  <c r="H1273" i="21"/>
  <c r="E1025" i="20"/>
  <c r="H1518" i="21"/>
  <c r="E1270" i="20"/>
  <c r="H1763" i="21"/>
  <c r="E533" i="20"/>
  <c r="H1026" i="21"/>
  <c r="E778" i="20"/>
  <c r="H1271" i="21"/>
  <c r="E1023" i="20"/>
  <c r="H1516" i="21"/>
  <c r="E1268" i="20"/>
  <c r="H1761" i="21"/>
  <c r="D532" i="20"/>
  <c r="F1025" i="21"/>
  <c r="D777" i="20"/>
  <c r="F1270" i="21"/>
  <c r="D1022" i="20"/>
  <c r="F1515" i="21"/>
  <c r="D1267" i="20"/>
  <c r="F1760" i="21"/>
  <c r="B525" i="20"/>
  <c r="B1018" i="21"/>
  <c r="B770" i="20"/>
  <c r="B1263" i="21"/>
  <c r="B1260" i="20"/>
  <c r="B1753" i="21"/>
  <c r="B1508" i="21"/>
  <c r="B1015" i="20"/>
  <c r="B518" i="20"/>
  <c r="B1011" i="21"/>
  <c r="B763" i="20"/>
  <c r="B1256" i="21"/>
  <c r="B1253" i="20"/>
  <c r="B1746" i="21"/>
  <c r="B1501" i="21"/>
  <c r="B1008" i="20"/>
  <c r="C1006" i="20"/>
  <c r="D1499" i="21"/>
  <c r="C761" i="20"/>
  <c r="D1254" i="21"/>
  <c r="C1251" i="20"/>
  <c r="D1744" i="21"/>
  <c r="D1009" i="21"/>
  <c r="C516" i="20"/>
  <c r="D754" i="20"/>
  <c r="F1247" i="21"/>
  <c r="D1244" i="20"/>
  <c r="F1737" i="21"/>
  <c r="D509" i="20"/>
  <c r="F1002" i="21"/>
  <c r="D999" i="20"/>
  <c r="F1492" i="21"/>
  <c r="D753" i="20"/>
  <c r="F1246" i="21"/>
  <c r="D508" i="20"/>
  <c r="F1001" i="21"/>
  <c r="D998" i="20"/>
  <c r="F1491" i="21"/>
  <c r="D1243" i="20"/>
  <c r="F1736" i="21"/>
  <c r="J130" i="7"/>
  <c r="E132" i="4"/>
  <c r="E130" i="7"/>
  <c r="O129" i="7"/>
  <c r="AB130" i="7"/>
  <c r="AL129" i="7"/>
  <c r="F129" i="8"/>
  <c r="K129" i="8"/>
  <c r="B130" i="12"/>
  <c r="J129" i="7"/>
  <c r="E131" i="4"/>
  <c r="E129" i="7"/>
  <c r="O128" i="7"/>
  <c r="AB129" i="7"/>
  <c r="AL128" i="7"/>
  <c r="F128" i="8"/>
  <c r="K128" i="8"/>
  <c r="B129" i="12"/>
  <c r="J128" i="7"/>
  <c r="E130" i="4"/>
  <c r="E128" i="7"/>
  <c r="O127" i="7"/>
  <c r="AB128" i="7"/>
  <c r="AL127" i="7"/>
  <c r="F127" i="8"/>
  <c r="K127" i="8"/>
  <c r="B128" i="12"/>
  <c r="J127" i="7"/>
  <c r="E129" i="4"/>
  <c r="E127" i="7"/>
  <c r="O126" i="7"/>
  <c r="AB127" i="7"/>
  <c r="AL126" i="7"/>
  <c r="F126" i="8"/>
  <c r="K126" i="8"/>
  <c r="B127" i="12"/>
  <c r="J126" i="7"/>
  <c r="E128" i="4"/>
  <c r="E126" i="7"/>
  <c r="O125" i="7"/>
  <c r="AB126" i="7"/>
  <c r="AL125" i="7"/>
  <c r="F125" i="8"/>
  <c r="K125" i="8"/>
  <c r="B126" i="12"/>
  <c r="J125" i="7"/>
  <c r="E127" i="4"/>
  <c r="E125" i="7"/>
  <c r="O124" i="7"/>
  <c r="AB125" i="7"/>
  <c r="AL124" i="7"/>
  <c r="K124" i="8"/>
  <c r="F124" i="8"/>
  <c r="B125" i="12"/>
  <c r="J124" i="7"/>
  <c r="E126" i="4"/>
  <c r="E124" i="7"/>
  <c r="O123" i="7"/>
  <c r="AB124" i="7"/>
  <c r="AL123" i="7"/>
  <c r="F123" i="8"/>
  <c r="K123" i="8"/>
  <c r="B124" i="12"/>
  <c r="J123" i="7"/>
  <c r="E125" i="4"/>
  <c r="E123" i="7"/>
  <c r="O122" i="7"/>
  <c r="AB123" i="7"/>
  <c r="AL122" i="7"/>
  <c r="K122" i="8"/>
  <c r="F122" i="8"/>
  <c r="B123" i="12"/>
  <c r="J122" i="7"/>
  <c r="E124" i="4"/>
  <c r="E122" i="7"/>
  <c r="O121" i="7"/>
  <c r="AB122" i="7"/>
  <c r="AL121" i="7"/>
  <c r="F121" i="8"/>
  <c r="K121" i="8"/>
  <c r="B122" i="12"/>
  <c r="J121" i="7"/>
  <c r="E123" i="4"/>
  <c r="E121" i="7"/>
  <c r="O120" i="7"/>
  <c r="AB121" i="7"/>
  <c r="AL120" i="7"/>
  <c r="F120" i="8"/>
  <c r="K120" i="8"/>
  <c r="B121" i="12"/>
  <c r="J120" i="7"/>
  <c r="E122" i="4"/>
  <c r="E120" i="7"/>
  <c r="O119" i="7"/>
  <c r="AB120" i="7"/>
  <c r="AL119" i="7"/>
  <c r="K119" i="8"/>
  <c r="F119" i="8"/>
  <c r="B120" i="12"/>
  <c r="J119" i="7"/>
  <c r="E121" i="4"/>
  <c r="E119" i="7"/>
  <c r="O118" i="7"/>
  <c r="AB119" i="7"/>
  <c r="AL118" i="7"/>
  <c r="K118" i="8"/>
  <c r="F118" i="8"/>
  <c r="B119" i="12"/>
  <c r="J118" i="7"/>
  <c r="E120" i="4"/>
  <c r="E118" i="7"/>
  <c r="O117" i="7"/>
  <c r="AB118" i="7"/>
  <c r="AL117" i="7"/>
  <c r="F117" i="8"/>
  <c r="K117" i="8"/>
  <c r="B118" i="12"/>
  <c r="J117" i="7"/>
  <c r="E119" i="4"/>
  <c r="E117" i="7"/>
  <c r="O116" i="7"/>
  <c r="AB117" i="7"/>
  <c r="AL116" i="7"/>
  <c r="K116" i="8"/>
  <c r="F116" i="8"/>
  <c r="B117" i="12"/>
  <c r="J116" i="7"/>
  <c r="E118" i="4"/>
  <c r="E116" i="7"/>
  <c r="O115" i="7"/>
  <c r="AB116" i="7"/>
  <c r="AL115" i="7"/>
  <c r="K115" i="8"/>
  <c r="F115" i="8"/>
  <c r="B116" i="12"/>
  <c r="J115" i="7"/>
  <c r="E117" i="4"/>
  <c r="E115" i="7"/>
  <c r="O114" i="7"/>
  <c r="AB115" i="7"/>
  <c r="AL114" i="7"/>
  <c r="F114" i="8"/>
  <c r="K114" i="8"/>
  <c r="B115" i="12"/>
  <c r="J114" i="7"/>
  <c r="E116" i="4"/>
  <c r="E114" i="7"/>
  <c r="O113" i="7"/>
  <c r="AB114" i="7"/>
  <c r="AL113" i="7"/>
  <c r="F113" i="8"/>
  <c r="K113" i="8"/>
  <c r="B114" i="12"/>
  <c r="J113" i="7"/>
  <c r="E115" i="4"/>
  <c r="E113" i="7"/>
  <c r="O112" i="7"/>
  <c r="AB113" i="7"/>
  <c r="AL112" i="7"/>
  <c r="F112" i="8"/>
  <c r="K112" i="8"/>
  <c r="B113" i="12"/>
  <c r="J112" i="7"/>
  <c r="E114" i="4"/>
  <c r="E112" i="7"/>
  <c r="O111" i="7"/>
  <c r="AB112" i="7"/>
  <c r="AL111" i="7"/>
  <c r="F111" i="8"/>
  <c r="K111" i="8"/>
  <c r="G111" i="8"/>
  <c r="D112" i="12" s="1"/>
  <c r="L111" i="8"/>
  <c r="H112" i="12" s="1"/>
  <c r="B112" i="12"/>
  <c r="J111" i="7"/>
  <c r="E113" i="4"/>
  <c r="E111" i="7"/>
  <c r="O110" i="7"/>
  <c r="AB111" i="7"/>
  <c r="AL110" i="7"/>
  <c r="F110" i="8"/>
  <c r="K110" i="8"/>
  <c r="G110" i="8"/>
  <c r="D111" i="12" s="1"/>
  <c r="L110" i="8"/>
  <c r="H111" i="12" s="1"/>
  <c r="B111" i="12"/>
  <c r="J110" i="7"/>
  <c r="E112" i="4"/>
  <c r="E110" i="7"/>
  <c r="O109" i="7"/>
  <c r="AB110" i="7"/>
  <c r="AL109" i="7"/>
  <c r="F109" i="8"/>
  <c r="K109" i="8"/>
  <c r="G109" i="8"/>
  <c r="D110" i="12" s="1"/>
  <c r="L109" i="8"/>
  <c r="H110" i="12" s="1"/>
  <c r="B110" i="12"/>
  <c r="J109" i="7"/>
  <c r="E111" i="4"/>
  <c r="E109" i="7"/>
  <c r="O108" i="7"/>
  <c r="AB109" i="7"/>
  <c r="AL108" i="7"/>
  <c r="F108" i="8"/>
  <c r="K108" i="8"/>
  <c r="G108" i="8"/>
  <c r="D109" i="12" s="1"/>
  <c r="L108" i="8"/>
  <c r="H109" i="12" s="1"/>
  <c r="B109" i="12"/>
  <c r="J108" i="7"/>
  <c r="E110" i="4"/>
  <c r="E108" i="7"/>
  <c r="O107" i="7"/>
  <c r="AB108" i="7"/>
  <c r="AL107" i="7"/>
  <c r="F107" i="8"/>
  <c r="K107" i="8"/>
  <c r="G107" i="8"/>
  <c r="D108" i="12" s="1"/>
  <c r="L107" i="8"/>
  <c r="H108" i="12" s="1"/>
  <c r="B108" i="12"/>
  <c r="J107" i="7"/>
  <c r="E109" i="4"/>
  <c r="E107" i="7"/>
  <c r="O106" i="7"/>
  <c r="AB107" i="7"/>
  <c r="AL106" i="7"/>
  <c r="F106" i="8"/>
  <c r="K106" i="8"/>
  <c r="G106" i="8"/>
  <c r="D107" i="12" s="1"/>
  <c r="L106" i="8"/>
  <c r="H107" i="12" s="1"/>
  <c r="B107" i="12"/>
  <c r="J106" i="7"/>
  <c r="E108" i="4"/>
  <c r="E106" i="7"/>
  <c r="O105" i="7"/>
  <c r="AB106" i="7"/>
  <c r="AL105" i="7"/>
  <c r="F105" i="8"/>
  <c r="K105" i="8"/>
  <c r="G105" i="8"/>
  <c r="D106" i="12" s="1"/>
  <c r="L105" i="8"/>
  <c r="H106" i="12" s="1"/>
  <c r="B106" i="12"/>
  <c r="J105" i="7"/>
  <c r="E107" i="4"/>
  <c r="E105" i="7"/>
  <c r="O104" i="7"/>
  <c r="AB105" i="7"/>
  <c r="AL104" i="7"/>
  <c r="F104" i="8"/>
  <c r="K104" i="8"/>
  <c r="G104" i="8"/>
  <c r="D105" i="12" s="1"/>
  <c r="L104" i="8"/>
  <c r="H105" i="12" s="1"/>
  <c r="B105" i="12"/>
  <c r="J104" i="7"/>
  <c r="E106" i="4"/>
  <c r="E104" i="7"/>
  <c r="O103" i="7"/>
  <c r="AB104" i="7"/>
  <c r="AL103" i="7"/>
  <c r="F103" i="8"/>
  <c r="K103" i="8"/>
  <c r="G103" i="8"/>
  <c r="D104" i="12" s="1"/>
  <c r="L103" i="8"/>
  <c r="H104" i="12" s="1"/>
  <c r="B104" i="12"/>
  <c r="J103" i="7"/>
  <c r="E105" i="4"/>
  <c r="E103" i="7"/>
  <c r="O102" i="7"/>
  <c r="AB103" i="7"/>
  <c r="AL102" i="7"/>
  <c r="F102" i="8"/>
  <c r="K102" i="8"/>
  <c r="G102" i="8"/>
  <c r="D103" i="12" s="1"/>
  <c r="L102" i="8"/>
  <c r="H103" i="12" s="1"/>
  <c r="B103" i="12"/>
  <c r="J102" i="7"/>
  <c r="E104" i="4"/>
  <c r="E102" i="7"/>
  <c r="O101" i="7"/>
  <c r="AB102" i="7"/>
  <c r="AL101" i="7"/>
  <c r="F101" i="8"/>
  <c r="K101" i="8"/>
  <c r="G101" i="8"/>
  <c r="D102" i="12" s="1"/>
  <c r="L101" i="8"/>
  <c r="H102" i="12" s="1"/>
  <c r="B102" i="12"/>
  <c r="J101" i="7"/>
  <c r="E103" i="4"/>
  <c r="E101" i="7"/>
  <c r="O100" i="7"/>
  <c r="AB101" i="7"/>
  <c r="AL100" i="7"/>
  <c r="F100" i="8"/>
  <c r="K100" i="8"/>
  <c r="G100" i="8"/>
  <c r="D101" i="12" s="1"/>
  <c r="L100" i="8"/>
  <c r="H101" i="12" s="1"/>
  <c r="B101" i="12"/>
  <c r="J100" i="7"/>
  <c r="E102" i="4"/>
  <c r="E100" i="7"/>
  <c r="O99" i="7"/>
  <c r="AB100" i="7"/>
  <c r="AL99" i="7"/>
  <c r="F99" i="8"/>
  <c r="K99" i="8"/>
  <c r="G99" i="8"/>
  <c r="D100" i="12" s="1"/>
  <c r="L99" i="8"/>
  <c r="H100" i="12" s="1"/>
  <c r="B100" i="12"/>
  <c r="J99" i="7"/>
  <c r="E101" i="4"/>
  <c r="E99" i="7"/>
  <c r="O98" i="7"/>
  <c r="AB99" i="7"/>
  <c r="AL98" i="7"/>
  <c r="F98" i="8"/>
  <c r="K98" i="8"/>
  <c r="B99" i="12"/>
  <c r="J98" i="7"/>
  <c r="E100" i="4"/>
  <c r="E98" i="7"/>
  <c r="O97" i="7"/>
  <c r="AB98" i="7"/>
  <c r="AL97" i="7"/>
  <c r="F97" i="8"/>
  <c r="K97" i="8"/>
  <c r="B98" i="12"/>
  <c r="J97" i="7"/>
  <c r="E99" i="4"/>
  <c r="E97" i="7"/>
  <c r="O96" i="7"/>
  <c r="AB97" i="7"/>
  <c r="AL96" i="7"/>
  <c r="F96" i="8"/>
  <c r="K96" i="8"/>
  <c r="B97" i="12"/>
  <c r="J96" i="7"/>
  <c r="E98" i="4"/>
  <c r="E96" i="7"/>
  <c r="O95" i="7"/>
  <c r="AB96" i="7"/>
  <c r="AL95" i="7"/>
  <c r="F95" i="8"/>
  <c r="K95" i="8"/>
  <c r="B96" i="12"/>
  <c r="J95" i="7"/>
  <c r="E97" i="4"/>
  <c r="E95" i="7"/>
  <c r="O94" i="7"/>
  <c r="AB95" i="7"/>
  <c r="AL94" i="7"/>
  <c r="F94" i="8"/>
  <c r="K94" i="8"/>
  <c r="B95" i="12"/>
  <c r="J94" i="7"/>
  <c r="E96" i="4"/>
  <c r="E94" i="7"/>
  <c r="O93" i="7"/>
  <c r="AB94" i="7"/>
  <c r="AL93" i="7"/>
  <c r="F93" i="8"/>
  <c r="K93" i="8"/>
  <c r="B94" i="12"/>
  <c r="J93" i="7"/>
  <c r="E95" i="4"/>
  <c r="E93" i="7"/>
  <c r="O92" i="7"/>
  <c r="AB93" i="7"/>
  <c r="AL92" i="7"/>
  <c r="F92" i="8"/>
  <c r="K92" i="8"/>
  <c r="B93" i="12"/>
  <c r="J92" i="7"/>
  <c r="E94" i="4"/>
  <c r="E92" i="7"/>
  <c r="O91" i="7"/>
  <c r="AB92" i="7"/>
  <c r="AL91" i="7"/>
  <c r="F91" i="8"/>
  <c r="K91" i="8"/>
  <c r="B92" i="12"/>
  <c r="J91" i="7"/>
  <c r="E93" i="4"/>
  <c r="E91" i="7"/>
  <c r="O90" i="7"/>
  <c r="AB91" i="7"/>
  <c r="AL90" i="7"/>
  <c r="F90" i="8"/>
  <c r="K90" i="8"/>
  <c r="J90" i="8"/>
  <c r="F91" i="12" s="1"/>
  <c r="B91" i="12"/>
  <c r="J90" i="7"/>
  <c r="E92" i="4"/>
  <c r="E90" i="7"/>
  <c r="O89" i="7"/>
  <c r="AB90" i="7"/>
  <c r="AL89" i="7"/>
  <c r="F89" i="8"/>
  <c r="K89" i="8"/>
  <c r="J89" i="8"/>
  <c r="F90" i="12" s="1"/>
  <c r="B90" i="12"/>
  <c r="J89" i="7"/>
  <c r="E91" i="4"/>
  <c r="E89" i="7"/>
  <c r="O88" i="7"/>
  <c r="AB89" i="7"/>
  <c r="AL88" i="7"/>
  <c r="F88" i="8"/>
  <c r="K88" i="8"/>
  <c r="J88" i="8"/>
  <c r="F89" i="12" s="1"/>
  <c r="B89" i="12"/>
  <c r="J88" i="7"/>
  <c r="E90" i="4"/>
  <c r="E88" i="7"/>
  <c r="O87" i="7"/>
  <c r="AB88" i="7"/>
  <c r="AL87" i="7"/>
  <c r="F87" i="8"/>
  <c r="K87" i="8"/>
  <c r="J87" i="8"/>
  <c r="F88" i="12" s="1"/>
  <c r="B88" i="12"/>
  <c r="J87" i="7"/>
  <c r="E89" i="4"/>
  <c r="E87" i="7"/>
  <c r="O86" i="7"/>
  <c r="AB87" i="7"/>
  <c r="AL86" i="7"/>
  <c r="F86" i="8"/>
  <c r="K86" i="8"/>
  <c r="J86" i="8"/>
  <c r="F87" i="12" s="1"/>
  <c r="B87" i="12"/>
  <c r="J86" i="7"/>
  <c r="E88" i="4"/>
  <c r="E86" i="7"/>
  <c r="O85" i="7"/>
  <c r="AB86" i="7"/>
  <c r="AL85" i="7"/>
  <c r="F85" i="8"/>
  <c r="K85" i="8"/>
  <c r="J85" i="8"/>
  <c r="F86" i="12" s="1"/>
  <c r="B86" i="12"/>
  <c r="J85" i="7"/>
  <c r="E87" i="4"/>
  <c r="E85" i="7"/>
  <c r="O84" i="7"/>
  <c r="AB85" i="7"/>
  <c r="AL84" i="7"/>
  <c r="F84" i="8"/>
  <c r="K84" i="8"/>
  <c r="J84" i="8"/>
  <c r="F85" i="12" s="1"/>
  <c r="B85" i="12"/>
  <c r="J84" i="7"/>
  <c r="E86" i="4"/>
  <c r="E84" i="7"/>
  <c r="O83" i="7"/>
  <c r="AB84" i="7"/>
  <c r="AL83" i="7"/>
  <c r="F83" i="8"/>
  <c r="K83" i="8"/>
  <c r="J83" i="8"/>
  <c r="F84" i="12" s="1"/>
  <c r="B84" i="12"/>
  <c r="J83" i="7"/>
  <c r="E85" i="4"/>
  <c r="E83" i="7"/>
  <c r="O82" i="7"/>
  <c r="AB83" i="7"/>
  <c r="AL82" i="7"/>
  <c r="F82" i="8"/>
  <c r="K82" i="8"/>
  <c r="J82" i="8"/>
  <c r="F83" i="12" s="1"/>
  <c r="B83" i="12"/>
  <c r="J82" i="7"/>
  <c r="E84" i="4"/>
  <c r="E82" i="7"/>
  <c r="O81" i="7"/>
  <c r="AB82" i="7"/>
  <c r="AL81" i="7"/>
  <c r="F81" i="8"/>
  <c r="K81" i="8"/>
  <c r="J81" i="8"/>
  <c r="F82" i="12" s="1"/>
  <c r="B82" i="12"/>
  <c r="J81" i="7"/>
  <c r="E83" i="4"/>
  <c r="E81" i="7"/>
  <c r="O80" i="7"/>
  <c r="AB81" i="7"/>
  <c r="AL80" i="7"/>
  <c r="F80" i="8"/>
  <c r="K80" i="8"/>
  <c r="J80" i="8"/>
  <c r="F81" i="12" s="1"/>
  <c r="B81" i="12"/>
  <c r="J80" i="7"/>
  <c r="E82" i="4"/>
  <c r="E80" i="7"/>
  <c r="O79" i="7"/>
  <c r="AB80" i="7"/>
  <c r="AL79" i="7"/>
  <c r="F79" i="8"/>
  <c r="K79" i="8"/>
  <c r="J79" i="8"/>
  <c r="F80" i="12" s="1"/>
  <c r="B80" i="12"/>
  <c r="J79" i="7"/>
  <c r="E81" i="4"/>
  <c r="E79" i="7"/>
  <c r="O78" i="7"/>
  <c r="AB79" i="7"/>
  <c r="AL78" i="7"/>
  <c r="F78" i="8"/>
  <c r="K78" i="8"/>
  <c r="J78" i="8"/>
  <c r="F79" i="12" s="1"/>
  <c r="B79" i="12"/>
  <c r="J78" i="7"/>
  <c r="E80" i="4"/>
  <c r="E78" i="7"/>
  <c r="O77" i="7"/>
  <c r="AB78" i="7"/>
  <c r="AL77" i="7"/>
  <c r="F77" i="8"/>
  <c r="K77" i="8"/>
  <c r="J77" i="8"/>
  <c r="F78" i="12" s="1"/>
  <c r="B78" i="12"/>
  <c r="J77" i="7"/>
  <c r="E79" i="4"/>
  <c r="E77" i="7"/>
  <c r="O76" i="7"/>
  <c r="AB77" i="7"/>
  <c r="AL76" i="7"/>
  <c r="F76" i="8"/>
  <c r="K76" i="8"/>
  <c r="J76" i="8"/>
  <c r="F77" i="12" s="1"/>
  <c r="B77" i="12"/>
  <c r="J76" i="7"/>
  <c r="E78" i="4"/>
  <c r="E76" i="7"/>
  <c r="O75" i="7"/>
  <c r="AB76" i="7"/>
  <c r="AL75" i="7"/>
  <c r="F75" i="8"/>
  <c r="K75" i="8"/>
  <c r="J75" i="8"/>
  <c r="F76" i="12" s="1"/>
  <c r="B76" i="12"/>
  <c r="J75" i="7"/>
  <c r="E77" i="4"/>
  <c r="E75" i="7"/>
  <c r="O74" i="7"/>
  <c r="AB75" i="7"/>
  <c r="AL74" i="7"/>
  <c r="F74" i="8"/>
  <c r="K74" i="8"/>
  <c r="J74" i="8"/>
  <c r="F75" i="12" s="1"/>
  <c r="B75" i="12"/>
  <c r="J74" i="7"/>
  <c r="E76" i="4"/>
  <c r="E74" i="7"/>
  <c r="O73" i="7"/>
  <c r="AB74" i="7"/>
  <c r="AL73" i="7"/>
  <c r="J73" i="8"/>
  <c r="F74" i="12" s="1"/>
  <c r="B74" i="12"/>
  <c r="J73" i="7"/>
  <c r="E75" i="4"/>
  <c r="E73" i="7"/>
  <c r="O72" i="7"/>
  <c r="AB73" i="7"/>
  <c r="AL72" i="7"/>
  <c r="J72" i="8"/>
  <c r="F73" i="12" s="1"/>
  <c r="B73" i="12"/>
  <c r="J72" i="7"/>
  <c r="E74" i="4"/>
  <c r="E72" i="7"/>
  <c r="O71" i="7"/>
  <c r="AB72" i="7"/>
  <c r="AL71" i="7"/>
  <c r="J71" i="8"/>
  <c r="F72" i="12" s="1"/>
  <c r="L71" i="8"/>
  <c r="H72" i="12" s="1"/>
  <c r="B72" i="12"/>
  <c r="J71" i="7"/>
  <c r="E73" i="4"/>
  <c r="E71" i="7"/>
  <c r="O70" i="7"/>
  <c r="AB71" i="7"/>
  <c r="AL70" i="7"/>
  <c r="J70" i="8"/>
  <c r="F71" i="12" s="1"/>
  <c r="B71" i="12"/>
  <c r="J70" i="7"/>
  <c r="E72" i="4"/>
  <c r="E70" i="7"/>
  <c r="O69" i="7"/>
  <c r="AB70" i="7"/>
  <c r="AL69" i="7"/>
  <c r="J69" i="8"/>
  <c r="F70" i="12" s="1"/>
  <c r="B70" i="12"/>
  <c r="J69" i="7"/>
  <c r="E71" i="4"/>
  <c r="E69" i="7"/>
  <c r="O68" i="7"/>
  <c r="AB69" i="7"/>
  <c r="AL68" i="7"/>
  <c r="J68" i="8"/>
  <c r="F69" i="12" s="1"/>
  <c r="B69" i="12"/>
  <c r="J68" i="7"/>
  <c r="E70" i="4"/>
  <c r="E68" i="7"/>
  <c r="O67" i="7"/>
  <c r="AB68" i="7"/>
  <c r="AL67" i="7"/>
  <c r="J67" i="8"/>
  <c r="F68" i="12" s="1"/>
  <c r="B68" i="12"/>
  <c r="J67" i="7"/>
  <c r="E69" i="4"/>
  <c r="E67" i="7"/>
  <c r="O66" i="7"/>
  <c r="AB67" i="7"/>
  <c r="AL66" i="7"/>
  <c r="J66" i="8"/>
  <c r="F67" i="12" s="1"/>
  <c r="B67" i="12"/>
  <c r="J66" i="7"/>
  <c r="E68" i="4"/>
  <c r="E66" i="7"/>
  <c r="O65" i="7"/>
  <c r="AB66" i="7"/>
  <c r="AL65" i="7"/>
  <c r="J65" i="8"/>
  <c r="F66" i="12" s="1"/>
  <c r="B66" i="12"/>
  <c r="J65" i="7"/>
  <c r="E67" i="4"/>
  <c r="E65" i="7"/>
  <c r="O64" i="7"/>
  <c r="AB65" i="7"/>
  <c r="AL64" i="7"/>
  <c r="J64" i="8"/>
  <c r="F65" i="12" s="1"/>
  <c r="B65" i="12"/>
  <c r="J64" i="7"/>
  <c r="E66" i="4"/>
  <c r="E64" i="7"/>
  <c r="O63" i="7"/>
  <c r="AB64" i="7"/>
  <c r="AL63" i="7"/>
  <c r="J63" i="8"/>
  <c r="F64" i="12" s="1"/>
  <c r="B64" i="12"/>
  <c r="J63" i="7"/>
  <c r="E65" i="4"/>
  <c r="E63" i="7"/>
  <c r="O62" i="7"/>
  <c r="AB63" i="7"/>
  <c r="AL62" i="7"/>
  <c r="J62" i="8"/>
  <c r="F63" i="12" s="1"/>
  <c r="B63" i="12"/>
  <c r="J62" i="7"/>
  <c r="E64" i="4"/>
  <c r="E62" i="7"/>
  <c r="O61" i="7"/>
  <c r="AB62" i="7"/>
  <c r="AL61" i="7"/>
  <c r="J61" i="8"/>
  <c r="F62" i="12" s="1"/>
  <c r="B62" i="12"/>
  <c r="J61" i="7"/>
  <c r="E63" i="4"/>
  <c r="E61" i="7"/>
  <c r="O60" i="7"/>
  <c r="AB61" i="7"/>
  <c r="AL60" i="7"/>
  <c r="J60" i="8"/>
  <c r="F61" i="12" s="1"/>
  <c r="B61" i="12"/>
  <c r="J60" i="7"/>
  <c r="E62" i="4"/>
  <c r="E60" i="7"/>
  <c r="O59" i="7"/>
  <c r="AB60" i="7"/>
  <c r="AL59" i="7"/>
  <c r="J59" i="8"/>
  <c r="F60" i="12" s="1"/>
  <c r="B60" i="12"/>
  <c r="J59" i="7"/>
  <c r="E61" i="4"/>
  <c r="E59" i="7"/>
  <c r="O58" i="7"/>
  <c r="AB59" i="7"/>
  <c r="AL58" i="7"/>
  <c r="J58" i="8"/>
  <c r="F59" i="12" s="1"/>
  <c r="B59" i="12"/>
  <c r="J58" i="7"/>
  <c r="E60" i="4"/>
  <c r="E58" i="7"/>
  <c r="O57" i="7"/>
  <c r="AB58" i="7"/>
  <c r="AL57" i="7"/>
  <c r="J57" i="8"/>
  <c r="F58" i="12" s="1"/>
  <c r="B58" i="12"/>
  <c r="J57" i="7"/>
  <c r="E59" i="4"/>
  <c r="E57" i="7"/>
  <c r="O56" i="7"/>
  <c r="AB57" i="7"/>
  <c r="AL56" i="7"/>
  <c r="J56" i="8"/>
  <c r="F57" i="12" s="1"/>
  <c r="B57" i="12"/>
  <c r="J56" i="7"/>
  <c r="E58" i="4"/>
  <c r="E56" i="7"/>
  <c r="O55" i="7"/>
  <c r="AB56" i="7"/>
  <c r="AL55" i="7"/>
  <c r="J55" i="8"/>
  <c r="F56" i="12" s="1"/>
  <c r="B56" i="12"/>
  <c r="J55" i="7"/>
  <c r="E57" i="4"/>
  <c r="E55" i="7"/>
  <c r="O54" i="7"/>
  <c r="AB55" i="7"/>
  <c r="AL54" i="7"/>
  <c r="J54" i="8"/>
  <c r="F55" i="12" s="1"/>
  <c r="B55" i="12"/>
  <c r="J54" i="7"/>
  <c r="E56" i="4"/>
  <c r="E54" i="7"/>
  <c r="O53" i="7"/>
  <c r="AB54" i="7"/>
  <c r="AL53" i="7"/>
  <c r="J53" i="8"/>
  <c r="F54" i="12" s="1"/>
  <c r="B54" i="12"/>
  <c r="J53" i="7"/>
  <c r="E55" i="4"/>
  <c r="E53" i="7"/>
  <c r="O52" i="7"/>
  <c r="AB53" i="7"/>
  <c r="AL52" i="7"/>
  <c r="J52" i="8"/>
  <c r="F53" i="12" s="1"/>
  <c r="B53" i="12"/>
  <c r="J52" i="7"/>
  <c r="E54" i="4"/>
  <c r="E52" i="7"/>
  <c r="O51" i="7"/>
  <c r="AB52" i="7"/>
  <c r="AL51" i="7"/>
  <c r="J51" i="8"/>
  <c r="F52" i="12" s="1"/>
  <c r="B52" i="12"/>
  <c r="J51" i="7"/>
  <c r="E53" i="4"/>
  <c r="E51" i="7"/>
  <c r="O50" i="7"/>
  <c r="AB51" i="7"/>
  <c r="AL50" i="7"/>
  <c r="J50" i="8"/>
  <c r="F51" i="12" s="1"/>
  <c r="B51" i="12"/>
  <c r="J50" i="7"/>
  <c r="E52" i="4"/>
  <c r="E50" i="7"/>
  <c r="O49" i="7"/>
  <c r="AB50" i="7"/>
  <c r="AL49" i="7"/>
  <c r="J49" i="8"/>
  <c r="F50" i="12" s="1"/>
  <c r="B50" i="12"/>
  <c r="J49" i="7"/>
  <c r="E51" i="4"/>
  <c r="E49" i="7"/>
  <c r="O48" i="7"/>
  <c r="AB49" i="7"/>
  <c r="AL48" i="7"/>
  <c r="J48" i="8"/>
  <c r="F49" i="12" s="1"/>
  <c r="B49" i="12"/>
  <c r="J48" i="7"/>
  <c r="E50" i="4"/>
  <c r="E48" i="7"/>
  <c r="O47" i="7"/>
  <c r="AB48" i="7"/>
  <c r="AL47" i="7"/>
  <c r="J47" i="8"/>
  <c r="F48" i="12" s="1"/>
  <c r="B48" i="12"/>
  <c r="J47" i="7"/>
  <c r="E49" i="4"/>
  <c r="E47" i="7"/>
  <c r="O46" i="7"/>
  <c r="AB47" i="7"/>
  <c r="AL46" i="7"/>
  <c r="J46" i="8"/>
  <c r="F47" i="12" s="1"/>
  <c r="B47" i="12"/>
  <c r="J46" i="7"/>
  <c r="E48" i="4"/>
  <c r="E46" i="7"/>
  <c r="O45" i="7"/>
  <c r="AB46" i="7"/>
  <c r="AL45" i="7"/>
  <c r="J45" i="8"/>
  <c r="F46" i="12" s="1"/>
  <c r="B46" i="12"/>
  <c r="J45" i="7"/>
  <c r="E47" i="4"/>
  <c r="E45" i="7"/>
  <c r="O44" i="7"/>
  <c r="AB45" i="7"/>
  <c r="AL44" i="7"/>
  <c r="J44" i="8"/>
  <c r="F45" i="12" s="1"/>
  <c r="B45" i="12"/>
  <c r="J44" i="7"/>
  <c r="E46" i="4"/>
  <c r="E44" i="7"/>
  <c r="O43" i="7"/>
  <c r="AB44" i="7"/>
  <c r="AL43" i="7"/>
  <c r="J43" i="8"/>
  <c r="F44" i="12" s="1"/>
  <c r="B44" i="12"/>
  <c r="J43" i="7"/>
  <c r="E45" i="4"/>
  <c r="E43" i="7"/>
  <c r="O42" i="7"/>
  <c r="AB43" i="7"/>
  <c r="AL42" i="7"/>
  <c r="J42" i="8"/>
  <c r="F43" i="12" s="1"/>
  <c r="B43" i="12"/>
  <c r="J42" i="7"/>
  <c r="E44" i="4"/>
  <c r="E42" i="7"/>
  <c r="O41" i="7"/>
  <c r="AB42" i="7"/>
  <c r="AL41" i="7"/>
  <c r="J41" i="8"/>
  <c r="F42" i="12" s="1"/>
  <c r="B42" i="12"/>
  <c r="J41" i="7"/>
  <c r="E43" i="4"/>
  <c r="E41" i="7"/>
  <c r="O40" i="7"/>
  <c r="AB41" i="7"/>
  <c r="AL40" i="7"/>
  <c r="J40" i="8"/>
  <c r="F41" i="12" s="1"/>
  <c r="B41" i="12"/>
  <c r="J40" i="7"/>
  <c r="E42" i="4"/>
  <c r="E40" i="7"/>
  <c r="O39" i="7"/>
  <c r="AB40" i="7"/>
  <c r="AL39" i="7"/>
  <c r="J39" i="8"/>
  <c r="F40" i="12" s="1"/>
  <c r="B40" i="12"/>
  <c r="J39" i="7"/>
  <c r="E41" i="4"/>
  <c r="E39" i="7"/>
  <c r="O38" i="7"/>
  <c r="AB39" i="7"/>
  <c r="AL38" i="7"/>
  <c r="J38" i="8"/>
  <c r="F39" i="12" s="1"/>
  <c r="B39" i="12"/>
  <c r="J38" i="7"/>
  <c r="E40" i="4"/>
  <c r="E38" i="7"/>
  <c r="O37" i="7"/>
  <c r="AB38" i="7"/>
  <c r="AL37" i="7"/>
  <c r="J37" i="8"/>
  <c r="F38" i="12" s="1"/>
  <c r="B38" i="12"/>
  <c r="J37" i="7"/>
  <c r="E39" i="4"/>
  <c r="E37" i="7"/>
  <c r="O36" i="7"/>
  <c r="AB37" i="7"/>
  <c r="AL36" i="7"/>
  <c r="J36" i="8"/>
  <c r="F37" i="12" s="1"/>
  <c r="B37" i="12"/>
  <c r="J36" i="7"/>
  <c r="E38" i="4"/>
  <c r="E36" i="7"/>
  <c r="O35" i="7"/>
  <c r="AB36" i="7"/>
  <c r="AL35" i="7"/>
  <c r="J35" i="8"/>
  <c r="F36" i="12" s="1"/>
  <c r="B36" i="12"/>
  <c r="J35" i="7"/>
  <c r="E37" i="4"/>
  <c r="E35" i="7"/>
  <c r="O34" i="7"/>
  <c r="AB35" i="7"/>
  <c r="AL34" i="7"/>
  <c r="J34" i="8"/>
  <c r="F35" i="12" s="1"/>
  <c r="B35" i="12"/>
  <c r="J34" i="7"/>
  <c r="E36" i="4"/>
  <c r="E34" i="7"/>
  <c r="O33" i="7"/>
  <c r="AB34" i="7"/>
  <c r="AL33" i="7"/>
  <c r="J33" i="8"/>
  <c r="F34" i="12" s="1"/>
  <c r="B34" i="12"/>
  <c r="J33" i="7"/>
  <c r="E35" i="4"/>
  <c r="E33" i="7"/>
  <c r="O32" i="7"/>
  <c r="AB33" i="7"/>
  <c r="AL32" i="7"/>
  <c r="J32" i="8"/>
  <c r="F33" i="12" s="1"/>
  <c r="B33" i="12"/>
  <c r="J32" i="7"/>
  <c r="E34" i="4"/>
  <c r="E32" i="7"/>
  <c r="O31" i="7"/>
  <c r="AB32" i="7"/>
  <c r="AL31" i="7"/>
  <c r="J31" i="8"/>
  <c r="F32" i="12" s="1"/>
  <c r="B32" i="12"/>
  <c r="J31" i="7"/>
  <c r="E33" i="4"/>
  <c r="E31" i="7"/>
  <c r="O30" i="7"/>
  <c r="AB31" i="7"/>
  <c r="AL30" i="7"/>
  <c r="J30" i="8"/>
  <c r="F31" i="12" s="1"/>
  <c r="B31" i="12"/>
  <c r="J30" i="7"/>
  <c r="E32" i="4"/>
  <c r="E30" i="7"/>
  <c r="O29" i="7"/>
  <c r="AB30" i="7"/>
  <c r="AL29" i="7"/>
  <c r="J29" i="8"/>
  <c r="F30" i="12" s="1"/>
  <c r="B30" i="12"/>
  <c r="J29" i="7"/>
  <c r="E31" i="4"/>
  <c r="E29" i="7"/>
  <c r="O28" i="7"/>
  <c r="AB29" i="7"/>
  <c r="AL28" i="7"/>
  <c r="J28" i="8"/>
  <c r="F29" i="12" s="1"/>
  <c r="B29" i="12"/>
  <c r="J28" i="7"/>
  <c r="E30" i="4"/>
  <c r="E28" i="7"/>
  <c r="O27" i="7"/>
  <c r="AB28" i="7"/>
  <c r="AL27" i="7"/>
  <c r="J27" i="8"/>
  <c r="F28" i="12" s="1"/>
  <c r="B28" i="12"/>
  <c r="J27" i="7"/>
  <c r="E29" i="4"/>
  <c r="E27" i="7"/>
  <c r="O26" i="7"/>
  <c r="AB27" i="7"/>
  <c r="AL26" i="7"/>
  <c r="J26" i="8"/>
  <c r="F27" i="12" s="1"/>
  <c r="B27" i="12"/>
  <c r="J26" i="7"/>
  <c r="E28" i="4"/>
  <c r="E26" i="7"/>
  <c r="O25" i="7"/>
  <c r="AB26" i="7"/>
  <c r="AL25" i="7"/>
  <c r="J25" i="8"/>
  <c r="F26" i="12" s="1"/>
  <c r="B26" i="12"/>
  <c r="J25" i="7"/>
  <c r="E27" i="4"/>
  <c r="E25" i="7"/>
  <c r="O24" i="7"/>
  <c r="AB25" i="7"/>
  <c r="AL24" i="7"/>
  <c r="J24" i="8"/>
  <c r="F25" i="12" s="1"/>
  <c r="B25" i="12"/>
  <c r="J24" i="7"/>
  <c r="E26" i="4"/>
  <c r="E24" i="7"/>
  <c r="O23" i="7"/>
  <c r="AB24" i="7"/>
  <c r="AL23" i="7"/>
  <c r="J23" i="8"/>
  <c r="F24" i="12" s="1"/>
  <c r="B24" i="12"/>
  <c r="J23" i="7"/>
  <c r="E25" i="4"/>
  <c r="E23" i="7"/>
  <c r="O22" i="7"/>
  <c r="AB23" i="7"/>
  <c r="AL22" i="7"/>
  <c r="J22" i="8"/>
  <c r="F23" i="12" s="1"/>
  <c r="B23" i="12"/>
  <c r="J22" i="7"/>
  <c r="E24" i="4"/>
  <c r="E22" i="7"/>
  <c r="O21" i="7"/>
  <c r="AB22" i="7"/>
  <c r="AL21" i="7"/>
  <c r="J21" i="8"/>
  <c r="F22" i="12" s="1"/>
  <c r="B22" i="12"/>
  <c r="J21" i="7"/>
  <c r="E23" i="4"/>
  <c r="E21" i="7"/>
  <c r="O20" i="7"/>
  <c r="AB21" i="7"/>
  <c r="AL20" i="7"/>
  <c r="J20" i="8"/>
  <c r="F21" i="12" s="1"/>
  <c r="B21" i="12"/>
  <c r="J20" i="7"/>
  <c r="E22" i="4"/>
  <c r="E20" i="7"/>
  <c r="O19" i="7"/>
  <c r="AB20" i="7"/>
  <c r="AL19" i="7"/>
  <c r="J19" i="8"/>
  <c r="F20" i="12" s="1"/>
  <c r="B20" i="12"/>
  <c r="J19" i="7"/>
  <c r="E21" i="4"/>
  <c r="E19" i="7"/>
  <c r="O18" i="7"/>
  <c r="AB19" i="7"/>
  <c r="AL18" i="7"/>
  <c r="J18" i="8"/>
  <c r="F19" i="12" s="1"/>
  <c r="B19" i="12"/>
  <c r="J18" i="7"/>
  <c r="E20" i="4"/>
  <c r="E18" i="7"/>
  <c r="O17" i="7"/>
  <c r="AB18" i="7"/>
  <c r="AL17" i="7"/>
  <c r="J17" i="8"/>
  <c r="F18" i="12" s="1"/>
  <c r="B18" i="12"/>
  <c r="J17" i="7"/>
  <c r="E19" i="4"/>
  <c r="E17" i="7"/>
  <c r="O16" i="7"/>
  <c r="AB17" i="7"/>
  <c r="AL16" i="7"/>
  <c r="J16" i="8"/>
  <c r="F17" i="12" s="1"/>
  <c r="B17" i="12"/>
  <c r="J16" i="7"/>
  <c r="E18" i="4"/>
  <c r="E16" i="7"/>
  <c r="O15" i="7"/>
  <c r="AB16" i="7"/>
  <c r="AL15" i="7"/>
  <c r="J15" i="8"/>
  <c r="F16" i="12" s="1"/>
  <c r="B16" i="12"/>
  <c r="J15" i="7"/>
  <c r="E17" i="4"/>
  <c r="E15" i="7"/>
  <c r="O14" i="7"/>
  <c r="AB15" i="7"/>
  <c r="AL14" i="7"/>
  <c r="E536" i="20"/>
  <c r="H1029" i="21"/>
  <c r="E781" i="20"/>
  <c r="H1274" i="21"/>
  <c r="E1026" i="20"/>
  <c r="H1519" i="21"/>
  <c r="E1271" i="20"/>
  <c r="H1764" i="21"/>
  <c r="E532" i="20"/>
  <c r="H1025" i="21"/>
  <c r="E777" i="20"/>
  <c r="H1270" i="21"/>
  <c r="E1022" i="20"/>
  <c r="H1515" i="21"/>
  <c r="E1267" i="20"/>
  <c r="H1760" i="21"/>
  <c r="E530" i="20"/>
  <c r="H1023" i="21"/>
  <c r="E775" i="20"/>
  <c r="H1268" i="21"/>
  <c r="E1020" i="20"/>
  <c r="H1513" i="21"/>
  <c r="E1265" i="20"/>
  <c r="H1758" i="21"/>
  <c r="D519" i="20"/>
  <c r="F1012" i="21"/>
  <c r="D764" i="20"/>
  <c r="F1257" i="21"/>
  <c r="D1254" i="20"/>
  <c r="F1747" i="21"/>
  <c r="D1009" i="20"/>
  <c r="F1502" i="21"/>
  <c r="B516" i="20"/>
  <c r="B1009" i="21"/>
  <c r="B1006" i="20"/>
  <c r="B1499" i="21"/>
  <c r="B1251" i="20"/>
  <c r="B1744" i="21"/>
  <c r="B1254" i="21"/>
  <c r="B761" i="20"/>
  <c r="E1249" i="20"/>
  <c r="H1742" i="21"/>
  <c r="E514" i="20"/>
  <c r="H1007" i="21"/>
  <c r="E1004" i="20"/>
  <c r="H1497" i="21"/>
  <c r="H1252" i="21"/>
  <c r="E759" i="20"/>
  <c r="B512" i="20"/>
  <c r="B1005" i="21"/>
  <c r="B1002" i="20"/>
  <c r="B1495" i="21"/>
  <c r="B757" i="20"/>
  <c r="B1250" i="21"/>
  <c r="B1247" i="20"/>
  <c r="B1740" i="21"/>
  <c r="D511" i="20"/>
  <c r="F1004" i="21"/>
  <c r="D756" i="20"/>
  <c r="F1249" i="21"/>
  <c r="D1246" i="20"/>
  <c r="F1739" i="21"/>
  <c r="F1494" i="21"/>
  <c r="D1001" i="20"/>
  <c r="E14" i="7"/>
  <c r="O13" i="7"/>
  <c r="AB14" i="7"/>
  <c r="AL13" i="7"/>
  <c r="F13" i="8"/>
  <c r="K13" i="8"/>
  <c r="G13" i="8"/>
  <c r="D14" i="12" s="1"/>
  <c r="L13" i="8"/>
  <c r="H14" i="12" s="1"/>
  <c r="B14" i="12"/>
  <c r="J13" i="7"/>
  <c r="E15" i="4"/>
  <c r="E13" i="7"/>
  <c r="O12" i="7"/>
  <c r="AB13" i="7"/>
  <c r="AL12" i="7"/>
  <c r="F12" i="8"/>
  <c r="K12" i="8"/>
  <c r="G12" i="8"/>
  <c r="D13" i="12" s="1"/>
  <c r="L12" i="8"/>
  <c r="H13" i="12" s="1"/>
  <c r="B13" i="12"/>
  <c r="J12" i="7"/>
  <c r="E14" i="4"/>
  <c r="E12" i="7"/>
  <c r="O11" i="7"/>
  <c r="AB12" i="7"/>
  <c r="AL11" i="7"/>
  <c r="F11" i="8"/>
  <c r="K11" i="8"/>
  <c r="G11" i="8"/>
  <c r="D12" i="12" s="1"/>
  <c r="L11" i="8"/>
  <c r="H12" i="12" s="1"/>
  <c r="B12" i="12"/>
  <c r="J11" i="7"/>
  <c r="E13" i="4"/>
  <c r="E11" i="7"/>
  <c r="O10" i="7"/>
  <c r="AB11" i="7"/>
  <c r="AL10" i="7"/>
  <c r="F10" i="8"/>
  <c r="K10" i="8"/>
  <c r="G10" i="8"/>
  <c r="D11" i="12" s="1"/>
  <c r="L10" i="8"/>
  <c r="H11" i="12" s="1"/>
  <c r="B11" i="12"/>
  <c r="J10" i="7"/>
  <c r="E12" i="4"/>
  <c r="E10" i="7"/>
  <c r="O9" i="7"/>
  <c r="AB10" i="7"/>
  <c r="AL9" i="7"/>
  <c r="F9" i="8"/>
  <c r="K9" i="8"/>
  <c r="G9" i="8"/>
  <c r="D10" i="12" s="1"/>
  <c r="L9" i="8"/>
  <c r="H10" i="12" s="1"/>
  <c r="B10" i="12"/>
  <c r="J9" i="7"/>
  <c r="E11" i="4"/>
  <c r="E9" i="7"/>
  <c r="O8" i="7"/>
  <c r="AB9" i="7"/>
  <c r="AL8" i="7"/>
  <c r="F8" i="8"/>
  <c r="K8" i="8"/>
  <c r="G8" i="8"/>
  <c r="D9" i="12" s="1"/>
  <c r="L8" i="8"/>
  <c r="H9" i="12" s="1"/>
  <c r="B9" i="12"/>
  <c r="J8" i="7"/>
  <c r="E10" i="4"/>
  <c r="E8" i="7"/>
  <c r="O7" i="7"/>
  <c r="AB8" i="7"/>
  <c r="AL7" i="7"/>
  <c r="J7" i="8"/>
  <c r="F8" i="12" s="1"/>
  <c r="B8" i="12"/>
  <c r="J7" i="7"/>
  <c r="E9" i="4"/>
  <c r="E7" i="7"/>
  <c r="O6" i="7"/>
  <c r="AB7" i="7"/>
  <c r="AL6" i="7"/>
  <c r="J6" i="8"/>
  <c r="F7" i="12" s="1"/>
  <c r="B7" i="12"/>
  <c r="J6" i="7"/>
  <c r="E8" i="4"/>
  <c r="E6" i="7"/>
  <c r="O5" i="7"/>
  <c r="AB6" i="7"/>
  <c r="AL5" i="7"/>
  <c r="J5" i="8"/>
  <c r="F6" i="12" s="1"/>
  <c r="B6" i="12"/>
  <c r="J5" i="7"/>
  <c r="E7" i="4"/>
  <c r="E5" i="7"/>
  <c r="O4" i="7"/>
  <c r="AB5" i="7"/>
  <c r="AL4" i="7"/>
  <c r="J4" i="8"/>
  <c r="F5" i="12" s="1"/>
  <c r="B5" i="12"/>
  <c r="J4" i="7"/>
  <c r="E6" i="4"/>
  <c r="E4" i="7"/>
  <c r="O3" i="7"/>
  <c r="AB4" i="7"/>
  <c r="AL3" i="7"/>
  <c r="J3" i="8"/>
  <c r="F4" i="12" s="1"/>
  <c r="B4" i="12"/>
  <c r="J3" i="7"/>
  <c r="E5" i="4"/>
  <c r="E3" i="7"/>
  <c r="O2" i="7"/>
  <c r="AB3" i="7"/>
  <c r="AL2" i="7"/>
  <c r="J2" i="8"/>
  <c r="F3" i="12" s="1"/>
  <c r="B3" i="12"/>
  <c r="J2" i="7"/>
  <c r="E4" i="4"/>
  <c r="F2" i="7"/>
  <c r="G2" i="7"/>
  <c r="AC2" i="7"/>
  <c r="AD2" i="7"/>
  <c r="AJ2" i="7" s="1"/>
  <c r="B538" i="20"/>
  <c r="B1031" i="21"/>
  <c r="B783" i="20"/>
  <c r="B1276" i="21"/>
  <c r="B1028" i="20"/>
  <c r="B1521" i="21"/>
  <c r="B1273" i="20"/>
  <c r="B1766" i="21"/>
  <c r="E537" i="20"/>
  <c r="H1030" i="21"/>
  <c r="E782" i="20"/>
  <c r="H1275" i="21"/>
  <c r="E1027" i="20"/>
  <c r="H1520" i="21"/>
  <c r="E1272" i="20"/>
  <c r="H1765" i="21"/>
  <c r="D536" i="20"/>
  <c r="F1029" i="21"/>
  <c r="D781" i="20"/>
  <c r="F1274" i="21"/>
  <c r="D1026" i="20"/>
  <c r="F1519" i="21"/>
  <c r="D1271" i="20"/>
  <c r="F1764" i="21"/>
  <c r="C534" i="20"/>
  <c r="D1027" i="21"/>
  <c r="C779" i="20"/>
  <c r="D1272" i="21"/>
  <c r="C1024" i="20"/>
  <c r="D1517" i="21"/>
  <c r="C1269" i="20"/>
  <c r="D1762" i="21"/>
  <c r="C531" i="20"/>
  <c r="D1024" i="21"/>
  <c r="C776" i="20"/>
  <c r="D1269" i="21"/>
  <c r="C1021" i="20"/>
  <c r="D1514" i="21"/>
  <c r="C1266" i="20"/>
  <c r="D1759" i="21"/>
  <c r="C1017" i="20"/>
  <c r="D1510" i="21"/>
  <c r="C1262" i="20"/>
  <c r="D1755" i="21"/>
  <c r="C772" i="20"/>
  <c r="D1265" i="21"/>
  <c r="C527" i="20"/>
  <c r="D1020" i="21"/>
  <c r="B762" i="20"/>
  <c r="B1255" i="21"/>
  <c r="B517" i="20"/>
  <c r="B1010" i="21"/>
  <c r="B1007" i="20"/>
  <c r="B1500" i="21"/>
  <c r="B1252" i="20"/>
  <c r="B1745" i="21"/>
  <c r="B1245" i="20"/>
  <c r="B1738" i="21"/>
  <c r="B510" i="20"/>
  <c r="B1003" i="21"/>
  <c r="B755" i="20"/>
  <c r="B1248" i="21"/>
  <c r="B1493" i="21"/>
  <c r="B1000" i="20"/>
  <c r="D868" i="20"/>
  <c r="F1361" i="21"/>
  <c r="C1357" i="20"/>
  <c r="D1850" i="21"/>
  <c r="B1110" i="20"/>
  <c r="B1603" i="21"/>
  <c r="B1104" i="20"/>
  <c r="B1597" i="21"/>
  <c r="B1347" i="20"/>
  <c r="B1840" i="21"/>
  <c r="B1102" i="20"/>
  <c r="B1595" i="21"/>
  <c r="D1343" i="20"/>
  <c r="F1836" i="21"/>
  <c r="C1343" i="20"/>
  <c r="D1836" i="21"/>
  <c r="D1098" i="20"/>
  <c r="F1591" i="21"/>
  <c r="E853" i="20"/>
  <c r="H1346" i="21"/>
  <c r="C853" i="20"/>
  <c r="D1346" i="21"/>
  <c r="F366" i="21"/>
  <c r="D363" i="20"/>
  <c r="B1341" i="20"/>
  <c r="B1834" i="21"/>
  <c r="B1096" i="20"/>
  <c r="B1589" i="21"/>
  <c r="C1016" i="20"/>
  <c r="D1509" i="21"/>
  <c r="C771" i="20"/>
  <c r="D1264" i="21"/>
  <c r="C770" i="20"/>
  <c r="D1263" i="21"/>
  <c r="D1259" i="20"/>
  <c r="F1752" i="21"/>
  <c r="D769" i="20"/>
  <c r="F1262" i="21"/>
  <c r="B769" i="20"/>
  <c r="B1262" i="21"/>
  <c r="D767" i="20"/>
  <c r="F1260" i="21"/>
  <c r="B1256" i="20"/>
  <c r="B1749" i="21"/>
  <c r="C1007" i="20"/>
  <c r="D1500" i="21"/>
  <c r="C762" i="20"/>
  <c r="D1255" i="21"/>
  <c r="C1249" i="20"/>
  <c r="D1742" i="21"/>
  <c r="C759" i="20"/>
  <c r="D1252" i="21"/>
  <c r="C1248" i="20"/>
  <c r="D1741" i="21"/>
  <c r="D1003" i="20"/>
  <c r="F1496" i="21"/>
  <c r="C758" i="20"/>
  <c r="D1251" i="21"/>
  <c r="D271" i="21"/>
  <c r="C268" i="20"/>
  <c r="D1247" i="20"/>
  <c r="F1740" i="21"/>
  <c r="C1002" i="20"/>
  <c r="D1495" i="21"/>
  <c r="C998" i="20"/>
  <c r="D1491" i="21"/>
  <c r="E753" i="20"/>
  <c r="H1246" i="21"/>
  <c r="B753" i="20"/>
  <c r="B1246" i="21"/>
  <c r="E484" i="20"/>
  <c r="H487" i="21"/>
  <c r="C484" i="20"/>
  <c r="D487" i="21"/>
  <c r="D483" i="20"/>
  <c r="F486" i="21"/>
  <c r="B483" i="20"/>
  <c r="B486" i="21"/>
  <c r="B481" i="20"/>
  <c r="B484" i="21"/>
  <c r="D480" i="20"/>
  <c r="F483" i="21"/>
  <c r="B480" i="20"/>
  <c r="B483" i="21"/>
  <c r="B477" i="20"/>
  <c r="B480" i="21"/>
  <c r="D476" i="20"/>
  <c r="F479" i="21"/>
  <c r="B475" i="20"/>
  <c r="B478" i="21"/>
  <c r="E472" i="20"/>
  <c r="H475" i="21"/>
  <c r="C471" i="20"/>
  <c r="D474" i="21"/>
  <c r="D470" i="20"/>
  <c r="F473" i="21"/>
  <c r="C469" i="20"/>
  <c r="D472" i="21"/>
  <c r="E468" i="20"/>
  <c r="H471" i="21"/>
  <c r="B466" i="20"/>
  <c r="B469" i="21"/>
  <c r="E460" i="20"/>
  <c r="H463" i="21"/>
  <c r="C395" i="20"/>
  <c r="D398" i="21"/>
  <c r="D1505" i="21"/>
  <c r="C1012" i="20"/>
  <c r="H1491" i="21"/>
  <c r="E998" i="20"/>
  <c r="D1868" i="21"/>
  <c r="C1375" i="20"/>
  <c r="B1277" i="21"/>
  <c r="B784" i="20"/>
  <c r="D387" i="20"/>
  <c r="F390" i="21"/>
  <c r="B386" i="20"/>
  <c r="B389" i="21"/>
  <c r="E385" i="20"/>
  <c r="H388" i="21"/>
  <c r="D382" i="20"/>
  <c r="F385" i="21"/>
  <c r="C381" i="20"/>
  <c r="D384" i="21"/>
  <c r="C380" i="20"/>
  <c r="D383" i="21"/>
  <c r="B379" i="20"/>
  <c r="B382" i="21"/>
  <c r="E377" i="20"/>
  <c r="H380" i="21"/>
  <c r="B376" i="20"/>
  <c r="B379" i="21"/>
  <c r="B378" i="21"/>
  <c r="B375" i="20"/>
  <c r="D376" i="21"/>
  <c r="C373" i="20"/>
  <c r="E370" i="20"/>
  <c r="H373" i="21"/>
  <c r="E367" i="20"/>
  <c r="H370" i="21"/>
  <c r="F369" i="21"/>
  <c r="D366" i="20"/>
  <c r="E287" i="20"/>
  <c r="H290" i="21"/>
  <c r="D286" i="20"/>
  <c r="F289" i="21"/>
  <c r="D282" i="20"/>
  <c r="F285" i="21"/>
  <c r="D284" i="21"/>
  <c r="C281" i="20"/>
  <c r="E279" i="20"/>
  <c r="H282" i="21"/>
  <c r="B273" i="20"/>
  <c r="B276" i="21"/>
  <c r="B1848" i="21"/>
  <c r="B1355" i="20"/>
  <c r="B865" i="20"/>
  <c r="B1358" i="21"/>
  <c r="C363" i="20"/>
  <c r="D366" i="21"/>
  <c r="D362" i="20"/>
  <c r="F365" i="21"/>
  <c r="H1736" i="21"/>
  <c r="E1243" i="20"/>
  <c r="B1767" i="21"/>
  <c r="B1274" i="20"/>
  <c r="D392" i="20"/>
  <c r="F395" i="21"/>
  <c r="D391" i="20"/>
  <c r="F394" i="21"/>
  <c r="D390" i="20"/>
  <c r="F393" i="21"/>
  <c r="C389" i="20"/>
  <c r="D392" i="21"/>
  <c r="E388" i="20"/>
  <c r="H391" i="21"/>
  <c r="B385" i="20"/>
  <c r="B388" i="21"/>
  <c r="C383" i="20"/>
  <c r="D386" i="21"/>
  <c r="F380" i="21"/>
  <c r="D377" i="20"/>
  <c r="D379" i="21"/>
  <c r="C376" i="20"/>
  <c r="D374" i="20"/>
  <c r="F377" i="21"/>
  <c r="D371" i="20"/>
  <c r="F374" i="21"/>
  <c r="C370" i="20"/>
  <c r="D373" i="21"/>
  <c r="E365" i="20"/>
  <c r="H368" i="21"/>
  <c r="C280" i="20"/>
  <c r="D283" i="21"/>
  <c r="B271" i="20"/>
  <c r="B274" i="21"/>
  <c r="B1948" i="21"/>
  <c r="B1455" i="20"/>
  <c r="B1703" i="21"/>
  <c r="B1210" i="20"/>
  <c r="B1458" i="21"/>
  <c r="B965" i="20"/>
  <c r="F1934" i="21"/>
  <c r="D1441" i="20"/>
  <c r="F1689" i="21"/>
  <c r="D1196" i="20"/>
  <c r="F1444" i="21"/>
  <c r="D951" i="20"/>
  <c r="D1591" i="21"/>
  <c r="C1098" i="20"/>
  <c r="F1508" i="21"/>
  <c r="D1015" i="20"/>
  <c r="F1263" i="21"/>
  <c r="D770" i="20"/>
  <c r="B1387" i="21"/>
  <c r="B894" i="20"/>
  <c r="D1623" i="21"/>
  <c r="C1130" i="20"/>
  <c r="D1378" i="21"/>
  <c r="C885" i="20"/>
  <c r="D1260" i="21"/>
  <c r="C767" i="20"/>
  <c r="B1522" i="21"/>
  <c r="B1029" i="20"/>
  <c r="F478" i="21"/>
  <c r="D475" i="20"/>
  <c r="F477" i="21"/>
  <c r="D474" i="20"/>
  <c r="D476" i="21"/>
  <c r="C473" i="20"/>
  <c r="D475" i="21"/>
  <c r="C472" i="20"/>
  <c r="H474" i="21"/>
  <c r="E471" i="20"/>
  <c r="H472" i="21"/>
  <c r="E469" i="20"/>
  <c r="B472" i="21"/>
  <c r="B469" i="20"/>
  <c r="F469" i="21"/>
  <c r="D466" i="20"/>
  <c r="D465" i="21"/>
  <c r="C462" i="20"/>
  <c r="F464" i="21"/>
  <c r="D461" i="20"/>
  <c r="B407" i="21"/>
  <c r="B404" i="20"/>
  <c r="B405" i="21"/>
  <c r="B402" i="20"/>
  <c r="H404" i="21"/>
  <c r="E401" i="20"/>
  <c r="H400" i="21"/>
  <c r="E397" i="20"/>
  <c r="B397" i="21"/>
  <c r="B394" i="20"/>
  <c r="H396" i="21"/>
  <c r="E393" i="20"/>
  <c r="D395" i="21"/>
  <c r="C392" i="20"/>
  <c r="D391" i="21"/>
  <c r="C388" i="20"/>
  <c r="D387" i="21"/>
  <c r="C384" i="20"/>
  <c r="D385" i="21"/>
  <c r="C382" i="20"/>
  <c r="D466" i="21"/>
  <c r="C463" i="20"/>
  <c r="B464" i="21"/>
  <c r="B461" i="20"/>
  <c r="F463" i="21"/>
  <c r="D460" i="20"/>
  <c r="B409" i="21"/>
  <c r="B406" i="20"/>
  <c r="F408" i="21"/>
  <c r="D405" i="20"/>
  <c r="F406" i="21"/>
  <c r="D403" i="20"/>
  <c r="H405" i="21"/>
  <c r="E402" i="20"/>
  <c r="F402" i="21"/>
  <c r="D399" i="20"/>
  <c r="F400" i="21"/>
  <c r="D397" i="20"/>
  <c r="H399" i="21"/>
  <c r="E396" i="20"/>
  <c r="H398" i="21"/>
  <c r="E395" i="20"/>
  <c r="H397" i="21"/>
  <c r="E394" i="20"/>
  <c r="D394" i="21"/>
  <c r="C391" i="20"/>
  <c r="F392" i="21"/>
  <c r="D389" i="20"/>
  <c r="F386" i="21"/>
  <c r="D383" i="20"/>
  <c r="C378" i="20"/>
  <c r="D381" i="21"/>
  <c r="H379" i="21"/>
  <c r="E376" i="20"/>
  <c r="F378" i="21"/>
  <c r="D375" i="20"/>
  <c r="F296" i="21"/>
  <c r="D293" i="20"/>
  <c r="B376" i="21"/>
  <c r="B373" i="20"/>
  <c r="D372" i="20"/>
  <c r="F375" i="21"/>
  <c r="B374" i="21"/>
  <c r="B371" i="20"/>
  <c r="B372" i="21"/>
  <c r="B369" i="20"/>
  <c r="F370" i="21"/>
  <c r="D367" i="20"/>
  <c r="B364" i="21"/>
  <c r="B361" i="20"/>
  <c r="D287" i="21"/>
  <c r="C284" i="20"/>
  <c r="B284" i="21"/>
  <c r="B281" i="20"/>
  <c r="B267" i="21"/>
  <c r="B264" i="20"/>
  <c r="F266" i="21"/>
  <c r="D263" i="20"/>
  <c r="H281" i="21"/>
  <c r="E278" i="20"/>
  <c r="D280" i="21"/>
  <c r="C277" i="20"/>
  <c r="H270" i="21"/>
  <c r="E267" i="20"/>
  <c r="B266" i="21"/>
  <c r="B263" i="20"/>
  <c r="H295" i="21"/>
  <c r="E292" i="20"/>
  <c r="F283" i="21"/>
  <c r="D280" i="20"/>
  <c r="H275" i="21"/>
  <c r="E272" i="20"/>
  <c r="F271" i="21"/>
  <c r="D268" i="20"/>
  <c r="E16" i="4"/>
  <c r="J14" i="7"/>
  <c r="D268" i="21"/>
  <c r="C265" i="20"/>
  <c r="N218" i="8"/>
  <c r="G220" i="4"/>
  <c r="N217" i="8"/>
  <c r="G219" i="4"/>
  <c r="D297" i="21"/>
  <c r="C294" i="20"/>
  <c r="H294" i="21"/>
  <c r="E291" i="20"/>
  <c r="H291" i="21"/>
  <c r="E288" i="20"/>
  <c r="B290" i="21"/>
  <c r="B287" i="20"/>
  <c r="H284" i="21"/>
  <c r="E281" i="20"/>
  <c r="B281" i="21"/>
  <c r="B278" i="20"/>
  <c r="H287" i="21"/>
  <c r="E284" i="20"/>
  <c r="B297" i="21"/>
  <c r="B294" i="20"/>
  <c r="B1632" i="21"/>
  <c r="B1139" i="20"/>
  <c r="G244" i="4"/>
  <c r="N242" i="8"/>
  <c r="G243" i="4"/>
  <c r="N241" i="8"/>
  <c r="G242" i="4"/>
  <c r="N240" i="8"/>
  <c r="G235" i="4"/>
  <c r="N233" i="8"/>
  <c r="G224" i="4"/>
  <c r="N222" i="8"/>
  <c r="G221" i="4"/>
  <c r="N219" i="8"/>
  <c r="F364" i="21"/>
  <c r="D361" i="20"/>
  <c r="B295" i="21"/>
  <c r="B292" i="20"/>
  <c r="D294" i="21"/>
  <c r="C291" i="20"/>
  <c r="B292" i="21"/>
  <c r="B289" i="20"/>
  <c r="D289" i="21"/>
  <c r="C286" i="20"/>
  <c r="D286" i="21"/>
  <c r="C283" i="20"/>
  <c r="H285" i="21"/>
  <c r="E282" i="20"/>
  <c r="B279" i="21"/>
  <c r="B276" i="20"/>
  <c r="H276" i="21"/>
  <c r="E273" i="20"/>
  <c r="B275" i="21"/>
  <c r="B272" i="20"/>
  <c r="B272" i="21"/>
  <c r="B269" i="20"/>
  <c r="D266" i="21"/>
  <c r="C263" i="20"/>
  <c r="E400" i="20"/>
  <c r="H403" i="21"/>
  <c r="B1760" i="21"/>
  <c r="B1267" i="20"/>
  <c r="B1270" i="21"/>
  <c r="B777" i="20"/>
  <c r="G92" i="4"/>
  <c r="N90" i="8"/>
  <c r="G91" i="4"/>
  <c r="N89" i="8"/>
  <c r="G90" i="4"/>
  <c r="N88" i="8"/>
  <c r="G89" i="4"/>
  <c r="N87" i="8"/>
  <c r="G88" i="4"/>
  <c r="N86" i="8"/>
  <c r="G87" i="4"/>
  <c r="N85" i="8"/>
  <c r="G86" i="4"/>
  <c r="N84" i="8"/>
  <c r="G85" i="4"/>
  <c r="N83" i="8"/>
  <c r="G84" i="4"/>
  <c r="N82" i="8"/>
  <c r="G83" i="4"/>
  <c r="N81" i="8"/>
  <c r="G82" i="4"/>
  <c r="N80" i="8"/>
  <c r="G81" i="4"/>
  <c r="N79" i="8"/>
  <c r="G80" i="4"/>
  <c r="N78" i="8"/>
  <c r="G79" i="4"/>
  <c r="N77" i="8"/>
  <c r="G78" i="4"/>
  <c r="N76" i="8"/>
  <c r="G77" i="4"/>
  <c r="N75" i="8"/>
  <c r="G76" i="4"/>
  <c r="N74" i="8"/>
  <c r="F274" i="21"/>
  <c r="D271" i="20"/>
  <c r="H297" i="21"/>
  <c r="E294" i="20"/>
  <c r="B289" i="21"/>
  <c r="B286" i="20"/>
  <c r="C399" i="20"/>
  <c r="D402" i="21"/>
  <c r="C398" i="20"/>
  <c r="D401" i="21"/>
  <c r="B1877" i="21"/>
  <c r="B1384" i="20"/>
  <c r="B1515" i="21"/>
  <c r="B1022" i="20"/>
  <c r="B285" i="21"/>
  <c r="B282" i="20"/>
  <c r="F281" i="21"/>
  <c r="D278" i="20"/>
  <c r="D275" i="21"/>
  <c r="C272" i="20"/>
  <c r="D269" i="21"/>
  <c r="C266" i="20"/>
  <c r="F268" i="21"/>
  <c r="D265" i="20"/>
  <c r="F276" i="21"/>
  <c r="D273" i="20"/>
  <c r="D1750" i="21"/>
  <c r="C1257" i="20"/>
  <c r="B293" i="21"/>
  <c r="B290" i="20"/>
  <c r="Q219" i="8"/>
  <c r="Q218" i="8"/>
  <c r="Q217" i="8"/>
  <c r="Q242" i="8"/>
  <c r="Q241" i="8"/>
  <c r="Q240" i="8"/>
  <c r="Q233" i="8"/>
  <c r="F208" i="8"/>
  <c r="K208" i="8"/>
  <c r="F207" i="8"/>
  <c r="K207" i="8"/>
  <c r="F206" i="8"/>
  <c r="K206" i="8"/>
  <c r="F205" i="8"/>
  <c r="K205" i="8"/>
  <c r="F204" i="8"/>
  <c r="K204" i="8"/>
  <c r="F203" i="8"/>
  <c r="K203" i="8"/>
  <c r="F202" i="8"/>
  <c r="K202" i="8"/>
  <c r="F201" i="8"/>
  <c r="K201" i="8"/>
  <c r="F200" i="8"/>
  <c r="K200" i="8"/>
  <c r="F199" i="8"/>
  <c r="K199" i="8"/>
  <c r="F198" i="8"/>
  <c r="K198" i="8"/>
  <c r="F197" i="8"/>
  <c r="K197" i="8"/>
  <c r="F196" i="8"/>
  <c r="K196" i="8"/>
  <c r="F195" i="8"/>
  <c r="K195" i="8"/>
  <c r="F194" i="8"/>
  <c r="K194" i="8"/>
  <c r="F193" i="8"/>
  <c r="K193" i="8"/>
  <c r="F192" i="8"/>
  <c r="K192" i="8"/>
  <c r="F191" i="8"/>
  <c r="K191" i="8"/>
  <c r="F190" i="8"/>
  <c r="K190" i="8"/>
  <c r="F189" i="8"/>
  <c r="K189" i="8"/>
  <c r="F188" i="8"/>
  <c r="K188" i="8"/>
  <c r="F187" i="8"/>
  <c r="K187" i="8"/>
  <c r="F186" i="8"/>
  <c r="K186" i="8"/>
  <c r="F185" i="8"/>
  <c r="K185" i="8"/>
  <c r="F184" i="8"/>
  <c r="K184" i="8"/>
  <c r="F183" i="8"/>
  <c r="K183" i="8"/>
  <c r="F182" i="8"/>
  <c r="K182" i="8"/>
  <c r="F181" i="8"/>
  <c r="K181" i="8"/>
  <c r="F180" i="8"/>
  <c r="K180" i="8"/>
  <c r="F179" i="8"/>
  <c r="K179" i="8"/>
  <c r="F178" i="8"/>
  <c r="K178" i="8"/>
  <c r="F177" i="8"/>
  <c r="K177" i="8"/>
  <c r="F176" i="8"/>
  <c r="K176" i="8"/>
  <c r="F175" i="8"/>
  <c r="K175" i="8"/>
  <c r="F174" i="8"/>
  <c r="K174" i="8"/>
  <c r="F173" i="8"/>
  <c r="K173" i="8"/>
  <c r="F172" i="8"/>
  <c r="K172" i="8"/>
  <c r="F171" i="8"/>
  <c r="K171" i="8"/>
  <c r="F170" i="8"/>
  <c r="K170" i="8"/>
  <c r="F169" i="8"/>
  <c r="K169" i="8"/>
  <c r="F168" i="8"/>
  <c r="K168" i="8"/>
  <c r="F167" i="8"/>
  <c r="K167" i="8"/>
  <c r="F166" i="8"/>
  <c r="K166" i="8"/>
  <c r="F165" i="8"/>
  <c r="K165" i="8"/>
  <c r="F164" i="8"/>
  <c r="K164" i="8"/>
  <c r="F163" i="8"/>
  <c r="K163" i="8"/>
  <c r="F162" i="8"/>
  <c r="K162" i="8"/>
  <c r="F161" i="8"/>
  <c r="K161" i="8"/>
  <c r="F160" i="8"/>
  <c r="K160" i="8"/>
  <c r="F159" i="8"/>
  <c r="K159" i="8"/>
  <c r="F158" i="8"/>
  <c r="K158" i="8"/>
  <c r="F157" i="8"/>
  <c r="K157" i="8"/>
  <c r="F156" i="8"/>
  <c r="K156" i="8"/>
  <c r="F155" i="8"/>
  <c r="K155" i="8"/>
  <c r="F154" i="8"/>
  <c r="K154" i="8"/>
  <c r="F153" i="8"/>
  <c r="K153" i="8"/>
  <c r="F152" i="8"/>
  <c r="K152" i="8"/>
  <c r="F151" i="8"/>
  <c r="K151" i="8"/>
  <c r="F150" i="8"/>
  <c r="K150" i="8"/>
  <c r="F149" i="8"/>
  <c r="K149" i="8"/>
  <c r="F148" i="8"/>
  <c r="K148" i="8"/>
  <c r="F147" i="8"/>
  <c r="K147" i="8"/>
  <c r="F146" i="8"/>
  <c r="K146" i="8"/>
  <c r="F145" i="8"/>
  <c r="K145" i="8"/>
  <c r="F144" i="8"/>
  <c r="K144" i="8"/>
  <c r="F143" i="8"/>
  <c r="K143" i="8"/>
  <c r="F142" i="8"/>
  <c r="K142" i="8"/>
  <c r="F141" i="8"/>
  <c r="K141" i="8"/>
  <c r="F140" i="8"/>
  <c r="K140" i="8"/>
  <c r="F139" i="8"/>
  <c r="K139" i="8"/>
  <c r="F138" i="8"/>
  <c r="K138" i="8"/>
  <c r="F137" i="8"/>
  <c r="K137" i="8"/>
  <c r="F136" i="8"/>
  <c r="K136" i="8"/>
  <c r="F135" i="8"/>
  <c r="K135" i="8"/>
  <c r="F134" i="8"/>
  <c r="K134" i="8"/>
  <c r="F133" i="8"/>
  <c r="K133" i="8"/>
  <c r="F132" i="8"/>
  <c r="K132" i="8"/>
  <c r="F131" i="8"/>
  <c r="K131" i="8"/>
  <c r="Q130" i="8"/>
  <c r="G130" i="8"/>
  <c r="D131" i="12" s="1"/>
  <c r="J130" i="8"/>
  <c r="F131" i="12" s="1"/>
  <c r="L130" i="8"/>
  <c r="H131" i="12" s="1"/>
  <c r="Q129" i="8"/>
  <c r="Q128" i="8"/>
  <c r="Q127" i="8"/>
  <c r="Q126" i="8"/>
  <c r="Q125" i="8"/>
  <c r="Q124" i="8"/>
  <c r="Q123" i="8"/>
  <c r="Q122" i="8"/>
  <c r="Q121" i="8"/>
  <c r="Q120" i="8"/>
  <c r="Q119" i="8"/>
  <c r="Q118" i="8"/>
  <c r="Q117" i="8"/>
  <c r="Q116" i="8"/>
  <c r="Q115" i="8"/>
  <c r="Q114" i="8"/>
  <c r="Q113" i="8"/>
  <c r="Q112" i="8"/>
  <c r="Q111" i="8"/>
  <c r="Q110" i="8"/>
  <c r="Q109" i="8"/>
  <c r="Q108" i="8"/>
  <c r="Q107" i="8"/>
  <c r="Q106" i="8"/>
  <c r="Q105" i="8"/>
  <c r="Q104" i="8"/>
  <c r="Q103" i="8"/>
  <c r="Q102" i="8"/>
  <c r="Q101" i="8"/>
  <c r="Q100" i="8"/>
  <c r="Q99" i="8"/>
  <c r="Q98" i="8"/>
  <c r="Q97" i="8"/>
  <c r="Q96" i="8"/>
  <c r="Q95" i="8"/>
  <c r="Q94" i="8"/>
  <c r="Q93" i="8"/>
  <c r="Q92" i="8"/>
  <c r="Q91" i="8"/>
  <c r="Q90" i="8"/>
  <c r="Q89" i="8"/>
  <c r="Q88" i="8"/>
  <c r="Q87" i="8"/>
  <c r="Q86" i="8"/>
  <c r="Q85" i="8"/>
  <c r="Q84" i="8"/>
  <c r="Q83" i="8"/>
  <c r="Q82" i="8"/>
  <c r="Q81" i="8"/>
  <c r="Q80" i="8"/>
  <c r="Q79" i="8"/>
  <c r="K188" i="7"/>
  <c r="L188" i="7" s="1"/>
  <c r="AG186" i="7"/>
  <c r="AH186" i="7" s="1"/>
  <c r="K183" i="7"/>
  <c r="L183" i="7" s="1"/>
  <c r="AG104" i="7"/>
  <c r="AH104" i="7" s="1"/>
  <c r="AG14" i="7"/>
  <c r="AH14" i="7" s="1"/>
  <c r="K11" i="7"/>
  <c r="L11" i="7" s="1"/>
  <c r="AG7" i="7"/>
  <c r="AH7" i="7" s="1"/>
  <c r="K6" i="7"/>
  <c r="L6" i="7" s="1"/>
  <c r="K4" i="7"/>
  <c r="L4" i="7" s="1"/>
  <c r="K2" i="7"/>
  <c r="L2" i="7" s="1"/>
  <c r="AG2" i="7"/>
  <c r="AH2" i="7" s="1"/>
  <c r="Q78" i="8"/>
  <c r="Q77" i="8"/>
  <c r="Q76" i="8"/>
  <c r="Q75" i="8"/>
  <c r="Q74" i="8"/>
  <c r="F73" i="8"/>
  <c r="K73" i="8"/>
  <c r="F72" i="8"/>
  <c r="K72" i="8"/>
  <c r="F71" i="8"/>
  <c r="K71" i="8"/>
  <c r="F70" i="8"/>
  <c r="K70" i="8"/>
  <c r="F69" i="8"/>
  <c r="K69" i="8"/>
  <c r="F68" i="8"/>
  <c r="K68" i="8"/>
  <c r="F67" i="8"/>
  <c r="K67" i="8"/>
  <c r="F66" i="8"/>
  <c r="K66" i="8"/>
  <c r="F65" i="8"/>
  <c r="K65" i="8"/>
  <c r="F64" i="8"/>
  <c r="K64" i="8"/>
  <c r="F63" i="8"/>
  <c r="K63" i="8"/>
  <c r="F62" i="8"/>
  <c r="K62" i="8"/>
  <c r="F61" i="8"/>
  <c r="K61" i="8"/>
  <c r="F60" i="8"/>
  <c r="K60" i="8"/>
  <c r="F59" i="8"/>
  <c r="K59" i="8"/>
  <c r="F58" i="8"/>
  <c r="K58" i="8"/>
  <c r="F57" i="8"/>
  <c r="K57" i="8"/>
  <c r="F56" i="8"/>
  <c r="K56" i="8"/>
  <c r="F55" i="8"/>
  <c r="K55" i="8"/>
  <c r="F54" i="8"/>
  <c r="K54" i="8"/>
  <c r="F53" i="8"/>
  <c r="K53" i="8"/>
  <c r="F52" i="8"/>
  <c r="K52" i="8"/>
  <c r="F51" i="8"/>
  <c r="K51" i="8"/>
  <c r="F50" i="8"/>
  <c r="K50" i="8"/>
  <c r="F49" i="8"/>
  <c r="K49" i="8"/>
  <c r="F48" i="8"/>
  <c r="K48" i="8"/>
  <c r="F47" i="8"/>
  <c r="K47" i="8"/>
  <c r="F46" i="8"/>
  <c r="K46" i="8"/>
  <c r="F45" i="8"/>
  <c r="K45" i="8"/>
  <c r="F44" i="8"/>
  <c r="K44" i="8"/>
  <c r="F43" i="8"/>
  <c r="K43" i="8"/>
  <c r="F42" i="8"/>
  <c r="K42" i="8"/>
  <c r="F41" i="8"/>
  <c r="K41" i="8"/>
  <c r="F40" i="8"/>
  <c r="K40" i="8"/>
  <c r="F39" i="8"/>
  <c r="K39" i="8"/>
  <c r="F38" i="8"/>
  <c r="K38" i="8"/>
  <c r="F37" i="8"/>
  <c r="K37" i="8"/>
  <c r="F36" i="8"/>
  <c r="K36" i="8"/>
  <c r="F35" i="8"/>
  <c r="K35" i="8"/>
  <c r="F34" i="8"/>
  <c r="K34" i="8"/>
  <c r="F33" i="8"/>
  <c r="K33" i="8"/>
  <c r="F32" i="8"/>
  <c r="K32" i="8"/>
  <c r="F31" i="8"/>
  <c r="K31" i="8"/>
  <c r="F30" i="8"/>
  <c r="K30" i="8"/>
  <c r="F29" i="8"/>
  <c r="K29" i="8"/>
  <c r="F28" i="8"/>
  <c r="K28" i="8"/>
  <c r="F27" i="8"/>
  <c r="K27" i="8"/>
  <c r="F26" i="8"/>
  <c r="K26" i="8"/>
  <c r="F25" i="8"/>
  <c r="K25" i="8"/>
  <c r="F24" i="8"/>
  <c r="K24" i="8"/>
  <c r="F23" i="8"/>
  <c r="K23" i="8"/>
  <c r="F22" i="8"/>
  <c r="K22" i="8"/>
  <c r="F21" i="8"/>
  <c r="K21" i="8"/>
  <c r="F20" i="8"/>
  <c r="K20" i="8"/>
  <c r="F19" i="8"/>
  <c r="K19" i="8"/>
  <c r="F18" i="8"/>
  <c r="K18" i="8"/>
  <c r="F17" i="8"/>
  <c r="K17" i="8"/>
  <c r="F16" i="8"/>
  <c r="K16" i="8"/>
  <c r="F15" i="8"/>
  <c r="K15" i="8"/>
  <c r="Q14" i="8"/>
  <c r="G14" i="8"/>
  <c r="D15" i="12" s="1"/>
  <c r="J14" i="8"/>
  <c r="F15" i="12" s="1"/>
  <c r="L14" i="8"/>
  <c r="H15" i="12" s="1"/>
  <c r="Q13" i="8"/>
  <c r="Q12" i="8"/>
  <c r="Q11" i="8"/>
  <c r="Q10" i="8"/>
  <c r="Q9" i="8"/>
  <c r="Q8" i="8"/>
  <c r="K190" i="7"/>
  <c r="L190" i="7" s="1"/>
  <c r="AG190" i="7"/>
  <c r="AH190" i="7" s="1"/>
  <c r="K189" i="7"/>
  <c r="L189" i="7" s="1"/>
  <c r="K187" i="7"/>
  <c r="L187" i="7" s="1"/>
  <c r="K185" i="7"/>
  <c r="L185" i="7" s="1"/>
  <c r="AG185" i="7"/>
  <c r="AH185" i="7" s="1"/>
  <c r="K184" i="7"/>
  <c r="L184" i="7" s="1"/>
  <c r="AG184" i="7"/>
  <c r="AH184" i="7" s="1"/>
  <c r="K181" i="7"/>
  <c r="L181" i="7" s="1"/>
  <c r="K180" i="7"/>
  <c r="L180" i="7" s="1"/>
  <c r="AG180" i="7"/>
  <c r="AH180" i="7" s="1"/>
  <c r="K177" i="7"/>
  <c r="L177" i="7" s="1"/>
  <c r="AG177" i="7"/>
  <c r="AH177" i="7" s="1"/>
  <c r="K175" i="7"/>
  <c r="L175" i="7" s="1"/>
  <c r="K174" i="7"/>
  <c r="L174" i="7" s="1"/>
  <c r="AG174" i="7"/>
  <c r="AH174" i="7" s="1"/>
  <c r="K173" i="7"/>
  <c r="L173" i="7" s="1"/>
  <c r="AG173" i="7"/>
  <c r="AH173" i="7" s="1"/>
  <c r="K172" i="7"/>
  <c r="L172" i="7" s="1"/>
  <c r="AG172" i="7"/>
  <c r="AH172" i="7" s="1"/>
  <c r="K171" i="7"/>
  <c r="L171" i="7" s="1"/>
  <c r="AG171" i="7"/>
  <c r="AH171" i="7" s="1"/>
  <c r="K170" i="7"/>
  <c r="L170" i="7" s="1"/>
  <c r="AG170" i="7"/>
  <c r="AH170" i="7" s="1"/>
  <c r="K168" i="7"/>
  <c r="L168" i="7" s="1"/>
  <c r="K167" i="7"/>
  <c r="L167" i="7" s="1"/>
  <c r="AG167" i="7"/>
  <c r="AH167" i="7" s="1"/>
  <c r="K166" i="7"/>
  <c r="L166" i="7" s="1"/>
  <c r="K165" i="7"/>
  <c r="L165" i="7" s="1"/>
  <c r="AG165" i="7"/>
  <c r="AH165" i="7" s="1"/>
  <c r="K163" i="7"/>
  <c r="L163" i="7" s="1"/>
  <c r="AG163" i="7"/>
  <c r="AH163" i="7" s="1"/>
  <c r="K150" i="7"/>
  <c r="L150" i="7" s="1"/>
  <c r="AG150" i="7"/>
  <c r="AH150" i="7" s="1"/>
  <c r="K149" i="7"/>
  <c r="L149" i="7" s="1"/>
  <c r="K145" i="7"/>
  <c r="L145" i="7" s="1"/>
  <c r="K143" i="7"/>
  <c r="L143" i="7" s="1"/>
  <c r="AG142" i="7"/>
  <c r="AH142" i="7" s="1"/>
  <c r="K139" i="7"/>
  <c r="L139" i="7" s="1"/>
  <c r="K133" i="7"/>
  <c r="L133" i="7" s="1"/>
  <c r="K132" i="7"/>
  <c r="L132" i="7" s="1"/>
  <c r="K131" i="7"/>
  <c r="L131" i="7" s="1"/>
  <c r="AG188" i="7"/>
  <c r="AH188" i="7" s="1"/>
  <c r="K186" i="7"/>
  <c r="L186" i="7" s="1"/>
  <c r="AG183" i="7"/>
  <c r="AH183" i="7" s="1"/>
  <c r="AG182" i="7"/>
  <c r="AH182" i="7" s="1"/>
  <c r="K105" i="7"/>
  <c r="L105" i="7" s="1"/>
  <c r="AG9" i="7"/>
  <c r="AH9" i="7" s="1"/>
  <c r="K8" i="7"/>
  <c r="L8" i="7" s="1"/>
  <c r="AG8" i="7"/>
  <c r="AH8" i="7" s="1"/>
  <c r="K7" i="7"/>
  <c r="L7" i="7" s="1"/>
  <c r="K5" i="7"/>
  <c r="L5" i="7" s="1"/>
  <c r="AG5" i="7"/>
  <c r="AH5" i="7" s="1"/>
  <c r="AG4" i="7"/>
  <c r="AH4" i="7" s="1"/>
  <c r="K3" i="7"/>
  <c r="L3" i="7" s="1"/>
  <c r="F7" i="8"/>
  <c r="K7" i="8"/>
  <c r="F6" i="8"/>
  <c r="K6" i="8"/>
  <c r="F5" i="8"/>
  <c r="K5" i="8"/>
  <c r="F4" i="8"/>
  <c r="K4" i="8"/>
  <c r="F3" i="8"/>
  <c r="K3" i="8"/>
  <c r="F2" i="8"/>
  <c r="K2" i="8"/>
  <c r="K242" i="7"/>
  <c r="L242" i="7" s="1"/>
  <c r="AG242" i="7"/>
  <c r="AH242" i="7" s="1"/>
  <c r="K241" i="7"/>
  <c r="L241" i="7" s="1"/>
  <c r="AG241" i="7"/>
  <c r="AH241" i="7" s="1"/>
  <c r="K240" i="7"/>
  <c r="L240" i="7" s="1"/>
  <c r="AG240" i="7"/>
  <c r="AH240" i="7" s="1"/>
  <c r="K239" i="7"/>
  <c r="L239" i="7" s="1"/>
  <c r="AG239" i="7"/>
  <c r="AH239" i="7" s="1"/>
  <c r="K238" i="7"/>
  <c r="L238" i="7" s="1"/>
  <c r="AG238" i="7"/>
  <c r="AH238" i="7" s="1"/>
  <c r="K237" i="7"/>
  <c r="L237" i="7" s="1"/>
  <c r="AG237" i="7"/>
  <c r="AH237" i="7" s="1"/>
  <c r="K236" i="7"/>
  <c r="L236" i="7" s="1"/>
  <c r="AG236" i="7"/>
  <c r="AH236" i="7" s="1"/>
  <c r="K235" i="7"/>
  <c r="L235" i="7" s="1"/>
  <c r="AG235" i="7"/>
  <c r="AH235" i="7" s="1"/>
  <c r="K234" i="7"/>
  <c r="L234" i="7" s="1"/>
  <c r="AG234" i="7"/>
  <c r="AH234" i="7" s="1"/>
  <c r="K233" i="7"/>
  <c r="L233" i="7" s="1"/>
  <c r="AG233" i="7"/>
  <c r="AH233" i="7" s="1"/>
  <c r="K232" i="7"/>
  <c r="L232" i="7" s="1"/>
  <c r="AG232" i="7"/>
  <c r="AH232" i="7" s="1"/>
  <c r="K231" i="7"/>
  <c r="L231" i="7" s="1"/>
  <c r="AG231" i="7"/>
  <c r="AH231" i="7" s="1"/>
  <c r="K230" i="7"/>
  <c r="L230" i="7" s="1"/>
  <c r="AG230" i="7"/>
  <c r="AH230" i="7" s="1"/>
  <c r="K229" i="7"/>
  <c r="L229" i="7" s="1"/>
  <c r="AG229" i="7"/>
  <c r="AH229" i="7" s="1"/>
  <c r="K228" i="7"/>
  <c r="L228" i="7" s="1"/>
  <c r="AG228" i="7"/>
  <c r="AH228" i="7" s="1"/>
  <c r="K227" i="7"/>
  <c r="L227" i="7" s="1"/>
  <c r="AG227" i="7"/>
  <c r="AH227" i="7" s="1"/>
  <c r="K226" i="7"/>
  <c r="L226" i="7" s="1"/>
  <c r="AG226" i="7"/>
  <c r="AH226" i="7" s="1"/>
  <c r="K225" i="7"/>
  <c r="L225" i="7" s="1"/>
  <c r="AG225" i="7"/>
  <c r="AH225" i="7" s="1"/>
  <c r="K224" i="7"/>
  <c r="L224" i="7" s="1"/>
  <c r="AG224" i="7"/>
  <c r="AH224" i="7" s="1"/>
  <c r="K223" i="7"/>
  <c r="L223" i="7" s="1"/>
  <c r="AG223" i="7"/>
  <c r="AH223" i="7" s="1"/>
  <c r="K222" i="7"/>
  <c r="L222" i="7" s="1"/>
  <c r="AG222" i="7"/>
  <c r="AH222" i="7" s="1"/>
  <c r="K221" i="7"/>
  <c r="L221" i="7" s="1"/>
  <c r="AG221" i="7"/>
  <c r="AH221" i="7" s="1"/>
  <c r="K220" i="7"/>
  <c r="L220" i="7" s="1"/>
  <c r="AG220" i="7"/>
  <c r="AH220" i="7" s="1"/>
  <c r="K219" i="7"/>
  <c r="L219" i="7" s="1"/>
  <c r="AG219" i="7"/>
  <c r="AH219" i="7" s="1"/>
  <c r="K218" i="7"/>
  <c r="L218" i="7" s="1"/>
  <c r="AG218" i="7"/>
  <c r="AH218" i="7" s="1"/>
  <c r="K217" i="7"/>
  <c r="L217" i="7" s="1"/>
  <c r="AG217" i="7"/>
  <c r="AH217" i="7" s="1"/>
  <c r="K216" i="7"/>
  <c r="L216" i="7" s="1"/>
  <c r="AG216" i="7"/>
  <c r="AH216" i="7" s="1"/>
  <c r="K215" i="7"/>
  <c r="L215" i="7" s="1"/>
  <c r="AG215" i="7"/>
  <c r="AH215" i="7" s="1"/>
  <c r="K214" i="7"/>
  <c r="L214" i="7" s="1"/>
  <c r="AG214" i="7"/>
  <c r="AH214" i="7" s="1"/>
  <c r="K213" i="7"/>
  <c r="L213" i="7" s="1"/>
  <c r="AG213" i="7"/>
  <c r="AH213" i="7" s="1"/>
  <c r="K212" i="7"/>
  <c r="L212" i="7" s="1"/>
  <c r="AG212" i="7"/>
  <c r="AH212" i="7" s="1"/>
  <c r="K211" i="7"/>
  <c r="L211" i="7" s="1"/>
  <c r="AG211" i="7"/>
  <c r="AH211" i="7" s="1"/>
  <c r="K210" i="7"/>
  <c r="L210" i="7" s="1"/>
  <c r="AG210" i="7"/>
  <c r="AH210" i="7" s="1"/>
  <c r="K209" i="7"/>
  <c r="L209" i="7" s="1"/>
  <c r="AG209" i="7"/>
  <c r="AH209" i="7" s="1"/>
  <c r="K208" i="7"/>
  <c r="L208" i="7" s="1"/>
  <c r="AG208" i="7"/>
  <c r="AH208" i="7" s="1"/>
  <c r="K207" i="7"/>
  <c r="L207" i="7" s="1"/>
  <c r="AG207" i="7"/>
  <c r="AH207" i="7" s="1"/>
  <c r="K206" i="7"/>
  <c r="L206" i="7" s="1"/>
  <c r="AG206" i="7"/>
  <c r="AH206" i="7" s="1"/>
  <c r="K205" i="7"/>
  <c r="L205" i="7" s="1"/>
  <c r="AG205" i="7"/>
  <c r="AH205" i="7" s="1"/>
  <c r="K204" i="7"/>
  <c r="L204" i="7" s="1"/>
  <c r="AG204" i="7"/>
  <c r="AH204" i="7" s="1"/>
  <c r="K203" i="7"/>
  <c r="L203" i="7" s="1"/>
  <c r="AG203" i="7"/>
  <c r="AH203" i="7" s="1"/>
  <c r="K202" i="7"/>
  <c r="L202" i="7" s="1"/>
  <c r="AG202" i="7"/>
  <c r="AH202" i="7" s="1"/>
  <c r="K201" i="7"/>
  <c r="L201" i="7" s="1"/>
  <c r="AG201" i="7"/>
  <c r="AH201" i="7" s="1"/>
  <c r="K200" i="7"/>
  <c r="L200" i="7" s="1"/>
  <c r="AG200" i="7"/>
  <c r="AH200" i="7" s="1"/>
  <c r="K199" i="7"/>
  <c r="L199" i="7" s="1"/>
  <c r="AG199" i="7"/>
  <c r="AH199" i="7" s="1"/>
  <c r="K198" i="7"/>
  <c r="L198" i="7" s="1"/>
  <c r="AG198" i="7"/>
  <c r="AH198" i="7" s="1"/>
  <c r="K197" i="7"/>
  <c r="L197" i="7" s="1"/>
  <c r="AG197" i="7"/>
  <c r="AH197" i="7" s="1"/>
  <c r="K196" i="7"/>
  <c r="L196" i="7" s="1"/>
  <c r="AG196" i="7"/>
  <c r="AH196" i="7" s="1"/>
  <c r="K195" i="7"/>
  <c r="L195" i="7" s="1"/>
  <c r="AG195" i="7"/>
  <c r="AH195" i="7" s="1"/>
  <c r="K194" i="7"/>
  <c r="L194" i="7" s="1"/>
  <c r="AG194" i="7"/>
  <c r="AH194" i="7" s="1"/>
  <c r="K193" i="7"/>
  <c r="L193" i="7" s="1"/>
  <c r="AG193" i="7"/>
  <c r="AH193" i="7" s="1"/>
  <c r="K192" i="7"/>
  <c r="L192" i="7" s="1"/>
  <c r="AG192" i="7"/>
  <c r="AH192" i="7" s="1"/>
  <c r="K191" i="7"/>
  <c r="L191" i="7" s="1"/>
  <c r="AG191" i="7"/>
  <c r="AH191" i="7" s="1"/>
  <c r="K182" i="7"/>
  <c r="L182" i="7" s="1"/>
  <c r="K104" i="7"/>
  <c r="L104" i="7" s="1"/>
  <c r="AG11" i="7"/>
  <c r="AH11" i="7" s="1"/>
  <c r="AG10" i="7"/>
  <c r="AH10" i="7" s="1"/>
  <c r="K9" i="7"/>
  <c r="L9" i="7" s="1"/>
  <c r="AG6" i="7"/>
  <c r="AH6" i="7" s="1"/>
  <c r="K179" i="7"/>
  <c r="L179" i="7" s="1"/>
  <c r="K178" i="7"/>
  <c r="L178" i="7" s="1"/>
  <c r="AG178" i="7"/>
  <c r="AH178" i="7" s="1"/>
  <c r="K176" i="7"/>
  <c r="L176" i="7" s="1"/>
  <c r="K169" i="7"/>
  <c r="L169" i="7" s="1"/>
  <c r="K161" i="7"/>
  <c r="L161" i="7" s="1"/>
  <c r="AG161" i="7"/>
  <c r="AH161" i="7" s="1"/>
  <c r="K160" i="7"/>
  <c r="L160" i="7" s="1"/>
  <c r="AG160" i="7"/>
  <c r="AH160" i="7" s="1"/>
  <c r="K159" i="7"/>
  <c r="L159" i="7" s="1"/>
  <c r="AG159" i="7"/>
  <c r="AH159" i="7" s="1"/>
  <c r="K158" i="7"/>
  <c r="L158" i="7" s="1"/>
  <c r="AG158" i="7"/>
  <c r="AH158" i="7" s="1"/>
  <c r="K157" i="7"/>
  <c r="L157" i="7" s="1"/>
  <c r="AG157" i="7"/>
  <c r="AH157" i="7" s="1"/>
  <c r="K156" i="7"/>
  <c r="L156" i="7" s="1"/>
  <c r="AG156" i="7"/>
  <c r="AH156" i="7" s="1"/>
  <c r="K155" i="7"/>
  <c r="L155" i="7" s="1"/>
  <c r="AG155" i="7"/>
  <c r="AH155" i="7" s="1"/>
  <c r="K154" i="7"/>
  <c r="L154" i="7" s="1"/>
  <c r="AG154" i="7"/>
  <c r="AH154" i="7" s="1"/>
  <c r="K153" i="7"/>
  <c r="L153" i="7" s="1"/>
  <c r="AG153" i="7"/>
  <c r="AH153" i="7" s="1"/>
  <c r="K152" i="7"/>
  <c r="L152" i="7" s="1"/>
  <c r="AG152" i="7"/>
  <c r="AH152" i="7" s="1"/>
  <c r="K151" i="7"/>
  <c r="L151" i="7" s="1"/>
  <c r="AG151" i="7"/>
  <c r="AH151" i="7" s="1"/>
  <c r="K148" i="7"/>
  <c r="L148" i="7" s="1"/>
  <c r="AG148" i="7"/>
  <c r="AH148" i="7" s="1"/>
  <c r="K147" i="7"/>
  <c r="L147" i="7" s="1"/>
  <c r="K146" i="7"/>
  <c r="L146" i="7" s="1"/>
  <c r="AG146" i="7"/>
  <c r="AH146" i="7" s="1"/>
  <c r="K144" i="7"/>
  <c r="L144" i="7" s="1"/>
  <c r="AG141" i="7"/>
  <c r="AH141" i="7" s="1"/>
  <c r="K140" i="7"/>
  <c r="L140" i="7" s="1"/>
  <c r="AG140" i="7"/>
  <c r="AH140" i="7" s="1"/>
  <c r="K138" i="7"/>
  <c r="L138" i="7" s="1"/>
  <c r="K137" i="7"/>
  <c r="L137" i="7" s="1"/>
  <c r="K136" i="7"/>
  <c r="L136" i="7" s="1"/>
  <c r="AG136" i="7"/>
  <c r="AH136" i="7" s="1"/>
  <c r="K135" i="7"/>
  <c r="L135" i="7" s="1"/>
  <c r="K134" i="7"/>
  <c r="L134" i="7" s="1"/>
  <c r="AG134" i="7"/>
  <c r="AH134" i="7" s="1"/>
  <c r="K130" i="7"/>
  <c r="L130" i="7" s="1"/>
  <c r="K129" i="7"/>
  <c r="L129" i="7" s="1"/>
  <c r="AG129" i="7"/>
  <c r="AH129" i="7" s="1"/>
  <c r="K128" i="7"/>
  <c r="L128" i="7" s="1"/>
  <c r="AG128" i="7"/>
  <c r="AH128" i="7" s="1"/>
  <c r="K127" i="7"/>
  <c r="L127" i="7" s="1"/>
  <c r="AG127" i="7"/>
  <c r="AH127" i="7" s="1"/>
  <c r="K126" i="7"/>
  <c r="L126" i="7" s="1"/>
  <c r="AG126" i="7"/>
  <c r="AH126" i="7" s="1"/>
  <c r="K125" i="7"/>
  <c r="L125" i="7" s="1"/>
  <c r="AG125" i="7"/>
  <c r="AH125" i="7" s="1"/>
  <c r="K124" i="7"/>
  <c r="L124" i="7" s="1"/>
  <c r="AG124" i="7"/>
  <c r="AH124" i="7" s="1"/>
  <c r="K123" i="7"/>
  <c r="L123" i="7" s="1"/>
  <c r="AG123" i="7"/>
  <c r="AH123" i="7" s="1"/>
  <c r="K122" i="7"/>
  <c r="L122" i="7" s="1"/>
  <c r="AG122" i="7"/>
  <c r="AH122" i="7" s="1"/>
  <c r="K121" i="7"/>
  <c r="L121" i="7" s="1"/>
  <c r="AG121" i="7"/>
  <c r="AH121" i="7" s="1"/>
  <c r="K120" i="7"/>
  <c r="L120" i="7" s="1"/>
  <c r="AG120" i="7"/>
  <c r="AH120" i="7" s="1"/>
  <c r="K119" i="7"/>
  <c r="L119" i="7" s="1"/>
  <c r="AG119" i="7"/>
  <c r="AH119" i="7" s="1"/>
  <c r="K118" i="7"/>
  <c r="L118" i="7" s="1"/>
  <c r="AG118" i="7"/>
  <c r="AH118" i="7" s="1"/>
  <c r="K117" i="7"/>
  <c r="L117" i="7" s="1"/>
  <c r="AG117" i="7"/>
  <c r="AH117" i="7" s="1"/>
  <c r="K116" i="7"/>
  <c r="L116" i="7" s="1"/>
  <c r="AG116" i="7"/>
  <c r="AH116" i="7" s="1"/>
  <c r="K115" i="7"/>
  <c r="L115" i="7" s="1"/>
  <c r="AG115" i="7"/>
  <c r="AH115" i="7" s="1"/>
  <c r="K114" i="7"/>
  <c r="L114" i="7" s="1"/>
  <c r="AG114" i="7"/>
  <c r="AH114" i="7" s="1"/>
  <c r="K113" i="7"/>
  <c r="L113" i="7" s="1"/>
  <c r="AG113" i="7"/>
  <c r="AH113" i="7" s="1"/>
  <c r="K112" i="7"/>
  <c r="L112" i="7" s="1"/>
  <c r="AG112" i="7"/>
  <c r="AH112" i="7" s="1"/>
  <c r="K111" i="7"/>
  <c r="L111" i="7" s="1"/>
  <c r="AG111" i="7"/>
  <c r="AH111" i="7" s="1"/>
  <c r="K110" i="7"/>
  <c r="L110" i="7" s="1"/>
  <c r="AG110" i="7"/>
  <c r="AH110" i="7" s="1"/>
  <c r="K109" i="7"/>
  <c r="L109" i="7" s="1"/>
  <c r="AG109" i="7"/>
  <c r="AH109" i="7" s="1"/>
  <c r="K108" i="7"/>
  <c r="L108" i="7" s="1"/>
  <c r="AG108" i="7"/>
  <c r="AH108" i="7" s="1"/>
  <c r="K107" i="7"/>
  <c r="L107" i="7" s="1"/>
  <c r="AG107" i="7"/>
  <c r="AH107" i="7" s="1"/>
  <c r="K106" i="7"/>
  <c r="L106" i="7" s="1"/>
  <c r="AG106" i="7"/>
  <c r="AH106" i="7" s="1"/>
  <c r="AG105" i="7"/>
  <c r="AH105" i="7" s="1"/>
  <c r="K103" i="7"/>
  <c r="L103" i="7" s="1"/>
  <c r="K13" i="7"/>
  <c r="L13" i="7" s="1"/>
  <c r="AG13" i="7"/>
  <c r="AH13" i="7" s="1"/>
  <c r="AG12" i="7"/>
  <c r="AH12" i="7" s="1"/>
  <c r="K10" i="7"/>
  <c r="L10" i="7" s="1"/>
  <c r="K102" i="7"/>
  <c r="L102" i="7" s="1"/>
  <c r="AG102" i="7"/>
  <c r="AH102" i="7" s="1"/>
  <c r="K101" i="7"/>
  <c r="L101" i="7" s="1"/>
  <c r="AG101" i="7"/>
  <c r="AH101" i="7" s="1"/>
  <c r="K100" i="7"/>
  <c r="L100" i="7" s="1"/>
  <c r="AG100" i="7"/>
  <c r="AH100" i="7" s="1"/>
  <c r="K99" i="7"/>
  <c r="L99" i="7" s="1"/>
  <c r="AG99" i="7"/>
  <c r="AH99" i="7" s="1"/>
  <c r="K98" i="7"/>
  <c r="L98" i="7" s="1"/>
  <c r="AG98" i="7"/>
  <c r="AH98" i="7" s="1"/>
  <c r="K97" i="7"/>
  <c r="L97" i="7" s="1"/>
  <c r="AG97" i="7"/>
  <c r="AH97" i="7" s="1"/>
  <c r="K96" i="7"/>
  <c r="L96" i="7" s="1"/>
  <c r="AG96" i="7"/>
  <c r="AH96" i="7" s="1"/>
  <c r="K95" i="7"/>
  <c r="L95" i="7" s="1"/>
  <c r="AG95" i="7"/>
  <c r="AH95" i="7" s="1"/>
  <c r="K94" i="7"/>
  <c r="L94" i="7" s="1"/>
  <c r="AG94" i="7"/>
  <c r="AH94" i="7" s="1"/>
  <c r="K93" i="7"/>
  <c r="L93" i="7" s="1"/>
  <c r="AG93" i="7"/>
  <c r="AH93" i="7" s="1"/>
  <c r="K92" i="7"/>
  <c r="L92" i="7" s="1"/>
  <c r="AG92" i="7"/>
  <c r="AH92" i="7" s="1"/>
  <c r="K91" i="7"/>
  <c r="L91" i="7" s="1"/>
  <c r="AG91" i="7"/>
  <c r="AH91" i="7" s="1"/>
  <c r="K90" i="7"/>
  <c r="L90" i="7" s="1"/>
  <c r="AG90" i="7"/>
  <c r="AH90" i="7" s="1"/>
  <c r="K89" i="7"/>
  <c r="L89" i="7" s="1"/>
  <c r="AG89" i="7"/>
  <c r="AH89" i="7" s="1"/>
  <c r="K88" i="7"/>
  <c r="L88" i="7" s="1"/>
  <c r="AG88" i="7"/>
  <c r="AH88" i="7" s="1"/>
  <c r="K87" i="7"/>
  <c r="L87" i="7" s="1"/>
  <c r="AG87" i="7"/>
  <c r="AH87" i="7" s="1"/>
  <c r="K86" i="7"/>
  <c r="L86" i="7" s="1"/>
  <c r="AG86" i="7"/>
  <c r="AH86" i="7" s="1"/>
  <c r="K85" i="7"/>
  <c r="L85" i="7" s="1"/>
  <c r="AG85" i="7"/>
  <c r="AH85" i="7" s="1"/>
  <c r="K84" i="7"/>
  <c r="L84" i="7" s="1"/>
  <c r="AG84" i="7"/>
  <c r="AH84" i="7" s="1"/>
  <c r="K83" i="7"/>
  <c r="L83" i="7" s="1"/>
  <c r="AG83" i="7"/>
  <c r="AH83" i="7" s="1"/>
  <c r="K82" i="7"/>
  <c r="L82" i="7" s="1"/>
  <c r="AG82" i="7"/>
  <c r="AH82" i="7" s="1"/>
  <c r="K81" i="7"/>
  <c r="L81" i="7" s="1"/>
  <c r="AG81" i="7"/>
  <c r="AH81" i="7" s="1"/>
  <c r="K80" i="7"/>
  <c r="L80" i="7" s="1"/>
  <c r="AG80" i="7"/>
  <c r="AH80" i="7" s="1"/>
  <c r="K79" i="7"/>
  <c r="L79" i="7" s="1"/>
  <c r="AG79" i="7"/>
  <c r="AH79" i="7" s="1"/>
  <c r="K78" i="7"/>
  <c r="L78" i="7" s="1"/>
  <c r="AG78" i="7"/>
  <c r="AH78" i="7" s="1"/>
  <c r="K77" i="7"/>
  <c r="L77" i="7" s="1"/>
  <c r="AG77" i="7"/>
  <c r="AH77" i="7" s="1"/>
  <c r="K76" i="7"/>
  <c r="L76" i="7" s="1"/>
  <c r="AG76" i="7"/>
  <c r="AH76" i="7" s="1"/>
  <c r="K75" i="7"/>
  <c r="L75" i="7" s="1"/>
  <c r="AG75" i="7"/>
  <c r="AH75" i="7" s="1"/>
  <c r="K74" i="7"/>
  <c r="L74" i="7" s="1"/>
  <c r="AG74" i="7"/>
  <c r="AH74" i="7" s="1"/>
  <c r="K73" i="7"/>
  <c r="L73" i="7" s="1"/>
  <c r="AG73" i="7"/>
  <c r="AH73" i="7" s="1"/>
  <c r="K72" i="7"/>
  <c r="L72" i="7" s="1"/>
  <c r="AG72" i="7"/>
  <c r="AH72" i="7" s="1"/>
  <c r="K71" i="7"/>
  <c r="L71" i="7" s="1"/>
  <c r="AG71" i="7"/>
  <c r="AH71" i="7" s="1"/>
  <c r="K70" i="7"/>
  <c r="L70" i="7" s="1"/>
  <c r="AG70" i="7"/>
  <c r="AH70" i="7" s="1"/>
  <c r="K69" i="7"/>
  <c r="L69" i="7" s="1"/>
  <c r="AG69" i="7"/>
  <c r="AH69" i="7" s="1"/>
  <c r="K68" i="7"/>
  <c r="L68" i="7" s="1"/>
  <c r="AG68" i="7"/>
  <c r="AH68" i="7" s="1"/>
  <c r="K67" i="7"/>
  <c r="L67" i="7" s="1"/>
  <c r="AG67" i="7"/>
  <c r="AH67" i="7" s="1"/>
  <c r="K66" i="7"/>
  <c r="L66" i="7" s="1"/>
  <c r="AG66" i="7"/>
  <c r="AH66" i="7" s="1"/>
  <c r="K65" i="7"/>
  <c r="L65" i="7" s="1"/>
  <c r="AG65" i="7"/>
  <c r="AH65" i="7" s="1"/>
  <c r="K64" i="7"/>
  <c r="L64" i="7" s="1"/>
  <c r="AG64" i="7"/>
  <c r="AH64" i="7" s="1"/>
  <c r="K63" i="7"/>
  <c r="L63" i="7" s="1"/>
  <c r="AG63" i="7"/>
  <c r="AH63" i="7" s="1"/>
  <c r="K62" i="7"/>
  <c r="L62" i="7" s="1"/>
  <c r="AG62" i="7"/>
  <c r="AH62" i="7" s="1"/>
  <c r="K61" i="7"/>
  <c r="L61" i="7" s="1"/>
  <c r="AG61" i="7"/>
  <c r="AH61" i="7" s="1"/>
  <c r="K60" i="7"/>
  <c r="L60" i="7" s="1"/>
  <c r="AG60" i="7"/>
  <c r="AH60" i="7" s="1"/>
  <c r="K59" i="7"/>
  <c r="L59" i="7" s="1"/>
  <c r="AG59" i="7"/>
  <c r="AH59" i="7" s="1"/>
  <c r="K58" i="7"/>
  <c r="L58" i="7" s="1"/>
  <c r="AG58" i="7"/>
  <c r="AH58" i="7" s="1"/>
  <c r="K57" i="7"/>
  <c r="L57" i="7" s="1"/>
  <c r="AG57" i="7"/>
  <c r="AH57" i="7" s="1"/>
  <c r="K56" i="7"/>
  <c r="L56" i="7" s="1"/>
  <c r="AG56" i="7"/>
  <c r="AH56" i="7" s="1"/>
  <c r="K55" i="7"/>
  <c r="L55" i="7" s="1"/>
  <c r="AG55" i="7"/>
  <c r="AH55" i="7" s="1"/>
  <c r="K54" i="7"/>
  <c r="L54" i="7" s="1"/>
  <c r="AG54" i="7"/>
  <c r="AH54" i="7" s="1"/>
  <c r="K53" i="7"/>
  <c r="L53" i="7" s="1"/>
  <c r="AG53" i="7"/>
  <c r="AH53" i="7" s="1"/>
  <c r="K52" i="7"/>
  <c r="L52" i="7" s="1"/>
  <c r="AG52" i="7"/>
  <c r="AH52" i="7" s="1"/>
  <c r="K51" i="7"/>
  <c r="L51" i="7" s="1"/>
  <c r="AG51" i="7"/>
  <c r="AH51" i="7" s="1"/>
  <c r="K50" i="7"/>
  <c r="L50" i="7" s="1"/>
  <c r="AG50" i="7"/>
  <c r="AH50" i="7" s="1"/>
  <c r="K49" i="7"/>
  <c r="L49" i="7" s="1"/>
  <c r="AG49" i="7"/>
  <c r="AH49" i="7" s="1"/>
  <c r="K48" i="7"/>
  <c r="L48" i="7" s="1"/>
  <c r="AG48" i="7"/>
  <c r="AH48" i="7" s="1"/>
  <c r="K47" i="7"/>
  <c r="L47" i="7" s="1"/>
  <c r="AG47" i="7"/>
  <c r="AH47" i="7" s="1"/>
  <c r="K46" i="7"/>
  <c r="L46" i="7" s="1"/>
  <c r="AG46" i="7"/>
  <c r="AH46" i="7" s="1"/>
  <c r="K45" i="7"/>
  <c r="L45" i="7" s="1"/>
  <c r="AG45" i="7"/>
  <c r="AH45" i="7" s="1"/>
  <c r="K44" i="7"/>
  <c r="L44" i="7" s="1"/>
  <c r="AG44" i="7"/>
  <c r="AH44" i="7" s="1"/>
  <c r="K43" i="7"/>
  <c r="L43" i="7" s="1"/>
  <c r="AG43" i="7"/>
  <c r="AH43" i="7" s="1"/>
  <c r="K42" i="7"/>
  <c r="L42" i="7" s="1"/>
  <c r="AG42" i="7"/>
  <c r="AH42" i="7" s="1"/>
  <c r="K41" i="7"/>
  <c r="L41" i="7" s="1"/>
  <c r="AG41" i="7"/>
  <c r="AH41" i="7" s="1"/>
  <c r="K40" i="7"/>
  <c r="L40" i="7" s="1"/>
  <c r="AG40" i="7"/>
  <c r="AH40" i="7" s="1"/>
  <c r="K39" i="7"/>
  <c r="L39" i="7" s="1"/>
  <c r="AG39" i="7"/>
  <c r="AH39" i="7" s="1"/>
  <c r="K38" i="7"/>
  <c r="L38" i="7" s="1"/>
  <c r="AG38" i="7"/>
  <c r="AH38" i="7" s="1"/>
  <c r="K37" i="7"/>
  <c r="L37" i="7" s="1"/>
  <c r="AG37" i="7"/>
  <c r="AH37" i="7" s="1"/>
  <c r="K36" i="7"/>
  <c r="L36" i="7" s="1"/>
  <c r="AG36" i="7"/>
  <c r="AH36" i="7" s="1"/>
  <c r="K35" i="7"/>
  <c r="L35" i="7" s="1"/>
  <c r="AG35" i="7"/>
  <c r="AH35" i="7" s="1"/>
  <c r="K34" i="7"/>
  <c r="L34" i="7" s="1"/>
  <c r="AG34" i="7"/>
  <c r="AH34" i="7" s="1"/>
  <c r="K33" i="7"/>
  <c r="L33" i="7" s="1"/>
  <c r="AG33" i="7"/>
  <c r="AH33" i="7" s="1"/>
  <c r="K32" i="7"/>
  <c r="L32" i="7" s="1"/>
  <c r="AG32" i="7"/>
  <c r="AH32" i="7" s="1"/>
  <c r="K31" i="7"/>
  <c r="L31" i="7" s="1"/>
  <c r="AG31" i="7"/>
  <c r="AH31" i="7" s="1"/>
  <c r="K30" i="7"/>
  <c r="L30" i="7" s="1"/>
  <c r="AG30" i="7"/>
  <c r="AH30" i="7" s="1"/>
  <c r="K29" i="7"/>
  <c r="L29" i="7" s="1"/>
  <c r="AG29" i="7"/>
  <c r="AH29" i="7" s="1"/>
  <c r="K28" i="7"/>
  <c r="L28" i="7" s="1"/>
  <c r="AG28" i="7"/>
  <c r="AH28" i="7" s="1"/>
  <c r="K27" i="7"/>
  <c r="L27" i="7" s="1"/>
  <c r="AG27" i="7"/>
  <c r="AH27" i="7" s="1"/>
  <c r="K26" i="7"/>
  <c r="L26" i="7" s="1"/>
  <c r="AG26" i="7"/>
  <c r="AH26" i="7" s="1"/>
  <c r="K25" i="7"/>
  <c r="L25" i="7" s="1"/>
  <c r="AG25" i="7"/>
  <c r="AH25" i="7" s="1"/>
  <c r="K24" i="7"/>
  <c r="L24" i="7" s="1"/>
  <c r="AG24" i="7"/>
  <c r="AH24" i="7" s="1"/>
  <c r="K23" i="7"/>
  <c r="L23" i="7" s="1"/>
  <c r="AG23" i="7"/>
  <c r="AH23" i="7" s="1"/>
  <c r="K22" i="7"/>
  <c r="L22" i="7" s="1"/>
  <c r="AG22" i="7"/>
  <c r="AH22" i="7" s="1"/>
  <c r="K21" i="7"/>
  <c r="L21" i="7" s="1"/>
  <c r="AG21" i="7"/>
  <c r="AH21" i="7" s="1"/>
  <c r="K20" i="7"/>
  <c r="L20" i="7" s="1"/>
  <c r="AG20" i="7"/>
  <c r="AH20" i="7" s="1"/>
  <c r="K19" i="7"/>
  <c r="L19" i="7" s="1"/>
  <c r="AG19" i="7"/>
  <c r="AH19" i="7" s="1"/>
  <c r="K18" i="7"/>
  <c r="L18" i="7" s="1"/>
  <c r="AG18" i="7"/>
  <c r="AH18" i="7" s="1"/>
  <c r="K17" i="7"/>
  <c r="L17" i="7" s="1"/>
  <c r="AG17" i="7"/>
  <c r="AH17" i="7" s="1"/>
  <c r="K16" i="7"/>
  <c r="L16" i="7" s="1"/>
  <c r="AG16" i="7"/>
  <c r="AH16" i="7" s="1"/>
  <c r="K15" i="7"/>
  <c r="L15" i="7" s="1"/>
  <c r="AG15" i="7"/>
  <c r="AH15" i="7" s="1"/>
  <c r="K14" i="7"/>
  <c r="L14" i="7" s="1"/>
  <c r="K12" i="7"/>
  <c r="L12" i="7" s="1"/>
  <c r="AG3" i="7"/>
  <c r="AH3" i="7" s="1"/>
  <c r="L128" i="8" l="1"/>
  <c r="H129" i="12" s="1"/>
  <c r="G129" i="8"/>
  <c r="D130" i="12" s="1"/>
  <c r="G127" i="8"/>
  <c r="D128" i="12" s="1"/>
  <c r="L129" i="8"/>
  <c r="H130" i="12" s="1"/>
  <c r="G128" i="8"/>
  <c r="D129" i="12" s="1"/>
  <c r="J239" i="8"/>
  <c r="F240" i="12" s="1"/>
  <c r="J236" i="8"/>
  <c r="F237" i="12" s="1"/>
  <c r="G232" i="8"/>
  <c r="D233" i="12" s="1"/>
  <c r="J228" i="8"/>
  <c r="F229" i="12" s="1"/>
  <c r="G121" i="8"/>
  <c r="D122" i="12" s="1"/>
  <c r="G120" i="8"/>
  <c r="D121" i="12" s="1"/>
  <c r="J118" i="8"/>
  <c r="F119" i="12" s="1"/>
  <c r="L242" i="8"/>
  <c r="H243" i="12" s="1"/>
  <c r="L239" i="8"/>
  <c r="H240" i="12" s="1"/>
  <c r="L230" i="8"/>
  <c r="H231" i="12" s="1"/>
  <c r="J229" i="8"/>
  <c r="F230" i="12" s="1"/>
  <c r="G125" i="8"/>
  <c r="D126" i="12" s="1"/>
  <c r="L124" i="8"/>
  <c r="H125" i="12" s="1"/>
  <c r="J119" i="8"/>
  <c r="F120" i="12" s="1"/>
  <c r="G118" i="8"/>
  <c r="D119" i="12" s="1"/>
  <c r="L118" i="8"/>
  <c r="H119" i="12" s="1"/>
  <c r="G117" i="8"/>
  <c r="D118" i="12" s="1"/>
  <c r="G116" i="8"/>
  <c r="D117" i="12" s="1"/>
  <c r="L115" i="8"/>
  <c r="H116" i="12" s="1"/>
  <c r="G114" i="8"/>
  <c r="D115" i="12" s="1"/>
  <c r="L114" i="8"/>
  <c r="H115" i="12" s="1"/>
  <c r="G113" i="8"/>
  <c r="D114" i="12" s="1"/>
  <c r="L241" i="8"/>
  <c r="H242" i="12" s="1"/>
  <c r="L240" i="8"/>
  <c r="H241" i="12" s="1"/>
  <c r="J234" i="8"/>
  <c r="F235" i="12" s="1"/>
  <c r="G233" i="8"/>
  <c r="D234" i="12" s="1"/>
  <c r="L233" i="8"/>
  <c r="H234" i="12" s="1"/>
  <c r="J232" i="8"/>
  <c r="F233" i="12" s="1"/>
  <c r="G231" i="8"/>
  <c r="D232" i="12" s="1"/>
  <c r="J231" i="8"/>
  <c r="F232" i="12" s="1"/>
  <c r="G230" i="8"/>
  <c r="D231" i="12" s="1"/>
  <c r="L226" i="8"/>
  <c r="H227" i="12" s="1"/>
  <c r="L225" i="8"/>
  <c r="H226" i="12" s="1"/>
  <c r="L218" i="8"/>
  <c r="H219" i="12" s="1"/>
  <c r="J127" i="8"/>
  <c r="F128" i="12" s="1"/>
  <c r="L126" i="8"/>
  <c r="H127" i="12" s="1"/>
  <c r="L121" i="8"/>
  <c r="H122" i="12" s="1"/>
  <c r="L120" i="8"/>
  <c r="H121" i="12" s="1"/>
  <c r="G241" i="8"/>
  <c r="D242" i="12" s="1"/>
  <c r="L228" i="8"/>
  <c r="H229" i="12" s="1"/>
  <c r="G228" i="8"/>
  <c r="D229" i="12" s="1"/>
  <c r="G223" i="8"/>
  <c r="D224" i="12" s="1"/>
  <c r="L125" i="8"/>
  <c r="H126" i="12" s="1"/>
  <c r="J124" i="8"/>
  <c r="F125" i="12" s="1"/>
  <c r="J123" i="8"/>
  <c r="F124" i="12" s="1"/>
  <c r="J122" i="8"/>
  <c r="F123" i="12" s="1"/>
  <c r="J121" i="8"/>
  <c r="F122" i="12" s="1"/>
  <c r="J120" i="8"/>
  <c r="F121" i="12" s="1"/>
  <c r="J116" i="8"/>
  <c r="F117" i="12" s="1"/>
  <c r="E189" i="11"/>
  <c r="F1170" i="12" s="1"/>
  <c r="E180" i="11"/>
  <c r="F1161" i="12" s="1"/>
  <c r="G229" i="8"/>
  <c r="D230" i="12" s="1"/>
  <c r="G227" i="8"/>
  <c r="D228" i="12" s="1"/>
  <c r="L220" i="8"/>
  <c r="H221" i="12" s="1"/>
  <c r="L219" i="8"/>
  <c r="H220" i="12" s="1"/>
  <c r="L123" i="8"/>
  <c r="H124" i="12" s="1"/>
  <c r="L122" i="8"/>
  <c r="H123" i="12" s="1"/>
  <c r="L229" i="8"/>
  <c r="H230" i="12" s="1"/>
  <c r="J225" i="8"/>
  <c r="F226" i="12" s="1"/>
  <c r="G224" i="8"/>
  <c r="D225" i="12" s="1"/>
  <c r="G222" i="8"/>
  <c r="D223" i="12" s="1"/>
  <c r="G218" i="8"/>
  <c r="D219" i="12" s="1"/>
  <c r="G123" i="8"/>
  <c r="D124" i="12" s="1"/>
  <c r="J114" i="8"/>
  <c r="F115" i="12" s="1"/>
  <c r="J113" i="8"/>
  <c r="F114" i="12" s="1"/>
  <c r="X223" i="8"/>
  <c r="B1449" i="12" s="1"/>
  <c r="X214" i="8"/>
  <c r="B1440" i="12" s="1"/>
  <c r="X213" i="8"/>
  <c r="B1439" i="12" s="1"/>
  <c r="X211" i="8"/>
  <c r="B1437" i="12" s="1"/>
  <c r="X238" i="8"/>
  <c r="B1464" i="12" s="1"/>
  <c r="X237" i="8"/>
  <c r="B1463" i="12" s="1"/>
  <c r="X235" i="8"/>
  <c r="B1461" i="12" s="1"/>
  <c r="X230" i="8"/>
  <c r="B1456" i="12" s="1"/>
  <c r="X224" i="8"/>
  <c r="B1450" i="12" s="1"/>
  <c r="X221" i="8"/>
  <c r="B1447" i="12" s="1"/>
  <c r="X215" i="8"/>
  <c r="B1441" i="12" s="1"/>
  <c r="X212" i="8"/>
  <c r="B1438" i="12" s="1"/>
  <c r="E203" i="11"/>
  <c r="F1184" i="12" s="1"/>
  <c r="E199" i="11"/>
  <c r="F1180" i="12" s="1"/>
  <c r="E196" i="11"/>
  <c r="F1177" i="12" s="1"/>
  <c r="E188" i="11"/>
  <c r="F1169" i="12" s="1"/>
  <c r="L232" i="8"/>
  <c r="H233" i="12" s="1"/>
  <c r="L231" i="8"/>
  <c r="H232" i="12" s="1"/>
  <c r="L227" i="8"/>
  <c r="H228" i="12" s="1"/>
  <c r="G226" i="8"/>
  <c r="D227" i="12" s="1"/>
  <c r="G225" i="8"/>
  <c r="D226" i="12" s="1"/>
  <c r="G126" i="8"/>
  <c r="D127" i="12" s="1"/>
  <c r="G124" i="8"/>
  <c r="D125" i="12" s="1"/>
  <c r="G119" i="8"/>
  <c r="D120" i="12" s="1"/>
  <c r="L119" i="8"/>
  <c r="H120" i="12" s="1"/>
  <c r="J117" i="8"/>
  <c r="F118" i="12" s="1"/>
  <c r="L116" i="8"/>
  <c r="H117" i="12" s="1"/>
  <c r="J115" i="8"/>
  <c r="F116" i="12" s="1"/>
  <c r="E172" i="11"/>
  <c r="F1153" i="12" s="1"/>
  <c r="E171" i="11"/>
  <c r="F1152" i="12" s="1"/>
  <c r="E165" i="11"/>
  <c r="F1146" i="12" s="1"/>
  <c r="E160" i="11"/>
  <c r="F1141" i="12" s="1"/>
  <c r="J226" i="8"/>
  <c r="F227" i="12" s="1"/>
  <c r="G221" i="8"/>
  <c r="D222" i="12" s="1"/>
  <c r="L224" i="8"/>
  <c r="H225" i="12" s="1"/>
  <c r="L223" i="8"/>
  <c r="H224" i="12" s="1"/>
  <c r="L222" i="8"/>
  <c r="H223" i="12" s="1"/>
  <c r="L127" i="8"/>
  <c r="H128" i="12" s="1"/>
  <c r="J126" i="8"/>
  <c r="F127" i="12" s="1"/>
  <c r="J125" i="8"/>
  <c r="F126" i="12" s="1"/>
  <c r="G115" i="8"/>
  <c r="D116" i="12" s="1"/>
  <c r="J227" i="8"/>
  <c r="F228" i="12" s="1"/>
  <c r="L221" i="8"/>
  <c r="H222" i="12" s="1"/>
  <c r="G220" i="8"/>
  <c r="D221" i="12" s="1"/>
  <c r="G219" i="8"/>
  <c r="D220" i="12" s="1"/>
  <c r="L117" i="8"/>
  <c r="H118" i="12" s="1"/>
  <c r="J216" i="8"/>
  <c r="F217" i="12" s="1"/>
  <c r="J210" i="8"/>
  <c r="F211" i="12" s="1"/>
  <c r="G208" i="8"/>
  <c r="D209" i="12" s="1"/>
  <c r="L208" i="8"/>
  <c r="H209" i="12" s="1"/>
  <c r="G207" i="8"/>
  <c r="D208" i="12" s="1"/>
  <c r="L207" i="8"/>
  <c r="H208" i="12" s="1"/>
  <c r="G206" i="8"/>
  <c r="D207" i="12" s="1"/>
  <c r="L206" i="8"/>
  <c r="H207" i="12" s="1"/>
  <c r="G205" i="8"/>
  <c r="D206" i="12" s="1"/>
  <c r="L205" i="8"/>
  <c r="H206" i="12" s="1"/>
  <c r="G204" i="8"/>
  <c r="D205" i="12" s="1"/>
  <c r="L204" i="8"/>
  <c r="H205" i="12" s="1"/>
  <c r="G203" i="8"/>
  <c r="D204" i="12" s="1"/>
  <c r="L203" i="8"/>
  <c r="H204" i="12" s="1"/>
  <c r="G202" i="8"/>
  <c r="D203" i="12" s="1"/>
  <c r="L202" i="8"/>
  <c r="H203" i="12" s="1"/>
  <c r="G201" i="8"/>
  <c r="D202" i="12" s="1"/>
  <c r="L201" i="8"/>
  <c r="H202" i="12" s="1"/>
  <c r="G200" i="8"/>
  <c r="D201" i="12" s="1"/>
  <c r="L200" i="8"/>
  <c r="H201" i="12" s="1"/>
  <c r="G199" i="8"/>
  <c r="D200" i="12" s="1"/>
  <c r="L199" i="8"/>
  <c r="H200" i="12" s="1"/>
  <c r="G198" i="8"/>
  <c r="D199" i="12" s="1"/>
  <c r="L198" i="8"/>
  <c r="H199" i="12" s="1"/>
  <c r="G197" i="8"/>
  <c r="D198" i="12" s="1"/>
  <c r="L197" i="8"/>
  <c r="H198" i="12" s="1"/>
  <c r="G196" i="8"/>
  <c r="D197" i="12" s="1"/>
  <c r="L196" i="8"/>
  <c r="H197" i="12" s="1"/>
  <c r="G195" i="8"/>
  <c r="D196" i="12" s="1"/>
  <c r="L195" i="8"/>
  <c r="H196" i="12" s="1"/>
  <c r="G194" i="8"/>
  <c r="D195" i="12" s="1"/>
  <c r="L194" i="8"/>
  <c r="H195" i="12" s="1"/>
  <c r="G193" i="8"/>
  <c r="D194" i="12" s="1"/>
  <c r="L193" i="8"/>
  <c r="H194" i="12" s="1"/>
  <c r="G192" i="8"/>
  <c r="D193" i="12" s="1"/>
  <c r="L192" i="8"/>
  <c r="H193" i="12" s="1"/>
  <c r="G191" i="8"/>
  <c r="D192" i="12" s="1"/>
  <c r="L191" i="8"/>
  <c r="H192" i="12" s="1"/>
  <c r="G190" i="8"/>
  <c r="D191" i="12" s="1"/>
  <c r="L190" i="8"/>
  <c r="H191" i="12" s="1"/>
  <c r="G189" i="8"/>
  <c r="D190" i="12" s="1"/>
  <c r="L189" i="8"/>
  <c r="H190" i="12" s="1"/>
  <c r="G187" i="8"/>
  <c r="D188" i="12" s="1"/>
  <c r="L187" i="8"/>
  <c r="H188" i="12" s="1"/>
  <c r="G186" i="8"/>
  <c r="D187" i="12" s="1"/>
  <c r="L186" i="8"/>
  <c r="H187" i="12" s="1"/>
  <c r="G185" i="8"/>
  <c r="D186" i="12" s="1"/>
  <c r="L185" i="8"/>
  <c r="H186" i="12" s="1"/>
  <c r="G183" i="8"/>
  <c r="D184" i="12" s="1"/>
  <c r="L183" i="8"/>
  <c r="H184" i="12" s="1"/>
  <c r="G182" i="8"/>
  <c r="D183" i="12" s="1"/>
  <c r="L182" i="8"/>
  <c r="H183" i="12" s="1"/>
  <c r="J129" i="8"/>
  <c r="F130" i="12" s="1"/>
  <c r="J128" i="8"/>
  <c r="F129" i="12" s="1"/>
  <c r="G122" i="8"/>
  <c r="D123" i="12" s="1"/>
  <c r="L113" i="8"/>
  <c r="H114" i="12" s="1"/>
  <c r="G112" i="8"/>
  <c r="D113" i="12" s="1"/>
  <c r="J112" i="8"/>
  <c r="F113" i="12" s="1"/>
  <c r="L112" i="8"/>
  <c r="H113" i="12" s="1"/>
  <c r="J111" i="8"/>
  <c r="F112" i="12" s="1"/>
  <c r="J110" i="8"/>
  <c r="F111" i="12" s="1"/>
  <c r="J109" i="8"/>
  <c r="F110" i="12" s="1"/>
  <c r="J108" i="8"/>
  <c r="F109" i="12" s="1"/>
  <c r="J107" i="8"/>
  <c r="F108" i="12" s="1"/>
  <c r="J106" i="8"/>
  <c r="F107" i="12" s="1"/>
  <c r="J105" i="8"/>
  <c r="F106" i="12" s="1"/>
  <c r="J104" i="8"/>
  <c r="F105" i="12" s="1"/>
  <c r="J103" i="8"/>
  <c r="F104" i="12" s="1"/>
  <c r="J102" i="8"/>
  <c r="F103" i="12" s="1"/>
  <c r="J101" i="8"/>
  <c r="F102" i="12" s="1"/>
  <c r="J100" i="8"/>
  <c r="F101" i="12" s="1"/>
  <c r="J99" i="8"/>
  <c r="F100" i="12" s="1"/>
  <c r="J98" i="8"/>
  <c r="F99" i="12" s="1"/>
  <c r="J97" i="8"/>
  <c r="F98" i="12" s="1"/>
  <c r="J96" i="8"/>
  <c r="F97" i="12" s="1"/>
  <c r="J95" i="8"/>
  <c r="F96" i="12" s="1"/>
  <c r="J94" i="8"/>
  <c r="F95" i="12" s="1"/>
  <c r="J93" i="8"/>
  <c r="F94" i="12" s="1"/>
  <c r="J92" i="8"/>
  <c r="F93" i="12" s="1"/>
  <c r="J91" i="8"/>
  <c r="F92" i="12" s="1"/>
  <c r="J13" i="8"/>
  <c r="F14" i="12" s="1"/>
  <c r="J12" i="8"/>
  <c r="F13" i="12" s="1"/>
  <c r="J11" i="8"/>
  <c r="F12" i="12" s="1"/>
  <c r="J10" i="8"/>
  <c r="F11" i="12" s="1"/>
  <c r="J9" i="8"/>
  <c r="F10" i="12" s="1"/>
  <c r="J8" i="8"/>
  <c r="F9" i="12" s="1"/>
  <c r="G229" i="4"/>
  <c r="N227" i="8"/>
  <c r="G132" i="4"/>
  <c r="N130" i="8"/>
  <c r="G131" i="4"/>
  <c r="N129" i="8"/>
  <c r="G129" i="4"/>
  <c r="N127" i="8"/>
  <c r="G128" i="4"/>
  <c r="N126" i="8"/>
  <c r="G127" i="4"/>
  <c r="N125" i="8"/>
  <c r="G126" i="4"/>
  <c r="N124" i="8"/>
  <c r="G124" i="4"/>
  <c r="N122" i="8"/>
  <c r="G121" i="4"/>
  <c r="N119" i="8"/>
  <c r="G120" i="4"/>
  <c r="N118" i="8"/>
  <c r="G119" i="4"/>
  <c r="N117" i="8"/>
  <c r="G118" i="4"/>
  <c r="N116" i="8"/>
  <c r="G117" i="4"/>
  <c r="N115" i="8"/>
  <c r="G116" i="4"/>
  <c r="N114" i="8"/>
  <c r="G241" i="4"/>
  <c r="N239" i="8"/>
  <c r="G238" i="4"/>
  <c r="N236" i="8"/>
  <c r="G236" i="4"/>
  <c r="N234" i="8"/>
  <c r="G234" i="4"/>
  <c r="N232" i="8"/>
  <c r="G233" i="4"/>
  <c r="N231" i="8"/>
  <c r="G231" i="4"/>
  <c r="N229" i="8"/>
  <c r="G230" i="4"/>
  <c r="N228" i="8"/>
  <c r="G228" i="4"/>
  <c r="N226" i="8"/>
  <c r="G227" i="4"/>
  <c r="N225" i="8"/>
  <c r="G218" i="4"/>
  <c r="N216" i="8"/>
  <c r="G212" i="4"/>
  <c r="N210" i="8"/>
  <c r="H132" i="4"/>
  <c r="B130" i="9"/>
  <c r="T130" i="8"/>
  <c r="O130" i="8"/>
  <c r="F132" i="4"/>
  <c r="P130" i="8"/>
  <c r="M130" i="8"/>
  <c r="G130" i="4"/>
  <c r="N128" i="8"/>
  <c r="G125" i="4"/>
  <c r="N123" i="8"/>
  <c r="G123" i="4"/>
  <c r="N121" i="8"/>
  <c r="G122" i="4"/>
  <c r="N120" i="8"/>
  <c r="G115" i="4"/>
  <c r="N113" i="8"/>
  <c r="G114" i="4"/>
  <c r="N112" i="8"/>
  <c r="G113" i="4"/>
  <c r="N111" i="8"/>
  <c r="G112" i="4"/>
  <c r="N110" i="8"/>
  <c r="G111" i="4"/>
  <c r="N109" i="8"/>
  <c r="G110" i="4"/>
  <c r="N108" i="8"/>
  <c r="G109" i="4"/>
  <c r="N107" i="8"/>
  <c r="G108" i="4"/>
  <c r="N106" i="8"/>
  <c r="G107" i="4"/>
  <c r="N105" i="8"/>
  <c r="G106" i="4"/>
  <c r="N104" i="8"/>
  <c r="G105" i="4"/>
  <c r="N103" i="8"/>
  <c r="G104" i="4"/>
  <c r="N102" i="8"/>
  <c r="G103" i="4"/>
  <c r="N101" i="8"/>
  <c r="G102" i="4"/>
  <c r="N100" i="8"/>
  <c r="G101" i="4"/>
  <c r="N99" i="8"/>
  <c r="G100" i="4"/>
  <c r="N98" i="8"/>
  <c r="G99" i="4"/>
  <c r="N97" i="8"/>
  <c r="G98" i="4"/>
  <c r="N96" i="8"/>
  <c r="G97" i="4"/>
  <c r="N95" i="8"/>
  <c r="G96" i="4"/>
  <c r="N94" i="8"/>
  <c r="G95" i="4"/>
  <c r="N93" i="8"/>
  <c r="G94" i="4"/>
  <c r="N92" i="8"/>
  <c r="G93" i="4"/>
  <c r="N91" i="8"/>
  <c r="H16" i="4"/>
  <c r="B14" i="9"/>
  <c r="T14" i="8"/>
  <c r="O14" i="8"/>
  <c r="G16" i="4"/>
  <c r="N14" i="8"/>
  <c r="F16" i="4"/>
  <c r="P14" i="8"/>
  <c r="M14" i="8"/>
  <c r="G15" i="4"/>
  <c r="N13" i="8"/>
  <c r="G14" i="4"/>
  <c r="N12" i="8"/>
  <c r="G13" i="4"/>
  <c r="N11" i="8"/>
  <c r="G12" i="4"/>
  <c r="N10" i="8"/>
  <c r="G11" i="4"/>
  <c r="N9" i="8"/>
  <c r="G10" i="4"/>
  <c r="N8" i="8"/>
  <c r="Q239" i="8"/>
  <c r="Q236" i="8"/>
  <c r="Q234" i="8"/>
  <c r="Q232" i="8"/>
  <c r="Q231" i="8"/>
  <c r="Q229" i="8"/>
  <c r="Q228" i="8"/>
  <c r="Q227" i="8"/>
  <c r="Q226" i="8"/>
  <c r="Q225" i="8"/>
  <c r="Q216" i="8"/>
  <c r="Q210" i="8"/>
  <c r="X208" i="8"/>
  <c r="B1434" i="12" s="1"/>
  <c r="X207" i="8"/>
  <c r="B1433" i="12" s="1"/>
  <c r="X206" i="8"/>
  <c r="B1432" i="12" s="1"/>
  <c r="X205" i="8"/>
  <c r="B1431" i="12" s="1"/>
  <c r="X204" i="8"/>
  <c r="B1430" i="12" s="1"/>
  <c r="X203" i="8"/>
  <c r="B1429" i="12" s="1"/>
  <c r="X202" i="8"/>
  <c r="B1428" i="12" s="1"/>
  <c r="X201" i="8"/>
  <c r="B1427" i="12" s="1"/>
  <c r="X200" i="8"/>
  <c r="B1426" i="12" s="1"/>
  <c r="X199" i="8"/>
  <c r="B1425" i="12" s="1"/>
  <c r="X198" i="8"/>
  <c r="B1424" i="12" s="1"/>
  <c r="X197" i="8"/>
  <c r="B1423" i="12" s="1"/>
  <c r="X196" i="8"/>
  <c r="B1422" i="12" s="1"/>
  <c r="X195" i="8"/>
  <c r="B1421" i="12" s="1"/>
  <c r="X194" i="8"/>
  <c r="B1420" i="12" s="1"/>
  <c r="X193" i="8"/>
  <c r="B1419" i="12" s="1"/>
  <c r="X192" i="8"/>
  <c r="B1418" i="12" s="1"/>
  <c r="X191" i="8"/>
  <c r="B1417" i="12" s="1"/>
  <c r="X190" i="8"/>
  <c r="B1416" i="12" s="1"/>
  <c r="X189" i="8"/>
  <c r="B1415" i="12" s="1"/>
  <c r="X188" i="8"/>
  <c r="B1414" i="12" s="1"/>
  <c r="X187" i="8"/>
  <c r="B1413" i="12" s="1"/>
  <c r="X186" i="8"/>
  <c r="B1412" i="12" s="1"/>
  <c r="X185" i="8"/>
  <c r="B1411" i="12" s="1"/>
  <c r="X184" i="8"/>
  <c r="B1410" i="12" s="1"/>
  <c r="X183" i="8"/>
  <c r="B1409" i="12" s="1"/>
  <c r="X182" i="8"/>
  <c r="B1408" i="12" s="1"/>
  <c r="X181" i="8"/>
  <c r="B1407" i="12" s="1"/>
  <c r="X180" i="8"/>
  <c r="B1406" i="12" s="1"/>
  <c r="X179" i="8"/>
  <c r="B1405" i="12" s="1"/>
  <c r="X178" i="8"/>
  <c r="B1404" i="12" s="1"/>
  <c r="X177" i="8"/>
  <c r="B1403" i="12" s="1"/>
  <c r="X176" i="8"/>
  <c r="B1402" i="12" s="1"/>
  <c r="X175" i="8"/>
  <c r="B1401" i="12" s="1"/>
  <c r="X174" i="8"/>
  <c r="B1400" i="12" s="1"/>
  <c r="X173" i="8"/>
  <c r="B1399" i="12" s="1"/>
  <c r="X172" i="8"/>
  <c r="B1398" i="12" s="1"/>
  <c r="X171" i="8"/>
  <c r="B1397" i="12" s="1"/>
  <c r="X170" i="8"/>
  <c r="B1396" i="12" s="1"/>
  <c r="X169" i="8"/>
  <c r="B1395" i="12" s="1"/>
  <c r="X168" i="8"/>
  <c r="B1394" i="12" s="1"/>
  <c r="X167" i="8"/>
  <c r="B1393" i="12" s="1"/>
  <c r="X166" i="8"/>
  <c r="B1392" i="12" s="1"/>
  <c r="X165" i="8"/>
  <c r="B1391" i="12" s="1"/>
  <c r="X164" i="8"/>
  <c r="B1390" i="12" s="1"/>
  <c r="X163" i="8"/>
  <c r="B1389" i="12" s="1"/>
  <c r="X162" i="8"/>
  <c r="B1388" i="12" s="1"/>
  <c r="X161" i="8"/>
  <c r="B1387" i="12" s="1"/>
  <c r="X160" i="8"/>
  <c r="B1386" i="12" s="1"/>
  <c r="X159" i="8"/>
  <c r="B1385" i="12" s="1"/>
  <c r="X158" i="8"/>
  <c r="B1384" i="12" s="1"/>
  <c r="X157" i="8"/>
  <c r="B1383" i="12" s="1"/>
  <c r="X156" i="8"/>
  <c r="B1382" i="12" s="1"/>
  <c r="X155" i="8"/>
  <c r="B1381" i="12" s="1"/>
  <c r="X154" i="8"/>
  <c r="B1380" i="12" s="1"/>
  <c r="X153" i="8"/>
  <c r="B1379" i="12" s="1"/>
  <c r="X152" i="8"/>
  <c r="B1378" i="12" s="1"/>
  <c r="X151" i="8"/>
  <c r="B1377" i="12" s="1"/>
  <c r="X150" i="8"/>
  <c r="B1376" i="12" s="1"/>
  <c r="X149" i="8"/>
  <c r="B1375" i="12" s="1"/>
  <c r="X148" i="8"/>
  <c r="B1374" i="12" s="1"/>
  <c r="X147" i="8"/>
  <c r="B1373" i="12" s="1"/>
  <c r="X146" i="8"/>
  <c r="B1372" i="12" s="1"/>
  <c r="X145" i="8"/>
  <c r="B1371" i="12" s="1"/>
  <c r="X144" i="8"/>
  <c r="B1370" i="12" s="1"/>
  <c r="X143" i="8"/>
  <c r="B1369" i="12" s="1"/>
  <c r="X142" i="8"/>
  <c r="B1368" i="12" s="1"/>
  <c r="X141" i="8"/>
  <c r="B1367" i="12" s="1"/>
  <c r="X140" i="8"/>
  <c r="B1366" i="12" s="1"/>
  <c r="X139" i="8"/>
  <c r="B1365" i="12" s="1"/>
  <c r="X138" i="8"/>
  <c r="B1364" i="12" s="1"/>
  <c r="X137" i="8"/>
  <c r="B1363" i="12" s="1"/>
  <c r="X136" i="8"/>
  <c r="B1362" i="12" s="1"/>
  <c r="X135" i="8"/>
  <c r="B1361" i="12" s="1"/>
  <c r="X134" i="8"/>
  <c r="B1360" i="12" s="1"/>
  <c r="X133" i="8"/>
  <c r="B1359" i="12" s="1"/>
  <c r="X132" i="8"/>
  <c r="B1358" i="12" s="1"/>
  <c r="X131" i="8"/>
  <c r="B1357" i="12" s="1"/>
  <c r="X73" i="8"/>
  <c r="B1299" i="12" s="1"/>
  <c r="X72" i="8"/>
  <c r="B1298" i="12" s="1"/>
  <c r="X71" i="8"/>
  <c r="B1297" i="12" s="1"/>
  <c r="X70" i="8"/>
  <c r="B1296" i="12" s="1"/>
  <c r="X69" i="8"/>
  <c r="B1295" i="12" s="1"/>
  <c r="X68" i="8"/>
  <c r="B1294" i="12" s="1"/>
  <c r="X67" i="8"/>
  <c r="B1293" i="12" s="1"/>
  <c r="X66" i="8"/>
  <c r="B1292" i="12" s="1"/>
  <c r="X65" i="8"/>
  <c r="B1291" i="12" s="1"/>
  <c r="X64" i="8"/>
  <c r="B1290" i="12" s="1"/>
  <c r="X63" i="8"/>
  <c r="B1289" i="12" s="1"/>
  <c r="X62" i="8"/>
  <c r="B1288" i="12" s="1"/>
  <c r="X61" i="8"/>
  <c r="B1287" i="12" s="1"/>
  <c r="X60" i="8"/>
  <c r="B1286" i="12" s="1"/>
  <c r="X59" i="8"/>
  <c r="B1285" i="12" s="1"/>
  <c r="X58" i="8"/>
  <c r="B1284" i="12" s="1"/>
  <c r="X57" i="8"/>
  <c r="B1283" i="12" s="1"/>
  <c r="X56" i="8"/>
  <c r="B1282" i="12" s="1"/>
  <c r="X55" i="8"/>
  <c r="B1281" i="12" s="1"/>
  <c r="X54" i="8"/>
  <c r="B1280" i="12" s="1"/>
  <c r="X53" i="8"/>
  <c r="B1279" i="12" s="1"/>
  <c r="X52" i="8"/>
  <c r="B1278" i="12" s="1"/>
  <c r="X51" i="8"/>
  <c r="B1277" i="12" s="1"/>
  <c r="X50" i="8"/>
  <c r="B1276" i="12" s="1"/>
  <c r="X49" i="8"/>
  <c r="B1275" i="12" s="1"/>
  <c r="X48" i="8"/>
  <c r="B1274" i="12" s="1"/>
  <c r="X47" i="8"/>
  <c r="B1273" i="12" s="1"/>
  <c r="X46" i="8"/>
  <c r="B1272" i="12" s="1"/>
  <c r="X45" i="8"/>
  <c r="B1271" i="12" s="1"/>
  <c r="X44" i="8"/>
  <c r="B1270" i="12" s="1"/>
  <c r="X43" i="8"/>
  <c r="B1269" i="12" s="1"/>
  <c r="X42" i="8"/>
  <c r="B1268" i="12" s="1"/>
  <c r="X41" i="8"/>
  <c r="B1267" i="12" s="1"/>
  <c r="X40" i="8"/>
  <c r="B1266" i="12" s="1"/>
  <c r="X39" i="8"/>
  <c r="B1265" i="12" s="1"/>
  <c r="X38" i="8"/>
  <c r="B1264" i="12" s="1"/>
  <c r="X37" i="8"/>
  <c r="B1263" i="12" s="1"/>
  <c r="X36" i="8"/>
  <c r="B1262" i="12" s="1"/>
  <c r="X35" i="8"/>
  <c r="B1261" i="12" s="1"/>
  <c r="X34" i="8"/>
  <c r="B1260" i="12" s="1"/>
  <c r="X33" i="8"/>
  <c r="B1259" i="12" s="1"/>
  <c r="X32" i="8"/>
  <c r="B1258" i="12" s="1"/>
  <c r="X31" i="8"/>
  <c r="B1257" i="12" s="1"/>
  <c r="X30" i="8"/>
  <c r="B1256" i="12" s="1"/>
  <c r="X29" i="8"/>
  <c r="B1255" i="12" s="1"/>
  <c r="X28" i="8"/>
  <c r="B1254" i="12" s="1"/>
  <c r="X27" i="8"/>
  <c r="B1253" i="12" s="1"/>
  <c r="X26" i="8"/>
  <c r="B1252" i="12" s="1"/>
  <c r="X25" i="8"/>
  <c r="B1251" i="12" s="1"/>
  <c r="X24" i="8"/>
  <c r="B1250" i="12" s="1"/>
  <c r="X23" i="8"/>
  <c r="B1249" i="12" s="1"/>
  <c r="X22" i="8"/>
  <c r="B1248" i="12" s="1"/>
  <c r="X21" i="8"/>
  <c r="B1247" i="12" s="1"/>
  <c r="X20" i="8"/>
  <c r="B1246" i="12" s="1"/>
  <c r="X19" i="8"/>
  <c r="B1245" i="12" s="1"/>
  <c r="X18" i="8"/>
  <c r="B1244" i="12" s="1"/>
  <c r="X17" i="8"/>
  <c r="B1243" i="12" s="1"/>
  <c r="X16" i="8"/>
  <c r="B1242" i="12" s="1"/>
  <c r="X15" i="8"/>
  <c r="B1241" i="12" s="1"/>
  <c r="P189" i="7"/>
  <c r="Q189" i="7"/>
  <c r="G190" i="7"/>
  <c r="F190" i="7"/>
  <c r="AC190" i="7"/>
  <c r="AD190" i="7"/>
  <c r="AJ190" i="7" s="1"/>
  <c r="AM189" i="7"/>
  <c r="AN189" i="7"/>
  <c r="F189" i="7"/>
  <c r="G189" i="7"/>
  <c r="P188" i="7"/>
  <c r="Q188" i="7"/>
  <c r="AD189" i="7"/>
  <c r="AJ189" i="7" s="1"/>
  <c r="AC189" i="7"/>
  <c r="AN188" i="7"/>
  <c r="AM188" i="7"/>
  <c r="AM186" i="7"/>
  <c r="AN186" i="7"/>
  <c r="AC187" i="7"/>
  <c r="AD187" i="7"/>
  <c r="G187" i="7"/>
  <c r="F187" i="7"/>
  <c r="Q186" i="7"/>
  <c r="P186" i="7"/>
  <c r="F185" i="7"/>
  <c r="G185" i="7"/>
  <c r="P184" i="7"/>
  <c r="Q184" i="7"/>
  <c r="AC185" i="7"/>
  <c r="AD185" i="7"/>
  <c r="AJ185" i="7" s="1"/>
  <c r="AN184" i="7"/>
  <c r="AM184" i="7"/>
  <c r="Q183" i="7"/>
  <c r="P183" i="7"/>
  <c r="F184" i="7"/>
  <c r="G184" i="7"/>
  <c r="AD184" i="7"/>
  <c r="AJ184" i="7" s="1"/>
  <c r="AC184" i="7"/>
  <c r="AN183" i="7"/>
  <c r="AM183" i="7"/>
  <c r="AD181" i="7"/>
  <c r="AC181" i="7"/>
  <c r="AM180" i="7"/>
  <c r="AN180" i="7"/>
  <c r="G181" i="7"/>
  <c r="F181" i="7"/>
  <c r="Q180" i="7"/>
  <c r="P180" i="7"/>
  <c r="F180" i="7"/>
  <c r="G180" i="7"/>
  <c r="P179" i="7"/>
  <c r="Q179" i="7"/>
  <c r="AC180" i="7"/>
  <c r="AD180" i="7"/>
  <c r="AJ180" i="7" s="1"/>
  <c r="AN179" i="7"/>
  <c r="AM179" i="7"/>
  <c r="G177" i="7"/>
  <c r="F177" i="7"/>
  <c r="P176" i="7"/>
  <c r="Q176" i="7"/>
  <c r="AN176" i="7"/>
  <c r="AM176" i="7"/>
  <c r="AD177" i="7"/>
  <c r="AJ177" i="7" s="1"/>
  <c r="AC177" i="7"/>
  <c r="F175" i="7"/>
  <c r="G175" i="7"/>
  <c r="P174" i="7"/>
  <c r="Q174" i="7"/>
  <c r="AC175" i="7"/>
  <c r="AD175" i="7"/>
  <c r="AJ175" i="7" s="1"/>
  <c r="AM174" i="7"/>
  <c r="AN174" i="7"/>
  <c r="F174" i="7"/>
  <c r="G174" i="7"/>
  <c r="P173" i="7"/>
  <c r="Q173" i="7"/>
  <c r="AC174" i="7"/>
  <c r="AD174" i="7"/>
  <c r="AJ174" i="7" s="1"/>
  <c r="AM173" i="7"/>
  <c r="AN173" i="7"/>
  <c r="F173" i="7"/>
  <c r="G173" i="7"/>
  <c r="P172" i="7"/>
  <c r="Q172" i="7"/>
  <c r="AC173" i="7"/>
  <c r="AD173" i="7"/>
  <c r="AJ173" i="7" s="1"/>
  <c r="AM172" i="7"/>
  <c r="AN172" i="7"/>
  <c r="F172" i="7"/>
  <c r="G172" i="7"/>
  <c r="P171" i="7"/>
  <c r="Q171" i="7"/>
  <c r="AC172" i="7"/>
  <c r="AD172" i="7"/>
  <c r="AJ172" i="7" s="1"/>
  <c r="AM171" i="7"/>
  <c r="AN171" i="7"/>
  <c r="AC171" i="7"/>
  <c r="AD171" i="7"/>
  <c r="AN170" i="7"/>
  <c r="AM170" i="7"/>
  <c r="G171" i="7"/>
  <c r="F171" i="7"/>
  <c r="P170" i="7"/>
  <c r="Q170" i="7"/>
  <c r="G170" i="7"/>
  <c r="F170" i="7"/>
  <c r="Q169" i="7"/>
  <c r="P169" i="7"/>
  <c r="AD170" i="7"/>
  <c r="AJ170" i="7" s="1"/>
  <c r="AC170" i="7"/>
  <c r="AN169" i="7"/>
  <c r="AM169" i="7"/>
  <c r="AM167" i="7"/>
  <c r="AN167" i="7"/>
  <c r="AD168" i="7"/>
  <c r="AC168" i="7"/>
  <c r="G168" i="7"/>
  <c r="F168" i="7"/>
  <c r="Q167" i="7"/>
  <c r="P167" i="7"/>
  <c r="G167" i="7"/>
  <c r="F167" i="7"/>
  <c r="Q166" i="7"/>
  <c r="P166" i="7"/>
  <c r="AC167" i="7"/>
  <c r="AD167" i="7"/>
  <c r="AJ167" i="7" s="1"/>
  <c r="AM166" i="7"/>
  <c r="AN166" i="7"/>
  <c r="AC166" i="7"/>
  <c r="AD166" i="7"/>
  <c r="AM165" i="7"/>
  <c r="AN165" i="7"/>
  <c r="G166" i="7"/>
  <c r="F166" i="7"/>
  <c r="Q165" i="7"/>
  <c r="P165" i="7"/>
  <c r="AC165" i="7"/>
  <c r="AD165" i="7"/>
  <c r="AM164" i="7"/>
  <c r="AN164" i="7"/>
  <c r="F165" i="7"/>
  <c r="G165" i="7"/>
  <c r="Q164" i="7"/>
  <c r="P164" i="7"/>
  <c r="F163" i="7"/>
  <c r="G163" i="7"/>
  <c r="P162" i="7"/>
  <c r="Q162" i="7"/>
  <c r="AM162" i="7"/>
  <c r="AN162" i="7"/>
  <c r="AD163" i="7"/>
  <c r="AJ163" i="7" s="1"/>
  <c r="AC163" i="7"/>
  <c r="G150" i="7"/>
  <c r="F150" i="7"/>
  <c r="Q149" i="7"/>
  <c r="P149" i="7"/>
  <c r="AC150" i="7"/>
  <c r="AD150" i="7"/>
  <c r="AJ150" i="7" s="1"/>
  <c r="AN149" i="7"/>
  <c r="AM149" i="7"/>
  <c r="AM148" i="7"/>
  <c r="AN148" i="7"/>
  <c r="AD149" i="7"/>
  <c r="AC149" i="7"/>
  <c r="G149" i="7"/>
  <c r="F149" i="7"/>
  <c r="P148" i="7"/>
  <c r="Q148" i="7"/>
  <c r="AN144" i="7"/>
  <c r="AM144" i="7"/>
  <c r="AD145" i="7"/>
  <c r="AC145" i="7"/>
  <c r="G145" i="7"/>
  <c r="F145" i="7"/>
  <c r="Q144" i="7"/>
  <c r="P144" i="7"/>
  <c r="AD143" i="7"/>
  <c r="AC143" i="7"/>
  <c r="AM142" i="7"/>
  <c r="AN142" i="7"/>
  <c r="Q142" i="7"/>
  <c r="P142" i="7"/>
  <c r="G143" i="7"/>
  <c r="F143" i="7"/>
  <c r="F142" i="7"/>
  <c r="G142" i="7"/>
  <c r="Q141" i="7"/>
  <c r="P141" i="7"/>
  <c r="AD142" i="7"/>
  <c r="AJ142" i="7" s="1"/>
  <c r="AC142" i="7"/>
  <c r="AM141" i="7"/>
  <c r="AN141" i="7"/>
  <c r="AD139" i="7"/>
  <c r="AC139" i="7"/>
  <c r="AN138" i="7"/>
  <c r="AM138" i="7"/>
  <c r="G139" i="7"/>
  <c r="F139" i="7"/>
  <c r="P138" i="7"/>
  <c r="Q138" i="7"/>
  <c r="AM132" i="7"/>
  <c r="AN132" i="7"/>
  <c r="AD133" i="7"/>
  <c r="AC133" i="7"/>
  <c r="P132" i="7"/>
  <c r="Q132" i="7"/>
  <c r="G133" i="7"/>
  <c r="F133" i="7"/>
  <c r="AM131" i="7"/>
  <c r="AN131" i="7"/>
  <c r="AD132" i="7"/>
  <c r="AC132" i="7"/>
  <c r="Q131" i="7"/>
  <c r="P131" i="7"/>
  <c r="G132" i="7"/>
  <c r="F132" i="7"/>
  <c r="AC131" i="7"/>
  <c r="AD131" i="7"/>
  <c r="AM130" i="7"/>
  <c r="AN130" i="7"/>
  <c r="Q130" i="7"/>
  <c r="P130" i="7"/>
  <c r="G131" i="7"/>
  <c r="F131" i="7"/>
  <c r="X7" i="8"/>
  <c r="B1233" i="12" s="1"/>
  <c r="X6" i="8"/>
  <c r="B1232" i="12" s="1"/>
  <c r="X5" i="8"/>
  <c r="B1231" i="12" s="1"/>
  <c r="X4" i="8"/>
  <c r="B1230" i="12" s="1"/>
  <c r="X3" i="8"/>
  <c r="B1229" i="12" s="1"/>
  <c r="X2" i="8"/>
  <c r="F983" i="12"/>
  <c r="B983" i="12"/>
  <c r="F244" i="4"/>
  <c r="P242" i="8"/>
  <c r="M242" i="8"/>
  <c r="B242" i="9"/>
  <c r="H244" i="4"/>
  <c r="T242" i="8"/>
  <c r="S242" i="8"/>
  <c r="O242" i="8"/>
  <c r="F242" i="7"/>
  <c r="G242" i="7"/>
  <c r="P242" i="7"/>
  <c r="Q242" i="7"/>
  <c r="P241" i="7"/>
  <c r="Q241" i="7"/>
  <c r="AC242" i="7"/>
  <c r="AD242" i="7"/>
  <c r="AJ242" i="7" s="1"/>
  <c r="AM242" i="7"/>
  <c r="AN242" i="7"/>
  <c r="AM241" i="7"/>
  <c r="AN241" i="7"/>
  <c r="F243" i="4"/>
  <c r="P241" i="8"/>
  <c r="M241" i="8"/>
  <c r="H243" i="4"/>
  <c r="B241" i="9"/>
  <c r="T241" i="8"/>
  <c r="S241" i="8"/>
  <c r="O241" i="8"/>
  <c r="F241" i="7"/>
  <c r="G241" i="7"/>
  <c r="P240" i="7"/>
  <c r="Q240" i="7"/>
  <c r="AC241" i="7"/>
  <c r="AD241" i="7"/>
  <c r="AJ241" i="7" s="1"/>
  <c r="AM240" i="7"/>
  <c r="AN240" i="7"/>
  <c r="F242" i="4"/>
  <c r="P240" i="8"/>
  <c r="M240" i="8"/>
  <c r="B240" i="9"/>
  <c r="H242" i="4"/>
  <c r="T240" i="8"/>
  <c r="S240" i="8"/>
  <c r="O240" i="8"/>
  <c r="F240" i="7"/>
  <c r="G240" i="7"/>
  <c r="P239" i="7"/>
  <c r="Q239" i="7"/>
  <c r="AC240" i="7"/>
  <c r="AD240" i="7"/>
  <c r="AJ240" i="7" s="1"/>
  <c r="AM239" i="7"/>
  <c r="AN239" i="7"/>
  <c r="H241" i="4"/>
  <c r="O239" i="8"/>
  <c r="B239" i="9"/>
  <c r="T239" i="8"/>
  <c r="S239" i="8"/>
  <c r="P239" i="8"/>
  <c r="M239" i="8"/>
  <c r="F241" i="4"/>
  <c r="F239" i="7"/>
  <c r="G239" i="7"/>
  <c r="P238" i="7"/>
  <c r="Q238" i="7"/>
  <c r="AC239" i="7"/>
  <c r="AD239" i="7"/>
  <c r="AJ239" i="7" s="1"/>
  <c r="AM238" i="7"/>
  <c r="AN238" i="7"/>
  <c r="B238" i="9"/>
  <c r="H240" i="4"/>
  <c r="S238" i="8"/>
  <c r="O238" i="8"/>
  <c r="T238" i="8"/>
  <c r="P238" i="8"/>
  <c r="M238" i="8"/>
  <c r="F240" i="4"/>
  <c r="F238" i="7"/>
  <c r="G238" i="7"/>
  <c r="P237" i="7"/>
  <c r="Q237" i="7"/>
  <c r="AC238" i="7"/>
  <c r="AD238" i="7"/>
  <c r="AJ238" i="7" s="1"/>
  <c r="AM237" i="7"/>
  <c r="AN237" i="7"/>
  <c r="H239" i="4"/>
  <c r="B237" i="9"/>
  <c r="T237" i="8"/>
  <c r="S237" i="8"/>
  <c r="O237" i="8"/>
  <c r="F239" i="4"/>
  <c r="P237" i="8"/>
  <c r="M237" i="8"/>
  <c r="F237" i="7"/>
  <c r="G237" i="7"/>
  <c r="P236" i="7"/>
  <c r="Q236" i="7"/>
  <c r="AC237" i="7"/>
  <c r="AD237" i="7"/>
  <c r="AJ237" i="7" s="1"/>
  <c r="AM236" i="7"/>
  <c r="AN236" i="7"/>
  <c r="B236" i="9"/>
  <c r="H238" i="4"/>
  <c r="O236" i="8"/>
  <c r="T236" i="8"/>
  <c r="S236" i="8"/>
  <c r="P236" i="8"/>
  <c r="M236" i="8"/>
  <c r="F238" i="4"/>
  <c r="F236" i="7"/>
  <c r="G236" i="7"/>
  <c r="P235" i="7"/>
  <c r="Q235" i="7"/>
  <c r="AC236" i="7"/>
  <c r="AD236" i="7"/>
  <c r="AJ236" i="7" s="1"/>
  <c r="AM235" i="7"/>
  <c r="AN235" i="7"/>
  <c r="P235" i="8"/>
  <c r="F237" i="4"/>
  <c r="M235" i="8"/>
  <c r="B235" i="9"/>
  <c r="H237" i="4"/>
  <c r="T235" i="8"/>
  <c r="S235" i="8"/>
  <c r="O235" i="8"/>
  <c r="F235" i="7"/>
  <c r="G235" i="7"/>
  <c r="P234" i="7"/>
  <c r="Q234" i="7"/>
  <c r="AC235" i="7"/>
  <c r="AD235" i="7"/>
  <c r="AJ235" i="7" s="1"/>
  <c r="AM234" i="7"/>
  <c r="AN234" i="7"/>
  <c r="P234" i="8"/>
  <c r="F236" i="4"/>
  <c r="M234" i="8"/>
  <c r="B234" i="9"/>
  <c r="S234" i="8"/>
  <c r="H236" i="4"/>
  <c r="T234" i="8"/>
  <c r="O234" i="8"/>
  <c r="F234" i="7"/>
  <c r="G234" i="7"/>
  <c r="P233" i="7"/>
  <c r="Q233" i="7"/>
  <c r="AC234" i="7"/>
  <c r="AD234" i="7"/>
  <c r="AJ234" i="7" s="1"/>
  <c r="AM233" i="7"/>
  <c r="AN233" i="7"/>
  <c r="F235" i="4"/>
  <c r="P233" i="8"/>
  <c r="M233" i="8"/>
  <c r="S233" i="8"/>
  <c r="O233" i="8"/>
  <c r="H235" i="4"/>
  <c r="B233" i="9"/>
  <c r="T233" i="8"/>
  <c r="F233" i="7"/>
  <c r="G233" i="7"/>
  <c r="P232" i="7"/>
  <c r="Q232" i="7"/>
  <c r="AC233" i="7"/>
  <c r="AD233" i="7"/>
  <c r="AJ233" i="7" s="1"/>
  <c r="AM232" i="7"/>
  <c r="AN232" i="7"/>
  <c r="H234" i="4"/>
  <c r="T232" i="8"/>
  <c r="S232" i="8"/>
  <c r="B232" i="9"/>
  <c r="O232" i="8"/>
  <c r="P232" i="8"/>
  <c r="M232" i="8"/>
  <c r="F234" i="4"/>
  <c r="F232" i="7"/>
  <c r="G232" i="7"/>
  <c r="P231" i="7"/>
  <c r="Q231" i="7"/>
  <c r="AC232" i="7"/>
  <c r="AD232" i="7"/>
  <c r="AJ232" i="7" s="1"/>
  <c r="AM231" i="7"/>
  <c r="AN231" i="7"/>
  <c r="F233" i="4"/>
  <c r="P231" i="8"/>
  <c r="M231" i="8"/>
  <c r="H233" i="4"/>
  <c r="B231" i="9"/>
  <c r="T231" i="8"/>
  <c r="S231" i="8"/>
  <c r="O231" i="8"/>
  <c r="F231" i="7"/>
  <c r="G231" i="7"/>
  <c r="P230" i="7"/>
  <c r="Q230" i="7"/>
  <c r="AC231" i="7"/>
  <c r="AD231" i="7"/>
  <c r="AJ231" i="7" s="1"/>
  <c r="AM230" i="7"/>
  <c r="AN230" i="7"/>
  <c r="F232" i="4"/>
  <c r="P230" i="8"/>
  <c r="M230" i="8"/>
  <c r="B230" i="9"/>
  <c r="H232" i="4"/>
  <c r="O230" i="8"/>
  <c r="T230" i="8"/>
  <c r="S230" i="8"/>
  <c r="F230" i="7"/>
  <c r="G230" i="7"/>
  <c r="P229" i="7"/>
  <c r="Q229" i="7"/>
  <c r="AC230" i="7"/>
  <c r="AD230" i="7"/>
  <c r="AJ230" i="7" s="1"/>
  <c r="AM229" i="7"/>
  <c r="AN229" i="7"/>
  <c r="F231" i="4"/>
  <c r="M229" i="8"/>
  <c r="P229" i="8"/>
  <c r="B229" i="9"/>
  <c r="H231" i="4"/>
  <c r="T229" i="8"/>
  <c r="S229" i="8"/>
  <c r="O229" i="8"/>
  <c r="F229" i="7"/>
  <c r="G229" i="7"/>
  <c r="P228" i="7"/>
  <c r="Q228" i="7"/>
  <c r="AC229" i="7"/>
  <c r="AD229" i="7"/>
  <c r="AJ229" i="7" s="1"/>
  <c r="AM228" i="7"/>
  <c r="AN228" i="7"/>
  <c r="F230" i="4"/>
  <c r="M228" i="8"/>
  <c r="P228" i="8"/>
  <c r="H230" i="4"/>
  <c r="B228" i="9"/>
  <c r="T228" i="8"/>
  <c r="S228" i="8"/>
  <c r="O228" i="8"/>
  <c r="F228" i="7"/>
  <c r="G228" i="7"/>
  <c r="P227" i="7"/>
  <c r="Q227" i="7"/>
  <c r="AC228" i="7"/>
  <c r="AD228" i="7"/>
  <c r="AJ228" i="7" s="1"/>
  <c r="AM227" i="7"/>
  <c r="AN227" i="7"/>
  <c r="F229" i="4"/>
  <c r="P227" i="8"/>
  <c r="M227" i="8"/>
  <c r="H229" i="4"/>
  <c r="T227" i="8"/>
  <c r="S227" i="8"/>
  <c r="B227" i="9"/>
  <c r="O227" i="8"/>
  <c r="F227" i="7"/>
  <c r="G227" i="7"/>
  <c r="P226" i="7"/>
  <c r="Q226" i="7"/>
  <c r="AC227" i="7"/>
  <c r="AD227" i="7"/>
  <c r="AJ227" i="7" s="1"/>
  <c r="AM226" i="7"/>
  <c r="AN226" i="7"/>
  <c r="F228" i="4"/>
  <c r="M226" i="8"/>
  <c r="P226" i="8"/>
  <c r="T226" i="8"/>
  <c r="B226" i="9"/>
  <c r="H228" i="4"/>
  <c r="S226" i="8"/>
  <c r="O226" i="8"/>
  <c r="F226" i="7"/>
  <c r="G226" i="7"/>
  <c r="P225" i="7"/>
  <c r="Q225" i="7"/>
  <c r="AC226" i="7"/>
  <c r="AD226" i="7"/>
  <c r="AJ226" i="7" s="1"/>
  <c r="AM225" i="7"/>
  <c r="AN225" i="7"/>
  <c r="F227" i="4"/>
  <c r="P225" i="8"/>
  <c r="M225" i="8"/>
  <c r="S225" i="8"/>
  <c r="O225" i="8"/>
  <c r="H227" i="4"/>
  <c r="B225" i="9"/>
  <c r="T225" i="8"/>
  <c r="F225" i="7"/>
  <c r="G225" i="7"/>
  <c r="P224" i="7"/>
  <c r="Q224" i="7"/>
  <c r="AC225" i="7"/>
  <c r="AD225" i="7"/>
  <c r="AJ225" i="7" s="1"/>
  <c r="AM224" i="7"/>
  <c r="AN224" i="7"/>
  <c r="F226" i="4"/>
  <c r="M224" i="8"/>
  <c r="P224" i="8"/>
  <c r="B224" i="9"/>
  <c r="H226" i="4"/>
  <c r="S224" i="8"/>
  <c r="O224" i="8"/>
  <c r="T224" i="8"/>
  <c r="F224" i="7"/>
  <c r="G224" i="7"/>
  <c r="P223" i="7"/>
  <c r="Q223" i="7"/>
  <c r="AC224" i="7"/>
  <c r="AD224" i="7"/>
  <c r="AJ224" i="7" s="1"/>
  <c r="AM223" i="7"/>
  <c r="AN223" i="7"/>
  <c r="H225" i="4"/>
  <c r="O223" i="8"/>
  <c r="B223" i="9"/>
  <c r="T223" i="8"/>
  <c r="S223" i="8"/>
  <c r="P223" i="8"/>
  <c r="F225" i="4"/>
  <c r="M223" i="8"/>
  <c r="F223" i="7"/>
  <c r="G223" i="7"/>
  <c r="P222" i="7"/>
  <c r="Q222" i="7"/>
  <c r="AC223" i="7"/>
  <c r="AD223" i="7"/>
  <c r="AJ223" i="7" s="1"/>
  <c r="AM222" i="7"/>
  <c r="AN222" i="7"/>
  <c r="F224" i="4"/>
  <c r="P222" i="8"/>
  <c r="M222" i="8"/>
  <c r="T222" i="8"/>
  <c r="S222" i="8"/>
  <c r="B222" i="9"/>
  <c r="O222" i="8"/>
  <c r="H224" i="4"/>
  <c r="R222" i="8"/>
  <c r="F222" i="7"/>
  <c r="G222" i="7"/>
  <c r="P221" i="7"/>
  <c r="Q221" i="7"/>
  <c r="AC222" i="7"/>
  <c r="AD222" i="7"/>
  <c r="AJ222" i="7" s="1"/>
  <c r="AM221" i="7"/>
  <c r="AN221" i="7"/>
  <c r="F223" i="4"/>
  <c r="P221" i="8"/>
  <c r="M221" i="8"/>
  <c r="B221" i="9"/>
  <c r="H223" i="4"/>
  <c r="R221" i="8"/>
  <c r="O221" i="8"/>
  <c r="S221" i="8"/>
  <c r="T221" i="8"/>
  <c r="F221" i="7"/>
  <c r="G221" i="7"/>
  <c r="P220" i="7"/>
  <c r="Q220" i="7"/>
  <c r="AC221" i="7"/>
  <c r="AD221" i="7"/>
  <c r="AJ221" i="7" s="1"/>
  <c r="AM220" i="7"/>
  <c r="AN220" i="7"/>
  <c r="H222" i="4"/>
  <c r="S220" i="8"/>
  <c r="R220" i="8"/>
  <c r="O220" i="8"/>
  <c r="B220" i="9"/>
  <c r="T220" i="8"/>
  <c r="M220" i="8"/>
  <c r="F222" i="4"/>
  <c r="P220" i="8"/>
  <c r="F220" i="7"/>
  <c r="G220" i="7"/>
  <c r="P219" i="7"/>
  <c r="Q219" i="7"/>
  <c r="AC220" i="7"/>
  <c r="AD220" i="7"/>
  <c r="AJ220" i="7" s="1"/>
  <c r="AM219" i="7"/>
  <c r="AN219" i="7"/>
  <c r="F221" i="4"/>
  <c r="P219" i="8"/>
  <c r="M219" i="8"/>
  <c r="T219" i="8"/>
  <c r="H221" i="4"/>
  <c r="S219" i="8"/>
  <c r="B219" i="9"/>
  <c r="R219" i="8"/>
  <c r="O219" i="8"/>
  <c r="F219" i="7"/>
  <c r="G219" i="7"/>
  <c r="P218" i="7"/>
  <c r="Q218" i="7"/>
  <c r="AC219" i="7"/>
  <c r="AD219" i="7"/>
  <c r="AJ219" i="7" s="1"/>
  <c r="AM218" i="7"/>
  <c r="AN218" i="7"/>
  <c r="F220" i="4"/>
  <c r="M218" i="8"/>
  <c r="P218" i="8"/>
  <c r="H220" i="4"/>
  <c r="O218" i="8"/>
  <c r="B218" i="9"/>
  <c r="T218" i="8"/>
  <c r="S218" i="8"/>
  <c r="F218" i="7"/>
  <c r="G218" i="7"/>
  <c r="P217" i="7"/>
  <c r="Q217" i="7"/>
  <c r="AC218" i="7"/>
  <c r="AD218" i="7"/>
  <c r="AJ218" i="7" s="1"/>
  <c r="AM217" i="7"/>
  <c r="AN217" i="7"/>
  <c r="F219" i="4"/>
  <c r="M217" i="8"/>
  <c r="P217" i="8"/>
  <c r="H219" i="4"/>
  <c r="T217" i="8"/>
  <c r="B217" i="9"/>
  <c r="S217" i="8"/>
  <c r="O217" i="8"/>
  <c r="F217" i="7"/>
  <c r="G217" i="7"/>
  <c r="P216" i="7"/>
  <c r="Q216" i="7"/>
  <c r="AC217" i="7"/>
  <c r="AD217" i="7"/>
  <c r="AJ217" i="7" s="1"/>
  <c r="AM216" i="7"/>
  <c r="AN216" i="7"/>
  <c r="F218" i="4"/>
  <c r="P216" i="8"/>
  <c r="M216" i="8"/>
  <c r="S216" i="8"/>
  <c r="B216" i="9"/>
  <c r="H218" i="4"/>
  <c r="T216" i="8"/>
  <c r="O216" i="8"/>
  <c r="F216" i="7"/>
  <c r="G216" i="7"/>
  <c r="P215" i="7"/>
  <c r="Q215" i="7"/>
  <c r="AC216" i="7"/>
  <c r="AD216" i="7"/>
  <c r="AJ216" i="7" s="1"/>
  <c r="AM215" i="7"/>
  <c r="AN215" i="7"/>
  <c r="B215" i="9"/>
  <c r="H217" i="4"/>
  <c r="O215" i="8"/>
  <c r="S215" i="8"/>
  <c r="T215" i="8"/>
  <c r="P215" i="8"/>
  <c r="F217" i="4"/>
  <c r="M215" i="8"/>
  <c r="F215" i="7"/>
  <c r="G215" i="7"/>
  <c r="P214" i="7"/>
  <c r="Q214" i="7"/>
  <c r="AC215" i="7"/>
  <c r="AD215" i="7"/>
  <c r="AJ215" i="7" s="1"/>
  <c r="AM214" i="7"/>
  <c r="AN214" i="7"/>
  <c r="F216" i="4"/>
  <c r="P214" i="8"/>
  <c r="M214" i="8"/>
  <c r="S214" i="8"/>
  <c r="B214" i="9"/>
  <c r="H216" i="4"/>
  <c r="T214" i="8"/>
  <c r="O214" i="8"/>
  <c r="F214" i="7"/>
  <c r="G214" i="7"/>
  <c r="P213" i="7"/>
  <c r="Q213" i="7"/>
  <c r="AC214" i="7"/>
  <c r="AD214" i="7"/>
  <c r="AJ214" i="7" s="1"/>
  <c r="AM213" i="7"/>
  <c r="AN213" i="7"/>
  <c r="T213" i="8"/>
  <c r="S213" i="8"/>
  <c r="O213" i="8"/>
  <c r="H215" i="4"/>
  <c r="B213" i="9"/>
  <c r="M213" i="8"/>
  <c r="F215" i="4"/>
  <c r="P213" i="8"/>
  <c r="F213" i="7"/>
  <c r="G213" i="7"/>
  <c r="P212" i="7"/>
  <c r="Q212" i="7"/>
  <c r="AC213" i="7"/>
  <c r="AD213" i="7"/>
  <c r="AJ213" i="7" s="1"/>
  <c r="AM212" i="7"/>
  <c r="AN212" i="7"/>
  <c r="P212" i="8"/>
  <c r="F214" i="4"/>
  <c r="M212" i="8"/>
  <c r="T212" i="8"/>
  <c r="B212" i="9"/>
  <c r="H214" i="4"/>
  <c r="S212" i="8"/>
  <c r="O212" i="8"/>
  <c r="F212" i="7"/>
  <c r="G212" i="7"/>
  <c r="P211" i="7"/>
  <c r="Q211" i="7"/>
  <c r="AC212" i="7"/>
  <c r="AD212" i="7"/>
  <c r="AJ212" i="7" s="1"/>
  <c r="AM211" i="7"/>
  <c r="AN211" i="7"/>
  <c r="S211" i="8"/>
  <c r="H213" i="4"/>
  <c r="O211" i="8"/>
  <c r="B211" i="9"/>
  <c r="T211" i="8"/>
  <c r="P211" i="8"/>
  <c r="F213" i="4"/>
  <c r="M211" i="8"/>
  <c r="F211" i="7"/>
  <c r="G211" i="7"/>
  <c r="P210" i="7"/>
  <c r="Q210" i="7"/>
  <c r="AC211" i="7"/>
  <c r="AD211" i="7"/>
  <c r="AJ211" i="7" s="1"/>
  <c r="AM210" i="7"/>
  <c r="AN210" i="7"/>
  <c r="B210" i="9"/>
  <c r="H212" i="4"/>
  <c r="T210" i="8"/>
  <c r="S210" i="8"/>
  <c r="O210" i="8"/>
  <c r="M210" i="8"/>
  <c r="P210" i="8"/>
  <c r="F212" i="4"/>
  <c r="F210" i="7"/>
  <c r="G210" i="7"/>
  <c r="P209" i="7"/>
  <c r="Q209" i="7"/>
  <c r="AC210" i="7"/>
  <c r="AD210" i="7"/>
  <c r="AJ210" i="7" s="1"/>
  <c r="AM209" i="7"/>
  <c r="AN209" i="7"/>
  <c r="F211" i="4"/>
  <c r="M209" i="8"/>
  <c r="P209" i="8"/>
  <c r="H211" i="4"/>
  <c r="T209" i="8"/>
  <c r="B209" i="9"/>
  <c r="S209" i="8"/>
  <c r="O209" i="8"/>
  <c r="F209" i="7"/>
  <c r="G209" i="7"/>
  <c r="P208" i="7"/>
  <c r="Q208" i="7"/>
  <c r="AC209" i="7"/>
  <c r="AD209" i="7"/>
  <c r="AJ209" i="7" s="1"/>
  <c r="AM208" i="7"/>
  <c r="AN208" i="7"/>
  <c r="F208" i="7"/>
  <c r="G208" i="7"/>
  <c r="P207" i="7"/>
  <c r="Q207" i="7"/>
  <c r="AC208" i="7"/>
  <c r="AD208" i="7"/>
  <c r="AJ208" i="7" s="1"/>
  <c r="AM207" i="7"/>
  <c r="AN207" i="7"/>
  <c r="F207" i="7"/>
  <c r="G207" i="7"/>
  <c r="P206" i="7"/>
  <c r="Q206" i="7"/>
  <c r="AC207" i="7"/>
  <c r="AD207" i="7"/>
  <c r="AJ207" i="7" s="1"/>
  <c r="AM206" i="7"/>
  <c r="AN206" i="7"/>
  <c r="F206" i="7"/>
  <c r="G206" i="7"/>
  <c r="P205" i="7"/>
  <c r="Q205" i="7"/>
  <c r="AC206" i="7"/>
  <c r="AD206" i="7"/>
  <c r="AJ206" i="7" s="1"/>
  <c r="AM205" i="7"/>
  <c r="AN205" i="7"/>
  <c r="F205" i="7"/>
  <c r="G205" i="7"/>
  <c r="P204" i="7"/>
  <c r="Q204" i="7"/>
  <c r="AC205" i="7"/>
  <c r="AD205" i="7"/>
  <c r="AJ205" i="7" s="1"/>
  <c r="AM204" i="7"/>
  <c r="AN204" i="7"/>
  <c r="F204" i="7"/>
  <c r="G204" i="7"/>
  <c r="P203" i="7"/>
  <c r="Q203" i="7"/>
  <c r="AC204" i="7"/>
  <c r="AD204" i="7"/>
  <c r="AJ204" i="7" s="1"/>
  <c r="AM203" i="7"/>
  <c r="AN203" i="7"/>
  <c r="F203" i="7"/>
  <c r="G203" i="7"/>
  <c r="P202" i="7"/>
  <c r="Q202" i="7"/>
  <c r="AC203" i="7"/>
  <c r="AD203" i="7"/>
  <c r="AJ203" i="7" s="1"/>
  <c r="AM202" i="7"/>
  <c r="AN202" i="7"/>
  <c r="F202" i="7"/>
  <c r="G202" i="7"/>
  <c r="P201" i="7"/>
  <c r="Q201" i="7"/>
  <c r="AC202" i="7"/>
  <c r="AD202" i="7"/>
  <c r="AJ202" i="7" s="1"/>
  <c r="AM201" i="7"/>
  <c r="AN201" i="7"/>
  <c r="F201" i="7"/>
  <c r="G201" i="7"/>
  <c r="P200" i="7"/>
  <c r="Q200" i="7"/>
  <c r="AC201" i="7"/>
  <c r="AD201" i="7"/>
  <c r="AJ201" i="7" s="1"/>
  <c r="AM200" i="7"/>
  <c r="AN200" i="7"/>
  <c r="F200" i="7"/>
  <c r="G200" i="7"/>
  <c r="P199" i="7"/>
  <c r="Q199" i="7"/>
  <c r="AC200" i="7"/>
  <c r="AD200" i="7"/>
  <c r="AJ200" i="7" s="1"/>
  <c r="AM199" i="7"/>
  <c r="AN199" i="7"/>
  <c r="F199" i="7"/>
  <c r="G199" i="7"/>
  <c r="P198" i="7"/>
  <c r="Q198" i="7"/>
  <c r="AC199" i="7"/>
  <c r="AD199" i="7"/>
  <c r="AJ199" i="7" s="1"/>
  <c r="AM198" i="7"/>
  <c r="AN198" i="7"/>
  <c r="F198" i="7"/>
  <c r="G198" i="7"/>
  <c r="P197" i="7"/>
  <c r="Q197" i="7"/>
  <c r="AC198" i="7"/>
  <c r="AD198" i="7"/>
  <c r="AJ198" i="7" s="1"/>
  <c r="AM197" i="7"/>
  <c r="AN197" i="7"/>
  <c r="F197" i="7"/>
  <c r="G197" i="7"/>
  <c r="P196" i="7"/>
  <c r="Q196" i="7"/>
  <c r="AC197" i="7"/>
  <c r="AD197" i="7"/>
  <c r="AJ197" i="7" s="1"/>
  <c r="AM196" i="7"/>
  <c r="AN196" i="7"/>
  <c r="F196" i="7"/>
  <c r="G196" i="7"/>
  <c r="P195" i="7"/>
  <c r="Q195" i="7"/>
  <c r="AC196" i="7"/>
  <c r="AD196" i="7"/>
  <c r="AJ196" i="7" s="1"/>
  <c r="AM195" i="7"/>
  <c r="AN195" i="7"/>
  <c r="F195" i="7"/>
  <c r="G195" i="7"/>
  <c r="P194" i="7"/>
  <c r="Q194" i="7"/>
  <c r="AC195" i="7"/>
  <c r="AD195" i="7"/>
  <c r="AJ195" i="7" s="1"/>
  <c r="AM194" i="7"/>
  <c r="AN194" i="7"/>
  <c r="F194" i="7"/>
  <c r="G194" i="7"/>
  <c r="P193" i="7"/>
  <c r="Q193" i="7"/>
  <c r="AC194" i="7"/>
  <c r="AD194" i="7"/>
  <c r="AJ194" i="7" s="1"/>
  <c r="AM193" i="7"/>
  <c r="AN193" i="7"/>
  <c r="F193" i="7"/>
  <c r="G193" i="7"/>
  <c r="P192" i="7"/>
  <c r="Q192" i="7"/>
  <c r="AC193" i="7"/>
  <c r="AD193" i="7"/>
  <c r="AJ193" i="7" s="1"/>
  <c r="AM192" i="7"/>
  <c r="AN192" i="7"/>
  <c r="F192" i="7"/>
  <c r="G192" i="7"/>
  <c r="P191" i="7"/>
  <c r="Q191" i="7"/>
  <c r="AC192" i="7"/>
  <c r="AD192" i="7"/>
  <c r="AJ192" i="7" s="1"/>
  <c r="AM191" i="7"/>
  <c r="AN191" i="7"/>
  <c r="F191" i="7"/>
  <c r="G191" i="7"/>
  <c r="P190" i="7"/>
  <c r="Q190" i="7"/>
  <c r="AC191" i="7"/>
  <c r="AD191" i="7"/>
  <c r="AJ191" i="7" s="1"/>
  <c r="AM190" i="7"/>
  <c r="AN190" i="7"/>
  <c r="AM187" i="7"/>
  <c r="AN187" i="7"/>
  <c r="AC188" i="7"/>
  <c r="AD188" i="7"/>
  <c r="G188" i="7"/>
  <c r="F188" i="7"/>
  <c r="Q187" i="7"/>
  <c r="P187" i="7"/>
  <c r="AC186" i="7"/>
  <c r="AD186" i="7"/>
  <c r="AM185" i="7"/>
  <c r="AN185" i="7"/>
  <c r="P185" i="7"/>
  <c r="Q185" i="7"/>
  <c r="G186" i="7"/>
  <c r="F186" i="7"/>
  <c r="G183" i="7"/>
  <c r="F183" i="7"/>
  <c r="Q182" i="7"/>
  <c r="P182" i="7"/>
  <c r="AN182" i="7"/>
  <c r="AM182" i="7"/>
  <c r="AD183" i="7"/>
  <c r="AJ183" i="7" s="1"/>
  <c r="AC183" i="7"/>
  <c r="AC182" i="7"/>
  <c r="AD182" i="7"/>
  <c r="AM181" i="7"/>
  <c r="AN181" i="7"/>
  <c r="G182" i="7"/>
  <c r="F182" i="7"/>
  <c r="Q181" i="7"/>
  <c r="P181" i="7"/>
  <c r="AN178" i="7"/>
  <c r="AM178" i="7"/>
  <c r="AC179" i="7"/>
  <c r="AD179" i="7"/>
  <c r="F179" i="7"/>
  <c r="G179" i="7"/>
  <c r="Q178" i="7"/>
  <c r="P178" i="7"/>
  <c r="G178" i="7"/>
  <c r="F178" i="7"/>
  <c r="P177" i="7"/>
  <c r="Q177" i="7"/>
  <c r="AM177" i="7"/>
  <c r="AN177" i="7"/>
  <c r="AC178" i="7"/>
  <c r="AD178" i="7"/>
  <c r="AD176" i="7"/>
  <c r="AC176" i="7"/>
  <c r="AN175" i="7"/>
  <c r="AM175" i="7"/>
  <c r="G176" i="7"/>
  <c r="F176" i="7"/>
  <c r="P175" i="7"/>
  <c r="Q175" i="7"/>
  <c r="AM168" i="7"/>
  <c r="AN168" i="7"/>
  <c r="AD169" i="7"/>
  <c r="AC169" i="7"/>
  <c r="Q168" i="7"/>
  <c r="P168" i="7"/>
  <c r="G169" i="7"/>
  <c r="F169" i="7"/>
  <c r="G164" i="7"/>
  <c r="F164" i="7"/>
  <c r="Q163" i="7"/>
  <c r="P163" i="7"/>
  <c r="AC164" i="7"/>
  <c r="AD164" i="7"/>
  <c r="AJ164" i="7" s="1"/>
  <c r="AN163" i="7"/>
  <c r="AM163" i="7"/>
  <c r="G162" i="7"/>
  <c r="F162" i="7"/>
  <c r="P161" i="7"/>
  <c r="Q161" i="7"/>
  <c r="AC162" i="7"/>
  <c r="AD162" i="7"/>
  <c r="AJ162" i="7" s="1"/>
  <c r="AM161" i="7"/>
  <c r="AN161" i="7"/>
  <c r="F161" i="7"/>
  <c r="G161" i="7"/>
  <c r="P160" i="7"/>
  <c r="Q160" i="7"/>
  <c r="AC161" i="7"/>
  <c r="AD161" i="7"/>
  <c r="AJ161" i="7" s="1"/>
  <c r="AM160" i="7"/>
  <c r="AN160" i="7"/>
  <c r="F160" i="7"/>
  <c r="G160" i="7"/>
  <c r="P159" i="7"/>
  <c r="Q159" i="7"/>
  <c r="AC160" i="7"/>
  <c r="AD160" i="7"/>
  <c r="AJ160" i="7" s="1"/>
  <c r="AM159" i="7"/>
  <c r="AN159" i="7"/>
  <c r="F159" i="7"/>
  <c r="G159" i="7"/>
  <c r="P158" i="7"/>
  <c r="Q158" i="7"/>
  <c r="AC159" i="7"/>
  <c r="AD159" i="7"/>
  <c r="AJ159" i="7" s="1"/>
  <c r="AM158" i="7"/>
  <c r="AN158" i="7"/>
  <c r="F158" i="7"/>
  <c r="G158" i="7"/>
  <c r="P157" i="7"/>
  <c r="Q157" i="7"/>
  <c r="AC158" i="7"/>
  <c r="AD158" i="7"/>
  <c r="AJ158" i="7" s="1"/>
  <c r="AM157" i="7"/>
  <c r="AN157" i="7"/>
  <c r="F157" i="7"/>
  <c r="G157" i="7"/>
  <c r="P156" i="7"/>
  <c r="Q156" i="7"/>
  <c r="AC157" i="7"/>
  <c r="AD157" i="7"/>
  <c r="AJ157" i="7" s="1"/>
  <c r="AM156" i="7"/>
  <c r="AN156" i="7"/>
  <c r="F156" i="7"/>
  <c r="G156" i="7"/>
  <c r="P155" i="7"/>
  <c r="Q155" i="7"/>
  <c r="AC156" i="7"/>
  <c r="AD156" i="7"/>
  <c r="AJ156" i="7" s="1"/>
  <c r="AM155" i="7"/>
  <c r="AN155" i="7"/>
  <c r="F155" i="7"/>
  <c r="G155" i="7"/>
  <c r="P154" i="7"/>
  <c r="Q154" i="7"/>
  <c r="AC155" i="7"/>
  <c r="AD155" i="7"/>
  <c r="AJ155" i="7" s="1"/>
  <c r="AM154" i="7"/>
  <c r="AN154" i="7"/>
  <c r="F154" i="7"/>
  <c r="G154" i="7"/>
  <c r="P153" i="7"/>
  <c r="Q153" i="7"/>
  <c r="AC154" i="7"/>
  <c r="AD154" i="7"/>
  <c r="AJ154" i="7" s="1"/>
  <c r="AM153" i="7"/>
  <c r="AN153" i="7"/>
  <c r="F153" i="7"/>
  <c r="G153" i="7"/>
  <c r="P152" i="7"/>
  <c r="Q152" i="7"/>
  <c r="AC153" i="7"/>
  <c r="AD153" i="7"/>
  <c r="AJ153" i="7" s="1"/>
  <c r="AM152" i="7"/>
  <c r="AN152" i="7"/>
  <c r="F152" i="7"/>
  <c r="G152" i="7"/>
  <c r="P151" i="7"/>
  <c r="Q151" i="7"/>
  <c r="AC152" i="7"/>
  <c r="AD152" i="7"/>
  <c r="AJ152" i="7" s="1"/>
  <c r="AM151" i="7"/>
  <c r="AN151" i="7"/>
  <c r="F151" i="7"/>
  <c r="G151" i="7"/>
  <c r="P150" i="7"/>
  <c r="Q150" i="7"/>
  <c r="AC151" i="7"/>
  <c r="AD151" i="7"/>
  <c r="AJ151" i="7" s="1"/>
  <c r="AM150" i="7"/>
  <c r="AN150" i="7"/>
  <c r="F148" i="7"/>
  <c r="G148" i="7"/>
  <c r="P147" i="7"/>
  <c r="Q147" i="7"/>
  <c r="AC148" i="7"/>
  <c r="AD148" i="7"/>
  <c r="AJ148" i="7" s="1"/>
  <c r="AN147" i="7"/>
  <c r="AM147" i="7"/>
  <c r="AD147" i="7"/>
  <c r="AC147" i="7"/>
  <c r="AM146" i="7"/>
  <c r="AN146" i="7"/>
  <c r="G147" i="7"/>
  <c r="F147" i="7"/>
  <c r="P146" i="7"/>
  <c r="Q146" i="7"/>
  <c r="G146" i="7"/>
  <c r="F146" i="7"/>
  <c r="P145" i="7"/>
  <c r="Q145" i="7"/>
  <c r="AM145" i="7"/>
  <c r="AN145" i="7"/>
  <c r="AD146" i="7"/>
  <c r="AJ146" i="7" s="1"/>
  <c r="AC146" i="7"/>
  <c r="AM143" i="7"/>
  <c r="AN143" i="7"/>
  <c r="AC144" i="7"/>
  <c r="AD144" i="7"/>
  <c r="G144" i="7"/>
  <c r="F144" i="7"/>
  <c r="Q143" i="7"/>
  <c r="P143" i="7"/>
  <c r="G141" i="7"/>
  <c r="F141" i="7"/>
  <c r="Q140" i="7"/>
  <c r="P140" i="7"/>
  <c r="AM140" i="7"/>
  <c r="AN140" i="7"/>
  <c r="AD141" i="7"/>
  <c r="AJ141" i="7" s="1"/>
  <c r="AC141" i="7"/>
  <c r="G140" i="7"/>
  <c r="F140" i="7"/>
  <c r="Q139" i="7"/>
  <c r="P139" i="7"/>
  <c r="AD140" i="7"/>
  <c r="AJ140" i="7" s="1"/>
  <c r="AC140" i="7"/>
  <c r="AM139" i="7"/>
  <c r="AN139" i="7"/>
  <c r="AD138" i="7"/>
  <c r="AC138" i="7"/>
  <c r="AM137" i="7"/>
  <c r="AN137" i="7"/>
  <c r="P137" i="7"/>
  <c r="Q137" i="7"/>
  <c r="G138" i="7"/>
  <c r="F138" i="7"/>
  <c r="AC137" i="7"/>
  <c r="AD137" i="7"/>
  <c r="AM136" i="7"/>
  <c r="AN136" i="7"/>
  <c r="F137" i="7"/>
  <c r="G137" i="7"/>
  <c r="Q136" i="7"/>
  <c r="P136" i="7"/>
  <c r="F136" i="7"/>
  <c r="G136" i="7"/>
  <c r="P135" i="7"/>
  <c r="Q135" i="7"/>
  <c r="AD136" i="7"/>
  <c r="AJ136" i="7" s="1"/>
  <c r="AC136" i="7"/>
  <c r="AN135" i="7"/>
  <c r="AM135" i="7"/>
  <c r="AM134" i="7"/>
  <c r="AN134" i="7"/>
  <c r="AD135" i="7"/>
  <c r="AC135" i="7"/>
  <c r="G135" i="7"/>
  <c r="F135" i="7"/>
  <c r="P134" i="7"/>
  <c r="Q134" i="7"/>
  <c r="G134" i="7"/>
  <c r="F134" i="7"/>
  <c r="Q133" i="7"/>
  <c r="P133" i="7"/>
  <c r="AC134" i="7"/>
  <c r="AD134" i="7"/>
  <c r="AJ134" i="7" s="1"/>
  <c r="AM133" i="7"/>
  <c r="AN133" i="7"/>
  <c r="F130" i="7"/>
  <c r="G130" i="7"/>
  <c r="P129" i="7"/>
  <c r="Q129" i="7"/>
  <c r="AC130" i="7"/>
  <c r="AD130" i="7"/>
  <c r="AJ130" i="7" s="1"/>
  <c r="AM129" i="7"/>
  <c r="AN129" i="7"/>
  <c r="F131" i="4"/>
  <c r="P129" i="8"/>
  <c r="M129" i="8"/>
  <c r="H131" i="4"/>
  <c r="B129" i="9"/>
  <c r="T129" i="8"/>
  <c r="S129" i="8"/>
  <c r="O129" i="8"/>
  <c r="F129" i="7"/>
  <c r="G129" i="7"/>
  <c r="P128" i="7"/>
  <c r="Q128" i="7"/>
  <c r="AC129" i="7"/>
  <c r="AD129" i="7"/>
  <c r="AJ129" i="7" s="1"/>
  <c r="AM128" i="7"/>
  <c r="AN128" i="7"/>
  <c r="F130" i="4"/>
  <c r="P128" i="8"/>
  <c r="M128" i="8"/>
  <c r="H130" i="4"/>
  <c r="B128" i="9"/>
  <c r="T128" i="8"/>
  <c r="S128" i="8"/>
  <c r="O128" i="8"/>
  <c r="F128" i="7"/>
  <c r="G128" i="7"/>
  <c r="P127" i="7"/>
  <c r="Q127" i="7"/>
  <c r="AC128" i="7"/>
  <c r="AD128" i="7"/>
  <c r="AJ128" i="7" s="1"/>
  <c r="AM127" i="7"/>
  <c r="AN127" i="7"/>
  <c r="F129" i="4"/>
  <c r="P127" i="8"/>
  <c r="M127" i="8"/>
  <c r="H129" i="4"/>
  <c r="B127" i="9"/>
  <c r="T127" i="8"/>
  <c r="S127" i="8"/>
  <c r="O127" i="8"/>
  <c r="F127" i="7"/>
  <c r="G127" i="7"/>
  <c r="P126" i="7"/>
  <c r="Q126" i="7"/>
  <c r="AC127" i="7"/>
  <c r="AD127" i="7"/>
  <c r="AJ127" i="7" s="1"/>
  <c r="AM126" i="7"/>
  <c r="AN126" i="7"/>
  <c r="F128" i="4"/>
  <c r="P126" i="8"/>
  <c r="M126" i="8"/>
  <c r="H128" i="4"/>
  <c r="B126" i="9"/>
  <c r="T126" i="8"/>
  <c r="S126" i="8"/>
  <c r="O126" i="8"/>
  <c r="F126" i="7"/>
  <c r="G126" i="7"/>
  <c r="P125" i="7"/>
  <c r="Q125" i="7"/>
  <c r="AC126" i="7"/>
  <c r="AD126" i="7"/>
  <c r="AJ126" i="7" s="1"/>
  <c r="AM125" i="7"/>
  <c r="AN125" i="7"/>
  <c r="F127" i="4"/>
  <c r="P125" i="8"/>
  <c r="M125" i="8"/>
  <c r="H127" i="4"/>
  <c r="B125" i="9"/>
  <c r="T125" i="8"/>
  <c r="S125" i="8"/>
  <c r="O125" i="8"/>
  <c r="F125" i="7"/>
  <c r="G125" i="7"/>
  <c r="P124" i="7"/>
  <c r="Q124" i="7"/>
  <c r="AC125" i="7"/>
  <c r="AD125" i="7"/>
  <c r="AJ125" i="7" s="1"/>
  <c r="AM124" i="7"/>
  <c r="AN124" i="7"/>
  <c r="H126" i="4"/>
  <c r="B124" i="9"/>
  <c r="T124" i="8"/>
  <c r="S124" i="8"/>
  <c r="O124" i="8"/>
  <c r="F126" i="4"/>
  <c r="P124" i="8"/>
  <c r="M124" i="8"/>
  <c r="F124" i="7"/>
  <c r="G124" i="7"/>
  <c r="P123" i="7"/>
  <c r="Q123" i="7"/>
  <c r="AC124" i="7"/>
  <c r="AD124" i="7"/>
  <c r="AJ124" i="7" s="1"/>
  <c r="AM123" i="7"/>
  <c r="AN123" i="7"/>
  <c r="F125" i="4"/>
  <c r="P123" i="8"/>
  <c r="M123" i="8"/>
  <c r="H125" i="4"/>
  <c r="B123" i="9"/>
  <c r="T123" i="8"/>
  <c r="S123" i="8"/>
  <c r="O123" i="8"/>
  <c r="F123" i="7"/>
  <c r="G123" i="7"/>
  <c r="P122" i="7"/>
  <c r="Q122" i="7"/>
  <c r="AC123" i="7"/>
  <c r="AD123" i="7"/>
  <c r="AJ123" i="7" s="1"/>
  <c r="AM122" i="7"/>
  <c r="AN122" i="7"/>
  <c r="H124" i="4"/>
  <c r="B122" i="9"/>
  <c r="T122" i="8"/>
  <c r="S122" i="8"/>
  <c r="O122" i="8"/>
  <c r="F124" i="4"/>
  <c r="P122" i="8"/>
  <c r="M122" i="8"/>
  <c r="F122" i="7"/>
  <c r="G122" i="7"/>
  <c r="P121" i="7"/>
  <c r="Q121" i="7"/>
  <c r="AC122" i="7"/>
  <c r="AD122" i="7"/>
  <c r="AM121" i="7"/>
  <c r="AN121" i="7"/>
  <c r="F123" i="4"/>
  <c r="P121" i="8"/>
  <c r="M121" i="8"/>
  <c r="H123" i="4"/>
  <c r="B121" i="9"/>
  <c r="T121" i="8"/>
  <c r="S121" i="8"/>
  <c r="O121" i="8"/>
  <c r="F121" i="7"/>
  <c r="G121" i="7"/>
  <c r="P120" i="7"/>
  <c r="Q120" i="7"/>
  <c r="AC121" i="7"/>
  <c r="AD121" i="7"/>
  <c r="AJ121" i="7" s="1"/>
  <c r="AM120" i="7"/>
  <c r="AN120" i="7"/>
  <c r="F122" i="4"/>
  <c r="P120" i="8"/>
  <c r="M120" i="8"/>
  <c r="H122" i="4"/>
  <c r="B120" i="9"/>
  <c r="T120" i="8"/>
  <c r="S120" i="8"/>
  <c r="O120" i="8"/>
  <c r="F120" i="7"/>
  <c r="G120" i="7"/>
  <c r="P119" i="7"/>
  <c r="Q119" i="7"/>
  <c r="AC120" i="7"/>
  <c r="AD120" i="7"/>
  <c r="AJ120" i="7" s="1"/>
  <c r="AM119" i="7"/>
  <c r="AN119" i="7"/>
  <c r="H121" i="4"/>
  <c r="B119" i="9"/>
  <c r="T119" i="8"/>
  <c r="S119" i="8"/>
  <c r="O119" i="8"/>
  <c r="F121" i="4"/>
  <c r="P119" i="8"/>
  <c r="M119" i="8"/>
  <c r="F119" i="7"/>
  <c r="G119" i="7"/>
  <c r="P118" i="7"/>
  <c r="Q118" i="7"/>
  <c r="AC119" i="7"/>
  <c r="AD119" i="7"/>
  <c r="AJ119" i="7" s="1"/>
  <c r="AM118" i="7"/>
  <c r="AN118" i="7"/>
  <c r="H120" i="4"/>
  <c r="B118" i="9"/>
  <c r="T118" i="8"/>
  <c r="S118" i="8"/>
  <c r="O118" i="8"/>
  <c r="F120" i="4"/>
  <c r="P118" i="8"/>
  <c r="M118" i="8"/>
  <c r="F118" i="7"/>
  <c r="G118" i="7"/>
  <c r="P117" i="7"/>
  <c r="Q117" i="7"/>
  <c r="AC118" i="7"/>
  <c r="AD118" i="7"/>
  <c r="AJ118" i="7" s="1"/>
  <c r="AM117" i="7"/>
  <c r="AN117" i="7"/>
  <c r="F119" i="4"/>
  <c r="P117" i="8"/>
  <c r="M117" i="8"/>
  <c r="H119" i="4"/>
  <c r="B117" i="9"/>
  <c r="T117" i="8"/>
  <c r="S117" i="8"/>
  <c r="O117" i="8"/>
  <c r="F117" i="7"/>
  <c r="G117" i="7"/>
  <c r="P116" i="7"/>
  <c r="Q116" i="7"/>
  <c r="AC117" i="7"/>
  <c r="AD117" i="7"/>
  <c r="AJ117" i="7" s="1"/>
  <c r="AM116" i="7"/>
  <c r="AN116" i="7"/>
  <c r="H118" i="4"/>
  <c r="B116" i="9"/>
  <c r="T116" i="8"/>
  <c r="S116" i="8"/>
  <c r="O116" i="8"/>
  <c r="F118" i="4"/>
  <c r="P116" i="8"/>
  <c r="M116" i="8"/>
  <c r="F116" i="7"/>
  <c r="G116" i="7"/>
  <c r="P115" i="7"/>
  <c r="Q115" i="7"/>
  <c r="AC116" i="7"/>
  <c r="AD116" i="7"/>
  <c r="AJ116" i="7" s="1"/>
  <c r="AM115" i="7"/>
  <c r="AN115" i="7"/>
  <c r="H117" i="4"/>
  <c r="B115" i="9"/>
  <c r="T115" i="8"/>
  <c r="S115" i="8"/>
  <c r="O115" i="8"/>
  <c r="F117" i="4"/>
  <c r="P115" i="8"/>
  <c r="M115" i="8"/>
  <c r="F115" i="7"/>
  <c r="G115" i="7"/>
  <c r="P114" i="7"/>
  <c r="Q114" i="7"/>
  <c r="AC115" i="7"/>
  <c r="AD115" i="7"/>
  <c r="AJ115" i="7" s="1"/>
  <c r="AM114" i="7"/>
  <c r="AN114" i="7"/>
  <c r="F116" i="4"/>
  <c r="P114" i="8"/>
  <c r="M114" i="8"/>
  <c r="H116" i="4"/>
  <c r="B114" i="9"/>
  <c r="T114" i="8"/>
  <c r="S114" i="8"/>
  <c r="O114" i="8"/>
  <c r="F114" i="7"/>
  <c r="G114" i="7"/>
  <c r="P113" i="7"/>
  <c r="Q113" i="7"/>
  <c r="AC114" i="7"/>
  <c r="AD114" i="7"/>
  <c r="AJ114" i="7" s="1"/>
  <c r="AM113" i="7"/>
  <c r="AN113" i="7"/>
  <c r="F115" i="4"/>
  <c r="P113" i="8"/>
  <c r="M113" i="8"/>
  <c r="H115" i="4"/>
  <c r="B113" i="9"/>
  <c r="T113" i="8"/>
  <c r="S113" i="8"/>
  <c r="O113" i="8"/>
  <c r="F113" i="7"/>
  <c r="G113" i="7"/>
  <c r="P112" i="7"/>
  <c r="Q112" i="7"/>
  <c r="AC113" i="7"/>
  <c r="AD113" i="7"/>
  <c r="AJ113" i="7" s="1"/>
  <c r="AM112" i="7"/>
  <c r="AN112" i="7"/>
  <c r="F114" i="4"/>
  <c r="P112" i="8"/>
  <c r="M112" i="8"/>
  <c r="H114" i="4"/>
  <c r="B112" i="9"/>
  <c r="T112" i="8"/>
  <c r="S112" i="8"/>
  <c r="O112" i="8"/>
  <c r="F112" i="7"/>
  <c r="G112" i="7"/>
  <c r="P111" i="7"/>
  <c r="Q111" i="7"/>
  <c r="AC112" i="7"/>
  <c r="AD112" i="7"/>
  <c r="AJ112" i="7" s="1"/>
  <c r="AM111" i="7"/>
  <c r="AN111" i="7"/>
  <c r="F113" i="4"/>
  <c r="P111" i="8"/>
  <c r="M111" i="8"/>
  <c r="H113" i="4"/>
  <c r="B111" i="9"/>
  <c r="T111" i="8"/>
  <c r="S111" i="8"/>
  <c r="O111" i="8"/>
  <c r="F111" i="7"/>
  <c r="G111" i="7"/>
  <c r="P110" i="7"/>
  <c r="Q110" i="7"/>
  <c r="AC111" i="7"/>
  <c r="AD111" i="7"/>
  <c r="AJ111" i="7" s="1"/>
  <c r="AM110" i="7"/>
  <c r="AN110" i="7"/>
  <c r="F112" i="4"/>
  <c r="P110" i="8"/>
  <c r="M110" i="8"/>
  <c r="H112" i="4"/>
  <c r="B110" i="9"/>
  <c r="T110" i="8"/>
  <c r="S110" i="8"/>
  <c r="O110" i="8"/>
  <c r="F110" i="7"/>
  <c r="G110" i="7"/>
  <c r="P109" i="7"/>
  <c r="Q109" i="7"/>
  <c r="AC110" i="7"/>
  <c r="AD110" i="7"/>
  <c r="AJ110" i="7" s="1"/>
  <c r="AM109" i="7"/>
  <c r="AN109" i="7"/>
  <c r="F111" i="4"/>
  <c r="P109" i="8"/>
  <c r="M109" i="8"/>
  <c r="H111" i="4"/>
  <c r="B109" i="9"/>
  <c r="T109" i="8"/>
  <c r="S109" i="8"/>
  <c r="O109" i="8"/>
  <c r="F109" i="7"/>
  <c r="G109" i="7"/>
  <c r="P108" i="7"/>
  <c r="Q108" i="7"/>
  <c r="AC109" i="7"/>
  <c r="AD109" i="7"/>
  <c r="AJ109" i="7" s="1"/>
  <c r="AM108" i="7"/>
  <c r="AN108" i="7"/>
  <c r="F110" i="4"/>
  <c r="P108" i="8"/>
  <c r="M108" i="8"/>
  <c r="H110" i="4"/>
  <c r="B108" i="9"/>
  <c r="T108" i="8"/>
  <c r="S108" i="8"/>
  <c r="O108" i="8"/>
  <c r="F108" i="7"/>
  <c r="G108" i="7"/>
  <c r="P107" i="7"/>
  <c r="Q107" i="7"/>
  <c r="AC108" i="7"/>
  <c r="AD108" i="7"/>
  <c r="AJ108" i="7" s="1"/>
  <c r="AM107" i="7"/>
  <c r="AN107" i="7"/>
  <c r="F109" i="4"/>
  <c r="P107" i="8"/>
  <c r="M107" i="8"/>
  <c r="H109" i="4"/>
  <c r="B107" i="9"/>
  <c r="T107" i="8"/>
  <c r="S107" i="8"/>
  <c r="O107" i="8"/>
  <c r="F107" i="7"/>
  <c r="G107" i="7"/>
  <c r="P106" i="7"/>
  <c r="Q106" i="7"/>
  <c r="AC107" i="7"/>
  <c r="AD107" i="7"/>
  <c r="AJ107" i="7" s="1"/>
  <c r="AM106" i="7"/>
  <c r="AN106" i="7"/>
  <c r="F108" i="4"/>
  <c r="P106" i="8"/>
  <c r="M106" i="8"/>
  <c r="H108" i="4"/>
  <c r="B106" i="9"/>
  <c r="T106" i="8"/>
  <c r="S106" i="8"/>
  <c r="R106" i="8"/>
  <c r="O106" i="8"/>
  <c r="F106" i="7"/>
  <c r="G106" i="7"/>
  <c r="P105" i="7"/>
  <c r="Q105" i="7"/>
  <c r="AC106" i="7"/>
  <c r="AD106" i="7"/>
  <c r="AJ106" i="7" s="1"/>
  <c r="AM105" i="7"/>
  <c r="AN105" i="7"/>
  <c r="F107" i="4"/>
  <c r="P105" i="8"/>
  <c r="M105" i="8"/>
  <c r="H107" i="4"/>
  <c r="B105" i="9"/>
  <c r="T105" i="8"/>
  <c r="S105" i="8"/>
  <c r="R105" i="8"/>
  <c r="O105" i="8"/>
  <c r="F105" i="7"/>
  <c r="G105" i="7"/>
  <c r="P104" i="7"/>
  <c r="Q104" i="7"/>
  <c r="AC105" i="7"/>
  <c r="AD105" i="7"/>
  <c r="AJ105" i="7" s="1"/>
  <c r="AM104" i="7"/>
  <c r="AN104" i="7"/>
  <c r="F106" i="4"/>
  <c r="P104" i="8"/>
  <c r="M104" i="8"/>
  <c r="H106" i="4"/>
  <c r="B104" i="9"/>
  <c r="T104" i="8"/>
  <c r="S104" i="8"/>
  <c r="R104" i="8"/>
  <c r="O104" i="8"/>
  <c r="F104" i="7"/>
  <c r="G104" i="7"/>
  <c r="P103" i="7"/>
  <c r="Q103" i="7"/>
  <c r="AC104" i="7"/>
  <c r="AD104" i="7"/>
  <c r="AJ104" i="7" s="1"/>
  <c r="AM103" i="7"/>
  <c r="AN103" i="7"/>
  <c r="F105" i="4"/>
  <c r="P103" i="8"/>
  <c r="M103" i="8"/>
  <c r="H105" i="4"/>
  <c r="B103" i="9"/>
  <c r="T103" i="8"/>
  <c r="S103" i="8"/>
  <c r="R103" i="8"/>
  <c r="O103" i="8"/>
  <c r="F103" i="7"/>
  <c r="G103" i="7"/>
  <c r="P102" i="7"/>
  <c r="Q102" i="7"/>
  <c r="AC103" i="7"/>
  <c r="AD103" i="7"/>
  <c r="AJ103" i="7" s="1"/>
  <c r="AM102" i="7"/>
  <c r="AN102" i="7"/>
  <c r="F104" i="4"/>
  <c r="P102" i="8"/>
  <c r="M102" i="8"/>
  <c r="H104" i="4"/>
  <c r="B102" i="9"/>
  <c r="T102" i="8"/>
  <c r="S102" i="8"/>
  <c r="O102" i="8"/>
  <c r="F102" i="7"/>
  <c r="G102" i="7"/>
  <c r="P101" i="7"/>
  <c r="Q101" i="7"/>
  <c r="AC102" i="7"/>
  <c r="AD102" i="7"/>
  <c r="AJ102" i="7" s="1"/>
  <c r="AM101" i="7"/>
  <c r="AN101" i="7"/>
  <c r="F103" i="4"/>
  <c r="P101" i="8"/>
  <c r="M101" i="8"/>
  <c r="H103" i="4"/>
  <c r="B101" i="9"/>
  <c r="T101" i="8"/>
  <c r="S101" i="8"/>
  <c r="O101" i="8"/>
  <c r="F101" i="7"/>
  <c r="G101" i="7"/>
  <c r="P100" i="7"/>
  <c r="Q100" i="7"/>
  <c r="AC101" i="7"/>
  <c r="AD101" i="7"/>
  <c r="AJ101" i="7" s="1"/>
  <c r="AM100" i="7"/>
  <c r="AN100" i="7"/>
  <c r="F102" i="4"/>
  <c r="P100" i="8"/>
  <c r="M100" i="8"/>
  <c r="H102" i="4"/>
  <c r="B100" i="9"/>
  <c r="T100" i="8"/>
  <c r="S100" i="8"/>
  <c r="O100" i="8"/>
  <c r="F100" i="7"/>
  <c r="G100" i="7"/>
  <c r="P99" i="7"/>
  <c r="Q99" i="7"/>
  <c r="AC100" i="7"/>
  <c r="AD100" i="7"/>
  <c r="AM99" i="7"/>
  <c r="AN99" i="7"/>
  <c r="F101" i="4"/>
  <c r="P99" i="8"/>
  <c r="M99" i="8"/>
  <c r="H101" i="4"/>
  <c r="B99" i="9"/>
  <c r="T99" i="8"/>
  <c r="S99" i="8"/>
  <c r="O99" i="8"/>
  <c r="F99" i="7"/>
  <c r="G99" i="7"/>
  <c r="P98" i="7"/>
  <c r="Q98" i="7"/>
  <c r="AC99" i="7"/>
  <c r="AD99" i="7"/>
  <c r="AM98" i="7"/>
  <c r="AN98" i="7"/>
  <c r="F100" i="4"/>
  <c r="P98" i="8"/>
  <c r="M98" i="8"/>
  <c r="H100" i="4"/>
  <c r="B98" i="9"/>
  <c r="T98" i="8"/>
  <c r="S98" i="8"/>
  <c r="O98" i="8"/>
  <c r="F98" i="7"/>
  <c r="G98" i="7"/>
  <c r="P97" i="7"/>
  <c r="Q97" i="7"/>
  <c r="AC98" i="7"/>
  <c r="AD98" i="7"/>
  <c r="AJ98" i="7" s="1"/>
  <c r="AM97" i="7"/>
  <c r="AN97" i="7"/>
  <c r="F99" i="4"/>
  <c r="P97" i="8"/>
  <c r="M97" i="8"/>
  <c r="H99" i="4"/>
  <c r="B97" i="9"/>
  <c r="T97" i="8"/>
  <c r="S97" i="8"/>
  <c r="O97" i="8"/>
  <c r="F97" i="7"/>
  <c r="G97" i="7"/>
  <c r="P96" i="7"/>
  <c r="Q96" i="7"/>
  <c r="AC97" i="7"/>
  <c r="AD97" i="7"/>
  <c r="AJ97" i="7" s="1"/>
  <c r="AM96" i="7"/>
  <c r="AN96" i="7"/>
  <c r="F98" i="4"/>
  <c r="P96" i="8"/>
  <c r="M96" i="8"/>
  <c r="H98" i="4"/>
  <c r="B96" i="9"/>
  <c r="T96" i="8"/>
  <c r="S96" i="8"/>
  <c r="O96" i="8"/>
  <c r="F96" i="7"/>
  <c r="G96" i="7"/>
  <c r="P95" i="7"/>
  <c r="Q95" i="7"/>
  <c r="AC96" i="7"/>
  <c r="AD96" i="7"/>
  <c r="AJ96" i="7" s="1"/>
  <c r="AM95" i="7"/>
  <c r="AN95" i="7"/>
  <c r="F97" i="4"/>
  <c r="P95" i="8"/>
  <c r="M95" i="8"/>
  <c r="H97" i="4"/>
  <c r="B95" i="9"/>
  <c r="T95" i="8"/>
  <c r="S95" i="8"/>
  <c r="O95" i="8"/>
  <c r="F95" i="7"/>
  <c r="G95" i="7"/>
  <c r="P94" i="7"/>
  <c r="Q94" i="7"/>
  <c r="AC95" i="7"/>
  <c r="AD95" i="7"/>
  <c r="AJ95" i="7" s="1"/>
  <c r="AM94" i="7"/>
  <c r="AN94" i="7"/>
  <c r="F96" i="4"/>
  <c r="P94" i="8"/>
  <c r="M94" i="8"/>
  <c r="H96" i="4"/>
  <c r="B94" i="9"/>
  <c r="T94" i="8"/>
  <c r="S94" i="8"/>
  <c r="O94" i="8"/>
  <c r="F94" i="7"/>
  <c r="G94" i="7"/>
  <c r="P93" i="7"/>
  <c r="Q93" i="7"/>
  <c r="AC94" i="7"/>
  <c r="AD94" i="7"/>
  <c r="AJ94" i="7" s="1"/>
  <c r="AM93" i="7"/>
  <c r="AN93" i="7"/>
  <c r="F95" i="4"/>
  <c r="P93" i="8"/>
  <c r="M93" i="8"/>
  <c r="H95" i="4"/>
  <c r="B93" i="9"/>
  <c r="T93" i="8"/>
  <c r="S93" i="8"/>
  <c r="O93" i="8"/>
  <c r="F93" i="7"/>
  <c r="G93" i="7"/>
  <c r="P92" i="7"/>
  <c r="Q92" i="7"/>
  <c r="AC93" i="7"/>
  <c r="AD93" i="7"/>
  <c r="AJ93" i="7" s="1"/>
  <c r="AM92" i="7"/>
  <c r="AN92" i="7"/>
  <c r="F94" i="4"/>
  <c r="P92" i="8"/>
  <c r="M92" i="8"/>
  <c r="H94" i="4"/>
  <c r="B92" i="9"/>
  <c r="T92" i="8"/>
  <c r="S92" i="8"/>
  <c r="O92" i="8"/>
  <c r="F92" i="7"/>
  <c r="G92" i="7"/>
  <c r="P91" i="7"/>
  <c r="Q91" i="7"/>
  <c r="AC92" i="7"/>
  <c r="AD92" i="7"/>
  <c r="AJ92" i="7" s="1"/>
  <c r="AM91" i="7"/>
  <c r="AN91" i="7"/>
  <c r="F93" i="4"/>
  <c r="P91" i="8"/>
  <c r="M91" i="8"/>
  <c r="H93" i="4"/>
  <c r="B91" i="9"/>
  <c r="T91" i="8"/>
  <c r="S91" i="8"/>
  <c r="O91" i="8"/>
  <c r="F91" i="7"/>
  <c r="G91" i="7"/>
  <c r="P90" i="7"/>
  <c r="Q90" i="7"/>
  <c r="AC91" i="7"/>
  <c r="AD91" i="7"/>
  <c r="AJ91" i="7" s="1"/>
  <c r="AM90" i="7"/>
  <c r="AN90" i="7"/>
  <c r="F92" i="4"/>
  <c r="P90" i="8"/>
  <c r="M90" i="8"/>
  <c r="H92" i="4"/>
  <c r="B90" i="9"/>
  <c r="T90" i="8"/>
  <c r="S90" i="8"/>
  <c r="O90" i="8"/>
  <c r="F90" i="7"/>
  <c r="G90" i="7"/>
  <c r="P89" i="7"/>
  <c r="Q89" i="7"/>
  <c r="AC90" i="7"/>
  <c r="AD90" i="7"/>
  <c r="AJ90" i="7" s="1"/>
  <c r="AM89" i="7"/>
  <c r="AN89" i="7"/>
  <c r="F91" i="4"/>
  <c r="P89" i="8"/>
  <c r="M89" i="8"/>
  <c r="H91" i="4"/>
  <c r="B89" i="9"/>
  <c r="T89" i="8"/>
  <c r="S89" i="8"/>
  <c r="O89" i="8"/>
  <c r="F89" i="7"/>
  <c r="G89" i="7"/>
  <c r="P88" i="7"/>
  <c r="Q88" i="7"/>
  <c r="AC89" i="7"/>
  <c r="AD89" i="7"/>
  <c r="AJ89" i="7" s="1"/>
  <c r="AM88" i="7"/>
  <c r="AN88" i="7"/>
  <c r="F90" i="4"/>
  <c r="P88" i="8"/>
  <c r="M88" i="8"/>
  <c r="H90" i="4"/>
  <c r="B88" i="9"/>
  <c r="T88" i="8"/>
  <c r="S88" i="8"/>
  <c r="O88" i="8"/>
  <c r="F88" i="7"/>
  <c r="G88" i="7"/>
  <c r="P87" i="7"/>
  <c r="Q87" i="7"/>
  <c r="AC88" i="7"/>
  <c r="AD88" i="7"/>
  <c r="AJ88" i="7" s="1"/>
  <c r="AM87" i="7"/>
  <c r="AN87" i="7"/>
  <c r="F89" i="4"/>
  <c r="P87" i="8"/>
  <c r="M87" i="8"/>
  <c r="H89" i="4"/>
  <c r="B87" i="9"/>
  <c r="T87" i="8"/>
  <c r="S87" i="8"/>
  <c r="O87" i="8"/>
  <c r="F87" i="7"/>
  <c r="G87" i="7"/>
  <c r="P86" i="7"/>
  <c r="Q86" i="7"/>
  <c r="AC87" i="7"/>
  <c r="AD87" i="7"/>
  <c r="AJ87" i="7" s="1"/>
  <c r="AM86" i="7"/>
  <c r="AN86" i="7"/>
  <c r="F88" i="4"/>
  <c r="P86" i="8"/>
  <c r="M86" i="8"/>
  <c r="H88" i="4"/>
  <c r="B86" i="9"/>
  <c r="T86" i="8"/>
  <c r="S86" i="8"/>
  <c r="O86" i="8"/>
  <c r="F86" i="7"/>
  <c r="G86" i="7"/>
  <c r="P85" i="7"/>
  <c r="Q85" i="7"/>
  <c r="AC86" i="7"/>
  <c r="AD86" i="7"/>
  <c r="AJ86" i="7" s="1"/>
  <c r="AM85" i="7"/>
  <c r="AN85" i="7"/>
  <c r="F87" i="4"/>
  <c r="P85" i="8"/>
  <c r="M85" i="8"/>
  <c r="H87" i="4"/>
  <c r="B85" i="9"/>
  <c r="T85" i="8"/>
  <c r="S85" i="8"/>
  <c r="O85" i="8"/>
  <c r="F85" i="7"/>
  <c r="G85" i="7"/>
  <c r="P84" i="7"/>
  <c r="Q84" i="7"/>
  <c r="AC85" i="7"/>
  <c r="AD85" i="7"/>
  <c r="AJ85" i="7" s="1"/>
  <c r="AM84" i="7"/>
  <c r="AN84" i="7"/>
  <c r="F86" i="4"/>
  <c r="P84" i="8"/>
  <c r="M84" i="8"/>
  <c r="H86" i="4"/>
  <c r="B84" i="9"/>
  <c r="T84" i="8"/>
  <c r="S84" i="8"/>
  <c r="O84" i="8"/>
  <c r="F84" i="7"/>
  <c r="G84" i="7"/>
  <c r="P83" i="7"/>
  <c r="Q83" i="7"/>
  <c r="AC84" i="7"/>
  <c r="AD84" i="7"/>
  <c r="AJ84" i="7" s="1"/>
  <c r="AM83" i="7"/>
  <c r="AN83" i="7"/>
  <c r="F85" i="4"/>
  <c r="P83" i="8"/>
  <c r="M83" i="8"/>
  <c r="H85" i="4"/>
  <c r="B83" i="9"/>
  <c r="T83" i="8"/>
  <c r="S83" i="8"/>
  <c r="R83" i="8"/>
  <c r="O83" i="8"/>
  <c r="F83" i="7"/>
  <c r="G83" i="7"/>
  <c r="P82" i="7"/>
  <c r="Q82" i="7"/>
  <c r="AC83" i="7"/>
  <c r="AD83" i="7"/>
  <c r="AJ83" i="7" s="1"/>
  <c r="AM82" i="7"/>
  <c r="AN82" i="7"/>
  <c r="F84" i="4"/>
  <c r="P82" i="8"/>
  <c r="M82" i="8"/>
  <c r="H84" i="4"/>
  <c r="B82" i="9"/>
  <c r="T82" i="8"/>
  <c r="S82" i="8"/>
  <c r="R82" i="8"/>
  <c r="O82" i="8"/>
  <c r="F82" i="7"/>
  <c r="G82" i="7"/>
  <c r="P81" i="7"/>
  <c r="Q81" i="7"/>
  <c r="AC82" i="7"/>
  <c r="AD82" i="7"/>
  <c r="AJ82" i="7" s="1"/>
  <c r="AM81" i="7"/>
  <c r="AN81" i="7"/>
  <c r="F83" i="4"/>
  <c r="P81" i="8"/>
  <c r="M81" i="8"/>
  <c r="H83" i="4"/>
  <c r="B81" i="9"/>
  <c r="T81" i="8"/>
  <c r="S81" i="8"/>
  <c r="O81" i="8"/>
  <c r="F81" i="7"/>
  <c r="G81" i="7"/>
  <c r="P80" i="7"/>
  <c r="Q80" i="7"/>
  <c r="AC81" i="7"/>
  <c r="AD81" i="7"/>
  <c r="AJ81" i="7" s="1"/>
  <c r="AM80" i="7"/>
  <c r="AN80" i="7"/>
  <c r="F82" i="4"/>
  <c r="P80" i="8"/>
  <c r="M80" i="8"/>
  <c r="H82" i="4"/>
  <c r="B80" i="9"/>
  <c r="T80" i="8"/>
  <c r="S80" i="8"/>
  <c r="O80" i="8"/>
  <c r="F80" i="7"/>
  <c r="G80" i="7"/>
  <c r="P79" i="7"/>
  <c r="Q79" i="7"/>
  <c r="AC80" i="7"/>
  <c r="AD80" i="7"/>
  <c r="AJ80" i="7" s="1"/>
  <c r="AM79" i="7"/>
  <c r="AN79" i="7"/>
  <c r="F81" i="4"/>
  <c r="P79" i="8"/>
  <c r="M79" i="8"/>
  <c r="H81" i="4"/>
  <c r="B79" i="9"/>
  <c r="T79" i="8"/>
  <c r="S79" i="8"/>
  <c r="O79" i="8"/>
  <c r="F79" i="7"/>
  <c r="G79" i="7"/>
  <c r="P78" i="7"/>
  <c r="Q78" i="7"/>
  <c r="AC79" i="7"/>
  <c r="AD79" i="7"/>
  <c r="AJ79" i="7" s="1"/>
  <c r="AM78" i="7"/>
  <c r="AN78" i="7"/>
  <c r="F80" i="4"/>
  <c r="P78" i="8"/>
  <c r="M78" i="8"/>
  <c r="H80" i="4"/>
  <c r="B78" i="9"/>
  <c r="T78" i="8"/>
  <c r="S78" i="8"/>
  <c r="O78" i="8"/>
  <c r="F78" i="7"/>
  <c r="G78" i="7"/>
  <c r="P77" i="7"/>
  <c r="Q77" i="7"/>
  <c r="AC78" i="7"/>
  <c r="AD78" i="7"/>
  <c r="AM77" i="7"/>
  <c r="AN77" i="7"/>
  <c r="F79" i="4"/>
  <c r="P77" i="8"/>
  <c r="M77" i="8"/>
  <c r="H79" i="4"/>
  <c r="B77" i="9"/>
  <c r="T77" i="8"/>
  <c r="S77" i="8"/>
  <c r="O77" i="8"/>
  <c r="F77" i="7"/>
  <c r="G77" i="7"/>
  <c r="P76" i="7"/>
  <c r="Q76" i="7"/>
  <c r="AC77" i="7"/>
  <c r="AD77" i="7"/>
  <c r="AJ77" i="7" s="1"/>
  <c r="AM76" i="7"/>
  <c r="AN76" i="7"/>
  <c r="F78" i="4"/>
  <c r="P76" i="8"/>
  <c r="M76" i="8"/>
  <c r="H78" i="4"/>
  <c r="B76" i="9"/>
  <c r="T76" i="8"/>
  <c r="S76" i="8"/>
  <c r="O76" i="8"/>
  <c r="F76" i="7"/>
  <c r="G76" i="7"/>
  <c r="P75" i="7"/>
  <c r="Q75" i="7"/>
  <c r="AC76" i="7"/>
  <c r="AD76" i="7"/>
  <c r="AJ76" i="7" s="1"/>
  <c r="AM75" i="7"/>
  <c r="AN75" i="7"/>
  <c r="F77" i="4"/>
  <c r="P75" i="8"/>
  <c r="M75" i="8"/>
  <c r="H77" i="4"/>
  <c r="B75" i="9"/>
  <c r="T75" i="8"/>
  <c r="S75" i="8"/>
  <c r="O75" i="8"/>
  <c r="F75" i="7"/>
  <c r="G75" i="7"/>
  <c r="P74" i="7"/>
  <c r="Q74" i="7"/>
  <c r="AC75" i="7"/>
  <c r="AD75" i="7"/>
  <c r="AJ75" i="7" s="1"/>
  <c r="AM74" i="7"/>
  <c r="AN74" i="7"/>
  <c r="F76" i="4"/>
  <c r="P74" i="8"/>
  <c r="M74" i="8"/>
  <c r="H76" i="4"/>
  <c r="B74" i="9"/>
  <c r="T74" i="8"/>
  <c r="S74" i="8"/>
  <c r="O74" i="8"/>
  <c r="F74" i="7"/>
  <c r="G74" i="7"/>
  <c r="P73" i="7"/>
  <c r="Q73" i="7"/>
  <c r="AC74" i="7"/>
  <c r="AD74" i="7"/>
  <c r="AJ74" i="7" s="1"/>
  <c r="AM73" i="7"/>
  <c r="AN73" i="7"/>
  <c r="F73" i="7"/>
  <c r="G73" i="7"/>
  <c r="P72" i="7"/>
  <c r="Q72" i="7"/>
  <c r="AC73" i="7"/>
  <c r="AD73" i="7"/>
  <c r="AJ73" i="7" s="1"/>
  <c r="AM72" i="7"/>
  <c r="AN72" i="7"/>
  <c r="F72" i="7"/>
  <c r="G72" i="7"/>
  <c r="P71" i="7"/>
  <c r="Q71" i="7"/>
  <c r="AC72" i="7"/>
  <c r="AD72" i="7"/>
  <c r="AJ72" i="7" s="1"/>
  <c r="AM71" i="7"/>
  <c r="AN71" i="7"/>
  <c r="F71" i="7"/>
  <c r="G71" i="7"/>
  <c r="P70" i="7"/>
  <c r="Q70" i="7"/>
  <c r="AC71" i="7"/>
  <c r="AD71" i="7"/>
  <c r="AJ71" i="7" s="1"/>
  <c r="AM70" i="7"/>
  <c r="AN70" i="7"/>
  <c r="F70" i="7"/>
  <c r="G70" i="7"/>
  <c r="P69" i="7"/>
  <c r="Q69" i="7"/>
  <c r="AC70" i="7"/>
  <c r="AD70" i="7"/>
  <c r="AJ70" i="7" s="1"/>
  <c r="AM69" i="7"/>
  <c r="AN69" i="7"/>
  <c r="F69" i="7"/>
  <c r="G69" i="7"/>
  <c r="P68" i="7"/>
  <c r="Q68" i="7"/>
  <c r="AC69" i="7"/>
  <c r="AD69" i="7"/>
  <c r="AJ69" i="7" s="1"/>
  <c r="AM68" i="7"/>
  <c r="AN68" i="7"/>
  <c r="F68" i="7"/>
  <c r="G68" i="7"/>
  <c r="P67" i="7"/>
  <c r="Q67" i="7"/>
  <c r="AC68" i="7"/>
  <c r="AD68" i="7"/>
  <c r="AJ68" i="7" s="1"/>
  <c r="AM67" i="7"/>
  <c r="AN67" i="7"/>
  <c r="F67" i="7"/>
  <c r="G67" i="7"/>
  <c r="P66" i="7"/>
  <c r="Q66" i="7"/>
  <c r="AC67" i="7"/>
  <c r="AD67" i="7"/>
  <c r="AJ67" i="7" s="1"/>
  <c r="AM66" i="7"/>
  <c r="AN66" i="7"/>
  <c r="F66" i="7"/>
  <c r="G66" i="7"/>
  <c r="P65" i="7"/>
  <c r="Q65" i="7"/>
  <c r="AC66" i="7"/>
  <c r="AD66" i="7"/>
  <c r="AJ66" i="7" s="1"/>
  <c r="AM65" i="7"/>
  <c r="AN65" i="7"/>
  <c r="F65" i="7"/>
  <c r="G65" i="7"/>
  <c r="P64" i="7"/>
  <c r="Q64" i="7"/>
  <c r="AC65" i="7"/>
  <c r="AD65" i="7"/>
  <c r="AJ65" i="7" s="1"/>
  <c r="AM64" i="7"/>
  <c r="AN64" i="7"/>
  <c r="F64" i="7"/>
  <c r="G64" i="7"/>
  <c r="P63" i="7"/>
  <c r="Q63" i="7"/>
  <c r="AC64" i="7"/>
  <c r="AD64" i="7"/>
  <c r="AJ64" i="7" s="1"/>
  <c r="AM63" i="7"/>
  <c r="AN63" i="7"/>
  <c r="F63" i="7"/>
  <c r="G63" i="7"/>
  <c r="P62" i="7"/>
  <c r="Q62" i="7"/>
  <c r="AC63" i="7"/>
  <c r="AD63" i="7"/>
  <c r="AJ63" i="7" s="1"/>
  <c r="AM62" i="7"/>
  <c r="AN62" i="7"/>
  <c r="F62" i="7"/>
  <c r="G62" i="7"/>
  <c r="P61" i="7"/>
  <c r="Q61" i="7"/>
  <c r="AC62" i="7"/>
  <c r="AD62" i="7"/>
  <c r="AJ62" i="7" s="1"/>
  <c r="AM61" i="7"/>
  <c r="AN61" i="7"/>
  <c r="F61" i="7"/>
  <c r="G61" i="7"/>
  <c r="P60" i="7"/>
  <c r="Q60" i="7"/>
  <c r="AC61" i="7"/>
  <c r="AD61" i="7"/>
  <c r="AJ61" i="7" s="1"/>
  <c r="AM60" i="7"/>
  <c r="AN60" i="7"/>
  <c r="F60" i="7"/>
  <c r="G60" i="7"/>
  <c r="P59" i="7"/>
  <c r="Q59" i="7"/>
  <c r="AC60" i="7"/>
  <c r="AD60" i="7"/>
  <c r="AJ60" i="7" s="1"/>
  <c r="AM59" i="7"/>
  <c r="AN59" i="7"/>
  <c r="F59" i="7"/>
  <c r="G59" i="7"/>
  <c r="P58" i="7"/>
  <c r="Q58" i="7"/>
  <c r="AC59" i="7"/>
  <c r="AD59" i="7"/>
  <c r="AJ59" i="7" s="1"/>
  <c r="AM58" i="7"/>
  <c r="AN58" i="7"/>
  <c r="F58" i="7"/>
  <c r="G58" i="7"/>
  <c r="P57" i="7"/>
  <c r="Q57" i="7"/>
  <c r="AC58" i="7"/>
  <c r="AD58" i="7"/>
  <c r="AJ58" i="7" s="1"/>
  <c r="AM57" i="7"/>
  <c r="AN57" i="7"/>
  <c r="F57" i="7"/>
  <c r="G57" i="7"/>
  <c r="P56" i="7"/>
  <c r="Q56" i="7"/>
  <c r="AC57" i="7"/>
  <c r="AD57" i="7"/>
  <c r="AJ57" i="7" s="1"/>
  <c r="AM56" i="7"/>
  <c r="AN56" i="7"/>
  <c r="F56" i="7"/>
  <c r="G56" i="7"/>
  <c r="P55" i="7"/>
  <c r="Q55" i="7"/>
  <c r="AC56" i="7"/>
  <c r="AD56" i="7"/>
  <c r="AJ56" i="7" s="1"/>
  <c r="AM55" i="7"/>
  <c r="AN55" i="7"/>
  <c r="F55" i="7"/>
  <c r="G55" i="7"/>
  <c r="P54" i="7"/>
  <c r="Q54" i="7"/>
  <c r="AC55" i="7"/>
  <c r="AD55" i="7"/>
  <c r="AJ55" i="7" s="1"/>
  <c r="AM54" i="7"/>
  <c r="AN54" i="7"/>
  <c r="F54" i="7"/>
  <c r="G54" i="7"/>
  <c r="P53" i="7"/>
  <c r="Q53" i="7"/>
  <c r="AC54" i="7"/>
  <c r="AD54" i="7"/>
  <c r="AJ54" i="7" s="1"/>
  <c r="AM53" i="7"/>
  <c r="AN53" i="7"/>
  <c r="F53" i="7"/>
  <c r="G53" i="7"/>
  <c r="P52" i="7"/>
  <c r="Q52" i="7"/>
  <c r="AC53" i="7"/>
  <c r="AD53" i="7"/>
  <c r="AJ53" i="7" s="1"/>
  <c r="AM52" i="7"/>
  <c r="AN52" i="7"/>
  <c r="F52" i="7"/>
  <c r="G52" i="7"/>
  <c r="P51" i="7"/>
  <c r="Q51" i="7"/>
  <c r="AC52" i="7"/>
  <c r="AD52" i="7"/>
  <c r="AJ52" i="7" s="1"/>
  <c r="AM51" i="7"/>
  <c r="AN51" i="7"/>
  <c r="F51" i="7"/>
  <c r="G51" i="7"/>
  <c r="P50" i="7"/>
  <c r="Q50" i="7"/>
  <c r="AC51" i="7"/>
  <c r="AD51" i="7"/>
  <c r="AJ51" i="7" s="1"/>
  <c r="AM50" i="7"/>
  <c r="AN50" i="7"/>
  <c r="F50" i="7"/>
  <c r="G50" i="7"/>
  <c r="P49" i="7"/>
  <c r="Q49" i="7"/>
  <c r="AC50" i="7"/>
  <c r="AD50" i="7"/>
  <c r="AJ50" i="7" s="1"/>
  <c r="AM49" i="7"/>
  <c r="AN49" i="7"/>
  <c r="F49" i="7"/>
  <c r="G49" i="7"/>
  <c r="P48" i="7"/>
  <c r="Q48" i="7"/>
  <c r="AC49" i="7"/>
  <c r="AD49" i="7"/>
  <c r="AJ49" i="7" s="1"/>
  <c r="AM48" i="7"/>
  <c r="AN48" i="7"/>
  <c r="F48" i="7"/>
  <c r="G48" i="7"/>
  <c r="P47" i="7"/>
  <c r="Q47" i="7"/>
  <c r="AC48" i="7"/>
  <c r="AD48" i="7"/>
  <c r="AJ48" i="7" s="1"/>
  <c r="AM47" i="7"/>
  <c r="AN47" i="7"/>
  <c r="F47" i="7"/>
  <c r="G47" i="7"/>
  <c r="P46" i="7"/>
  <c r="Q46" i="7"/>
  <c r="AC47" i="7"/>
  <c r="AD47" i="7"/>
  <c r="AJ47" i="7" s="1"/>
  <c r="AM46" i="7"/>
  <c r="AN46" i="7"/>
  <c r="F46" i="7"/>
  <c r="G46" i="7"/>
  <c r="P45" i="7"/>
  <c r="Q45" i="7"/>
  <c r="AC46" i="7"/>
  <c r="AD46" i="7"/>
  <c r="AJ46" i="7" s="1"/>
  <c r="AM45" i="7"/>
  <c r="AN45" i="7"/>
  <c r="F45" i="7"/>
  <c r="G45" i="7"/>
  <c r="P44" i="7"/>
  <c r="Q44" i="7"/>
  <c r="AC45" i="7"/>
  <c r="AD45" i="7"/>
  <c r="AJ45" i="7" s="1"/>
  <c r="AM44" i="7"/>
  <c r="AN44" i="7"/>
  <c r="F44" i="7"/>
  <c r="G44" i="7"/>
  <c r="P43" i="7"/>
  <c r="Q43" i="7"/>
  <c r="AC44" i="7"/>
  <c r="AD44" i="7"/>
  <c r="AJ44" i="7" s="1"/>
  <c r="AM43" i="7"/>
  <c r="AN43" i="7"/>
  <c r="F43" i="7"/>
  <c r="G43" i="7"/>
  <c r="P42" i="7"/>
  <c r="Q42" i="7"/>
  <c r="AC43" i="7"/>
  <c r="AD43" i="7"/>
  <c r="AJ43" i="7" s="1"/>
  <c r="AM42" i="7"/>
  <c r="AN42" i="7"/>
  <c r="F42" i="7"/>
  <c r="G42" i="7"/>
  <c r="P41" i="7"/>
  <c r="Q41" i="7"/>
  <c r="AC42" i="7"/>
  <c r="AD42" i="7"/>
  <c r="AJ42" i="7" s="1"/>
  <c r="AM41" i="7"/>
  <c r="AN41" i="7"/>
  <c r="F41" i="7"/>
  <c r="G41" i="7"/>
  <c r="P40" i="7"/>
  <c r="Q40" i="7"/>
  <c r="AC41" i="7"/>
  <c r="AD41" i="7"/>
  <c r="AJ41" i="7" s="1"/>
  <c r="AM40" i="7"/>
  <c r="AN40" i="7"/>
  <c r="F40" i="7"/>
  <c r="G40" i="7"/>
  <c r="P39" i="7"/>
  <c r="Q39" i="7"/>
  <c r="AC40" i="7"/>
  <c r="AD40" i="7"/>
  <c r="AM39" i="7"/>
  <c r="AN39" i="7"/>
  <c r="F39" i="7"/>
  <c r="G39" i="7"/>
  <c r="P38" i="7"/>
  <c r="Q38" i="7"/>
  <c r="AC39" i="7"/>
  <c r="AD39" i="7"/>
  <c r="AJ39" i="7" s="1"/>
  <c r="AM38" i="7"/>
  <c r="AN38" i="7"/>
  <c r="F38" i="7"/>
  <c r="G38" i="7"/>
  <c r="P37" i="7"/>
  <c r="Q37" i="7"/>
  <c r="AC38" i="7"/>
  <c r="AD38" i="7"/>
  <c r="AJ38" i="7" s="1"/>
  <c r="AM37" i="7"/>
  <c r="AN37" i="7"/>
  <c r="F37" i="7"/>
  <c r="G37" i="7"/>
  <c r="P36" i="7"/>
  <c r="Q36" i="7"/>
  <c r="AC37" i="7"/>
  <c r="AD37" i="7"/>
  <c r="AJ37" i="7" s="1"/>
  <c r="AM36" i="7"/>
  <c r="AN36" i="7"/>
  <c r="F36" i="7"/>
  <c r="G36" i="7"/>
  <c r="P35" i="7"/>
  <c r="Q35" i="7"/>
  <c r="AC36" i="7"/>
  <c r="AD36" i="7"/>
  <c r="AJ36" i="7" s="1"/>
  <c r="AM35" i="7"/>
  <c r="AN35" i="7"/>
  <c r="F35" i="7"/>
  <c r="G35" i="7"/>
  <c r="P34" i="7"/>
  <c r="Q34" i="7"/>
  <c r="AC35" i="7"/>
  <c r="AD35" i="7"/>
  <c r="AJ35" i="7" s="1"/>
  <c r="AM34" i="7"/>
  <c r="AN34" i="7"/>
  <c r="F34" i="7"/>
  <c r="G34" i="7"/>
  <c r="P33" i="7"/>
  <c r="Q33" i="7"/>
  <c r="AC34" i="7"/>
  <c r="AD34" i="7"/>
  <c r="AJ34" i="7" s="1"/>
  <c r="AM33" i="7"/>
  <c r="AN33" i="7"/>
  <c r="F33" i="7"/>
  <c r="G33" i="7"/>
  <c r="P32" i="7"/>
  <c r="Q32" i="7"/>
  <c r="AC33" i="7"/>
  <c r="AD33" i="7"/>
  <c r="AJ33" i="7" s="1"/>
  <c r="AM32" i="7"/>
  <c r="AN32" i="7"/>
  <c r="F32" i="7"/>
  <c r="G32" i="7"/>
  <c r="P31" i="7"/>
  <c r="Q31" i="7"/>
  <c r="AC32" i="7"/>
  <c r="AD32" i="7"/>
  <c r="AJ32" i="7" s="1"/>
  <c r="AM31" i="7"/>
  <c r="AN31" i="7"/>
  <c r="F31" i="7"/>
  <c r="G31" i="7"/>
  <c r="P30" i="7"/>
  <c r="Q30" i="7"/>
  <c r="AC31" i="7"/>
  <c r="AD31" i="7"/>
  <c r="AJ31" i="7" s="1"/>
  <c r="AM30" i="7"/>
  <c r="AN30" i="7"/>
  <c r="F30" i="7"/>
  <c r="G30" i="7"/>
  <c r="P29" i="7"/>
  <c r="Q29" i="7"/>
  <c r="AC30" i="7"/>
  <c r="AD30" i="7"/>
  <c r="AJ30" i="7" s="1"/>
  <c r="AM29" i="7"/>
  <c r="AN29" i="7"/>
  <c r="F29" i="7"/>
  <c r="G29" i="7"/>
  <c r="P28" i="7"/>
  <c r="Q28" i="7"/>
  <c r="AC29" i="7"/>
  <c r="AD29" i="7"/>
  <c r="AJ29" i="7" s="1"/>
  <c r="AM28" i="7"/>
  <c r="AN28" i="7"/>
  <c r="F28" i="7"/>
  <c r="G28" i="7"/>
  <c r="P27" i="7"/>
  <c r="Q27" i="7"/>
  <c r="AC28" i="7"/>
  <c r="AD28" i="7"/>
  <c r="AJ28" i="7" s="1"/>
  <c r="AM27" i="7"/>
  <c r="AN27" i="7"/>
  <c r="F27" i="7"/>
  <c r="G27" i="7"/>
  <c r="P26" i="7"/>
  <c r="Q26" i="7"/>
  <c r="AC27" i="7"/>
  <c r="AD27" i="7"/>
  <c r="AJ27" i="7" s="1"/>
  <c r="AM26" i="7"/>
  <c r="AN26" i="7"/>
  <c r="F26" i="7"/>
  <c r="G26" i="7"/>
  <c r="P25" i="7"/>
  <c r="Q25" i="7"/>
  <c r="AC26" i="7"/>
  <c r="AD26" i="7"/>
  <c r="AJ26" i="7" s="1"/>
  <c r="AM25" i="7"/>
  <c r="AN25" i="7"/>
  <c r="F25" i="7"/>
  <c r="G25" i="7"/>
  <c r="P24" i="7"/>
  <c r="Q24" i="7"/>
  <c r="AC25" i="7"/>
  <c r="AD25" i="7"/>
  <c r="AJ25" i="7" s="1"/>
  <c r="AM24" i="7"/>
  <c r="AN24" i="7"/>
  <c r="F24" i="7"/>
  <c r="G24" i="7"/>
  <c r="P23" i="7"/>
  <c r="Q23" i="7"/>
  <c r="AC24" i="7"/>
  <c r="AD24" i="7"/>
  <c r="AJ24" i="7" s="1"/>
  <c r="AM23" i="7"/>
  <c r="AN23" i="7"/>
  <c r="F23" i="7"/>
  <c r="G23" i="7"/>
  <c r="P22" i="7"/>
  <c r="Q22" i="7"/>
  <c r="AC23" i="7"/>
  <c r="AD23" i="7"/>
  <c r="AJ23" i="7" s="1"/>
  <c r="AM22" i="7"/>
  <c r="AN22" i="7"/>
  <c r="F22" i="7"/>
  <c r="G22" i="7"/>
  <c r="P21" i="7"/>
  <c r="Q21" i="7"/>
  <c r="AC22" i="7"/>
  <c r="AD22" i="7"/>
  <c r="AJ22" i="7" s="1"/>
  <c r="AM21" i="7"/>
  <c r="AN21" i="7"/>
  <c r="F21" i="7"/>
  <c r="G21" i="7"/>
  <c r="P20" i="7"/>
  <c r="Q20" i="7"/>
  <c r="AC21" i="7"/>
  <c r="AD21" i="7"/>
  <c r="AJ21" i="7" s="1"/>
  <c r="AM20" i="7"/>
  <c r="AN20" i="7"/>
  <c r="F20" i="7"/>
  <c r="G20" i="7"/>
  <c r="P19" i="7"/>
  <c r="Q19" i="7"/>
  <c r="AC20" i="7"/>
  <c r="AD20" i="7"/>
  <c r="AJ20" i="7" s="1"/>
  <c r="AM19" i="7"/>
  <c r="AN19" i="7"/>
  <c r="F19" i="7"/>
  <c r="G19" i="7"/>
  <c r="P18" i="7"/>
  <c r="Q18" i="7"/>
  <c r="AC19" i="7"/>
  <c r="AD19" i="7"/>
  <c r="AJ19" i="7" s="1"/>
  <c r="AM18" i="7"/>
  <c r="AN18" i="7"/>
  <c r="F18" i="7"/>
  <c r="G18" i="7"/>
  <c r="P17" i="7"/>
  <c r="Q17" i="7"/>
  <c r="AC18" i="7"/>
  <c r="AD18" i="7"/>
  <c r="AJ18" i="7" s="1"/>
  <c r="AM17" i="7"/>
  <c r="AN17" i="7"/>
  <c r="F17" i="7"/>
  <c r="G17" i="7"/>
  <c r="P16" i="7"/>
  <c r="Q16" i="7"/>
  <c r="AC17" i="7"/>
  <c r="AD17" i="7"/>
  <c r="AJ17" i="7" s="1"/>
  <c r="AM16" i="7"/>
  <c r="AN16" i="7"/>
  <c r="F16" i="7"/>
  <c r="G16" i="7"/>
  <c r="P15" i="7"/>
  <c r="Q15" i="7"/>
  <c r="AC16" i="7"/>
  <c r="AD16" i="7"/>
  <c r="AJ16" i="7" s="1"/>
  <c r="AM15" i="7"/>
  <c r="AN15" i="7"/>
  <c r="F15" i="7"/>
  <c r="G15" i="7"/>
  <c r="P14" i="7"/>
  <c r="Q14" i="7"/>
  <c r="AC15" i="7"/>
  <c r="AD15" i="7"/>
  <c r="AJ15" i="7" s="1"/>
  <c r="AM14" i="7"/>
  <c r="AN14" i="7"/>
  <c r="F14" i="7"/>
  <c r="G14" i="7"/>
  <c r="P13" i="7"/>
  <c r="Q13" i="7"/>
  <c r="AC14" i="7"/>
  <c r="AD14" i="7"/>
  <c r="AJ14" i="7" s="1"/>
  <c r="AM13" i="7"/>
  <c r="AN13" i="7"/>
  <c r="F15" i="4"/>
  <c r="P13" i="8"/>
  <c r="M13" i="8"/>
  <c r="H15" i="4"/>
  <c r="B13" i="9"/>
  <c r="T13" i="8"/>
  <c r="S13" i="8"/>
  <c r="O13" i="8"/>
  <c r="F13" i="7"/>
  <c r="G13" i="7"/>
  <c r="P12" i="7"/>
  <c r="Q12" i="7"/>
  <c r="AC13" i="7"/>
  <c r="AD13" i="7"/>
  <c r="AJ13" i="7" s="1"/>
  <c r="AM12" i="7"/>
  <c r="AN12" i="7"/>
  <c r="F14" i="4"/>
  <c r="P12" i="8"/>
  <c r="M12" i="8"/>
  <c r="H14" i="4"/>
  <c r="B12" i="9"/>
  <c r="T12" i="8"/>
  <c r="S12" i="8"/>
  <c r="O12" i="8"/>
  <c r="F12" i="7"/>
  <c r="G12" i="7"/>
  <c r="P11" i="7"/>
  <c r="Q11" i="7"/>
  <c r="AC12" i="7"/>
  <c r="AD12" i="7"/>
  <c r="AJ12" i="7" s="1"/>
  <c r="AM11" i="7"/>
  <c r="AN11" i="7"/>
  <c r="F13" i="4"/>
  <c r="P11" i="8"/>
  <c r="M11" i="8"/>
  <c r="H13" i="4"/>
  <c r="B11" i="9"/>
  <c r="T11" i="8"/>
  <c r="S11" i="8"/>
  <c r="O11" i="8"/>
  <c r="F11" i="7"/>
  <c r="G11" i="7"/>
  <c r="P10" i="7"/>
  <c r="Q10" i="7"/>
  <c r="AC11" i="7"/>
  <c r="AD11" i="7"/>
  <c r="AJ11" i="7" s="1"/>
  <c r="AM10" i="7"/>
  <c r="AN10" i="7"/>
  <c r="F12" i="4"/>
  <c r="P10" i="8"/>
  <c r="M10" i="8"/>
  <c r="H12" i="4"/>
  <c r="B10" i="9"/>
  <c r="T10" i="8"/>
  <c r="S10" i="8"/>
  <c r="O10" i="8"/>
  <c r="F10" i="7"/>
  <c r="G10" i="7"/>
  <c r="P9" i="7"/>
  <c r="Q9" i="7"/>
  <c r="AC10" i="7"/>
  <c r="AD10" i="7"/>
  <c r="AM9" i="7"/>
  <c r="AN9" i="7"/>
  <c r="F11" i="4"/>
  <c r="P9" i="8"/>
  <c r="M9" i="8"/>
  <c r="H11" i="4"/>
  <c r="B9" i="9"/>
  <c r="T9" i="8"/>
  <c r="S9" i="8"/>
  <c r="O9" i="8"/>
  <c r="F9" i="7"/>
  <c r="G9" i="7"/>
  <c r="P8" i="7"/>
  <c r="Q8" i="7"/>
  <c r="AC9" i="7"/>
  <c r="AD9" i="7"/>
  <c r="AJ9" i="7" s="1"/>
  <c r="AM8" i="7"/>
  <c r="AN8" i="7"/>
  <c r="F10" i="4"/>
  <c r="P8" i="8"/>
  <c r="M8" i="8"/>
  <c r="H10" i="4"/>
  <c r="B8" i="9"/>
  <c r="T8" i="8"/>
  <c r="S8" i="8"/>
  <c r="O8" i="8"/>
  <c r="F8" i="7"/>
  <c r="G8" i="7"/>
  <c r="P7" i="7"/>
  <c r="Q7" i="7"/>
  <c r="AC8" i="7"/>
  <c r="AD8" i="7"/>
  <c r="AJ8" i="7" s="1"/>
  <c r="AM7" i="7"/>
  <c r="AN7" i="7"/>
  <c r="F7" i="7"/>
  <c r="G7" i="7"/>
  <c r="P6" i="7"/>
  <c r="Q6" i="7"/>
  <c r="AC7" i="7"/>
  <c r="AD7" i="7"/>
  <c r="AJ7" i="7" s="1"/>
  <c r="AM6" i="7"/>
  <c r="AN6" i="7"/>
  <c r="F6" i="7"/>
  <c r="G6" i="7"/>
  <c r="P5" i="7"/>
  <c r="Q5" i="7"/>
  <c r="AC6" i="7"/>
  <c r="AD6" i="7"/>
  <c r="AJ6" i="7" s="1"/>
  <c r="AM5" i="7"/>
  <c r="AN5" i="7"/>
  <c r="F5" i="7"/>
  <c r="G5" i="7"/>
  <c r="P4" i="7"/>
  <c r="Q4" i="7"/>
  <c r="AC5" i="7"/>
  <c r="AD5" i="7"/>
  <c r="AJ5" i="7" s="1"/>
  <c r="AM4" i="7"/>
  <c r="AN4" i="7"/>
  <c r="F4" i="7"/>
  <c r="G4" i="7"/>
  <c r="P3" i="7"/>
  <c r="Q3" i="7"/>
  <c r="AC4" i="7"/>
  <c r="AD4" i="7"/>
  <c r="AJ4" i="7" s="1"/>
  <c r="AM3" i="7"/>
  <c r="AN3" i="7"/>
  <c r="F3" i="7"/>
  <c r="G3" i="7"/>
  <c r="P2" i="7"/>
  <c r="Q2" i="7"/>
  <c r="AC3" i="7"/>
  <c r="AD3" i="7"/>
  <c r="AJ3" i="7" s="1"/>
  <c r="AM2" i="7"/>
  <c r="AN2" i="7"/>
  <c r="R2" i="7"/>
  <c r="S2" i="7"/>
  <c r="T2" i="7"/>
  <c r="U2" i="7"/>
  <c r="D2" i="13"/>
  <c r="AB2" i="13"/>
  <c r="AI2" i="7"/>
  <c r="AR2" i="7"/>
  <c r="AS2" i="7"/>
  <c r="E2" i="13"/>
  <c r="N2" i="13"/>
  <c r="B2" i="20" s="1"/>
  <c r="B493" i="21" s="1"/>
  <c r="E130" i="9"/>
  <c r="B376" i="12" s="1"/>
  <c r="D621" i="12"/>
  <c r="C130" i="9"/>
  <c r="B621" i="12" s="1"/>
  <c r="G130" i="9"/>
  <c r="F376" i="12" s="1"/>
  <c r="D130" i="9"/>
  <c r="F621" i="12" s="1"/>
  <c r="F130" i="9"/>
  <c r="D376" i="12" s="1"/>
  <c r="F130" i="11"/>
  <c r="H1111" i="12" s="1"/>
  <c r="D130" i="11"/>
  <c r="D1111" i="12" s="1"/>
  <c r="E110" i="11"/>
  <c r="F1091" i="12" s="1"/>
  <c r="E109" i="11"/>
  <c r="F1090" i="12" s="1"/>
  <c r="E108" i="11"/>
  <c r="F1089" i="12" s="1"/>
  <c r="E107" i="11"/>
  <c r="F1088" i="12" s="1"/>
  <c r="E106" i="11"/>
  <c r="F1087" i="12" s="1"/>
  <c r="E105" i="11"/>
  <c r="F1086" i="12" s="1"/>
  <c r="E104" i="11"/>
  <c r="F1085" i="12" s="1"/>
  <c r="E103" i="11"/>
  <c r="F1084" i="12" s="1"/>
  <c r="E102" i="11"/>
  <c r="F1083" i="12" s="1"/>
  <c r="E101" i="11"/>
  <c r="F1082" i="12" s="1"/>
  <c r="E100" i="11"/>
  <c r="F1081" i="12" s="1"/>
  <c r="E99" i="11"/>
  <c r="F1080" i="12" s="1"/>
  <c r="E98" i="11"/>
  <c r="F1079" i="12" s="1"/>
  <c r="E97" i="11"/>
  <c r="F1078" i="12" s="1"/>
  <c r="E96" i="11"/>
  <c r="F1077" i="12" s="1"/>
  <c r="E95" i="11"/>
  <c r="F1076" i="12" s="1"/>
  <c r="E94" i="11"/>
  <c r="F1075" i="12" s="1"/>
  <c r="E93" i="11"/>
  <c r="F1074" i="12" s="1"/>
  <c r="E92" i="11"/>
  <c r="F1073" i="12" s="1"/>
  <c r="E91" i="11"/>
  <c r="F1072" i="12" s="1"/>
  <c r="E90" i="11"/>
  <c r="F1071" i="12" s="1"/>
  <c r="E89" i="11"/>
  <c r="F1070" i="12" s="1"/>
  <c r="E88" i="11"/>
  <c r="F1069" i="12" s="1"/>
  <c r="E87" i="11"/>
  <c r="F1068" i="12" s="1"/>
  <c r="E86" i="11"/>
  <c r="F1067" i="12" s="1"/>
  <c r="E85" i="11"/>
  <c r="F1066" i="12" s="1"/>
  <c r="E84" i="11"/>
  <c r="F1065" i="12" s="1"/>
  <c r="E83" i="11"/>
  <c r="F1064" i="12" s="1"/>
  <c r="E82" i="11"/>
  <c r="F1063" i="12" s="1"/>
  <c r="E81" i="11"/>
  <c r="F1062" i="12" s="1"/>
  <c r="E80" i="11"/>
  <c r="F1061" i="12" s="1"/>
  <c r="E79" i="11"/>
  <c r="F1060" i="12" s="1"/>
  <c r="E78" i="11"/>
  <c r="F1059" i="12" s="1"/>
  <c r="E77" i="11"/>
  <c r="F1058" i="12" s="1"/>
  <c r="E76" i="11"/>
  <c r="F1057" i="12" s="1"/>
  <c r="E75" i="11"/>
  <c r="F1056" i="12" s="1"/>
  <c r="E74" i="11"/>
  <c r="F1055" i="12" s="1"/>
  <c r="C14" i="9"/>
  <c r="B505" i="12" s="1"/>
  <c r="D14" i="9"/>
  <c r="F505" i="12" s="1"/>
  <c r="E14" i="9"/>
  <c r="B260" i="12" s="1"/>
  <c r="F14" i="9"/>
  <c r="D260" i="12" s="1"/>
  <c r="G14" i="9"/>
  <c r="F260" i="12" s="1"/>
  <c r="D505" i="12"/>
  <c r="F14" i="11"/>
  <c r="H995" i="12" s="1"/>
  <c r="D14" i="11"/>
  <c r="D995" i="12" s="1"/>
  <c r="X219" i="8"/>
  <c r="B1445" i="12" s="1"/>
  <c r="X218" i="8"/>
  <c r="B1444" i="12" s="1"/>
  <c r="X217" i="8"/>
  <c r="B1443" i="12" s="1"/>
  <c r="X239" i="8"/>
  <c r="B1465" i="12" s="1"/>
  <c r="X236" i="8"/>
  <c r="B1462" i="12" s="1"/>
  <c r="X234" i="8"/>
  <c r="B1460" i="12" s="1"/>
  <c r="X232" i="8"/>
  <c r="B1458" i="12" s="1"/>
  <c r="X231" i="8"/>
  <c r="B1457" i="12" s="1"/>
  <c r="X229" i="8"/>
  <c r="B1455" i="12" s="1"/>
  <c r="X228" i="8"/>
  <c r="B1454" i="12" s="1"/>
  <c r="X227" i="8"/>
  <c r="B1453" i="12" s="1"/>
  <c r="X226" i="8"/>
  <c r="B1452" i="12" s="1"/>
  <c r="X225" i="8"/>
  <c r="B1451" i="12" s="1"/>
  <c r="X216" i="8"/>
  <c r="B1442" i="12" s="1"/>
  <c r="X210" i="8"/>
  <c r="B1436" i="12" s="1"/>
  <c r="X242" i="8"/>
  <c r="B1468" i="12" s="1"/>
  <c r="X241" i="8"/>
  <c r="B1467" i="12" s="1"/>
  <c r="X240" i="8"/>
  <c r="B1466" i="12" s="1"/>
  <c r="X233" i="8"/>
  <c r="B1459" i="12" s="1"/>
  <c r="F210" i="4"/>
  <c r="P208" i="8"/>
  <c r="M208" i="8"/>
  <c r="H210" i="4"/>
  <c r="T208" i="8"/>
  <c r="S208" i="8"/>
  <c r="B208" i="9"/>
  <c r="O208" i="8"/>
  <c r="F209" i="4"/>
  <c r="P207" i="8"/>
  <c r="M207" i="8"/>
  <c r="H209" i="4"/>
  <c r="B207" i="9"/>
  <c r="T207" i="8"/>
  <c r="S207" i="8"/>
  <c r="O207" i="8"/>
  <c r="F208" i="4"/>
  <c r="P206" i="8"/>
  <c r="M206" i="8"/>
  <c r="H208" i="4"/>
  <c r="B206" i="9"/>
  <c r="T206" i="8"/>
  <c r="S206" i="8"/>
  <c r="O206" i="8"/>
  <c r="F207" i="4"/>
  <c r="P205" i="8"/>
  <c r="M205" i="8"/>
  <c r="H207" i="4"/>
  <c r="B205" i="9"/>
  <c r="T205" i="8"/>
  <c r="S205" i="8"/>
  <c r="O205" i="8"/>
  <c r="F206" i="4"/>
  <c r="P204" i="8"/>
  <c r="M204" i="8"/>
  <c r="H206" i="4"/>
  <c r="B204" i="9"/>
  <c r="T204" i="8"/>
  <c r="S204" i="8"/>
  <c r="O204" i="8"/>
  <c r="F205" i="4"/>
  <c r="P203" i="8"/>
  <c r="M203" i="8"/>
  <c r="H205" i="4"/>
  <c r="B203" i="9"/>
  <c r="T203" i="8"/>
  <c r="S203" i="8"/>
  <c r="O203" i="8"/>
  <c r="F204" i="4"/>
  <c r="P202" i="8"/>
  <c r="M202" i="8"/>
  <c r="H204" i="4"/>
  <c r="B202" i="9"/>
  <c r="T202" i="8"/>
  <c r="S202" i="8"/>
  <c r="O202" i="8"/>
  <c r="F203" i="4"/>
  <c r="P201" i="8"/>
  <c r="M201" i="8"/>
  <c r="H203" i="4"/>
  <c r="B201" i="9"/>
  <c r="T201" i="8"/>
  <c r="S201" i="8"/>
  <c r="O201" i="8"/>
  <c r="F202" i="4"/>
  <c r="P200" i="8"/>
  <c r="M200" i="8"/>
  <c r="H202" i="4"/>
  <c r="B200" i="9"/>
  <c r="T200" i="8"/>
  <c r="S200" i="8"/>
  <c r="O200" i="8"/>
  <c r="F201" i="4"/>
  <c r="P199" i="8"/>
  <c r="M199" i="8"/>
  <c r="H201" i="4"/>
  <c r="B199" i="9"/>
  <c r="T199" i="8"/>
  <c r="S199" i="8"/>
  <c r="O199" i="8"/>
  <c r="F200" i="4"/>
  <c r="P198" i="8"/>
  <c r="M198" i="8"/>
  <c r="H200" i="4"/>
  <c r="B198" i="9"/>
  <c r="T198" i="8"/>
  <c r="S198" i="8"/>
  <c r="O198" i="8"/>
  <c r="F199" i="4"/>
  <c r="P197" i="8"/>
  <c r="M197" i="8"/>
  <c r="H199" i="4"/>
  <c r="B197" i="9"/>
  <c r="T197" i="8"/>
  <c r="S197" i="8"/>
  <c r="O197" i="8"/>
  <c r="F198" i="4"/>
  <c r="P196" i="8"/>
  <c r="M196" i="8"/>
  <c r="H198" i="4"/>
  <c r="B196" i="9"/>
  <c r="T196" i="8"/>
  <c r="S196" i="8"/>
  <c r="O196" i="8"/>
  <c r="F197" i="4"/>
  <c r="P195" i="8"/>
  <c r="M195" i="8"/>
  <c r="H197" i="4"/>
  <c r="B195" i="9"/>
  <c r="T195" i="8"/>
  <c r="S195" i="8"/>
  <c r="O195" i="8"/>
  <c r="F196" i="4"/>
  <c r="P194" i="8"/>
  <c r="M194" i="8"/>
  <c r="H196" i="4"/>
  <c r="B194" i="9"/>
  <c r="T194" i="8"/>
  <c r="S194" i="8"/>
  <c r="O194" i="8"/>
  <c r="F195" i="4"/>
  <c r="P193" i="8"/>
  <c r="M193" i="8"/>
  <c r="H195" i="4"/>
  <c r="B193" i="9"/>
  <c r="T193" i="8"/>
  <c r="S193" i="8"/>
  <c r="O193" i="8"/>
  <c r="F194" i="4"/>
  <c r="P192" i="8"/>
  <c r="M192" i="8"/>
  <c r="H194" i="4"/>
  <c r="B192" i="9"/>
  <c r="T192" i="8"/>
  <c r="S192" i="8"/>
  <c r="O192" i="8"/>
  <c r="F193" i="4"/>
  <c r="P191" i="8"/>
  <c r="M191" i="8"/>
  <c r="H193" i="4"/>
  <c r="B191" i="9"/>
  <c r="T191" i="8"/>
  <c r="S191" i="8"/>
  <c r="O191" i="8"/>
  <c r="F192" i="4"/>
  <c r="P190" i="8"/>
  <c r="M190" i="8"/>
  <c r="H192" i="4"/>
  <c r="B190" i="9"/>
  <c r="T190" i="8"/>
  <c r="S190" i="8"/>
  <c r="R190" i="8"/>
  <c r="O190" i="8"/>
  <c r="F191" i="4"/>
  <c r="P189" i="8"/>
  <c r="M189" i="8"/>
  <c r="H191" i="4"/>
  <c r="B189" i="9"/>
  <c r="T189" i="8"/>
  <c r="S189" i="8"/>
  <c r="R189" i="8"/>
  <c r="O189" i="8"/>
  <c r="F190" i="4"/>
  <c r="P188" i="8"/>
  <c r="M188" i="8"/>
  <c r="H190" i="4"/>
  <c r="B188" i="9"/>
  <c r="T188" i="8"/>
  <c r="S188" i="8"/>
  <c r="R188" i="8"/>
  <c r="O188" i="8"/>
  <c r="F189" i="4"/>
  <c r="P187" i="8"/>
  <c r="M187" i="8"/>
  <c r="H189" i="4"/>
  <c r="B187" i="9"/>
  <c r="T187" i="8"/>
  <c r="S187" i="8"/>
  <c r="R187" i="8"/>
  <c r="O187" i="8"/>
  <c r="F188" i="4"/>
  <c r="P186" i="8"/>
  <c r="M186" i="8"/>
  <c r="H188" i="4"/>
  <c r="B186" i="9"/>
  <c r="T186" i="8"/>
  <c r="S186" i="8"/>
  <c r="R186" i="8"/>
  <c r="O186" i="8"/>
  <c r="F187" i="4"/>
  <c r="P185" i="8"/>
  <c r="M185" i="8"/>
  <c r="H187" i="4"/>
  <c r="B185" i="9"/>
  <c r="T185" i="8"/>
  <c r="S185" i="8"/>
  <c r="R185" i="8"/>
  <c r="O185" i="8"/>
  <c r="F186" i="4"/>
  <c r="P184" i="8"/>
  <c r="M184" i="8"/>
  <c r="H186" i="4"/>
  <c r="B184" i="9"/>
  <c r="T184" i="8"/>
  <c r="S184" i="8"/>
  <c r="R184" i="8"/>
  <c r="O184" i="8"/>
  <c r="F185" i="4"/>
  <c r="P183" i="8"/>
  <c r="M183" i="8"/>
  <c r="H185" i="4"/>
  <c r="B183" i="9"/>
  <c r="T183" i="8"/>
  <c r="S183" i="8"/>
  <c r="O183" i="8"/>
  <c r="F184" i="4"/>
  <c r="P182" i="8"/>
  <c r="M182" i="8"/>
  <c r="H184" i="4"/>
  <c r="B182" i="9"/>
  <c r="T182" i="8"/>
  <c r="S182" i="8"/>
  <c r="O182" i="8"/>
  <c r="F183" i="4"/>
  <c r="P181" i="8"/>
  <c r="M181" i="8"/>
  <c r="H183" i="4"/>
  <c r="B181" i="9"/>
  <c r="T181" i="8"/>
  <c r="S181" i="8"/>
  <c r="O181" i="8"/>
  <c r="F182" i="4"/>
  <c r="P180" i="8"/>
  <c r="M180" i="8"/>
  <c r="H182" i="4"/>
  <c r="B180" i="9"/>
  <c r="T180" i="8"/>
  <c r="S180" i="8"/>
  <c r="O180" i="8"/>
  <c r="F181" i="4"/>
  <c r="P179" i="8"/>
  <c r="M179" i="8"/>
  <c r="H181" i="4"/>
  <c r="B179" i="9"/>
  <c r="T179" i="8"/>
  <c r="S179" i="8"/>
  <c r="O179" i="8"/>
  <c r="F180" i="4"/>
  <c r="P178" i="8"/>
  <c r="M178" i="8"/>
  <c r="H180" i="4"/>
  <c r="B178" i="9"/>
  <c r="T178" i="8"/>
  <c r="S178" i="8"/>
  <c r="O178" i="8"/>
  <c r="F179" i="4"/>
  <c r="P177" i="8"/>
  <c r="M177" i="8"/>
  <c r="H179" i="4"/>
  <c r="B177" i="9"/>
  <c r="T177" i="8"/>
  <c r="S177" i="8"/>
  <c r="O177" i="8"/>
  <c r="F178" i="4"/>
  <c r="P176" i="8"/>
  <c r="M176" i="8"/>
  <c r="H178" i="4"/>
  <c r="B176" i="9"/>
  <c r="T176" i="8"/>
  <c r="S176" i="8"/>
  <c r="O176" i="8"/>
  <c r="F177" i="4"/>
  <c r="P175" i="8"/>
  <c r="M175" i="8"/>
  <c r="H177" i="4"/>
  <c r="B175" i="9"/>
  <c r="T175" i="8"/>
  <c r="S175" i="8"/>
  <c r="O175" i="8"/>
  <c r="F176" i="4"/>
  <c r="P174" i="8"/>
  <c r="M174" i="8"/>
  <c r="H176" i="4"/>
  <c r="B174" i="9"/>
  <c r="T174" i="8"/>
  <c r="S174" i="8"/>
  <c r="O174" i="8"/>
  <c r="F175" i="4"/>
  <c r="P173" i="8"/>
  <c r="M173" i="8"/>
  <c r="H175" i="4"/>
  <c r="B173" i="9"/>
  <c r="T173" i="8"/>
  <c r="S173" i="8"/>
  <c r="O173" i="8"/>
  <c r="F174" i="4"/>
  <c r="P172" i="8"/>
  <c r="M172" i="8"/>
  <c r="H174" i="4"/>
  <c r="B172" i="9"/>
  <c r="T172" i="8"/>
  <c r="S172" i="8"/>
  <c r="O172" i="8"/>
  <c r="F173" i="4"/>
  <c r="P171" i="8"/>
  <c r="M171" i="8"/>
  <c r="H173" i="4"/>
  <c r="B171" i="9"/>
  <c r="T171" i="8"/>
  <c r="S171" i="8"/>
  <c r="O171" i="8"/>
  <c r="F172" i="4"/>
  <c r="P170" i="8"/>
  <c r="M170" i="8"/>
  <c r="H172" i="4"/>
  <c r="B170" i="9"/>
  <c r="T170" i="8"/>
  <c r="S170" i="8"/>
  <c r="O170" i="8"/>
  <c r="F171" i="4"/>
  <c r="P169" i="8"/>
  <c r="M169" i="8"/>
  <c r="H171" i="4"/>
  <c r="B169" i="9"/>
  <c r="T169" i="8"/>
  <c r="S169" i="8"/>
  <c r="O169" i="8"/>
  <c r="F170" i="4"/>
  <c r="P168" i="8"/>
  <c r="M168" i="8"/>
  <c r="H170" i="4"/>
  <c r="B168" i="9"/>
  <c r="T168" i="8"/>
  <c r="S168" i="8"/>
  <c r="O168" i="8"/>
  <c r="F169" i="4"/>
  <c r="P167" i="8"/>
  <c r="M167" i="8"/>
  <c r="H169" i="4"/>
  <c r="B167" i="9"/>
  <c r="T167" i="8"/>
  <c r="S167" i="8"/>
  <c r="O167" i="8"/>
  <c r="F168" i="4"/>
  <c r="P166" i="8"/>
  <c r="M166" i="8"/>
  <c r="H168" i="4"/>
  <c r="B166" i="9"/>
  <c r="T166" i="8"/>
  <c r="S166" i="8"/>
  <c r="O166" i="8"/>
  <c r="F167" i="4"/>
  <c r="P165" i="8"/>
  <c r="M165" i="8"/>
  <c r="H167" i="4"/>
  <c r="B165" i="9"/>
  <c r="T165" i="8"/>
  <c r="S165" i="8"/>
  <c r="O165" i="8"/>
  <c r="F166" i="4"/>
  <c r="P164" i="8"/>
  <c r="M164" i="8"/>
  <c r="H166" i="4"/>
  <c r="B164" i="9"/>
  <c r="T164" i="8"/>
  <c r="S164" i="8"/>
  <c r="O164" i="8"/>
  <c r="F165" i="4"/>
  <c r="P163" i="8"/>
  <c r="M163" i="8"/>
  <c r="H165" i="4"/>
  <c r="B163" i="9"/>
  <c r="T163" i="8"/>
  <c r="S163" i="8"/>
  <c r="O163" i="8"/>
  <c r="F164" i="4"/>
  <c r="P162" i="8"/>
  <c r="M162" i="8"/>
  <c r="H164" i="4"/>
  <c r="B162" i="9"/>
  <c r="T162" i="8"/>
  <c r="S162" i="8"/>
  <c r="O162" i="8"/>
  <c r="F163" i="4"/>
  <c r="P161" i="8"/>
  <c r="M161" i="8"/>
  <c r="H163" i="4"/>
  <c r="B161" i="9"/>
  <c r="T161" i="8"/>
  <c r="S161" i="8"/>
  <c r="O161" i="8"/>
  <c r="F162" i="4"/>
  <c r="P160" i="8"/>
  <c r="M160" i="8"/>
  <c r="H162" i="4"/>
  <c r="B160" i="9"/>
  <c r="T160" i="8"/>
  <c r="S160" i="8"/>
  <c r="O160" i="8"/>
  <c r="F161" i="4"/>
  <c r="P159" i="8"/>
  <c r="M159" i="8"/>
  <c r="H161" i="4"/>
  <c r="B159" i="9"/>
  <c r="T159" i="8"/>
  <c r="S159" i="8"/>
  <c r="O159" i="8"/>
  <c r="F160" i="4"/>
  <c r="P158" i="8"/>
  <c r="M158" i="8"/>
  <c r="H160" i="4"/>
  <c r="B158" i="9"/>
  <c r="T158" i="8"/>
  <c r="S158" i="8"/>
  <c r="O158" i="8"/>
  <c r="F159" i="4"/>
  <c r="P157" i="8"/>
  <c r="M157" i="8"/>
  <c r="H159" i="4"/>
  <c r="B157" i="9"/>
  <c r="T157" i="8"/>
  <c r="S157" i="8"/>
  <c r="O157" i="8"/>
  <c r="F158" i="4"/>
  <c r="P156" i="8"/>
  <c r="M156" i="8"/>
  <c r="H158" i="4"/>
  <c r="B156" i="9"/>
  <c r="T156" i="8"/>
  <c r="S156" i="8"/>
  <c r="O156" i="8"/>
  <c r="F157" i="4"/>
  <c r="P155" i="8"/>
  <c r="M155" i="8"/>
  <c r="H157" i="4"/>
  <c r="B155" i="9"/>
  <c r="T155" i="8"/>
  <c r="S155" i="8"/>
  <c r="O155" i="8"/>
  <c r="F156" i="4"/>
  <c r="P154" i="8"/>
  <c r="M154" i="8"/>
  <c r="H156" i="4"/>
  <c r="B154" i="9"/>
  <c r="T154" i="8"/>
  <c r="S154" i="8"/>
  <c r="O154" i="8"/>
  <c r="F155" i="4"/>
  <c r="P153" i="8"/>
  <c r="M153" i="8"/>
  <c r="H155" i="4"/>
  <c r="B153" i="9"/>
  <c r="T153" i="8"/>
  <c r="S153" i="8"/>
  <c r="O153" i="8"/>
  <c r="F154" i="4"/>
  <c r="P152" i="8"/>
  <c r="M152" i="8"/>
  <c r="H154" i="4"/>
  <c r="B152" i="9"/>
  <c r="T152" i="8"/>
  <c r="S152" i="8"/>
  <c r="O152" i="8"/>
  <c r="F153" i="4"/>
  <c r="P151" i="8"/>
  <c r="M151" i="8"/>
  <c r="H153" i="4"/>
  <c r="B151" i="9"/>
  <c r="T151" i="8"/>
  <c r="S151" i="8"/>
  <c r="O151" i="8"/>
  <c r="F152" i="4"/>
  <c r="P150" i="8"/>
  <c r="M150" i="8"/>
  <c r="H152" i="4"/>
  <c r="B150" i="9"/>
  <c r="T150" i="8"/>
  <c r="S150" i="8"/>
  <c r="O150" i="8"/>
  <c r="F151" i="4"/>
  <c r="P149" i="8"/>
  <c r="M149" i="8"/>
  <c r="H151" i="4"/>
  <c r="B149" i="9"/>
  <c r="T149" i="8"/>
  <c r="S149" i="8"/>
  <c r="O149" i="8"/>
  <c r="F150" i="4"/>
  <c r="P148" i="8"/>
  <c r="M148" i="8"/>
  <c r="H150" i="4"/>
  <c r="B148" i="9"/>
  <c r="T148" i="8"/>
  <c r="S148" i="8"/>
  <c r="R148" i="8"/>
  <c r="O148" i="8"/>
  <c r="F149" i="4"/>
  <c r="P147" i="8"/>
  <c r="M147" i="8"/>
  <c r="H149" i="4"/>
  <c r="B147" i="9"/>
  <c r="T147" i="8"/>
  <c r="S147" i="8"/>
  <c r="R147" i="8"/>
  <c r="O147" i="8"/>
  <c r="F148" i="4"/>
  <c r="P146" i="8"/>
  <c r="M146" i="8"/>
  <c r="H148" i="4"/>
  <c r="B146" i="9"/>
  <c r="T146" i="8"/>
  <c r="S146" i="8"/>
  <c r="R146" i="8"/>
  <c r="O146" i="8"/>
  <c r="F147" i="4"/>
  <c r="P145" i="8"/>
  <c r="M145" i="8"/>
  <c r="H147" i="4"/>
  <c r="B145" i="9"/>
  <c r="T145" i="8"/>
  <c r="S145" i="8"/>
  <c r="R145" i="8"/>
  <c r="O145" i="8"/>
  <c r="F146" i="4"/>
  <c r="P144" i="8"/>
  <c r="M144" i="8"/>
  <c r="H146" i="4"/>
  <c r="B144" i="9"/>
  <c r="T144" i="8"/>
  <c r="S144" i="8"/>
  <c r="R144" i="8"/>
  <c r="O144" i="8"/>
  <c r="F145" i="4"/>
  <c r="P143" i="8"/>
  <c r="M143" i="8"/>
  <c r="H145" i="4"/>
  <c r="B143" i="9"/>
  <c r="T143" i="8"/>
  <c r="S143" i="8"/>
  <c r="R143" i="8"/>
  <c r="O143" i="8"/>
  <c r="F144" i="4"/>
  <c r="P142" i="8"/>
  <c r="M142" i="8"/>
  <c r="H144" i="4"/>
  <c r="B142" i="9"/>
  <c r="T142" i="8"/>
  <c r="S142" i="8"/>
  <c r="R142" i="8"/>
  <c r="O142" i="8"/>
  <c r="F143" i="4"/>
  <c r="P141" i="8"/>
  <c r="M141" i="8"/>
  <c r="H143" i="4"/>
  <c r="B141" i="9"/>
  <c r="T141" i="8"/>
  <c r="S141" i="8"/>
  <c r="R141" i="8"/>
  <c r="O141" i="8"/>
  <c r="F142" i="4"/>
  <c r="P140" i="8"/>
  <c r="M140" i="8"/>
  <c r="H142" i="4"/>
  <c r="B140" i="9"/>
  <c r="T140" i="8"/>
  <c r="S140" i="8"/>
  <c r="R140" i="8"/>
  <c r="O140" i="8"/>
  <c r="F141" i="4"/>
  <c r="P139" i="8"/>
  <c r="M139" i="8"/>
  <c r="H141" i="4"/>
  <c r="B139" i="9"/>
  <c r="T139" i="8"/>
  <c r="S139" i="8"/>
  <c r="R139" i="8"/>
  <c r="O139" i="8"/>
  <c r="F140" i="4"/>
  <c r="P138" i="8"/>
  <c r="M138" i="8"/>
  <c r="H140" i="4"/>
  <c r="B138" i="9"/>
  <c r="T138" i="8"/>
  <c r="S138" i="8"/>
  <c r="O138" i="8"/>
  <c r="F139" i="4"/>
  <c r="P137" i="8"/>
  <c r="M137" i="8"/>
  <c r="H139" i="4"/>
  <c r="B137" i="9"/>
  <c r="T137" i="8"/>
  <c r="S137" i="8"/>
  <c r="O137" i="8"/>
  <c r="F138" i="4"/>
  <c r="P136" i="8"/>
  <c r="M136" i="8"/>
  <c r="H138" i="4"/>
  <c r="B136" i="9"/>
  <c r="T136" i="8"/>
  <c r="S136" i="8"/>
  <c r="O136" i="8"/>
  <c r="F137" i="4"/>
  <c r="P135" i="8"/>
  <c r="M135" i="8"/>
  <c r="H137" i="4"/>
  <c r="B135" i="9"/>
  <c r="T135" i="8"/>
  <c r="S135" i="8"/>
  <c r="O135" i="8"/>
  <c r="F136" i="4"/>
  <c r="P134" i="8"/>
  <c r="M134" i="8"/>
  <c r="H136" i="4"/>
  <c r="B134" i="9"/>
  <c r="T134" i="8"/>
  <c r="S134" i="8"/>
  <c r="O134" i="8"/>
  <c r="F135" i="4"/>
  <c r="P133" i="8"/>
  <c r="M133" i="8"/>
  <c r="H135" i="4"/>
  <c r="B133" i="9"/>
  <c r="T133" i="8"/>
  <c r="S133" i="8"/>
  <c r="O133" i="8"/>
  <c r="F134" i="4"/>
  <c r="P132" i="8"/>
  <c r="M132" i="8"/>
  <c r="H134" i="4"/>
  <c r="B132" i="9"/>
  <c r="T132" i="8"/>
  <c r="S132" i="8"/>
  <c r="O132" i="8"/>
  <c r="F133" i="4"/>
  <c r="P131" i="8"/>
  <c r="M131" i="8"/>
  <c r="H133" i="4"/>
  <c r="B131" i="9"/>
  <c r="T131" i="8"/>
  <c r="S131" i="8"/>
  <c r="O131" i="8"/>
  <c r="X130" i="8"/>
  <c r="B1356" i="12" s="1"/>
  <c r="X129" i="8"/>
  <c r="B1355" i="12" s="1"/>
  <c r="X128" i="8"/>
  <c r="B1354" i="12" s="1"/>
  <c r="X127" i="8"/>
  <c r="B1353" i="12" s="1"/>
  <c r="X126" i="8"/>
  <c r="B1352" i="12" s="1"/>
  <c r="X125" i="8"/>
  <c r="B1351" i="12" s="1"/>
  <c r="X124" i="8"/>
  <c r="B1350" i="12" s="1"/>
  <c r="X123" i="8"/>
  <c r="B1349" i="12" s="1"/>
  <c r="X122" i="8"/>
  <c r="B1348" i="12" s="1"/>
  <c r="X121" i="8"/>
  <c r="B1347" i="12" s="1"/>
  <c r="X120" i="8"/>
  <c r="B1346" i="12" s="1"/>
  <c r="X119" i="8"/>
  <c r="B1345" i="12" s="1"/>
  <c r="X118" i="8"/>
  <c r="B1344" i="12" s="1"/>
  <c r="X117" i="8"/>
  <c r="B1343" i="12" s="1"/>
  <c r="X116" i="8"/>
  <c r="B1342" i="12" s="1"/>
  <c r="X115" i="8"/>
  <c r="B1341" i="12" s="1"/>
  <c r="X114" i="8"/>
  <c r="B1340" i="12" s="1"/>
  <c r="X113" i="8"/>
  <c r="B1339" i="12" s="1"/>
  <c r="X112" i="8"/>
  <c r="B1338" i="12" s="1"/>
  <c r="X111" i="8"/>
  <c r="B1337" i="12" s="1"/>
  <c r="X110" i="8"/>
  <c r="B1336" i="12" s="1"/>
  <c r="X109" i="8"/>
  <c r="B1335" i="12" s="1"/>
  <c r="X108" i="8"/>
  <c r="B1334" i="12" s="1"/>
  <c r="X107" i="8"/>
  <c r="B1333" i="12" s="1"/>
  <c r="X106" i="8"/>
  <c r="B1332" i="12" s="1"/>
  <c r="X105" i="8"/>
  <c r="B1331" i="12" s="1"/>
  <c r="X104" i="8"/>
  <c r="B1330" i="12" s="1"/>
  <c r="X103" i="8"/>
  <c r="B1329" i="12" s="1"/>
  <c r="X102" i="8"/>
  <c r="B1328" i="12" s="1"/>
  <c r="X101" i="8"/>
  <c r="B1327" i="12" s="1"/>
  <c r="X100" i="8"/>
  <c r="B1326" i="12" s="1"/>
  <c r="X99" i="8"/>
  <c r="B1325" i="12" s="1"/>
  <c r="X98" i="8"/>
  <c r="B1324" i="12" s="1"/>
  <c r="X97" i="8"/>
  <c r="B1323" i="12" s="1"/>
  <c r="X96" i="8"/>
  <c r="B1322" i="12" s="1"/>
  <c r="X95" i="8"/>
  <c r="B1321" i="12" s="1"/>
  <c r="X94" i="8"/>
  <c r="B1320" i="12" s="1"/>
  <c r="X93" i="8"/>
  <c r="B1319" i="12" s="1"/>
  <c r="X92" i="8"/>
  <c r="B1318" i="12" s="1"/>
  <c r="X91" i="8"/>
  <c r="B1317" i="12" s="1"/>
  <c r="X90" i="8"/>
  <c r="B1316" i="12" s="1"/>
  <c r="X89" i="8"/>
  <c r="B1315" i="12" s="1"/>
  <c r="X88" i="8"/>
  <c r="B1314" i="12" s="1"/>
  <c r="X87" i="8"/>
  <c r="B1313" i="12" s="1"/>
  <c r="X86" i="8"/>
  <c r="B1312" i="12" s="1"/>
  <c r="X85" i="8"/>
  <c r="B1311" i="12" s="1"/>
  <c r="X84" i="8"/>
  <c r="B1310" i="12" s="1"/>
  <c r="X83" i="8"/>
  <c r="B1309" i="12" s="1"/>
  <c r="X82" i="8"/>
  <c r="B1308" i="12" s="1"/>
  <c r="X81" i="8"/>
  <c r="B1307" i="12" s="1"/>
  <c r="X80" i="8"/>
  <c r="B1306" i="12" s="1"/>
  <c r="X79" i="8"/>
  <c r="B1305" i="12" s="1"/>
  <c r="X78" i="8"/>
  <c r="B1304" i="12" s="1"/>
  <c r="X77" i="8"/>
  <c r="B1303" i="12" s="1"/>
  <c r="X76" i="8"/>
  <c r="B1302" i="12" s="1"/>
  <c r="X75" i="8"/>
  <c r="B1301" i="12" s="1"/>
  <c r="X74" i="8"/>
  <c r="B1300" i="12" s="1"/>
  <c r="F75" i="4"/>
  <c r="P73" i="8"/>
  <c r="M73" i="8"/>
  <c r="H75" i="4"/>
  <c r="B73" i="9"/>
  <c r="T73" i="8"/>
  <c r="S73" i="8"/>
  <c r="O73" i="8"/>
  <c r="F74" i="4"/>
  <c r="P72" i="8"/>
  <c r="M72" i="8"/>
  <c r="H74" i="4"/>
  <c r="B72" i="9"/>
  <c r="T72" i="8"/>
  <c r="S72" i="8"/>
  <c r="O72" i="8"/>
  <c r="F73" i="4"/>
  <c r="P71" i="8"/>
  <c r="M71" i="8"/>
  <c r="H73" i="4"/>
  <c r="B71" i="9"/>
  <c r="T71" i="8"/>
  <c r="S71" i="8"/>
  <c r="O71" i="8"/>
  <c r="F72" i="4"/>
  <c r="P70" i="8"/>
  <c r="M70" i="8"/>
  <c r="H72" i="4"/>
  <c r="B70" i="9"/>
  <c r="T70" i="8"/>
  <c r="S70" i="8"/>
  <c r="O70" i="8"/>
  <c r="F71" i="4"/>
  <c r="P69" i="8"/>
  <c r="M69" i="8"/>
  <c r="H71" i="4"/>
  <c r="B69" i="9"/>
  <c r="T69" i="8"/>
  <c r="S69" i="8"/>
  <c r="O69" i="8"/>
  <c r="F70" i="4"/>
  <c r="P68" i="8"/>
  <c r="M68" i="8"/>
  <c r="H70" i="4"/>
  <c r="B68" i="9"/>
  <c r="T68" i="8"/>
  <c r="S68" i="8"/>
  <c r="O68" i="8"/>
  <c r="F69" i="4"/>
  <c r="P67" i="8"/>
  <c r="M67" i="8"/>
  <c r="H69" i="4"/>
  <c r="B67" i="9"/>
  <c r="T67" i="8"/>
  <c r="S67" i="8"/>
  <c r="O67" i="8"/>
  <c r="F68" i="4"/>
  <c r="P66" i="8"/>
  <c r="M66" i="8"/>
  <c r="H68" i="4"/>
  <c r="B66" i="9"/>
  <c r="T66" i="8"/>
  <c r="S66" i="8"/>
  <c r="O66" i="8"/>
  <c r="F67" i="4"/>
  <c r="P65" i="8"/>
  <c r="M65" i="8"/>
  <c r="H67" i="4"/>
  <c r="B65" i="9"/>
  <c r="T65" i="8"/>
  <c r="S65" i="8"/>
  <c r="O65" i="8"/>
  <c r="F66" i="4"/>
  <c r="P64" i="8"/>
  <c r="M64" i="8"/>
  <c r="H66" i="4"/>
  <c r="B64" i="9"/>
  <c r="T64" i="8"/>
  <c r="S64" i="8"/>
  <c r="O64" i="8"/>
  <c r="F65" i="4"/>
  <c r="P63" i="8"/>
  <c r="M63" i="8"/>
  <c r="H65" i="4"/>
  <c r="B63" i="9"/>
  <c r="T63" i="8"/>
  <c r="S63" i="8"/>
  <c r="O63" i="8"/>
  <c r="F64" i="4"/>
  <c r="P62" i="8"/>
  <c r="M62" i="8"/>
  <c r="H64" i="4"/>
  <c r="B62" i="9"/>
  <c r="T62" i="8"/>
  <c r="S62" i="8"/>
  <c r="O62" i="8"/>
  <c r="F63" i="4"/>
  <c r="P61" i="8"/>
  <c r="M61" i="8"/>
  <c r="H63" i="4"/>
  <c r="B61" i="9"/>
  <c r="T61" i="8"/>
  <c r="S61" i="8"/>
  <c r="O61" i="8"/>
  <c r="F62" i="4"/>
  <c r="P60" i="8"/>
  <c r="M60" i="8"/>
  <c r="H62" i="4"/>
  <c r="B60" i="9"/>
  <c r="T60" i="8"/>
  <c r="S60" i="8"/>
  <c r="O60" i="8"/>
  <c r="F61" i="4"/>
  <c r="P59" i="8"/>
  <c r="M59" i="8"/>
  <c r="H61" i="4"/>
  <c r="B59" i="9"/>
  <c r="T59" i="8"/>
  <c r="S59" i="8"/>
  <c r="O59" i="8"/>
  <c r="F60" i="4"/>
  <c r="P58" i="8"/>
  <c r="M58" i="8"/>
  <c r="H60" i="4"/>
  <c r="B58" i="9"/>
  <c r="T58" i="8"/>
  <c r="S58" i="8"/>
  <c r="O58" i="8"/>
  <c r="F59" i="4"/>
  <c r="P57" i="8"/>
  <c r="M57" i="8"/>
  <c r="H59" i="4"/>
  <c r="B57" i="9"/>
  <c r="T57" i="8"/>
  <c r="S57" i="8"/>
  <c r="O57" i="8"/>
  <c r="F58" i="4"/>
  <c r="P56" i="8"/>
  <c r="M56" i="8"/>
  <c r="H58" i="4"/>
  <c r="B56" i="9"/>
  <c r="T56" i="8"/>
  <c r="S56" i="8"/>
  <c r="R56" i="8"/>
  <c r="O56" i="8"/>
  <c r="F57" i="4"/>
  <c r="P55" i="8"/>
  <c r="M55" i="8"/>
  <c r="H57" i="4"/>
  <c r="B55" i="9"/>
  <c r="T55" i="8"/>
  <c r="S55" i="8"/>
  <c r="R55" i="8"/>
  <c r="O55" i="8"/>
  <c r="F56" i="4"/>
  <c r="P54" i="8"/>
  <c r="M54" i="8"/>
  <c r="H56" i="4"/>
  <c r="B54" i="9"/>
  <c r="T54" i="8"/>
  <c r="S54" i="8"/>
  <c r="R54" i="8"/>
  <c r="O54" i="8"/>
  <c r="F55" i="4"/>
  <c r="P53" i="8"/>
  <c r="M53" i="8"/>
  <c r="H55" i="4"/>
  <c r="B53" i="9"/>
  <c r="T53" i="8"/>
  <c r="S53" i="8"/>
  <c r="R53" i="8"/>
  <c r="O53" i="8"/>
  <c r="F54" i="4"/>
  <c r="P52" i="8"/>
  <c r="M52" i="8"/>
  <c r="H54" i="4"/>
  <c r="B52" i="9"/>
  <c r="T52" i="8"/>
  <c r="S52" i="8"/>
  <c r="R52" i="8"/>
  <c r="O52" i="8"/>
  <c r="F53" i="4"/>
  <c r="P51" i="8"/>
  <c r="M51" i="8"/>
  <c r="H53" i="4"/>
  <c r="B51" i="9"/>
  <c r="T51" i="8"/>
  <c r="S51" i="8"/>
  <c r="R51" i="8"/>
  <c r="O51" i="8"/>
  <c r="F52" i="4"/>
  <c r="P50" i="8"/>
  <c r="M50" i="8"/>
  <c r="H52" i="4"/>
  <c r="B50" i="9"/>
  <c r="T50" i="8"/>
  <c r="S50" i="8"/>
  <c r="O50" i="8"/>
  <c r="F51" i="4"/>
  <c r="P49" i="8"/>
  <c r="M49" i="8"/>
  <c r="H51" i="4"/>
  <c r="B49" i="9"/>
  <c r="T49" i="8"/>
  <c r="S49" i="8"/>
  <c r="O49" i="8"/>
  <c r="F50" i="4"/>
  <c r="P48" i="8"/>
  <c r="M48" i="8"/>
  <c r="H50" i="4"/>
  <c r="B48" i="9"/>
  <c r="T48" i="8"/>
  <c r="S48" i="8"/>
  <c r="O48" i="8"/>
  <c r="F49" i="4"/>
  <c r="P47" i="8"/>
  <c r="M47" i="8"/>
  <c r="H49" i="4"/>
  <c r="B47" i="9"/>
  <c r="T47" i="8"/>
  <c r="S47" i="8"/>
  <c r="O47" i="8"/>
  <c r="F48" i="4"/>
  <c r="P46" i="8"/>
  <c r="M46" i="8"/>
  <c r="H48" i="4"/>
  <c r="B46" i="9"/>
  <c r="T46" i="8"/>
  <c r="S46" i="8"/>
  <c r="O46" i="8"/>
  <c r="F47" i="4"/>
  <c r="P45" i="8"/>
  <c r="M45" i="8"/>
  <c r="H47" i="4"/>
  <c r="B45" i="9"/>
  <c r="T45" i="8"/>
  <c r="S45" i="8"/>
  <c r="O45" i="8"/>
  <c r="F46" i="4"/>
  <c r="P44" i="8"/>
  <c r="M44" i="8"/>
  <c r="H46" i="4"/>
  <c r="B44" i="9"/>
  <c r="T44" i="8"/>
  <c r="S44" i="8"/>
  <c r="O44" i="8"/>
  <c r="F45" i="4"/>
  <c r="P43" i="8"/>
  <c r="M43" i="8"/>
  <c r="H45" i="4"/>
  <c r="B43" i="9"/>
  <c r="T43" i="8"/>
  <c r="S43" i="8"/>
  <c r="O43" i="8"/>
  <c r="F44" i="4"/>
  <c r="P42" i="8"/>
  <c r="M42" i="8"/>
  <c r="H44" i="4"/>
  <c r="B42" i="9"/>
  <c r="T42" i="8"/>
  <c r="S42" i="8"/>
  <c r="O42" i="8"/>
  <c r="F43" i="4"/>
  <c r="P41" i="8"/>
  <c r="M41" i="8"/>
  <c r="H43" i="4"/>
  <c r="B41" i="9"/>
  <c r="T41" i="8"/>
  <c r="S41" i="8"/>
  <c r="O41" i="8"/>
  <c r="F42" i="4"/>
  <c r="P40" i="8"/>
  <c r="M40" i="8"/>
  <c r="H42" i="4"/>
  <c r="B40" i="9"/>
  <c r="T40" i="8"/>
  <c r="S40" i="8"/>
  <c r="O40" i="8"/>
  <c r="F41" i="4"/>
  <c r="P39" i="8"/>
  <c r="M39" i="8"/>
  <c r="H41" i="4"/>
  <c r="B39" i="9"/>
  <c r="T39" i="8"/>
  <c r="S39" i="8"/>
  <c r="O39" i="8"/>
  <c r="F40" i="4"/>
  <c r="P38" i="8"/>
  <c r="M38" i="8"/>
  <c r="H40" i="4"/>
  <c r="B38" i="9"/>
  <c r="T38" i="8"/>
  <c r="S38" i="8"/>
  <c r="O38" i="8"/>
  <c r="F39" i="4"/>
  <c r="P37" i="8"/>
  <c r="M37" i="8"/>
  <c r="H39" i="4"/>
  <c r="B37" i="9"/>
  <c r="T37" i="8"/>
  <c r="S37" i="8"/>
  <c r="O37" i="8"/>
  <c r="F38" i="4"/>
  <c r="P36" i="8"/>
  <c r="M36" i="8"/>
  <c r="H38" i="4"/>
  <c r="B36" i="9"/>
  <c r="T36" i="8"/>
  <c r="S36" i="8"/>
  <c r="O36" i="8"/>
  <c r="F37" i="4"/>
  <c r="P35" i="8"/>
  <c r="M35" i="8"/>
  <c r="H37" i="4"/>
  <c r="B35" i="9"/>
  <c r="T35" i="8"/>
  <c r="S35" i="8"/>
  <c r="O35" i="8"/>
  <c r="F36" i="4"/>
  <c r="P34" i="8"/>
  <c r="M34" i="8"/>
  <c r="H36" i="4"/>
  <c r="B34" i="9"/>
  <c r="T34" i="8"/>
  <c r="S34" i="8"/>
  <c r="O34" i="8"/>
  <c r="F35" i="4"/>
  <c r="P33" i="8"/>
  <c r="M33" i="8"/>
  <c r="H35" i="4"/>
  <c r="B33" i="9"/>
  <c r="T33" i="8"/>
  <c r="S33" i="8"/>
  <c r="O33" i="8"/>
  <c r="F34" i="4"/>
  <c r="P32" i="8"/>
  <c r="M32" i="8"/>
  <c r="H34" i="4"/>
  <c r="B32" i="9"/>
  <c r="T32" i="8"/>
  <c r="S32" i="8"/>
  <c r="O32" i="8"/>
  <c r="F33" i="4"/>
  <c r="P31" i="8"/>
  <c r="M31" i="8"/>
  <c r="H33" i="4"/>
  <c r="B31" i="9"/>
  <c r="T31" i="8"/>
  <c r="S31" i="8"/>
  <c r="O31" i="8"/>
  <c r="F32" i="4"/>
  <c r="P30" i="8"/>
  <c r="M30" i="8"/>
  <c r="H32" i="4"/>
  <c r="B30" i="9"/>
  <c r="T30" i="8"/>
  <c r="S30" i="8"/>
  <c r="O30" i="8"/>
  <c r="F31" i="4"/>
  <c r="P29" i="8"/>
  <c r="M29" i="8"/>
  <c r="H31" i="4"/>
  <c r="B29" i="9"/>
  <c r="T29" i="8"/>
  <c r="S29" i="8"/>
  <c r="O29" i="8"/>
  <c r="F30" i="4"/>
  <c r="P28" i="8"/>
  <c r="M28" i="8"/>
  <c r="H30" i="4"/>
  <c r="B28" i="9"/>
  <c r="T28" i="8"/>
  <c r="S28" i="8"/>
  <c r="O28" i="8"/>
  <c r="F29" i="4"/>
  <c r="P27" i="8"/>
  <c r="M27" i="8"/>
  <c r="H29" i="4"/>
  <c r="B27" i="9"/>
  <c r="T27" i="8"/>
  <c r="S27" i="8"/>
  <c r="O27" i="8"/>
  <c r="F28" i="4"/>
  <c r="P26" i="8"/>
  <c r="M26" i="8"/>
  <c r="H28" i="4"/>
  <c r="B26" i="9"/>
  <c r="T26" i="8"/>
  <c r="S26" i="8"/>
  <c r="R26" i="8"/>
  <c r="O26" i="8"/>
  <c r="F27" i="4"/>
  <c r="P25" i="8"/>
  <c r="M25" i="8"/>
  <c r="H27" i="4"/>
  <c r="B25" i="9"/>
  <c r="T25" i="8"/>
  <c r="S25" i="8"/>
  <c r="R25" i="8"/>
  <c r="O25" i="8"/>
  <c r="F26" i="4"/>
  <c r="P24" i="8"/>
  <c r="M24" i="8"/>
  <c r="H26" i="4"/>
  <c r="B24" i="9"/>
  <c r="T24" i="8"/>
  <c r="S24" i="8"/>
  <c r="R24" i="8"/>
  <c r="O24" i="8"/>
  <c r="F25" i="4"/>
  <c r="P23" i="8"/>
  <c r="M23" i="8"/>
  <c r="H25" i="4"/>
  <c r="B23" i="9"/>
  <c r="T23" i="8"/>
  <c r="S23" i="8"/>
  <c r="R23" i="8"/>
  <c r="O23" i="8"/>
  <c r="F24" i="4"/>
  <c r="P22" i="8"/>
  <c r="M22" i="8"/>
  <c r="H24" i="4"/>
  <c r="B22" i="9"/>
  <c r="T22" i="8"/>
  <c r="S22" i="8"/>
  <c r="R22" i="8"/>
  <c r="O22" i="8"/>
  <c r="F23" i="4"/>
  <c r="P21" i="8"/>
  <c r="M21" i="8"/>
  <c r="H23" i="4"/>
  <c r="B21" i="9"/>
  <c r="T21" i="8"/>
  <c r="S21" i="8"/>
  <c r="R21" i="8"/>
  <c r="O21" i="8"/>
  <c r="F22" i="4"/>
  <c r="P20" i="8"/>
  <c r="M20" i="8"/>
  <c r="H22" i="4"/>
  <c r="B20" i="9"/>
  <c r="T20" i="8"/>
  <c r="S20" i="8"/>
  <c r="R20" i="8"/>
  <c r="O20" i="8"/>
  <c r="F21" i="4"/>
  <c r="P19" i="8"/>
  <c r="M19" i="8"/>
  <c r="H21" i="4"/>
  <c r="B19" i="9"/>
  <c r="T19" i="8"/>
  <c r="S19" i="8"/>
  <c r="R19" i="8"/>
  <c r="O19" i="8"/>
  <c r="F20" i="4"/>
  <c r="P18" i="8"/>
  <c r="M18" i="8"/>
  <c r="H20" i="4"/>
  <c r="B18" i="9"/>
  <c r="T18" i="8"/>
  <c r="S18" i="8"/>
  <c r="R18" i="8"/>
  <c r="O18" i="8"/>
  <c r="F19" i="4"/>
  <c r="P17" i="8"/>
  <c r="M17" i="8"/>
  <c r="H19" i="4"/>
  <c r="B17" i="9"/>
  <c r="T17" i="8"/>
  <c r="S17" i="8"/>
  <c r="R17" i="8"/>
  <c r="O17" i="8"/>
  <c r="F18" i="4"/>
  <c r="P16" i="8"/>
  <c r="M16" i="8"/>
  <c r="H18" i="4"/>
  <c r="B16" i="9"/>
  <c r="T16" i="8"/>
  <c r="S16" i="8"/>
  <c r="R16" i="8"/>
  <c r="O16" i="8"/>
  <c r="F17" i="4"/>
  <c r="P15" i="8"/>
  <c r="M15" i="8"/>
  <c r="H17" i="4"/>
  <c r="B15" i="9"/>
  <c r="T15" i="8"/>
  <c r="S15" i="8"/>
  <c r="R15" i="8"/>
  <c r="O15" i="8"/>
  <c r="X14" i="8"/>
  <c r="B1240" i="12" s="1"/>
  <c r="X13" i="8"/>
  <c r="B1239" i="12" s="1"/>
  <c r="X12" i="8"/>
  <c r="B1238" i="12" s="1"/>
  <c r="X11" i="8"/>
  <c r="B1237" i="12" s="1"/>
  <c r="X10" i="8"/>
  <c r="B1236" i="12" s="1"/>
  <c r="X9" i="8"/>
  <c r="B1235" i="12" s="1"/>
  <c r="X8" i="8"/>
  <c r="B1234" i="12" s="1"/>
  <c r="F9" i="4"/>
  <c r="P7" i="8"/>
  <c r="M7" i="8"/>
  <c r="H9" i="4"/>
  <c r="B7" i="9"/>
  <c r="T7" i="8"/>
  <c r="S7" i="8"/>
  <c r="R7" i="8"/>
  <c r="O7" i="8"/>
  <c r="F8" i="4"/>
  <c r="P6" i="8"/>
  <c r="M6" i="8"/>
  <c r="H8" i="4"/>
  <c r="B6" i="9"/>
  <c r="T6" i="8"/>
  <c r="S6" i="8"/>
  <c r="R6" i="8"/>
  <c r="O6" i="8"/>
  <c r="F7" i="4"/>
  <c r="P5" i="8"/>
  <c r="M5" i="8"/>
  <c r="H7" i="4"/>
  <c r="B5" i="9"/>
  <c r="T5" i="8"/>
  <c r="S5" i="8"/>
  <c r="R5" i="8"/>
  <c r="O5" i="8"/>
  <c r="F6" i="4"/>
  <c r="P4" i="8"/>
  <c r="M4" i="8"/>
  <c r="H6" i="4"/>
  <c r="B4" i="9"/>
  <c r="T4" i="8"/>
  <c r="S4" i="8"/>
  <c r="R4" i="8"/>
  <c r="O4" i="8"/>
  <c r="F5" i="4"/>
  <c r="P3" i="8"/>
  <c r="M3" i="8"/>
  <c r="H5" i="4"/>
  <c r="B3" i="9"/>
  <c r="T3" i="8"/>
  <c r="S3" i="8"/>
  <c r="R3" i="8"/>
  <c r="O3" i="8"/>
  <c r="F4" i="4"/>
  <c r="B5" i="22"/>
  <c r="D7" i="24"/>
  <c r="P2" i="8"/>
  <c r="M2" i="8"/>
  <c r="H4" i="4"/>
  <c r="L7" i="3" s="1"/>
  <c r="B6" i="2"/>
  <c r="B4" i="22"/>
  <c r="B2" i="9"/>
  <c r="T2" i="8"/>
  <c r="S2" i="8"/>
  <c r="R2" i="8"/>
  <c r="O2" i="8"/>
  <c r="E190" i="11"/>
  <c r="F1171" i="12" s="1"/>
  <c r="E187" i="11"/>
  <c r="F1168" i="12" s="1"/>
  <c r="E168" i="11"/>
  <c r="F1149" i="12" s="1"/>
  <c r="E164" i="11"/>
  <c r="F1145" i="12" s="1"/>
  <c r="E69" i="11"/>
  <c r="F1050" i="12" s="1"/>
  <c r="G238" i="8"/>
  <c r="D239" i="12" s="1"/>
  <c r="L170" i="8"/>
  <c r="H171" i="12" s="1"/>
  <c r="L152" i="8"/>
  <c r="H153" i="12" s="1"/>
  <c r="G149" i="8"/>
  <c r="D150" i="12" s="1"/>
  <c r="G148" i="8"/>
  <c r="D149" i="12" s="1"/>
  <c r="G145" i="8"/>
  <c r="D146" i="12" s="1"/>
  <c r="G139" i="8"/>
  <c r="D140" i="12" s="1"/>
  <c r="G137" i="8"/>
  <c r="D138" i="12" s="1"/>
  <c r="L137" i="8"/>
  <c r="H138" i="12" s="1"/>
  <c r="L97" i="8"/>
  <c r="H98" i="12" s="1"/>
  <c r="G92" i="8"/>
  <c r="D93" i="12" s="1"/>
  <c r="G91" i="8"/>
  <c r="D92" i="12" s="1"/>
  <c r="L90" i="8"/>
  <c r="H91" i="12" s="1"/>
  <c r="E185" i="11"/>
  <c r="F1166" i="12" s="1"/>
  <c r="E178" i="11"/>
  <c r="F1159" i="12" s="1"/>
  <c r="E177" i="11"/>
  <c r="F1158" i="12" s="1"/>
  <c r="E173" i="11"/>
  <c r="F1154" i="12" s="1"/>
  <c r="E169" i="11"/>
  <c r="F1150" i="12" s="1"/>
  <c r="E167" i="11"/>
  <c r="F1148" i="12" s="1"/>
  <c r="E161" i="11"/>
  <c r="F1142" i="12" s="1"/>
  <c r="L161" i="8"/>
  <c r="H162" i="12" s="1"/>
  <c r="L160" i="8"/>
  <c r="H161" i="12" s="1"/>
  <c r="G157" i="8"/>
  <c r="D158" i="12" s="1"/>
  <c r="G151" i="8"/>
  <c r="D152" i="12" s="1"/>
  <c r="L149" i="8"/>
  <c r="H150" i="12" s="1"/>
  <c r="L94" i="8"/>
  <c r="H95" i="12" s="1"/>
  <c r="G89" i="8"/>
  <c r="D90" i="12" s="1"/>
  <c r="L87" i="8"/>
  <c r="H88" i="12" s="1"/>
  <c r="L86" i="8"/>
  <c r="H87" i="12" s="1"/>
  <c r="G76" i="8"/>
  <c r="D77" i="12" s="1"/>
  <c r="E194" i="11"/>
  <c r="F1175" i="12" s="1"/>
  <c r="E66" i="11"/>
  <c r="F1047" i="12" s="1"/>
  <c r="G235" i="8"/>
  <c r="D236" i="12" s="1"/>
  <c r="L235" i="8"/>
  <c r="H236" i="12" s="1"/>
  <c r="G234" i="8"/>
  <c r="D235" i="12" s="1"/>
  <c r="G169" i="8"/>
  <c r="D170" i="12" s="1"/>
  <c r="L169" i="8"/>
  <c r="H170" i="12" s="1"/>
  <c r="L167" i="8"/>
  <c r="H168" i="12" s="1"/>
  <c r="G160" i="8"/>
  <c r="D161" i="12" s="1"/>
  <c r="G146" i="8"/>
  <c r="D147" i="12" s="1"/>
  <c r="L146" i="8"/>
  <c r="H147" i="12" s="1"/>
  <c r="G140" i="8"/>
  <c r="D141" i="12" s="1"/>
  <c r="G85" i="8"/>
  <c r="D86" i="12" s="1"/>
  <c r="G82" i="8"/>
  <c r="D83" i="12" s="1"/>
  <c r="L81" i="8"/>
  <c r="H82" i="12" s="1"/>
  <c r="E184" i="11"/>
  <c r="F1165" i="12" s="1"/>
  <c r="E176" i="11"/>
  <c r="F1157" i="12" s="1"/>
  <c r="E170" i="11"/>
  <c r="F1151" i="12" s="1"/>
  <c r="E166" i="11"/>
  <c r="F1147" i="12" s="1"/>
  <c r="L238" i="8"/>
  <c r="H239" i="12" s="1"/>
  <c r="G237" i="8"/>
  <c r="D238" i="12" s="1"/>
  <c r="L236" i="8"/>
  <c r="H237" i="12" s="1"/>
  <c r="G236" i="8"/>
  <c r="D237" i="12" s="1"/>
  <c r="L177" i="8"/>
  <c r="H178" i="12" s="1"/>
  <c r="G168" i="8"/>
  <c r="D169" i="12" s="1"/>
  <c r="L166" i="8"/>
  <c r="H167" i="12" s="1"/>
  <c r="L155" i="8"/>
  <c r="H156" i="12" s="1"/>
  <c r="L154" i="8"/>
  <c r="H155" i="12" s="1"/>
  <c r="L150" i="8"/>
  <c r="H151" i="12" s="1"/>
  <c r="G88" i="8"/>
  <c r="D89" i="12" s="1"/>
  <c r="G83" i="8"/>
  <c r="D84" i="12" s="1"/>
  <c r="L83" i="8"/>
  <c r="H84" i="12" s="1"/>
  <c r="E195" i="11"/>
  <c r="F1176" i="12" s="1"/>
  <c r="E191" i="11"/>
  <c r="F1172" i="12" s="1"/>
  <c r="E183" i="11"/>
  <c r="F1164" i="12" s="1"/>
  <c r="E163" i="11"/>
  <c r="F1144" i="12" s="1"/>
  <c r="E68" i="11"/>
  <c r="F1049" i="12" s="1"/>
  <c r="L168" i="8"/>
  <c r="H169" i="12" s="1"/>
  <c r="G161" i="8"/>
  <c r="D162" i="12" s="1"/>
  <c r="L151" i="8"/>
  <c r="H152" i="12" s="1"/>
  <c r="G141" i="8"/>
  <c r="D142" i="12" s="1"/>
  <c r="L139" i="8"/>
  <c r="H140" i="12" s="1"/>
  <c r="G97" i="8"/>
  <c r="D98" i="12" s="1"/>
  <c r="L92" i="8"/>
  <c r="H93" i="12" s="1"/>
  <c r="L91" i="8"/>
  <c r="H92" i="12" s="1"/>
  <c r="G81" i="8"/>
  <c r="D82" i="12" s="1"/>
  <c r="E207" i="11"/>
  <c r="F1188" i="12" s="1"/>
  <c r="E204" i="11"/>
  <c r="F1185" i="12" s="1"/>
  <c r="E202" i="11"/>
  <c r="F1183" i="12" s="1"/>
  <c r="E198" i="11"/>
  <c r="F1179" i="12" s="1"/>
  <c r="E192" i="11"/>
  <c r="F1173" i="12" s="1"/>
  <c r="E186" i="11"/>
  <c r="F1167" i="12" s="1"/>
  <c r="E181" i="11"/>
  <c r="F1162" i="12" s="1"/>
  <c r="E174" i="11"/>
  <c r="F1155" i="12" s="1"/>
  <c r="L237" i="8"/>
  <c r="H238" i="12" s="1"/>
  <c r="L180" i="8"/>
  <c r="H181" i="12" s="1"/>
  <c r="L158" i="8"/>
  <c r="H159" i="12" s="1"/>
  <c r="L157" i="8"/>
  <c r="H158" i="12" s="1"/>
  <c r="G152" i="8"/>
  <c r="D153" i="12" s="1"/>
  <c r="L148" i="8"/>
  <c r="H149" i="12" s="1"/>
  <c r="L140" i="8"/>
  <c r="H141" i="12" s="1"/>
  <c r="G86" i="8"/>
  <c r="D87" i="12" s="1"/>
  <c r="E208" i="11"/>
  <c r="F1189" i="12" s="1"/>
  <c r="E206" i="11"/>
  <c r="F1187" i="12" s="1"/>
  <c r="E205" i="11"/>
  <c r="F1186" i="12" s="1"/>
  <c r="E201" i="11"/>
  <c r="F1182" i="12" s="1"/>
  <c r="E200" i="11"/>
  <c r="F1181" i="12" s="1"/>
  <c r="E197" i="11"/>
  <c r="F1178" i="12" s="1"/>
  <c r="E193" i="11"/>
  <c r="F1174" i="12" s="1"/>
  <c r="E182" i="11"/>
  <c r="F1163" i="12" s="1"/>
  <c r="E179" i="11"/>
  <c r="F1160" i="12" s="1"/>
  <c r="E175" i="11"/>
  <c r="F1156" i="12" s="1"/>
  <c r="E162" i="11"/>
  <c r="F1143" i="12" s="1"/>
  <c r="L234" i="8"/>
  <c r="H235" i="12" s="1"/>
  <c r="G167" i="8"/>
  <c r="D168" i="12" s="1"/>
  <c r="G158" i="8"/>
  <c r="D159" i="12" s="1"/>
  <c r="G156" i="8"/>
  <c r="D157" i="12" s="1"/>
  <c r="G154" i="8"/>
  <c r="D155" i="12" s="1"/>
  <c r="L142" i="8"/>
  <c r="H143" i="12" s="1"/>
  <c r="G98" i="8"/>
  <c r="D99" i="12" s="1"/>
  <c r="G96" i="8"/>
  <c r="D97" i="12" s="1"/>
  <c r="G95" i="8"/>
  <c r="D96" i="12" s="1"/>
  <c r="L89" i="8"/>
  <c r="H90" i="12" s="1"/>
  <c r="L84" i="8"/>
  <c r="H85" i="12" s="1"/>
  <c r="L77" i="8"/>
  <c r="H78" i="12" s="1"/>
  <c r="L76" i="8"/>
  <c r="H77" i="12" s="1"/>
  <c r="E159" i="11"/>
  <c r="F1140" i="12" s="1"/>
  <c r="E158" i="11"/>
  <c r="F1139" i="12" s="1"/>
  <c r="E157" i="11"/>
  <c r="F1138" i="12" s="1"/>
  <c r="E156" i="11"/>
  <c r="F1137" i="12" s="1"/>
  <c r="E73" i="11"/>
  <c r="F1054" i="12" s="1"/>
  <c r="E72" i="11"/>
  <c r="F1053" i="12" s="1"/>
  <c r="E71" i="11"/>
  <c r="F1052" i="12" s="1"/>
  <c r="E70" i="11"/>
  <c r="F1051" i="12" s="1"/>
  <c r="E67" i="11"/>
  <c r="F1048" i="12" s="1"/>
  <c r="E65" i="11"/>
  <c r="F1046" i="12" s="1"/>
  <c r="G180" i="8"/>
  <c r="D181" i="12" s="1"/>
  <c r="L153" i="8"/>
  <c r="H154" i="12" s="1"/>
  <c r="L141" i="8"/>
  <c r="H142" i="12" s="1"/>
  <c r="G90" i="8"/>
  <c r="D91" i="12" s="1"/>
  <c r="G78" i="8"/>
  <c r="D79" i="12" s="1"/>
  <c r="L78" i="8"/>
  <c r="H79" i="12" s="1"/>
  <c r="G77" i="8"/>
  <c r="D78" i="12" s="1"/>
  <c r="L72" i="8"/>
  <c r="H73" i="12" s="1"/>
  <c r="E64" i="11"/>
  <c r="F1045" i="12" s="1"/>
  <c r="E63" i="11"/>
  <c r="F1044" i="12" s="1"/>
  <c r="E62" i="11"/>
  <c r="F1043" i="12" s="1"/>
  <c r="E61" i="11"/>
  <c r="F1042" i="12" s="1"/>
  <c r="E60" i="11"/>
  <c r="F1041" i="12" s="1"/>
  <c r="E59" i="11"/>
  <c r="F1040" i="12" s="1"/>
  <c r="E58" i="11"/>
  <c r="F1039" i="12" s="1"/>
  <c r="E57" i="11"/>
  <c r="F1038" i="12" s="1"/>
  <c r="E56" i="11"/>
  <c r="F1037" i="12" s="1"/>
  <c r="E55" i="11"/>
  <c r="F1036" i="12" s="1"/>
  <c r="E54" i="11"/>
  <c r="F1035" i="12" s="1"/>
  <c r="E53" i="11"/>
  <c r="F1034" i="12" s="1"/>
  <c r="E52" i="11"/>
  <c r="F1033" i="12" s="1"/>
  <c r="E51" i="11"/>
  <c r="F1032" i="12" s="1"/>
  <c r="E50" i="11"/>
  <c r="F1031" i="12" s="1"/>
  <c r="E49" i="11"/>
  <c r="F1030" i="12" s="1"/>
  <c r="E48" i="11"/>
  <c r="F1029" i="12" s="1"/>
  <c r="E47" i="11"/>
  <c r="F1028" i="12" s="1"/>
  <c r="E46" i="11"/>
  <c r="F1027" i="12" s="1"/>
  <c r="E45" i="11"/>
  <c r="F1026" i="12" s="1"/>
  <c r="E44" i="11"/>
  <c r="F1025" i="12" s="1"/>
  <c r="E43" i="11"/>
  <c r="F1024" i="12" s="1"/>
  <c r="E42" i="11"/>
  <c r="F1023" i="12" s="1"/>
  <c r="E41" i="11"/>
  <c r="F1022" i="12" s="1"/>
  <c r="E40" i="11"/>
  <c r="F1021" i="12" s="1"/>
  <c r="E39" i="11"/>
  <c r="F1020" i="12" s="1"/>
  <c r="E38" i="11"/>
  <c r="F1019" i="12" s="1"/>
  <c r="G170" i="8"/>
  <c r="D171" i="12" s="1"/>
  <c r="L156" i="8"/>
  <c r="H157" i="12" s="1"/>
  <c r="G155" i="8"/>
  <c r="D156" i="12" s="1"/>
  <c r="G150" i="8"/>
  <c r="D151" i="12" s="1"/>
  <c r="L145" i="8"/>
  <c r="H146" i="12" s="1"/>
  <c r="L98" i="8"/>
  <c r="H99" i="12" s="1"/>
  <c r="L95" i="8"/>
  <c r="H96" i="12" s="1"/>
  <c r="G84" i="8"/>
  <c r="D85" i="12" s="1"/>
  <c r="L75" i="8"/>
  <c r="H76" i="12" s="1"/>
  <c r="L74" i="8"/>
  <c r="H75" i="12" s="1"/>
  <c r="G73" i="8"/>
  <c r="D74" i="12" s="1"/>
  <c r="L73" i="8"/>
  <c r="H74" i="12" s="1"/>
  <c r="G188" i="8"/>
  <c r="D189" i="12" s="1"/>
  <c r="L188" i="8"/>
  <c r="H189" i="12" s="1"/>
  <c r="G184" i="8"/>
  <c r="D185" i="12" s="1"/>
  <c r="L184" i="8"/>
  <c r="H185" i="12" s="1"/>
  <c r="G181" i="8"/>
  <c r="D182" i="12" s="1"/>
  <c r="L181" i="8"/>
  <c r="H182" i="12" s="1"/>
  <c r="G179" i="8"/>
  <c r="D180" i="12" s="1"/>
  <c r="L179" i="8"/>
  <c r="H180" i="12" s="1"/>
  <c r="G178" i="8"/>
  <c r="D179" i="12" s="1"/>
  <c r="L178" i="8"/>
  <c r="H179" i="12" s="1"/>
  <c r="G176" i="8"/>
  <c r="D177" i="12" s="1"/>
  <c r="L176" i="8"/>
  <c r="H177" i="12" s="1"/>
  <c r="G175" i="8"/>
  <c r="D176" i="12" s="1"/>
  <c r="L175" i="8"/>
  <c r="H176" i="12" s="1"/>
  <c r="G174" i="8"/>
  <c r="D175" i="12" s="1"/>
  <c r="L174" i="8"/>
  <c r="H175" i="12" s="1"/>
  <c r="G173" i="8"/>
  <c r="D174" i="12" s="1"/>
  <c r="L173" i="8"/>
  <c r="H174" i="12" s="1"/>
  <c r="G172" i="8"/>
  <c r="D173" i="12" s="1"/>
  <c r="L172" i="8"/>
  <c r="H173" i="12" s="1"/>
  <c r="G171" i="8"/>
  <c r="D172" i="12" s="1"/>
  <c r="L171" i="8"/>
  <c r="H172" i="12" s="1"/>
  <c r="G165" i="8"/>
  <c r="D166" i="12" s="1"/>
  <c r="L165" i="8"/>
  <c r="H166" i="12" s="1"/>
  <c r="G164" i="8"/>
  <c r="D165" i="12" s="1"/>
  <c r="L164" i="8"/>
  <c r="H165" i="12" s="1"/>
  <c r="G163" i="8"/>
  <c r="D164" i="12" s="1"/>
  <c r="L163" i="8"/>
  <c r="H164" i="12" s="1"/>
  <c r="G162" i="8"/>
  <c r="D163" i="12" s="1"/>
  <c r="L162" i="8"/>
  <c r="H163" i="12" s="1"/>
  <c r="G147" i="8"/>
  <c r="D148" i="12" s="1"/>
  <c r="L147" i="8"/>
  <c r="H148" i="12" s="1"/>
  <c r="G144" i="8"/>
  <c r="D145" i="12" s="1"/>
  <c r="L144" i="8"/>
  <c r="H145" i="12" s="1"/>
  <c r="G143" i="8"/>
  <c r="D144" i="12" s="1"/>
  <c r="L143" i="8"/>
  <c r="H144" i="12" s="1"/>
  <c r="G138" i="8"/>
  <c r="D139" i="12" s="1"/>
  <c r="L138" i="8"/>
  <c r="H139" i="12" s="1"/>
  <c r="G135" i="8"/>
  <c r="D136" i="12" s="1"/>
  <c r="L135" i="8"/>
  <c r="H136" i="12" s="1"/>
  <c r="B3" i="22"/>
  <c r="G242" i="8"/>
  <c r="D243" i="12" s="1"/>
  <c r="G240" i="8"/>
  <c r="D241" i="12" s="1"/>
  <c r="G239" i="8"/>
  <c r="D240" i="12" s="1"/>
  <c r="G177" i="8"/>
  <c r="D178" i="12" s="1"/>
  <c r="G166" i="8"/>
  <c r="D167" i="12" s="1"/>
  <c r="G159" i="8"/>
  <c r="D160" i="12" s="1"/>
  <c r="G153" i="8"/>
  <c r="D154" i="12" s="1"/>
  <c r="L96" i="8"/>
  <c r="H97" i="12" s="1"/>
  <c r="G87" i="8"/>
  <c r="D88" i="12" s="1"/>
  <c r="L82" i="8"/>
  <c r="H83" i="12" s="1"/>
  <c r="L80" i="8"/>
  <c r="H81" i="12" s="1"/>
  <c r="L79" i="8"/>
  <c r="H80" i="12" s="1"/>
  <c r="G72" i="8"/>
  <c r="D73" i="12" s="1"/>
  <c r="G71" i="8"/>
  <c r="D72" i="12" s="1"/>
  <c r="L159" i="8"/>
  <c r="H160" i="12" s="1"/>
  <c r="G142" i="8"/>
  <c r="D143" i="12" s="1"/>
  <c r="G93" i="8"/>
  <c r="D94" i="12" s="1"/>
  <c r="L88" i="8"/>
  <c r="H89" i="12" s="1"/>
  <c r="L85" i="8"/>
  <c r="H86" i="12" s="1"/>
  <c r="G75" i="8"/>
  <c r="D76" i="12" s="1"/>
  <c r="G136" i="8"/>
  <c r="D137" i="12" s="1"/>
  <c r="L136" i="8"/>
  <c r="H137" i="12" s="1"/>
  <c r="G134" i="8"/>
  <c r="D135" i="12" s="1"/>
  <c r="L134" i="8"/>
  <c r="H135" i="12" s="1"/>
  <c r="G133" i="8"/>
  <c r="D134" i="12" s="1"/>
  <c r="L133" i="8"/>
  <c r="H134" i="12" s="1"/>
  <c r="G132" i="8"/>
  <c r="D133" i="12" s="1"/>
  <c r="L132" i="8"/>
  <c r="H133" i="12" s="1"/>
  <c r="G131" i="8"/>
  <c r="D132" i="12" s="1"/>
  <c r="L131" i="8"/>
  <c r="H132" i="12" s="1"/>
  <c r="G94" i="8"/>
  <c r="D95" i="12" s="1"/>
  <c r="L93" i="8"/>
  <c r="H94" i="12" s="1"/>
  <c r="G80" i="8"/>
  <c r="D81" i="12" s="1"/>
  <c r="G79" i="8"/>
  <c r="D80" i="12" s="1"/>
  <c r="G74" i="8"/>
  <c r="D75" i="12" s="1"/>
  <c r="G70" i="8"/>
  <c r="D71" i="12" s="1"/>
  <c r="L70" i="8"/>
  <c r="H71" i="12" s="1"/>
  <c r="G69" i="8"/>
  <c r="D70" i="12" s="1"/>
  <c r="L69" i="8"/>
  <c r="H70" i="12" s="1"/>
  <c r="G68" i="8"/>
  <c r="D69" i="12" s="1"/>
  <c r="L68" i="8"/>
  <c r="H69" i="12" s="1"/>
  <c r="G67" i="8"/>
  <c r="D68" i="12" s="1"/>
  <c r="L67" i="8"/>
  <c r="H68" i="12" s="1"/>
  <c r="G66" i="8"/>
  <c r="D67" i="12" s="1"/>
  <c r="L66" i="8"/>
  <c r="H67" i="12" s="1"/>
  <c r="G65" i="8"/>
  <c r="D66" i="12" s="1"/>
  <c r="L65" i="8"/>
  <c r="H66" i="12" s="1"/>
  <c r="G64" i="8"/>
  <c r="D65" i="12" s="1"/>
  <c r="L64" i="8"/>
  <c r="H65" i="12" s="1"/>
  <c r="G63" i="8"/>
  <c r="D64" i="12" s="1"/>
  <c r="L63" i="8"/>
  <c r="H64" i="12" s="1"/>
  <c r="G62" i="8"/>
  <c r="D63" i="12" s="1"/>
  <c r="L62" i="8"/>
  <c r="H63" i="12" s="1"/>
  <c r="G61" i="8"/>
  <c r="D62" i="12" s="1"/>
  <c r="L61" i="8"/>
  <c r="H62" i="12" s="1"/>
  <c r="G60" i="8"/>
  <c r="D61" i="12" s="1"/>
  <c r="L60" i="8"/>
  <c r="H61" i="12" s="1"/>
  <c r="G59" i="8"/>
  <c r="D60" i="12" s="1"/>
  <c r="L59" i="8"/>
  <c r="H60" i="12" s="1"/>
  <c r="G58" i="8"/>
  <c r="D59" i="12" s="1"/>
  <c r="L58" i="8"/>
  <c r="H59" i="12" s="1"/>
  <c r="G57" i="8"/>
  <c r="D58" i="12" s="1"/>
  <c r="L57" i="8"/>
  <c r="H58" i="12" s="1"/>
  <c r="G56" i="8"/>
  <c r="D57" i="12" s="1"/>
  <c r="L56" i="8"/>
  <c r="H57" i="12" s="1"/>
  <c r="G55" i="8"/>
  <c r="D56" i="12" s="1"/>
  <c r="L55" i="8"/>
  <c r="H56" i="12" s="1"/>
  <c r="G54" i="8"/>
  <c r="D55" i="12" s="1"/>
  <c r="L54" i="8"/>
  <c r="H55" i="12" s="1"/>
  <c r="G53" i="8"/>
  <c r="D54" i="12" s="1"/>
  <c r="L53" i="8"/>
  <c r="H54" i="12" s="1"/>
  <c r="G52" i="8"/>
  <c r="D53" i="12" s="1"/>
  <c r="L52" i="8"/>
  <c r="H53" i="12" s="1"/>
  <c r="G51" i="8"/>
  <c r="D52" i="12" s="1"/>
  <c r="L51" i="8"/>
  <c r="H52" i="12" s="1"/>
  <c r="G50" i="8"/>
  <c r="D51" i="12" s="1"/>
  <c r="L50" i="8"/>
  <c r="H51" i="12" s="1"/>
  <c r="G49" i="8"/>
  <c r="D50" i="12" s="1"/>
  <c r="L49" i="8"/>
  <c r="H50" i="12" s="1"/>
  <c r="G48" i="8"/>
  <c r="D49" i="12" s="1"/>
  <c r="L48" i="8"/>
  <c r="H49" i="12" s="1"/>
  <c r="G47" i="8"/>
  <c r="D48" i="12" s="1"/>
  <c r="L47" i="8"/>
  <c r="H48" i="12" s="1"/>
  <c r="G46" i="8"/>
  <c r="D47" i="12" s="1"/>
  <c r="L46" i="8"/>
  <c r="H47" i="12" s="1"/>
  <c r="G45" i="8"/>
  <c r="D46" i="12" s="1"/>
  <c r="L45" i="8"/>
  <c r="H46" i="12" s="1"/>
  <c r="G44" i="8"/>
  <c r="D45" i="12" s="1"/>
  <c r="L44" i="8"/>
  <c r="H45" i="12" s="1"/>
  <c r="G43" i="8"/>
  <c r="D44" i="12" s="1"/>
  <c r="L43" i="8"/>
  <c r="H44" i="12" s="1"/>
  <c r="G42" i="8"/>
  <c r="D43" i="12" s="1"/>
  <c r="L42" i="8"/>
  <c r="H43" i="12" s="1"/>
  <c r="G41" i="8"/>
  <c r="D42" i="12" s="1"/>
  <c r="L41" i="8"/>
  <c r="H42" i="12" s="1"/>
  <c r="G40" i="8"/>
  <c r="D41" i="12" s="1"/>
  <c r="L40" i="8"/>
  <c r="H41" i="12" s="1"/>
  <c r="G39" i="8"/>
  <c r="D40" i="12" s="1"/>
  <c r="L39" i="8"/>
  <c r="H40" i="12" s="1"/>
  <c r="G38" i="8"/>
  <c r="D39" i="12" s="1"/>
  <c r="L38" i="8"/>
  <c r="H39" i="12" s="1"/>
  <c r="G37" i="8"/>
  <c r="D38" i="12" s="1"/>
  <c r="L37" i="8"/>
  <c r="H38" i="12" s="1"/>
  <c r="G36" i="8"/>
  <c r="D37" i="12" s="1"/>
  <c r="L36" i="8"/>
  <c r="H37" i="12" s="1"/>
  <c r="G35" i="8"/>
  <c r="D36" i="12" s="1"/>
  <c r="L35" i="8"/>
  <c r="H36" i="12" s="1"/>
  <c r="G34" i="8"/>
  <c r="D35" i="12" s="1"/>
  <c r="L34" i="8"/>
  <c r="H35" i="12" s="1"/>
  <c r="G33" i="8"/>
  <c r="D34" i="12" s="1"/>
  <c r="L33" i="8"/>
  <c r="H34" i="12" s="1"/>
  <c r="G32" i="8"/>
  <c r="D33" i="12" s="1"/>
  <c r="L32" i="8"/>
  <c r="H33" i="12" s="1"/>
  <c r="G31" i="8"/>
  <c r="D32" i="12" s="1"/>
  <c r="L31" i="8"/>
  <c r="H32" i="12" s="1"/>
  <c r="G30" i="8"/>
  <c r="D31" i="12" s="1"/>
  <c r="L30" i="8"/>
  <c r="H31" i="12" s="1"/>
  <c r="G29" i="8"/>
  <c r="D30" i="12" s="1"/>
  <c r="L29" i="8"/>
  <c r="H30" i="12" s="1"/>
  <c r="G28" i="8"/>
  <c r="D29" i="12" s="1"/>
  <c r="L28" i="8"/>
  <c r="H29" i="12" s="1"/>
  <c r="G27" i="8"/>
  <c r="D28" i="12" s="1"/>
  <c r="L27" i="8"/>
  <c r="H28" i="12" s="1"/>
  <c r="G26" i="8"/>
  <c r="D27" i="12" s="1"/>
  <c r="L26" i="8"/>
  <c r="H27" i="12" s="1"/>
  <c r="G25" i="8"/>
  <c r="D26" i="12" s="1"/>
  <c r="L25" i="8"/>
  <c r="H26" i="12" s="1"/>
  <c r="G24" i="8"/>
  <c r="D25" i="12" s="1"/>
  <c r="L24" i="8"/>
  <c r="H25" i="12" s="1"/>
  <c r="G23" i="8"/>
  <c r="D24" i="12" s="1"/>
  <c r="L23" i="8"/>
  <c r="H24" i="12" s="1"/>
  <c r="G22" i="8"/>
  <c r="D23" i="12" s="1"/>
  <c r="L22" i="8"/>
  <c r="H23" i="12" s="1"/>
  <c r="G21" i="8"/>
  <c r="D22" i="12" s="1"/>
  <c r="L21" i="8"/>
  <c r="H22" i="12" s="1"/>
  <c r="G20" i="8"/>
  <c r="D21" i="12" s="1"/>
  <c r="L20" i="8"/>
  <c r="H21" i="12" s="1"/>
  <c r="G19" i="8"/>
  <c r="D20" i="12" s="1"/>
  <c r="L19" i="8"/>
  <c r="H20" i="12" s="1"/>
  <c r="G18" i="8"/>
  <c r="D19" i="12" s="1"/>
  <c r="L18" i="8"/>
  <c r="H19" i="12" s="1"/>
  <c r="G17" i="8"/>
  <c r="D18" i="12" s="1"/>
  <c r="L17" i="8"/>
  <c r="H18" i="12" s="1"/>
  <c r="G16" i="8"/>
  <c r="D17" i="12" s="1"/>
  <c r="L16" i="8"/>
  <c r="H17" i="12" s="1"/>
  <c r="G15" i="8"/>
  <c r="D16" i="12" s="1"/>
  <c r="L15" i="8"/>
  <c r="H16" i="12" s="1"/>
  <c r="G7" i="8"/>
  <c r="D8" i="12" s="1"/>
  <c r="L7" i="8"/>
  <c r="H8" i="12" s="1"/>
  <c r="G6" i="8"/>
  <c r="D7" i="12" s="1"/>
  <c r="L6" i="8"/>
  <c r="H7" i="12" s="1"/>
  <c r="G5" i="8"/>
  <c r="D6" i="12" s="1"/>
  <c r="L5" i="8"/>
  <c r="H6" i="12" s="1"/>
  <c r="G4" i="8"/>
  <c r="D5" i="12" s="1"/>
  <c r="L4" i="8"/>
  <c r="H5" i="12" s="1"/>
  <c r="G3" i="8"/>
  <c r="D4" i="12" s="1"/>
  <c r="L3" i="8"/>
  <c r="H4" i="12" s="1"/>
  <c r="G2" i="8"/>
  <c r="L2" i="8"/>
  <c r="H3" i="12" s="1"/>
  <c r="S130" i="8"/>
  <c r="S14" i="8"/>
  <c r="AJ178" i="7" l="1"/>
  <c r="AJ100" i="7"/>
  <c r="AJ78" i="7"/>
  <c r="AJ40" i="7"/>
  <c r="R183" i="8"/>
  <c r="R182" i="8"/>
  <c r="R242" i="8"/>
  <c r="R240" i="8"/>
  <c r="R226" i="8"/>
  <c r="R223" i="8"/>
  <c r="R225" i="8"/>
  <c r="R241" i="8"/>
  <c r="R239" i="8"/>
  <c r="R109" i="8"/>
  <c r="R108" i="8"/>
  <c r="R107" i="8"/>
  <c r="AJ99" i="7"/>
  <c r="R88" i="8"/>
  <c r="R87" i="8"/>
  <c r="R86" i="8"/>
  <c r="R85" i="8"/>
  <c r="R84" i="8"/>
  <c r="R181" i="8"/>
  <c r="R180" i="8"/>
  <c r="R179" i="8"/>
  <c r="R178" i="8"/>
  <c r="R177" i="8"/>
  <c r="R176" i="8"/>
  <c r="R175" i="8"/>
  <c r="R174" i="8"/>
  <c r="R173" i="8"/>
  <c r="R172" i="8"/>
  <c r="R171" i="8"/>
  <c r="R170" i="8"/>
  <c r="R169" i="8"/>
  <c r="R168" i="8"/>
  <c r="R138" i="8"/>
  <c r="R137" i="8"/>
  <c r="R136" i="8"/>
  <c r="R135" i="8"/>
  <c r="R134" i="8"/>
  <c r="R133" i="8"/>
  <c r="R132" i="8"/>
  <c r="R131" i="8"/>
  <c r="R59" i="8"/>
  <c r="R58" i="8"/>
  <c r="R57" i="8"/>
  <c r="R50" i="8"/>
  <c r="R49" i="8"/>
  <c r="R48" i="8"/>
  <c r="R47" i="8"/>
  <c r="R224" i="8"/>
  <c r="V189" i="7"/>
  <c r="Q189" i="13"/>
  <c r="B925" i="21" s="1"/>
  <c r="B191" i="4"/>
  <c r="C191" i="4" s="1"/>
  <c r="D191" i="4" s="1"/>
  <c r="J191" i="4" s="1"/>
  <c r="Q191" i="4" s="1"/>
  <c r="R191" i="4" s="1"/>
  <c r="W189" i="7"/>
  <c r="S189" i="13"/>
  <c r="F925" i="21" s="1"/>
  <c r="R190" i="7"/>
  <c r="S190" i="7"/>
  <c r="T190" i="7"/>
  <c r="U190" i="7"/>
  <c r="D190" i="13"/>
  <c r="AB190" i="13"/>
  <c r="AI190" i="7"/>
  <c r="AR190" i="7"/>
  <c r="AS190" i="7"/>
  <c r="E190" i="13"/>
  <c r="N190" i="13"/>
  <c r="B190" i="20" s="1"/>
  <c r="B681" i="21" s="1"/>
  <c r="R189" i="13"/>
  <c r="D925" i="21" s="1"/>
  <c r="AO189" i="7"/>
  <c r="AP189" i="7"/>
  <c r="T189" i="13"/>
  <c r="H925" i="21" s="1"/>
  <c r="R189" i="7"/>
  <c r="U189" i="7"/>
  <c r="D189" i="13"/>
  <c r="AB189" i="13"/>
  <c r="S189" i="7"/>
  <c r="T189" i="7"/>
  <c r="Q188" i="13"/>
  <c r="B924" i="21" s="1"/>
  <c r="B190" i="4"/>
  <c r="C190" i="4" s="1"/>
  <c r="D190" i="4" s="1"/>
  <c r="J190" i="4" s="1"/>
  <c r="Q190" i="4" s="1"/>
  <c r="R190" i="4" s="1"/>
  <c r="V188" i="7"/>
  <c r="W188" i="7"/>
  <c r="S188" i="13"/>
  <c r="F924" i="21" s="1"/>
  <c r="E189" i="13"/>
  <c r="N189" i="13"/>
  <c r="B189" i="20" s="1"/>
  <c r="B680" i="21" s="1"/>
  <c r="AI189" i="7"/>
  <c r="AR189" i="7"/>
  <c r="AS189" i="7"/>
  <c r="AP188" i="7"/>
  <c r="T188" i="13"/>
  <c r="H924" i="21" s="1"/>
  <c r="AO188" i="7"/>
  <c r="R188" i="13"/>
  <c r="D924" i="21" s="1"/>
  <c r="AO186" i="7"/>
  <c r="R186" i="13"/>
  <c r="D922" i="21" s="1"/>
  <c r="AP186" i="7"/>
  <c r="T186" i="13"/>
  <c r="H922" i="21" s="1"/>
  <c r="AI187" i="7"/>
  <c r="AR187" i="7"/>
  <c r="E187" i="13"/>
  <c r="N187" i="13"/>
  <c r="B187" i="20" s="1"/>
  <c r="B678" i="21" s="1"/>
  <c r="AS187" i="7"/>
  <c r="R187" i="7"/>
  <c r="S187" i="7"/>
  <c r="T187" i="7"/>
  <c r="U187" i="7"/>
  <c r="D187" i="13"/>
  <c r="AB187" i="13"/>
  <c r="W186" i="7"/>
  <c r="S186" i="13"/>
  <c r="F922" i="21" s="1"/>
  <c r="Q186" i="13"/>
  <c r="B922" i="21" s="1"/>
  <c r="B188" i="4"/>
  <c r="C188" i="4" s="1"/>
  <c r="D188" i="4" s="1"/>
  <c r="J188" i="4" s="1"/>
  <c r="Q188" i="4" s="1"/>
  <c r="R188" i="4" s="1"/>
  <c r="V186" i="7"/>
  <c r="R185" i="7"/>
  <c r="U185" i="7"/>
  <c r="D185" i="13"/>
  <c r="AB185" i="13"/>
  <c r="S185" i="7"/>
  <c r="T185" i="7"/>
  <c r="V184" i="7"/>
  <c r="Q184" i="13"/>
  <c r="B920" i="21" s="1"/>
  <c r="B186" i="4"/>
  <c r="C186" i="4" s="1"/>
  <c r="D186" i="4" s="1"/>
  <c r="J186" i="4" s="1"/>
  <c r="Q186" i="4" s="1"/>
  <c r="R186" i="4" s="1"/>
  <c r="W184" i="7"/>
  <c r="S184" i="13"/>
  <c r="F920" i="21" s="1"/>
  <c r="AI185" i="7"/>
  <c r="E185" i="13"/>
  <c r="N185" i="13"/>
  <c r="B185" i="20" s="1"/>
  <c r="B676" i="21" s="1"/>
  <c r="AR185" i="7"/>
  <c r="AS185" i="7"/>
  <c r="AP184" i="7"/>
  <c r="T184" i="13"/>
  <c r="H920" i="21" s="1"/>
  <c r="R184" i="13"/>
  <c r="D920" i="21" s="1"/>
  <c r="AO184" i="7"/>
  <c r="W183" i="7"/>
  <c r="S183" i="13"/>
  <c r="F919" i="21" s="1"/>
  <c r="V183" i="7"/>
  <c r="Q183" i="13"/>
  <c r="B919" i="21" s="1"/>
  <c r="B185" i="4"/>
  <c r="C185" i="4" s="1"/>
  <c r="D185" i="4" s="1"/>
  <c r="J185" i="4" s="1"/>
  <c r="Q185" i="4" s="1"/>
  <c r="R185" i="4" s="1"/>
  <c r="S184" i="7"/>
  <c r="U184" i="7"/>
  <c r="D184" i="13"/>
  <c r="AB184" i="13"/>
  <c r="R184" i="7"/>
  <c r="T184" i="7"/>
  <c r="AS184" i="7"/>
  <c r="E184" i="13"/>
  <c r="N184" i="13"/>
  <c r="B184" i="20" s="1"/>
  <c r="B675" i="21" s="1"/>
  <c r="AI184" i="7"/>
  <c r="AR184" i="7"/>
  <c r="AP183" i="7"/>
  <c r="T183" i="13"/>
  <c r="H919" i="21" s="1"/>
  <c r="AO183" i="7"/>
  <c r="R183" i="13"/>
  <c r="D919" i="21" s="1"/>
  <c r="AS181" i="7"/>
  <c r="E181" i="13"/>
  <c r="N181" i="13"/>
  <c r="B181" i="20" s="1"/>
  <c r="B672" i="21" s="1"/>
  <c r="AI181" i="7"/>
  <c r="AR181" i="7"/>
  <c r="R180" i="13"/>
  <c r="D916" i="21" s="1"/>
  <c r="AO180" i="7"/>
  <c r="AP180" i="7"/>
  <c r="T180" i="13"/>
  <c r="H916" i="21" s="1"/>
  <c r="R181" i="7"/>
  <c r="U181" i="7"/>
  <c r="S181" i="7"/>
  <c r="T181" i="7"/>
  <c r="D181" i="13"/>
  <c r="AB181" i="13"/>
  <c r="W180" i="7"/>
  <c r="S180" i="13"/>
  <c r="F916" i="21" s="1"/>
  <c r="Q180" i="13"/>
  <c r="B916" i="21" s="1"/>
  <c r="B182" i="4"/>
  <c r="C182" i="4" s="1"/>
  <c r="D182" i="4" s="1"/>
  <c r="J182" i="4" s="1"/>
  <c r="Q182" i="4" s="1"/>
  <c r="R182" i="4" s="1"/>
  <c r="V180" i="7"/>
  <c r="S180" i="7"/>
  <c r="T180" i="7"/>
  <c r="R180" i="7"/>
  <c r="U180" i="7"/>
  <c r="D180" i="13"/>
  <c r="AB180" i="13"/>
  <c r="V179" i="7"/>
  <c r="Q179" i="13"/>
  <c r="B915" i="21" s="1"/>
  <c r="B181" i="4"/>
  <c r="C181" i="4" s="1"/>
  <c r="D181" i="4" s="1"/>
  <c r="J181" i="4" s="1"/>
  <c r="Q181" i="4" s="1"/>
  <c r="R181" i="4" s="1"/>
  <c r="W179" i="7"/>
  <c r="S179" i="13"/>
  <c r="F915" i="21" s="1"/>
  <c r="AI180" i="7"/>
  <c r="AS180" i="7"/>
  <c r="E180" i="13"/>
  <c r="N180" i="13"/>
  <c r="B180" i="20" s="1"/>
  <c r="B671" i="21" s="1"/>
  <c r="AR180" i="7"/>
  <c r="AP179" i="7"/>
  <c r="T179" i="13"/>
  <c r="H915" i="21" s="1"/>
  <c r="R179" i="13"/>
  <c r="D915" i="21" s="1"/>
  <c r="AO179" i="7"/>
  <c r="S177" i="7"/>
  <c r="T177" i="7"/>
  <c r="R177" i="7"/>
  <c r="U177" i="7"/>
  <c r="D177" i="13"/>
  <c r="AB177" i="13"/>
  <c r="V176" i="7"/>
  <c r="Q176" i="13"/>
  <c r="B912" i="21" s="1"/>
  <c r="B178" i="4"/>
  <c r="C178" i="4" s="1"/>
  <c r="D178" i="4" s="1"/>
  <c r="J178" i="4" s="1"/>
  <c r="Q178" i="4" s="1"/>
  <c r="R178" i="4" s="1"/>
  <c r="S176" i="13"/>
  <c r="F912" i="21" s="1"/>
  <c r="W176" i="7"/>
  <c r="T176" i="13"/>
  <c r="H912" i="21" s="1"/>
  <c r="AP176" i="7"/>
  <c r="AO176" i="7"/>
  <c r="R176" i="13"/>
  <c r="D912" i="21" s="1"/>
  <c r="AI177" i="7"/>
  <c r="AR177" i="7"/>
  <c r="AS177" i="7"/>
  <c r="E177" i="13"/>
  <c r="N177" i="13"/>
  <c r="B177" i="20" s="1"/>
  <c r="B668" i="21" s="1"/>
  <c r="R175" i="7"/>
  <c r="S175" i="7"/>
  <c r="T175" i="7"/>
  <c r="U175" i="7"/>
  <c r="D175" i="13"/>
  <c r="AB175" i="13"/>
  <c r="V174" i="7"/>
  <c r="Q174" i="13"/>
  <c r="B910" i="21" s="1"/>
  <c r="B176" i="4"/>
  <c r="C176" i="4" s="1"/>
  <c r="D176" i="4" s="1"/>
  <c r="J176" i="4" s="1"/>
  <c r="Q176" i="4" s="1"/>
  <c r="R176" i="4" s="1"/>
  <c r="W174" i="7"/>
  <c r="S174" i="13"/>
  <c r="F910" i="21" s="1"/>
  <c r="E175" i="13"/>
  <c r="N175" i="13"/>
  <c r="B175" i="20" s="1"/>
  <c r="B666" i="21" s="1"/>
  <c r="AI175" i="7"/>
  <c r="AR175" i="7"/>
  <c r="AS175" i="7"/>
  <c r="AO174" i="7"/>
  <c r="R174" i="13"/>
  <c r="D910" i="21" s="1"/>
  <c r="AP174" i="7"/>
  <c r="T174" i="13"/>
  <c r="H910" i="21" s="1"/>
  <c r="R174" i="7"/>
  <c r="S174" i="7"/>
  <c r="T174" i="7"/>
  <c r="U174" i="7"/>
  <c r="D174" i="13"/>
  <c r="AB174" i="13"/>
  <c r="V173" i="7"/>
  <c r="Q173" i="13"/>
  <c r="B909" i="21" s="1"/>
  <c r="B175" i="4"/>
  <c r="C175" i="4" s="1"/>
  <c r="D175" i="4" s="1"/>
  <c r="J175" i="4" s="1"/>
  <c r="Q175" i="4" s="1"/>
  <c r="R175" i="4" s="1"/>
  <c r="W173" i="7"/>
  <c r="S173" i="13"/>
  <c r="F909" i="21" s="1"/>
  <c r="AI174" i="7"/>
  <c r="AR174" i="7"/>
  <c r="AS174" i="7"/>
  <c r="E174" i="13"/>
  <c r="N174" i="13"/>
  <c r="B174" i="20" s="1"/>
  <c r="B665" i="21" s="1"/>
  <c r="AO173" i="7"/>
  <c r="R173" i="13"/>
  <c r="D909" i="21" s="1"/>
  <c r="AP173" i="7"/>
  <c r="T173" i="13"/>
  <c r="H909" i="21" s="1"/>
  <c r="R173" i="7"/>
  <c r="S173" i="7"/>
  <c r="T173" i="7"/>
  <c r="U173" i="7"/>
  <c r="D173" i="13"/>
  <c r="AB173" i="13"/>
  <c r="V172" i="7"/>
  <c r="Q172" i="13"/>
  <c r="B908" i="21" s="1"/>
  <c r="B174" i="4"/>
  <c r="C174" i="4" s="1"/>
  <c r="D174" i="4" s="1"/>
  <c r="J174" i="4" s="1"/>
  <c r="Q174" i="4" s="1"/>
  <c r="R174" i="4" s="1"/>
  <c r="W172" i="7"/>
  <c r="S172" i="13"/>
  <c r="F908" i="21" s="1"/>
  <c r="AI173" i="7"/>
  <c r="AR173" i="7"/>
  <c r="AS173" i="7"/>
  <c r="E173" i="13"/>
  <c r="N173" i="13"/>
  <c r="B173" i="20" s="1"/>
  <c r="B664" i="21" s="1"/>
  <c r="AO172" i="7"/>
  <c r="R172" i="13"/>
  <c r="D908" i="21" s="1"/>
  <c r="AP172" i="7"/>
  <c r="T172" i="13"/>
  <c r="H908" i="21" s="1"/>
  <c r="R172" i="7"/>
  <c r="S172" i="7"/>
  <c r="T172" i="7"/>
  <c r="U172" i="7"/>
  <c r="D172" i="13"/>
  <c r="AB172" i="13"/>
  <c r="V171" i="7"/>
  <c r="Q171" i="13"/>
  <c r="B907" i="21" s="1"/>
  <c r="B173" i="4"/>
  <c r="C173" i="4" s="1"/>
  <c r="D173" i="4" s="1"/>
  <c r="J173" i="4" s="1"/>
  <c r="Q173" i="4" s="1"/>
  <c r="R173" i="4" s="1"/>
  <c r="W171" i="7"/>
  <c r="S171" i="13"/>
  <c r="F907" i="21" s="1"/>
  <c r="AI172" i="7"/>
  <c r="AR172" i="7"/>
  <c r="AS172" i="7"/>
  <c r="E172" i="13"/>
  <c r="N172" i="13"/>
  <c r="B172" i="20" s="1"/>
  <c r="B663" i="21" s="1"/>
  <c r="AO171" i="7"/>
  <c r="R171" i="13"/>
  <c r="D907" i="21" s="1"/>
  <c r="AP171" i="7"/>
  <c r="T171" i="13"/>
  <c r="H907" i="21" s="1"/>
  <c r="AI171" i="7"/>
  <c r="AR171" i="7"/>
  <c r="AS171" i="7"/>
  <c r="E171" i="13"/>
  <c r="N171" i="13"/>
  <c r="B171" i="20" s="1"/>
  <c r="B662" i="21" s="1"/>
  <c r="AP170" i="7"/>
  <c r="T170" i="13"/>
  <c r="H906" i="21" s="1"/>
  <c r="R170" i="13"/>
  <c r="D906" i="21" s="1"/>
  <c r="AO170" i="7"/>
  <c r="R171" i="7"/>
  <c r="S171" i="7"/>
  <c r="T171" i="7"/>
  <c r="U171" i="7"/>
  <c r="D171" i="13"/>
  <c r="AB171" i="13"/>
  <c r="Q170" i="13"/>
  <c r="B906" i="21" s="1"/>
  <c r="B172" i="4"/>
  <c r="C172" i="4" s="1"/>
  <c r="D172" i="4" s="1"/>
  <c r="J172" i="4" s="1"/>
  <c r="Q172" i="4" s="1"/>
  <c r="R172" i="4" s="1"/>
  <c r="V170" i="7"/>
  <c r="S170" i="13"/>
  <c r="F906" i="21" s="1"/>
  <c r="W170" i="7"/>
  <c r="S170" i="7"/>
  <c r="U170" i="7"/>
  <c r="R170" i="7"/>
  <c r="T170" i="7"/>
  <c r="D170" i="13"/>
  <c r="AB170" i="13"/>
  <c r="W169" i="7"/>
  <c r="S169" i="13"/>
  <c r="F905" i="21" s="1"/>
  <c r="V169" i="7"/>
  <c r="Q169" i="13"/>
  <c r="B905" i="21" s="1"/>
  <c r="B171" i="4"/>
  <c r="C171" i="4" s="1"/>
  <c r="D171" i="4" s="1"/>
  <c r="J171" i="4" s="1"/>
  <c r="Q171" i="4" s="1"/>
  <c r="R171" i="4" s="1"/>
  <c r="AR170" i="7"/>
  <c r="AI170" i="7"/>
  <c r="AS170" i="7"/>
  <c r="E170" i="13"/>
  <c r="N170" i="13"/>
  <c r="B170" i="20" s="1"/>
  <c r="B661" i="21" s="1"/>
  <c r="AP169" i="7"/>
  <c r="T169" i="13"/>
  <c r="H905" i="21" s="1"/>
  <c r="R169" i="13"/>
  <c r="D905" i="21" s="1"/>
  <c r="AO169" i="7"/>
  <c r="AO167" i="7"/>
  <c r="R167" i="13"/>
  <c r="D903" i="21" s="1"/>
  <c r="AP167" i="7"/>
  <c r="T167" i="13"/>
  <c r="H903" i="21" s="1"/>
  <c r="AI168" i="7"/>
  <c r="AS168" i="7"/>
  <c r="E168" i="13"/>
  <c r="N168" i="13"/>
  <c r="B168" i="20" s="1"/>
  <c r="B659" i="21" s="1"/>
  <c r="AR168" i="7"/>
  <c r="R168" i="7"/>
  <c r="U168" i="7"/>
  <c r="S168" i="7"/>
  <c r="T168" i="7"/>
  <c r="D168" i="13"/>
  <c r="AB168" i="13"/>
  <c r="W167" i="7"/>
  <c r="S167" i="13"/>
  <c r="F903" i="21" s="1"/>
  <c r="Q167" i="13"/>
  <c r="B903" i="21" s="1"/>
  <c r="B169" i="4"/>
  <c r="C169" i="4" s="1"/>
  <c r="D169" i="4" s="1"/>
  <c r="J169" i="4" s="1"/>
  <c r="Q169" i="4" s="1"/>
  <c r="R169" i="4" s="1"/>
  <c r="V167" i="7"/>
  <c r="R167" i="7"/>
  <c r="T167" i="7"/>
  <c r="D167" i="13"/>
  <c r="AB167" i="13"/>
  <c r="S167" i="7"/>
  <c r="U167" i="7"/>
  <c r="W166" i="7"/>
  <c r="S166" i="13"/>
  <c r="F902" i="21" s="1"/>
  <c r="V166" i="7"/>
  <c r="Q166" i="13"/>
  <c r="B902" i="21" s="1"/>
  <c r="B168" i="4"/>
  <c r="C168" i="4" s="1"/>
  <c r="D168" i="4" s="1"/>
  <c r="J168" i="4" s="1"/>
  <c r="Q168" i="4" s="1"/>
  <c r="R168" i="4" s="1"/>
  <c r="AI167" i="7"/>
  <c r="AR167" i="7"/>
  <c r="AS167" i="7"/>
  <c r="E167" i="13"/>
  <c r="N167" i="13"/>
  <c r="B167" i="20" s="1"/>
  <c r="B658" i="21" s="1"/>
  <c r="AO166" i="7"/>
  <c r="R166" i="13"/>
  <c r="D902" i="21" s="1"/>
  <c r="AP166" i="7"/>
  <c r="T166" i="13"/>
  <c r="H902" i="21" s="1"/>
  <c r="AR166" i="7"/>
  <c r="AS166" i="7"/>
  <c r="E166" i="13"/>
  <c r="N166" i="13"/>
  <c r="B166" i="20" s="1"/>
  <c r="B657" i="21" s="1"/>
  <c r="AI166" i="7"/>
  <c r="AO165" i="7"/>
  <c r="R165" i="13"/>
  <c r="D901" i="21" s="1"/>
  <c r="AP165" i="7"/>
  <c r="T165" i="13"/>
  <c r="H901" i="21" s="1"/>
  <c r="S166" i="7"/>
  <c r="U166" i="7"/>
  <c r="D166" i="13"/>
  <c r="AB166" i="13"/>
  <c r="R166" i="7"/>
  <c r="T166" i="7"/>
  <c r="W165" i="7"/>
  <c r="S165" i="13"/>
  <c r="F901" i="21" s="1"/>
  <c r="V165" i="7"/>
  <c r="Q165" i="13"/>
  <c r="B901" i="21" s="1"/>
  <c r="B167" i="4"/>
  <c r="C167" i="4" s="1"/>
  <c r="D167" i="4" s="1"/>
  <c r="J167" i="4" s="1"/>
  <c r="Q167" i="4" s="1"/>
  <c r="R167" i="4" s="1"/>
  <c r="AI165" i="7"/>
  <c r="AR165" i="7"/>
  <c r="AS165" i="7"/>
  <c r="E165" i="13"/>
  <c r="N165" i="13"/>
  <c r="B165" i="20" s="1"/>
  <c r="B656" i="21" s="1"/>
  <c r="AO164" i="7"/>
  <c r="R164" i="13"/>
  <c r="D900" i="21" s="1"/>
  <c r="AP164" i="7"/>
  <c r="T164" i="13"/>
  <c r="H900" i="21" s="1"/>
  <c r="R165" i="7"/>
  <c r="S165" i="7"/>
  <c r="U165" i="7"/>
  <c r="T165" i="7"/>
  <c r="D165" i="13"/>
  <c r="AB165" i="13"/>
  <c r="W164" i="7"/>
  <c r="S164" i="13"/>
  <c r="F900" i="21" s="1"/>
  <c r="V164" i="7"/>
  <c r="Q164" i="13"/>
  <c r="B900" i="21" s="1"/>
  <c r="B166" i="4"/>
  <c r="C166" i="4" s="1"/>
  <c r="D166" i="4" s="1"/>
  <c r="J166" i="4" s="1"/>
  <c r="Q166" i="4" s="1"/>
  <c r="R166" i="4" s="1"/>
  <c r="S163" i="7"/>
  <c r="T163" i="7"/>
  <c r="D163" i="13"/>
  <c r="AB163" i="13"/>
  <c r="R163" i="7"/>
  <c r="U163" i="7"/>
  <c r="V162" i="7"/>
  <c r="Q162" i="13"/>
  <c r="B898" i="21" s="1"/>
  <c r="B164" i="4"/>
  <c r="C164" i="4" s="1"/>
  <c r="D164" i="4" s="1"/>
  <c r="J164" i="4" s="1"/>
  <c r="Q164" i="4" s="1"/>
  <c r="R164" i="4" s="1"/>
  <c r="S162" i="13"/>
  <c r="F898" i="21" s="1"/>
  <c r="W162" i="7"/>
  <c r="AO162" i="7"/>
  <c r="R162" i="13"/>
  <c r="D898" i="21" s="1"/>
  <c r="AP162" i="7"/>
  <c r="T162" i="13"/>
  <c r="H898" i="21" s="1"/>
  <c r="AR163" i="7"/>
  <c r="AS163" i="7"/>
  <c r="AI163" i="7"/>
  <c r="E163" i="13"/>
  <c r="N163" i="13"/>
  <c r="B163" i="20" s="1"/>
  <c r="B654" i="21" s="1"/>
  <c r="S150" i="7"/>
  <c r="U150" i="7"/>
  <c r="R150" i="7"/>
  <c r="T150" i="7"/>
  <c r="D150" i="13"/>
  <c r="AB150" i="13"/>
  <c r="W149" i="7"/>
  <c r="S149" i="13"/>
  <c r="F885" i="21" s="1"/>
  <c r="Q149" i="13"/>
  <c r="B885" i="21" s="1"/>
  <c r="B151" i="4"/>
  <c r="C151" i="4" s="1"/>
  <c r="D151" i="4" s="1"/>
  <c r="J151" i="4" s="1"/>
  <c r="Q151" i="4" s="1"/>
  <c r="R151" i="4" s="1"/>
  <c r="V149" i="7"/>
  <c r="AI150" i="7"/>
  <c r="AR150" i="7"/>
  <c r="AS150" i="7"/>
  <c r="E150" i="13"/>
  <c r="N150" i="13"/>
  <c r="B150" i="20" s="1"/>
  <c r="B641" i="21" s="1"/>
  <c r="AP149" i="7"/>
  <c r="T149" i="13"/>
  <c r="H885" i="21" s="1"/>
  <c r="AO149" i="7"/>
  <c r="R149" i="13"/>
  <c r="D885" i="21" s="1"/>
  <c r="AO148" i="7"/>
  <c r="R148" i="13"/>
  <c r="D884" i="21" s="1"/>
  <c r="AP148" i="7"/>
  <c r="T148" i="13"/>
  <c r="H884" i="21" s="1"/>
  <c r="E149" i="13"/>
  <c r="N149" i="13"/>
  <c r="B149" i="20" s="1"/>
  <c r="B640" i="21" s="1"/>
  <c r="AI149" i="7"/>
  <c r="AR149" i="7"/>
  <c r="AS149" i="7"/>
  <c r="S149" i="7"/>
  <c r="R149" i="7"/>
  <c r="T149" i="7"/>
  <c r="U149" i="7"/>
  <c r="D149" i="13"/>
  <c r="AB149" i="13"/>
  <c r="V148" i="7"/>
  <c r="Q148" i="13"/>
  <c r="B884" i="21" s="1"/>
  <c r="B150" i="4"/>
  <c r="C150" i="4" s="1"/>
  <c r="D150" i="4" s="1"/>
  <c r="J150" i="4" s="1"/>
  <c r="Q150" i="4" s="1"/>
  <c r="R150" i="4" s="1"/>
  <c r="W148" i="7"/>
  <c r="S148" i="13"/>
  <c r="F884" i="21" s="1"/>
  <c r="AP144" i="7"/>
  <c r="T144" i="13"/>
  <c r="H880" i="21" s="1"/>
  <c r="R144" i="13"/>
  <c r="D880" i="21" s="1"/>
  <c r="AO144" i="7"/>
  <c r="AI145" i="7"/>
  <c r="AR145" i="7"/>
  <c r="E145" i="13"/>
  <c r="N145" i="13"/>
  <c r="B145" i="20" s="1"/>
  <c r="B636" i="21" s="1"/>
  <c r="AS145" i="7"/>
  <c r="R145" i="7"/>
  <c r="T145" i="7"/>
  <c r="D145" i="13"/>
  <c r="AB145" i="13"/>
  <c r="S145" i="7"/>
  <c r="U145" i="7"/>
  <c r="S144" i="13"/>
  <c r="F880" i="21" s="1"/>
  <c r="W144" i="7"/>
  <c r="V144" i="7"/>
  <c r="Q144" i="13"/>
  <c r="B880" i="21" s="1"/>
  <c r="B146" i="4"/>
  <c r="C146" i="4" s="1"/>
  <c r="D146" i="4" s="1"/>
  <c r="J146" i="4" s="1"/>
  <c r="Q146" i="4" s="1"/>
  <c r="R146" i="4" s="1"/>
  <c r="AR143" i="7"/>
  <c r="E143" i="13"/>
  <c r="N143" i="13"/>
  <c r="B143" i="20" s="1"/>
  <c r="B634" i="21" s="1"/>
  <c r="AI143" i="7"/>
  <c r="AS143" i="7"/>
  <c r="AO142" i="7"/>
  <c r="R142" i="13"/>
  <c r="D878" i="21" s="1"/>
  <c r="AP142" i="7"/>
  <c r="T142" i="13"/>
  <c r="H878" i="21" s="1"/>
  <c r="W142" i="7"/>
  <c r="S142" i="13"/>
  <c r="F878" i="21" s="1"/>
  <c r="V142" i="7"/>
  <c r="Q142" i="13"/>
  <c r="B878" i="21" s="1"/>
  <c r="B144" i="4"/>
  <c r="C144" i="4" s="1"/>
  <c r="D144" i="4" s="1"/>
  <c r="J144" i="4" s="1"/>
  <c r="Q144" i="4" s="1"/>
  <c r="R144" i="4" s="1"/>
  <c r="R143" i="7"/>
  <c r="T143" i="7"/>
  <c r="S143" i="7"/>
  <c r="U143" i="7"/>
  <c r="D143" i="13"/>
  <c r="AB143" i="13"/>
  <c r="R142" i="7"/>
  <c r="T142" i="7"/>
  <c r="S142" i="7"/>
  <c r="U142" i="7"/>
  <c r="D142" i="13"/>
  <c r="AB142" i="13"/>
  <c r="W141" i="7"/>
  <c r="S141" i="13"/>
  <c r="F877" i="21" s="1"/>
  <c r="V141" i="7"/>
  <c r="Q141" i="13"/>
  <c r="B877" i="21" s="1"/>
  <c r="B143" i="4"/>
  <c r="C143" i="4" s="1"/>
  <c r="D143" i="4" s="1"/>
  <c r="J143" i="4" s="1"/>
  <c r="Q143" i="4" s="1"/>
  <c r="R143" i="4" s="1"/>
  <c r="E142" i="13"/>
  <c r="N142" i="13"/>
  <c r="B142" i="20" s="1"/>
  <c r="B633" i="21" s="1"/>
  <c r="AI142" i="7"/>
  <c r="AR142" i="7"/>
  <c r="AS142" i="7"/>
  <c r="AO141" i="7"/>
  <c r="R141" i="13"/>
  <c r="D877" i="21" s="1"/>
  <c r="AP141" i="7"/>
  <c r="T141" i="13"/>
  <c r="H877" i="21" s="1"/>
  <c r="AI139" i="7"/>
  <c r="AR139" i="7"/>
  <c r="AS139" i="7"/>
  <c r="E139" i="13"/>
  <c r="N139" i="13"/>
  <c r="B139" i="20" s="1"/>
  <c r="B630" i="21" s="1"/>
  <c r="AP138" i="7"/>
  <c r="T138" i="13"/>
  <c r="H874" i="21" s="1"/>
  <c r="AO138" i="7"/>
  <c r="R138" i="13"/>
  <c r="D874" i="21" s="1"/>
  <c r="S139" i="7"/>
  <c r="U139" i="7"/>
  <c r="R139" i="7"/>
  <c r="T139" i="7"/>
  <c r="D139" i="13"/>
  <c r="AB139" i="13"/>
  <c r="V138" i="7"/>
  <c r="Q138" i="13"/>
  <c r="B874" i="21" s="1"/>
  <c r="B140" i="4"/>
  <c r="C140" i="4" s="1"/>
  <c r="D140" i="4" s="1"/>
  <c r="J140" i="4" s="1"/>
  <c r="Q140" i="4" s="1"/>
  <c r="R140" i="4" s="1"/>
  <c r="S138" i="13"/>
  <c r="F874" i="21" s="1"/>
  <c r="W138" i="7"/>
  <c r="AO132" i="7"/>
  <c r="R132" i="13"/>
  <c r="D868" i="21" s="1"/>
  <c r="AP132" i="7"/>
  <c r="T132" i="13"/>
  <c r="H868" i="21" s="1"/>
  <c r="E133" i="13"/>
  <c r="N133" i="13"/>
  <c r="B133" i="20" s="1"/>
  <c r="B624" i="21" s="1"/>
  <c r="AI133" i="7"/>
  <c r="AR133" i="7"/>
  <c r="AS133" i="7"/>
  <c r="V132" i="7"/>
  <c r="Q132" i="13"/>
  <c r="B868" i="21" s="1"/>
  <c r="B134" i="4"/>
  <c r="C134" i="4" s="1"/>
  <c r="D134" i="4" s="1"/>
  <c r="J134" i="4" s="1"/>
  <c r="Q134" i="4" s="1"/>
  <c r="R134" i="4" s="1"/>
  <c r="W132" i="7"/>
  <c r="S132" i="13"/>
  <c r="F868" i="21" s="1"/>
  <c r="R133" i="7"/>
  <c r="S133" i="7"/>
  <c r="T133" i="7"/>
  <c r="U133" i="7"/>
  <c r="D133" i="13"/>
  <c r="AB133" i="13"/>
  <c r="AO131" i="7"/>
  <c r="R131" i="13"/>
  <c r="D867" i="21" s="1"/>
  <c r="AP131" i="7"/>
  <c r="T131" i="13"/>
  <c r="H867" i="21" s="1"/>
  <c r="AI132" i="7"/>
  <c r="AS132" i="7"/>
  <c r="E132" i="13"/>
  <c r="N132" i="13"/>
  <c r="B132" i="20" s="1"/>
  <c r="B623" i="21" s="1"/>
  <c r="AR132" i="7"/>
  <c r="S131" i="13"/>
  <c r="F867" i="21" s="1"/>
  <c r="W131" i="7"/>
  <c r="V131" i="7"/>
  <c r="Q131" i="13"/>
  <c r="B867" i="21" s="1"/>
  <c r="B133" i="4"/>
  <c r="C133" i="4" s="1"/>
  <c r="D133" i="4" s="1"/>
  <c r="J133" i="4" s="1"/>
  <c r="Q133" i="4" s="1"/>
  <c r="R133" i="4" s="1"/>
  <c r="S132" i="7"/>
  <c r="U132" i="7"/>
  <c r="R132" i="7"/>
  <c r="T132" i="7"/>
  <c r="D132" i="13"/>
  <c r="AB132" i="13"/>
  <c r="AI131" i="7"/>
  <c r="AR131" i="7"/>
  <c r="AS131" i="7"/>
  <c r="E131" i="13"/>
  <c r="N131" i="13"/>
  <c r="B131" i="20" s="1"/>
  <c r="B622" i="21" s="1"/>
  <c r="AO130" i="7"/>
  <c r="R130" i="13"/>
  <c r="D866" i="21" s="1"/>
  <c r="AP130" i="7"/>
  <c r="T130" i="13"/>
  <c r="H866" i="21" s="1"/>
  <c r="W130" i="7"/>
  <c r="S130" i="13"/>
  <c r="F866" i="21" s="1"/>
  <c r="V130" i="7"/>
  <c r="Q130" i="13"/>
  <c r="B866" i="21" s="1"/>
  <c r="B132" i="4"/>
  <c r="C132" i="4" s="1"/>
  <c r="D132" i="4" s="1"/>
  <c r="R131" i="7"/>
  <c r="T131" i="7"/>
  <c r="S131" i="7"/>
  <c r="U131" i="7"/>
  <c r="D131" i="13"/>
  <c r="AB131" i="13"/>
  <c r="B1228" i="12"/>
  <c r="B9" i="2"/>
  <c r="D242" i="11"/>
  <c r="D1223" i="12" s="1"/>
  <c r="C242" i="9"/>
  <c r="B733" i="12" s="1"/>
  <c r="D242" i="9"/>
  <c r="F733" i="12" s="1"/>
  <c r="E242" i="9"/>
  <c r="B488" i="12" s="1"/>
  <c r="F242" i="9"/>
  <c r="D488" i="12" s="1"/>
  <c r="G242" i="9"/>
  <c r="F488" i="12" s="1"/>
  <c r="D733" i="12"/>
  <c r="V242" i="8"/>
  <c r="Y242" i="8"/>
  <c r="F242" i="11"/>
  <c r="H1223" i="12" s="1"/>
  <c r="R242" i="7"/>
  <c r="S242" i="7"/>
  <c r="T242" i="7"/>
  <c r="U242" i="7"/>
  <c r="D242" i="13"/>
  <c r="AB242" i="13"/>
  <c r="V242" i="7"/>
  <c r="Q242" i="13"/>
  <c r="B978" i="21" s="1"/>
  <c r="B244" i="4"/>
  <c r="C244" i="4" s="1"/>
  <c r="D244" i="4" s="1"/>
  <c r="J244" i="4" s="1"/>
  <c r="Q244" i="4" s="1"/>
  <c r="R244" i="4" s="1"/>
  <c r="W242" i="7"/>
  <c r="S242" i="13"/>
  <c r="F978" i="21" s="1"/>
  <c r="V241" i="7"/>
  <c r="Q241" i="13"/>
  <c r="B977" i="21" s="1"/>
  <c r="B243" i="4"/>
  <c r="C243" i="4" s="1"/>
  <c r="D243" i="4" s="1"/>
  <c r="J243" i="4" s="1"/>
  <c r="Q243" i="4" s="1"/>
  <c r="R243" i="4" s="1"/>
  <c r="W241" i="7"/>
  <c r="S241" i="13"/>
  <c r="F977" i="21" s="1"/>
  <c r="AI242" i="7"/>
  <c r="AR242" i="7"/>
  <c r="AS242" i="7"/>
  <c r="E242" i="13"/>
  <c r="N242" i="13"/>
  <c r="B242" i="20" s="1"/>
  <c r="B733" i="21" s="1"/>
  <c r="AO242" i="7"/>
  <c r="R242" i="13"/>
  <c r="D978" i="21" s="1"/>
  <c r="AP242" i="7"/>
  <c r="T242" i="13"/>
  <c r="H978" i="21" s="1"/>
  <c r="AO241" i="7"/>
  <c r="R241" i="13"/>
  <c r="D977" i="21" s="1"/>
  <c r="AP241" i="7"/>
  <c r="T241" i="13"/>
  <c r="H977" i="21" s="1"/>
  <c r="I243" i="4"/>
  <c r="S243" i="4" s="1"/>
  <c r="D241" i="11"/>
  <c r="D1222" i="12" s="1"/>
  <c r="C241" i="9"/>
  <c r="B732" i="12" s="1"/>
  <c r="D241" i="9"/>
  <c r="F732" i="12" s="1"/>
  <c r="D732" i="12"/>
  <c r="E241" i="9"/>
  <c r="B487" i="12" s="1"/>
  <c r="F241" i="9"/>
  <c r="D487" i="12" s="1"/>
  <c r="G241" i="9"/>
  <c r="F487" i="12" s="1"/>
  <c r="V241" i="8"/>
  <c r="Y241" i="8"/>
  <c r="K243" i="4"/>
  <c r="L243" i="4" s="1"/>
  <c r="F241" i="11"/>
  <c r="H1222" i="12" s="1"/>
  <c r="R241" i="7"/>
  <c r="S241" i="7"/>
  <c r="T241" i="7"/>
  <c r="U241" i="7"/>
  <c r="D241" i="13"/>
  <c r="AB241" i="13"/>
  <c r="V240" i="7"/>
  <c r="Q240" i="13"/>
  <c r="B976" i="21" s="1"/>
  <c r="B242" i="4"/>
  <c r="C242" i="4" s="1"/>
  <c r="D242" i="4" s="1"/>
  <c r="J242" i="4" s="1"/>
  <c r="Q242" i="4" s="1"/>
  <c r="R242" i="4" s="1"/>
  <c r="W240" i="7"/>
  <c r="S240" i="13"/>
  <c r="F976" i="21" s="1"/>
  <c r="AI241" i="7"/>
  <c r="AR241" i="7"/>
  <c r="AS241" i="7"/>
  <c r="E241" i="13"/>
  <c r="N241" i="13"/>
  <c r="B241" i="20" s="1"/>
  <c r="B732" i="21" s="1"/>
  <c r="AO240" i="7"/>
  <c r="R240" i="13"/>
  <c r="D976" i="21" s="1"/>
  <c r="AP240" i="7"/>
  <c r="T240" i="13"/>
  <c r="H976" i="21" s="1"/>
  <c r="I242" i="4"/>
  <c r="S242" i="4" s="1"/>
  <c r="D240" i="11"/>
  <c r="D1221" i="12" s="1"/>
  <c r="C240" i="9"/>
  <c r="B731" i="12" s="1"/>
  <c r="E240" i="9"/>
  <c r="B486" i="12" s="1"/>
  <c r="F240" i="9"/>
  <c r="D486" i="12" s="1"/>
  <c r="G240" i="9"/>
  <c r="F486" i="12" s="1"/>
  <c r="D240" i="9"/>
  <c r="F731" i="12" s="1"/>
  <c r="D731" i="12"/>
  <c r="V240" i="8"/>
  <c r="Y240" i="8"/>
  <c r="K242" i="4"/>
  <c r="L242" i="4" s="1"/>
  <c r="F240" i="11"/>
  <c r="H1221" i="12" s="1"/>
  <c r="R240" i="7"/>
  <c r="S240" i="7"/>
  <c r="T240" i="7"/>
  <c r="U240" i="7"/>
  <c r="D240" i="13"/>
  <c r="AB240" i="13"/>
  <c r="V239" i="7"/>
  <c r="Q239" i="13"/>
  <c r="B975" i="21" s="1"/>
  <c r="B241" i="4"/>
  <c r="C241" i="4" s="1"/>
  <c r="D241" i="4" s="1"/>
  <c r="J241" i="4" s="1"/>
  <c r="Q241" i="4" s="1"/>
  <c r="R241" i="4" s="1"/>
  <c r="W239" i="7"/>
  <c r="S239" i="13"/>
  <c r="F975" i="21" s="1"/>
  <c r="AI240" i="7"/>
  <c r="AR240" i="7"/>
  <c r="AS240" i="7"/>
  <c r="E240" i="13"/>
  <c r="N240" i="13"/>
  <c r="B240" i="20" s="1"/>
  <c r="B731" i="21" s="1"/>
  <c r="AO239" i="7"/>
  <c r="R239" i="13"/>
  <c r="D975" i="21" s="1"/>
  <c r="AP239" i="7"/>
  <c r="T239" i="13"/>
  <c r="H975" i="21" s="1"/>
  <c r="K241" i="4"/>
  <c r="L241" i="4" s="1"/>
  <c r="F239" i="11"/>
  <c r="H1220" i="12" s="1"/>
  <c r="D239" i="9"/>
  <c r="F730" i="12" s="1"/>
  <c r="F239" i="9"/>
  <c r="D485" i="12" s="1"/>
  <c r="D730" i="12"/>
  <c r="C239" i="9"/>
  <c r="B730" i="12" s="1"/>
  <c r="E239" i="9"/>
  <c r="B485" i="12" s="1"/>
  <c r="G239" i="9"/>
  <c r="F485" i="12" s="1"/>
  <c r="V239" i="8"/>
  <c r="Y239" i="8"/>
  <c r="I241" i="4"/>
  <c r="S241" i="4" s="1"/>
  <c r="D239" i="11"/>
  <c r="D1220" i="12" s="1"/>
  <c r="R239" i="7"/>
  <c r="S239" i="7"/>
  <c r="T239" i="7"/>
  <c r="U239" i="7"/>
  <c r="D239" i="13"/>
  <c r="AB239" i="13"/>
  <c r="V238" i="7"/>
  <c r="Q238" i="13"/>
  <c r="B974" i="21" s="1"/>
  <c r="B240" i="4"/>
  <c r="C240" i="4" s="1"/>
  <c r="D240" i="4" s="1"/>
  <c r="J240" i="4" s="1"/>
  <c r="Q240" i="4" s="1"/>
  <c r="R240" i="4" s="1"/>
  <c r="W238" i="7"/>
  <c r="S238" i="13"/>
  <c r="F974" i="21" s="1"/>
  <c r="AI239" i="7"/>
  <c r="AR239" i="7"/>
  <c r="AS239" i="7"/>
  <c r="E239" i="13"/>
  <c r="N239" i="13"/>
  <c r="B239" i="20" s="1"/>
  <c r="B730" i="21" s="1"/>
  <c r="AO238" i="7"/>
  <c r="R238" i="13"/>
  <c r="D974" i="21" s="1"/>
  <c r="AP238" i="7"/>
  <c r="T238" i="13"/>
  <c r="H974" i="21" s="1"/>
  <c r="D238" i="9"/>
  <c r="F729" i="12" s="1"/>
  <c r="G238" i="9"/>
  <c r="F484" i="12" s="1"/>
  <c r="C238" i="9"/>
  <c r="B729" i="12" s="1"/>
  <c r="E238" i="9"/>
  <c r="B484" i="12" s="1"/>
  <c r="F238" i="9"/>
  <c r="D484" i="12" s="1"/>
  <c r="D729" i="12"/>
  <c r="K240" i="4"/>
  <c r="L240" i="4" s="1"/>
  <c r="F238" i="11"/>
  <c r="H1219" i="12" s="1"/>
  <c r="I240" i="4"/>
  <c r="S240" i="4" s="1"/>
  <c r="D238" i="11"/>
  <c r="D1219" i="12" s="1"/>
  <c r="R238" i="7"/>
  <c r="S238" i="7"/>
  <c r="T238" i="7"/>
  <c r="U238" i="7"/>
  <c r="D238" i="13"/>
  <c r="AB238" i="13"/>
  <c r="V237" i="7"/>
  <c r="Q237" i="13"/>
  <c r="B973" i="21" s="1"/>
  <c r="B239" i="4"/>
  <c r="C239" i="4" s="1"/>
  <c r="D239" i="4" s="1"/>
  <c r="J239" i="4" s="1"/>
  <c r="Q239" i="4" s="1"/>
  <c r="R239" i="4" s="1"/>
  <c r="W237" i="7"/>
  <c r="S237" i="13"/>
  <c r="F973" i="21" s="1"/>
  <c r="AI238" i="7"/>
  <c r="AR238" i="7"/>
  <c r="AS238" i="7"/>
  <c r="E238" i="13"/>
  <c r="N238" i="13"/>
  <c r="B238" i="20" s="1"/>
  <c r="B729" i="21" s="1"/>
  <c r="AO237" i="7"/>
  <c r="R237" i="13"/>
  <c r="D973" i="21" s="1"/>
  <c r="AP237" i="7"/>
  <c r="T237" i="13"/>
  <c r="H973" i="21" s="1"/>
  <c r="E237" i="9"/>
  <c r="B483" i="12" s="1"/>
  <c r="D237" i="9"/>
  <c r="F728" i="12" s="1"/>
  <c r="F237" i="9"/>
  <c r="D483" i="12" s="1"/>
  <c r="G237" i="9"/>
  <c r="F483" i="12" s="1"/>
  <c r="C237" i="9"/>
  <c r="B728" i="12" s="1"/>
  <c r="D728" i="12"/>
  <c r="K239" i="4"/>
  <c r="L239" i="4" s="1"/>
  <c r="F237" i="11"/>
  <c r="H1218" i="12" s="1"/>
  <c r="I239" i="4"/>
  <c r="S239" i="4" s="1"/>
  <c r="D237" i="11"/>
  <c r="D1218" i="12" s="1"/>
  <c r="R237" i="7"/>
  <c r="S237" i="7"/>
  <c r="T237" i="7"/>
  <c r="U237" i="7"/>
  <c r="D237" i="13"/>
  <c r="AB237" i="13"/>
  <c r="V236" i="7"/>
  <c r="Q236" i="13"/>
  <c r="B972" i="21" s="1"/>
  <c r="B238" i="4"/>
  <c r="C238" i="4" s="1"/>
  <c r="D238" i="4" s="1"/>
  <c r="J238" i="4" s="1"/>
  <c r="Q238" i="4" s="1"/>
  <c r="R238" i="4" s="1"/>
  <c r="W236" i="7"/>
  <c r="S236" i="13"/>
  <c r="F972" i="21" s="1"/>
  <c r="AI237" i="7"/>
  <c r="AR237" i="7"/>
  <c r="AS237" i="7"/>
  <c r="E237" i="13"/>
  <c r="N237" i="13"/>
  <c r="B237" i="20" s="1"/>
  <c r="B728" i="21" s="1"/>
  <c r="AO236" i="7"/>
  <c r="R236" i="13"/>
  <c r="D972" i="21" s="1"/>
  <c r="AP236" i="7"/>
  <c r="T236" i="13"/>
  <c r="H972" i="21" s="1"/>
  <c r="G236" i="9"/>
  <c r="F482" i="12" s="1"/>
  <c r="D727" i="12"/>
  <c r="C236" i="9"/>
  <c r="B727" i="12" s="1"/>
  <c r="D236" i="9"/>
  <c r="F727" i="12" s="1"/>
  <c r="E236" i="9"/>
  <c r="B482" i="12" s="1"/>
  <c r="F236" i="9"/>
  <c r="D482" i="12" s="1"/>
  <c r="K238" i="4"/>
  <c r="L238" i="4" s="1"/>
  <c r="F236" i="11"/>
  <c r="H1217" i="12" s="1"/>
  <c r="I238" i="4"/>
  <c r="S238" i="4" s="1"/>
  <c r="D236" i="11"/>
  <c r="D1217" i="12" s="1"/>
  <c r="R236" i="7"/>
  <c r="S236" i="7"/>
  <c r="T236" i="7"/>
  <c r="U236" i="7"/>
  <c r="D236" i="13"/>
  <c r="AB236" i="13"/>
  <c r="V235" i="7"/>
  <c r="Q235" i="13"/>
  <c r="B971" i="21" s="1"/>
  <c r="B237" i="4"/>
  <c r="C237" i="4" s="1"/>
  <c r="D237" i="4" s="1"/>
  <c r="J237" i="4" s="1"/>
  <c r="Q237" i="4" s="1"/>
  <c r="R237" i="4" s="1"/>
  <c r="W235" i="7"/>
  <c r="S235" i="13"/>
  <c r="F971" i="21" s="1"/>
  <c r="AI236" i="7"/>
  <c r="AR236" i="7"/>
  <c r="AS236" i="7"/>
  <c r="E236" i="13"/>
  <c r="N236" i="13"/>
  <c r="B236" i="20" s="1"/>
  <c r="B727" i="21" s="1"/>
  <c r="AO235" i="7"/>
  <c r="R235" i="13"/>
  <c r="D971" i="21" s="1"/>
  <c r="AP235" i="7"/>
  <c r="T235" i="13"/>
  <c r="H971" i="21" s="1"/>
  <c r="I237" i="4"/>
  <c r="S237" i="4" s="1"/>
  <c r="D235" i="11"/>
  <c r="D1216" i="12" s="1"/>
  <c r="E235" i="9"/>
  <c r="B481" i="12" s="1"/>
  <c r="F235" i="9"/>
  <c r="D481" i="12" s="1"/>
  <c r="G235" i="9"/>
  <c r="F481" i="12" s="1"/>
  <c r="D726" i="12"/>
  <c r="C235" i="9"/>
  <c r="B726" i="12" s="1"/>
  <c r="D235" i="9"/>
  <c r="F726" i="12" s="1"/>
  <c r="K237" i="4"/>
  <c r="L237" i="4" s="1"/>
  <c r="F235" i="11"/>
  <c r="H1216" i="12" s="1"/>
  <c r="R235" i="7"/>
  <c r="S235" i="7"/>
  <c r="T235" i="7"/>
  <c r="U235" i="7"/>
  <c r="D235" i="13"/>
  <c r="AB235" i="13"/>
  <c r="V234" i="7"/>
  <c r="Q234" i="13"/>
  <c r="B970" i="21" s="1"/>
  <c r="B236" i="4"/>
  <c r="C236" i="4" s="1"/>
  <c r="D236" i="4" s="1"/>
  <c r="J236" i="4" s="1"/>
  <c r="Q236" i="4" s="1"/>
  <c r="R236" i="4" s="1"/>
  <c r="W234" i="7"/>
  <c r="S234" i="13"/>
  <c r="F970" i="21" s="1"/>
  <c r="AI235" i="7"/>
  <c r="AR235" i="7"/>
  <c r="AS235" i="7"/>
  <c r="E235" i="13"/>
  <c r="N235" i="13"/>
  <c r="B235" i="20" s="1"/>
  <c r="B726" i="21" s="1"/>
  <c r="AO234" i="7"/>
  <c r="R234" i="13"/>
  <c r="D970" i="21" s="1"/>
  <c r="AP234" i="7"/>
  <c r="T234" i="13"/>
  <c r="H970" i="21" s="1"/>
  <c r="I236" i="4"/>
  <c r="S236" i="4" s="1"/>
  <c r="D234" i="11"/>
  <c r="D1215" i="12" s="1"/>
  <c r="D234" i="9"/>
  <c r="F725" i="12" s="1"/>
  <c r="F234" i="9"/>
  <c r="D480" i="12" s="1"/>
  <c r="D725" i="12"/>
  <c r="E234" i="9"/>
  <c r="B480" i="12" s="1"/>
  <c r="G234" i="9"/>
  <c r="F480" i="12" s="1"/>
  <c r="C234" i="9"/>
  <c r="B725" i="12" s="1"/>
  <c r="K236" i="4"/>
  <c r="L236" i="4" s="1"/>
  <c r="F234" i="11"/>
  <c r="H1215" i="12" s="1"/>
  <c r="R234" i="7"/>
  <c r="S234" i="7"/>
  <c r="T234" i="7"/>
  <c r="U234" i="7"/>
  <c r="D234" i="13"/>
  <c r="AB234" i="13"/>
  <c r="V233" i="7"/>
  <c r="Q233" i="13"/>
  <c r="B969" i="21" s="1"/>
  <c r="B235" i="4"/>
  <c r="C235" i="4" s="1"/>
  <c r="D235" i="4" s="1"/>
  <c r="J235" i="4" s="1"/>
  <c r="Q235" i="4" s="1"/>
  <c r="R235" i="4" s="1"/>
  <c r="W233" i="7"/>
  <c r="S233" i="13"/>
  <c r="F969" i="21" s="1"/>
  <c r="AI234" i="7"/>
  <c r="AR234" i="7"/>
  <c r="AS234" i="7"/>
  <c r="E234" i="13"/>
  <c r="N234" i="13"/>
  <c r="B234" i="20" s="1"/>
  <c r="B725" i="21" s="1"/>
  <c r="AO233" i="7"/>
  <c r="R233" i="13"/>
  <c r="D969" i="21" s="1"/>
  <c r="AP233" i="7"/>
  <c r="T233" i="13"/>
  <c r="H969" i="21" s="1"/>
  <c r="I235" i="4"/>
  <c r="S235" i="4" s="1"/>
  <c r="D233" i="11"/>
  <c r="D1214" i="12" s="1"/>
  <c r="K235" i="4"/>
  <c r="L235" i="4" s="1"/>
  <c r="F233" i="11"/>
  <c r="H1214" i="12" s="1"/>
  <c r="D233" i="9"/>
  <c r="F724" i="12" s="1"/>
  <c r="F233" i="9"/>
  <c r="D479" i="12" s="1"/>
  <c r="E233" i="9"/>
  <c r="B479" i="12" s="1"/>
  <c r="G233" i="9"/>
  <c r="F479" i="12" s="1"/>
  <c r="C233" i="9"/>
  <c r="B724" i="12" s="1"/>
  <c r="D724" i="12"/>
  <c r="R233" i="7"/>
  <c r="S233" i="7"/>
  <c r="T233" i="7"/>
  <c r="U233" i="7"/>
  <c r="D233" i="13"/>
  <c r="AB233" i="13"/>
  <c r="V232" i="7"/>
  <c r="Q232" i="13"/>
  <c r="B968" i="21" s="1"/>
  <c r="B234" i="4"/>
  <c r="C234" i="4" s="1"/>
  <c r="D234" i="4" s="1"/>
  <c r="J234" i="4" s="1"/>
  <c r="Q234" i="4" s="1"/>
  <c r="R234" i="4" s="1"/>
  <c r="W232" i="7"/>
  <c r="S232" i="13"/>
  <c r="F968" i="21" s="1"/>
  <c r="AI233" i="7"/>
  <c r="AR233" i="7"/>
  <c r="AS233" i="7"/>
  <c r="E233" i="13"/>
  <c r="N233" i="13"/>
  <c r="B233" i="20" s="1"/>
  <c r="B724" i="21" s="1"/>
  <c r="AO232" i="7"/>
  <c r="R232" i="13"/>
  <c r="D968" i="21" s="1"/>
  <c r="AP232" i="7"/>
  <c r="T232" i="13"/>
  <c r="H968" i="21" s="1"/>
  <c r="G232" i="9"/>
  <c r="F478" i="12" s="1"/>
  <c r="D723" i="12"/>
  <c r="C232" i="9"/>
  <c r="B723" i="12" s="1"/>
  <c r="E232" i="9"/>
  <c r="B478" i="12" s="1"/>
  <c r="D232" i="9"/>
  <c r="F723" i="12" s="1"/>
  <c r="F232" i="9"/>
  <c r="D478" i="12" s="1"/>
  <c r="K234" i="4"/>
  <c r="L234" i="4" s="1"/>
  <c r="F232" i="11"/>
  <c r="H1213" i="12" s="1"/>
  <c r="I234" i="4"/>
  <c r="S234" i="4" s="1"/>
  <c r="D232" i="11"/>
  <c r="D1213" i="12" s="1"/>
  <c r="R232" i="7"/>
  <c r="S232" i="7"/>
  <c r="T232" i="7"/>
  <c r="U232" i="7"/>
  <c r="D232" i="13"/>
  <c r="AB232" i="13"/>
  <c r="V231" i="7"/>
  <c r="Q231" i="13"/>
  <c r="B967" i="21" s="1"/>
  <c r="B233" i="4"/>
  <c r="C233" i="4" s="1"/>
  <c r="D233" i="4" s="1"/>
  <c r="J233" i="4" s="1"/>
  <c r="Q233" i="4" s="1"/>
  <c r="R233" i="4" s="1"/>
  <c r="W231" i="7"/>
  <c r="S231" i="13"/>
  <c r="F967" i="21" s="1"/>
  <c r="AI232" i="7"/>
  <c r="AR232" i="7"/>
  <c r="AS232" i="7"/>
  <c r="E232" i="13"/>
  <c r="N232" i="13"/>
  <c r="B232" i="20" s="1"/>
  <c r="B723" i="21" s="1"/>
  <c r="AO231" i="7"/>
  <c r="R231" i="13"/>
  <c r="D967" i="21" s="1"/>
  <c r="AP231" i="7"/>
  <c r="T231" i="13"/>
  <c r="H967" i="21" s="1"/>
  <c r="I233" i="4"/>
  <c r="S233" i="4" s="1"/>
  <c r="D231" i="11"/>
  <c r="D1212" i="12" s="1"/>
  <c r="F231" i="9"/>
  <c r="D477" i="12" s="1"/>
  <c r="G231" i="9"/>
  <c r="F477" i="12" s="1"/>
  <c r="C231" i="9"/>
  <c r="B722" i="12" s="1"/>
  <c r="E231" i="9"/>
  <c r="B477" i="12" s="1"/>
  <c r="D231" i="9"/>
  <c r="F722" i="12" s="1"/>
  <c r="D722" i="12"/>
  <c r="F231" i="11"/>
  <c r="H1212" i="12" s="1"/>
  <c r="R231" i="7"/>
  <c r="S231" i="7"/>
  <c r="T231" i="7"/>
  <c r="U231" i="7"/>
  <c r="D231" i="13"/>
  <c r="AB231" i="13"/>
  <c r="V230" i="7"/>
  <c r="Q230" i="13"/>
  <c r="B966" i="21" s="1"/>
  <c r="B232" i="4"/>
  <c r="C232" i="4" s="1"/>
  <c r="D232" i="4" s="1"/>
  <c r="J232" i="4" s="1"/>
  <c r="Q232" i="4" s="1"/>
  <c r="R232" i="4" s="1"/>
  <c r="W230" i="7"/>
  <c r="S230" i="13"/>
  <c r="F966" i="21" s="1"/>
  <c r="AI231" i="7"/>
  <c r="AR231" i="7"/>
  <c r="AS231" i="7"/>
  <c r="E231" i="13"/>
  <c r="N231" i="13"/>
  <c r="B231" i="20" s="1"/>
  <c r="B722" i="21" s="1"/>
  <c r="AO230" i="7"/>
  <c r="R230" i="13"/>
  <c r="D966" i="21" s="1"/>
  <c r="AP230" i="7"/>
  <c r="T230" i="13"/>
  <c r="H966" i="21" s="1"/>
  <c r="D230" i="11"/>
  <c r="D1211" i="12" s="1"/>
  <c r="E230" i="9"/>
  <c r="B476" i="12" s="1"/>
  <c r="F230" i="9"/>
  <c r="D476" i="12" s="1"/>
  <c r="D230" i="9"/>
  <c r="F721" i="12" s="1"/>
  <c r="G230" i="9"/>
  <c r="F476" i="12" s="1"/>
  <c r="D721" i="12"/>
  <c r="C230" i="9"/>
  <c r="B721" i="12" s="1"/>
  <c r="F230" i="11"/>
  <c r="H1211" i="12" s="1"/>
  <c r="R230" i="7"/>
  <c r="S230" i="7"/>
  <c r="T230" i="7"/>
  <c r="U230" i="7"/>
  <c r="D230" i="13"/>
  <c r="AB230" i="13"/>
  <c r="V229" i="7"/>
  <c r="Q229" i="13"/>
  <c r="B965" i="21" s="1"/>
  <c r="B231" i="4"/>
  <c r="C231" i="4" s="1"/>
  <c r="D231" i="4" s="1"/>
  <c r="J231" i="4" s="1"/>
  <c r="Q231" i="4" s="1"/>
  <c r="R231" i="4" s="1"/>
  <c r="W229" i="7"/>
  <c r="S229" i="13"/>
  <c r="F965" i="21" s="1"/>
  <c r="AI230" i="7"/>
  <c r="AR230" i="7"/>
  <c r="AS230" i="7"/>
  <c r="E230" i="13"/>
  <c r="N230" i="13"/>
  <c r="B230" i="20" s="1"/>
  <c r="B721" i="21" s="1"/>
  <c r="AO229" i="7"/>
  <c r="R229" i="13"/>
  <c r="D965" i="21" s="1"/>
  <c r="AP229" i="7"/>
  <c r="T229" i="13"/>
  <c r="H965" i="21" s="1"/>
  <c r="I231" i="4"/>
  <c r="S231" i="4" s="1"/>
  <c r="D229" i="11"/>
  <c r="D1210" i="12" s="1"/>
  <c r="C229" i="9"/>
  <c r="B720" i="12" s="1"/>
  <c r="F229" i="9"/>
  <c r="D475" i="12" s="1"/>
  <c r="D720" i="12"/>
  <c r="D229" i="9"/>
  <c r="F720" i="12" s="1"/>
  <c r="E229" i="9"/>
  <c r="B475" i="12" s="1"/>
  <c r="G229" i="9"/>
  <c r="F475" i="12" s="1"/>
  <c r="F229" i="11"/>
  <c r="H1210" i="12" s="1"/>
  <c r="R229" i="7"/>
  <c r="S229" i="7"/>
  <c r="T229" i="7"/>
  <c r="U229" i="7"/>
  <c r="D229" i="13"/>
  <c r="AB229" i="13"/>
  <c r="V228" i="7"/>
  <c r="Q228" i="13"/>
  <c r="B964" i="21" s="1"/>
  <c r="B230" i="4"/>
  <c r="C230" i="4" s="1"/>
  <c r="D230" i="4" s="1"/>
  <c r="J230" i="4" s="1"/>
  <c r="Q230" i="4" s="1"/>
  <c r="R230" i="4" s="1"/>
  <c r="W228" i="7"/>
  <c r="S228" i="13"/>
  <c r="F964" i="21" s="1"/>
  <c r="AI229" i="7"/>
  <c r="AR229" i="7"/>
  <c r="AS229" i="7"/>
  <c r="E229" i="13"/>
  <c r="N229" i="13"/>
  <c r="B229" i="20" s="1"/>
  <c r="B720" i="21" s="1"/>
  <c r="AO228" i="7"/>
  <c r="R228" i="13"/>
  <c r="D964" i="21" s="1"/>
  <c r="AP228" i="7"/>
  <c r="T228" i="13"/>
  <c r="H964" i="21" s="1"/>
  <c r="I230" i="4"/>
  <c r="S230" i="4" s="1"/>
  <c r="D228" i="11"/>
  <c r="D1209" i="12" s="1"/>
  <c r="G228" i="9"/>
  <c r="F474" i="12" s="1"/>
  <c r="C228" i="9"/>
  <c r="B719" i="12" s="1"/>
  <c r="D228" i="9"/>
  <c r="F719" i="12" s="1"/>
  <c r="E228" i="9"/>
  <c r="B474" i="12" s="1"/>
  <c r="F228" i="9"/>
  <c r="D474" i="12" s="1"/>
  <c r="D719" i="12"/>
  <c r="K230" i="4"/>
  <c r="L230" i="4" s="1"/>
  <c r="F228" i="11"/>
  <c r="H1209" i="12" s="1"/>
  <c r="R228" i="7"/>
  <c r="S228" i="7"/>
  <c r="T228" i="7"/>
  <c r="U228" i="7"/>
  <c r="D228" i="13"/>
  <c r="AB228" i="13"/>
  <c r="V227" i="7"/>
  <c r="Q227" i="13"/>
  <c r="B963" i="21" s="1"/>
  <c r="B229" i="4"/>
  <c r="C229" i="4" s="1"/>
  <c r="D229" i="4" s="1"/>
  <c r="J229" i="4" s="1"/>
  <c r="Q229" i="4" s="1"/>
  <c r="R229" i="4" s="1"/>
  <c r="W227" i="7"/>
  <c r="S227" i="13"/>
  <c r="F963" i="21" s="1"/>
  <c r="AI228" i="7"/>
  <c r="AR228" i="7"/>
  <c r="AS228" i="7"/>
  <c r="E228" i="13"/>
  <c r="N228" i="13"/>
  <c r="B228" i="20" s="1"/>
  <c r="B719" i="21" s="1"/>
  <c r="AO227" i="7"/>
  <c r="R227" i="13"/>
  <c r="D963" i="21" s="1"/>
  <c r="AP227" i="7"/>
  <c r="T227" i="13"/>
  <c r="H963" i="21" s="1"/>
  <c r="I229" i="4"/>
  <c r="S229" i="4" s="1"/>
  <c r="D227" i="11"/>
  <c r="D1208" i="12" s="1"/>
  <c r="E227" i="9"/>
  <c r="B473" i="12" s="1"/>
  <c r="G227" i="9"/>
  <c r="F473" i="12" s="1"/>
  <c r="D718" i="12"/>
  <c r="C227" i="9"/>
  <c r="B718" i="12" s="1"/>
  <c r="D227" i="9"/>
  <c r="F718" i="12" s="1"/>
  <c r="F227" i="9"/>
  <c r="D473" i="12" s="1"/>
  <c r="K229" i="4"/>
  <c r="L229" i="4" s="1"/>
  <c r="F227" i="11"/>
  <c r="H1208" i="12" s="1"/>
  <c r="R227" i="7"/>
  <c r="S227" i="7"/>
  <c r="T227" i="7"/>
  <c r="U227" i="7"/>
  <c r="D227" i="13"/>
  <c r="AB227" i="13"/>
  <c r="V226" i="7"/>
  <c r="Q226" i="13"/>
  <c r="B962" i="21" s="1"/>
  <c r="B228" i="4"/>
  <c r="C228" i="4" s="1"/>
  <c r="D228" i="4" s="1"/>
  <c r="J228" i="4" s="1"/>
  <c r="Q228" i="4" s="1"/>
  <c r="R228" i="4" s="1"/>
  <c r="W226" i="7"/>
  <c r="S226" i="13"/>
  <c r="F962" i="21" s="1"/>
  <c r="AI227" i="7"/>
  <c r="AR227" i="7"/>
  <c r="AS227" i="7"/>
  <c r="E227" i="13"/>
  <c r="N227" i="13"/>
  <c r="B227" i="20" s="1"/>
  <c r="B718" i="21" s="1"/>
  <c r="AO226" i="7"/>
  <c r="R226" i="13"/>
  <c r="D962" i="21" s="1"/>
  <c r="AP226" i="7"/>
  <c r="T226" i="13"/>
  <c r="H962" i="21" s="1"/>
  <c r="I228" i="4"/>
  <c r="S228" i="4" s="1"/>
  <c r="D226" i="11"/>
  <c r="D1207" i="12" s="1"/>
  <c r="V226" i="8"/>
  <c r="Y226" i="8"/>
  <c r="G226" i="9"/>
  <c r="F472" i="12" s="1"/>
  <c r="D717" i="12"/>
  <c r="C226" i="9"/>
  <c r="B717" i="12" s="1"/>
  <c r="D226" i="9"/>
  <c r="F717" i="12" s="1"/>
  <c r="E226" i="9"/>
  <c r="B472" i="12" s="1"/>
  <c r="F226" i="9"/>
  <c r="D472" i="12" s="1"/>
  <c r="K228" i="4"/>
  <c r="L228" i="4" s="1"/>
  <c r="F226" i="11"/>
  <c r="H1207" i="12" s="1"/>
  <c r="R226" i="7"/>
  <c r="S226" i="7"/>
  <c r="T226" i="7"/>
  <c r="U226" i="7"/>
  <c r="D226" i="13"/>
  <c r="AB226" i="13"/>
  <c r="V225" i="7"/>
  <c r="Q225" i="13"/>
  <c r="B961" i="21" s="1"/>
  <c r="B227" i="4"/>
  <c r="C227" i="4" s="1"/>
  <c r="D227" i="4" s="1"/>
  <c r="J227" i="4" s="1"/>
  <c r="Q227" i="4" s="1"/>
  <c r="R227" i="4" s="1"/>
  <c r="W225" i="7"/>
  <c r="S225" i="13"/>
  <c r="F961" i="21" s="1"/>
  <c r="AI226" i="7"/>
  <c r="AR226" i="7"/>
  <c r="AS226" i="7"/>
  <c r="E226" i="13"/>
  <c r="N226" i="13"/>
  <c r="B226" i="20" s="1"/>
  <c r="B717" i="21" s="1"/>
  <c r="AO225" i="7"/>
  <c r="R225" i="13"/>
  <c r="D961" i="21" s="1"/>
  <c r="AP225" i="7"/>
  <c r="T225" i="13"/>
  <c r="H961" i="21" s="1"/>
  <c r="I227" i="4"/>
  <c r="S227" i="4" s="1"/>
  <c r="D225" i="11"/>
  <c r="D1206" i="12" s="1"/>
  <c r="K227" i="4"/>
  <c r="L227" i="4" s="1"/>
  <c r="F225" i="11"/>
  <c r="H1206" i="12" s="1"/>
  <c r="C225" i="9"/>
  <c r="B716" i="12" s="1"/>
  <c r="G225" i="9"/>
  <c r="F471" i="12" s="1"/>
  <c r="D225" i="9"/>
  <c r="F716" i="12" s="1"/>
  <c r="E225" i="9"/>
  <c r="B471" i="12" s="1"/>
  <c r="F225" i="9"/>
  <c r="D471" i="12" s="1"/>
  <c r="D716" i="12"/>
  <c r="Y225" i="8"/>
  <c r="V225" i="8"/>
  <c r="R225" i="7"/>
  <c r="S225" i="7"/>
  <c r="T225" i="7"/>
  <c r="U225" i="7"/>
  <c r="D225" i="13"/>
  <c r="AB225" i="13"/>
  <c r="V224" i="7"/>
  <c r="Q224" i="13"/>
  <c r="B960" i="21" s="1"/>
  <c r="B226" i="4"/>
  <c r="C226" i="4" s="1"/>
  <c r="D226" i="4" s="1"/>
  <c r="J226" i="4" s="1"/>
  <c r="Q226" i="4" s="1"/>
  <c r="R226" i="4" s="1"/>
  <c r="W224" i="7"/>
  <c r="S224" i="13"/>
  <c r="F960" i="21" s="1"/>
  <c r="AI225" i="7"/>
  <c r="AR225" i="7"/>
  <c r="AS225" i="7"/>
  <c r="E225" i="13"/>
  <c r="N225" i="13"/>
  <c r="B225" i="20" s="1"/>
  <c r="B716" i="21" s="1"/>
  <c r="AO224" i="7"/>
  <c r="R224" i="13"/>
  <c r="D960" i="21" s="1"/>
  <c r="AP224" i="7"/>
  <c r="T224" i="13"/>
  <c r="H960" i="21" s="1"/>
  <c r="I226" i="4"/>
  <c r="S226" i="4" s="1"/>
  <c r="D224" i="11"/>
  <c r="D1205" i="12" s="1"/>
  <c r="E224" i="9"/>
  <c r="B470" i="12" s="1"/>
  <c r="F224" i="9"/>
  <c r="D470" i="12" s="1"/>
  <c r="G224" i="9"/>
  <c r="F470" i="12" s="1"/>
  <c r="C224" i="9"/>
  <c r="B715" i="12" s="1"/>
  <c r="D715" i="12"/>
  <c r="D224" i="9"/>
  <c r="F715" i="12" s="1"/>
  <c r="K226" i="4"/>
  <c r="L226" i="4" s="1"/>
  <c r="F224" i="11"/>
  <c r="H1205" i="12" s="1"/>
  <c r="R224" i="7"/>
  <c r="S224" i="7"/>
  <c r="T224" i="7"/>
  <c r="U224" i="7"/>
  <c r="D224" i="13"/>
  <c r="AB224" i="13"/>
  <c r="V223" i="7"/>
  <c r="Q223" i="13"/>
  <c r="B959" i="21" s="1"/>
  <c r="B225" i="4"/>
  <c r="C225" i="4" s="1"/>
  <c r="D225" i="4" s="1"/>
  <c r="J225" i="4" s="1"/>
  <c r="Q225" i="4" s="1"/>
  <c r="R225" i="4" s="1"/>
  <c r="W223" i="7"/>
  <c r="S223" i="13"/>
  <c r="F959" i="21" s="1"/>
  <c r="AI224" i="7"/>
  <c r="AR224" i="7"/>
  <c r="AS224" i="7"/>
  <c r="E224" i="13"/>
  <c r="N224" i="13"/>
  <c r="B224" i="20" s="1"/>
  <c r="B715" i="21" s="1"/>
  <c r="AO223" i="7"/>
  <c r="R223" i="13"/>
  <c r="D959" i="21" s="1"/>
  <c r="AP223" i="7"/>
  <c r="T223" i="13"/>
  <c r="H959" i="21" s="1"/>
  <c r="K225" i="4"/>
  <c r="L225" i="4" s="1"/>
  <c r="F223" i="11"/>
  <c r="H1204" i="12" s="1"/>
  <c r="C223" i="9"/>
  <c r="B714" i="12" s="1"/>
  <c r="D223" i="9"/>
  <c r="F714" i="12" s="1"/>
  <c r="F223" i="9"/>
  <c r="D469" i="12" s="1"/>
  <c r="E223" i="9"/>
  <c r="B469" i="12" s="1"/>
  <c r="G223" i="9"/>
  <c r="F469" i="12" s="1"/>
  <c r="D714" i="12"/>
  <c r="Z223" i="8"/>
  <c r="Y223" i="8"/>
  <c r="V223" i="8"/>
  <c r="I225" i="4"/>
  <c r="S225" i="4" s="1"/>
  <c r="D223" i="11"/>
  <c r="D1204" i="12" s="1"/>
  <c r="R223" i="7"/>
  <c r="S223" i="7"/>
  <c r="T223" i="7"/>
  <c r="U223" i="7"/>
  <c r="D223" i="13"/>
  <c r="AB223" i="13"/>
  <c r="V222" i="7"/>
  <c r="Q222" i="13"/>
  <c r="B958" i="21" s="1"/>
  <c r="B224" i="4"/>
  <c r="C224" i="4" s="1"/>
  <c r="D224" i="4" s="1"/>
  <c r="J224" i="4" s="1"/>
  <c r="Q224" i="4" s="1"/>
  <c r="R224" i="4" s="1"/>
  <c r="W222" i="7"/>
  <c r="S222" i="13"/>
  <c r="F958" i="21" s="1"/>
  <c r="AI223" i="7"/>
  <c r="AR223" i="7"/>
  <c r="AS223" i="7"/>
  <c r="E223" i="13"/>
  <c r="N223" i="13"/>
  <c r="B223" i="20" s="1"/>
  <c r="B714" i="21" s="1"/>
  <c r="AO222" i="7"/>
  <c r="R222" i="13"/>
  <c r="D958" i="21" s="1"/>
  <c r="AP222" i="7"/>
  <c r="T222" i="13"/>
  <c r="H958" i="21" s="1"/>
  <c r="I224" i="4"/>
  <c r="S224" i="4" s="1"/>
  <c r="D222" i="11"/>
  <c r="D1203" i="12" s="1"/>
  <c r="D222" i="9"/>
  <c r="F713" i="12" s="1"/>
  <c r="G222" i="9"/>
  <c r="F468" i="12" s="1"/>
  <c r="D713" i="12"/>
  <c r="F222" i="9"/>
  <c r="D468" i="12" s="1"/>
  <c r="C222" i="9"/>
  <c r="B713" i="12" s="1"/>
  <c r="E222" i="9"/>
  <c r="B468" i="12" s="1"/>
  <c r="K224" i="4"/>
  <c r="L224" i="4" s="1"/>
  <c r="F222" i="11"/>
  <c r="H1203" i="12" s="1"/>
  <c r="Z222" i="8"/>
  <c r="Y222" i="8"/>
  <c r="V222" i="8"/>
  <c r="R222" i="7"/>
  <c r="S222" i="7"/>
  <c r="T222" i="7"/>
  <c r="U222" i="7"/>
  <c r="D222" i="13"/>
  <c r="AB222" i="13"/>
  <c r="V221" i="7"/>
  <c r="Q221" i="13"/>
  <c r="B957" i="21" s="1"/>
  <c r="B223" i="4"/>
  <c r="C223" i="4" s="1"/>
  <c r="D223" i="4" s="1"/>
  <c r="J223" i="4" s="1"/>
  <c r="Q223" i="4" s="1"/>
  <c r="R223" i="4" s="1"/>
  <c r="W221" i="7"/>
  <c r="S221" i="13"/>
  <c r="F957" i="21" s="1"/>
  <c r="AI222" i="7"/>
  <c r="AR222" i="7"/>
  <c r="AS222" i="7"/>
  <c r="E222" i="13"/>
  <c r="N222" i="13"/>
  <c r="B222" i="20" s="1"/>
  <c r="B713" i="21" s="1"/>
  <c r="AO221" i="7"/>
  <c r="R221" i="13"/>
  <c r="D957" i="21" s="1"/>
  <c r="AP221" i="7"/>
  <c r="T221" i="13"/>
  <c r="H957" i="21" s="1"/>
  <c r="I223" i="4"/>
  <c r="S223" i="4" s="1"/>
  <c r="D221" i="11"/>
  <c r="D1202" i="12" s="1"/>
  <c r="D221" i="9"/>
  <c r="F712" i="12" s="1"/>
  <c r="G221" i="9"/>
  <c r="F467" i="12" s="1"/>
  <c r="E221" i="9"/>
  <c r="B467" i="12" s="1"/>
  <c r="D712" i="12"/>
  <c r="C221" i="9"/>
  <c r="B712" i="12" s="1"/>
  <c r="F221" i="9"/>
  <c r="D467" i="12" s="1"/>
  <c r="Z221" i="8"/>
  <c r="Y221" i="8"/>
  <c r="V221" i="8"/>
  <c r="K223" i="4"/>
  <c r="L223" i="4" s="1"/>
  <c r="F221" i="11"/>
  <c r="H1202" i="12" s="1"/>
  <c r="R221" i="7"/>
  <c r="S221" i="7"/>
  <c r="T221" i="7"/>
  <c r="U221" i="7"/>
  <c r="D221" i="13"/>
  <c r="AB221" i="13"/>
  <c r="V220" i="7"/>
  <c r="Q220" i="13"/>
  <c r="B956" i="21" s="1"/>
  <c r="B222" i="4"/>
  <c r="C222" i="4" s="1"/>
  <c r="D222" i="4" s="1"/>
  <c r="J222" i="4" s="1"/>
  <c r="Q222" i="4" s="1"/>
  <c r="R222" i="4" s="1"/>
  <c r="W220" i="7"/>
  <c r="S220" i="13"/>
  <c r="F956" i="21" s="1"/>
  <c r="AI221" i="7"/>
  <c r="AR221" i="7"/>
  <c r="AS221" i="7"/>
  <c r="E221" i="13"/>
  <c r="N221" i="13"/>
  <c r="B221" i="20" s="1"/>
  <c r="B712" i="21" s="1"/>
  <c r="AO220" i="7"/>
  <c r="R220" i="13"/>
  <c r="D956" i="21" s="1"/>
  <c r="AP220" i="7"/>
  <c r="T220" i="13"/>
  <c r="H956" i="21" s="1"/>
  <c r="Z220" i="8"/>
  <c r="Y220" i="8"/>
  <c r="V220" i="8"/>
  <c r="K222" i="4"/>
  <c r="L222" i="4" s="1"/>
  <c r="F220" i="11"/>
  <c r="H1201" i="12" s="1"/>
  <c r="D220" i="9"/>
  <c r="F711" i="12" s="1"/>
  <c r="G220" i="9"/>
  <c r="F466" i="12" s="1"/>
  <c r="D711" i="12"/>
  <c r="C220" i="9"/>
  <c r="B711" i="12" s="1"/>
  <c r="E220" i="9"/>
  <c r="B466" i="12" s="1"/>
  <c r="F220" i="9"/>
  <c r="D466" i="12" s="1"/>
  <c r="I222" i="4"/>
  <c r="S222" i="4" s="1"/>
  <c r="D220" i="11"/>
  <c r="D1201" i="12" s="1"/>
  <c r="R220" i="7"/>
  <c r="S220" i="7"/>
  <c r="T220" i="7"/>
  <c r="U220" i="7"/>
  <c r="D220" i="13"/>
  <c r="AB220" i="13"/>
  <c r="V219" i="7"/>
  <c r="Q219" i="13"/>
  <c r="B955" i="21" s="1"/>
  <c r="B221" i="4"/>
  <c r="C221" i="4" s="1"/>
  <c r="D221" i="4" s="1"/>
  <c r="J221" i="4" s="1"/>
  <c r="Q221" i="4" s="1"/>
  <c r="R221" i="4" s="1"/>
  <c r="W219" i="7"/>
  <c r="S219" i="13"/>
  <c r="F955" i="21" s="1"/>
  <c r="AI220" i="7"/>
  <c r="AR220" i="7"/>
  <c r="AS220" i="7"/>
  <c r="E220" i="13"/>
  <c r="N220" i="13"/>
  <c r="B220" i="20" s="1"/>
  <c r="B711" i="21" s="1"/>
  <c r="AO219" i="7"/>
  <c r="R219" i="13"/>
  <c r="D955" i="21" s="1"/>
  <c r="AP219" i="7"/>
  <c r="T219" i="13"/>
  <c r="H955" i="21" s="1"/>
  <c r="I221" i="4"/>
  <c r="S221" i="4" s="1"/>
  <c r="D219" i="11"/>
  <c r="D1200" i="12" s="1"/>
  <c r="D219" i="9"/>
  <c r="F710" i="12" s="1"/>
  <c r="F219" i="9"/>
  <c r="D465" i="12" s="1"/>
  <c r="G219" i="9"/>
  <c r="F465" i="12" s="1"/>
  <c r="C219" i="9"/>
  <c r="B710" i="12" s="1"/>
  <c r="E219" i="9"/>
  <c r="B465" i="12" s="1"/>
  <c r="D710" i="12"/>
  <c r="Y219" i="8"/>
  <c r="V219" i="8"/>
  <c r="K221" i="4"/>
  <c r="L221" i="4" s="1"/>
  <c r="F219" i="11"/>
  <c r="H1200" i="12" s="1"/>
  <c r="R219" i="7"/>
  <c r="S219" i="7"/>
  <c r="T219" i="7"/>
  <c r="U219" i="7"/>
  <c r="D219" i="13"/>
  <c r="AB219" i="13"/>
  <c r="V218" i="7"/>
  <c r="Q218" i="13"/>
  <c r="B954" i="21" s="1"/>
  <c r="B220" i="4"/>
  <c r="C220" i="4" s="1"/>
  <c r="D220" i="4" s="1"/>
  <c r="J220" i="4" s="1"/>
  <c r="Q220" i="4" s="1"/>
  <c r="R220" i="4" s="1"/>
  <c r="W218" i="7"/>
  <c r="S218" i="13"/>
  <c r="F954" i="21" s="1"/>
  <c r="AI219" i="7"/>
  <c r="AR219" i="7"/>
  <c r="AS219" i="7"/>
  <c r="E219" i="13"/>
  <c r="N219" i="13"/>
  <c r="B219" i="20" s="1"/>
  <c r="B710" i="21" s="1"/>
  <c r="AO218" i="7"/>
  <c r="R218" i="13"/>
  <c r="D954" i="21" s="1"/>
  <c r="AP218" i="7"/>
  <c r="T218" i="13"/>
  <c r="H954" i="21" s="1"/>
  <c r="I220" i="4"/>
  <c r="S220" i="4" s="1"/>
  <c r="D218" i="11"/>
  <c r="D1199" i="12" s="1"/>
  <c r="K220" i="4"/>
  <c r="L220" i="4" s="1"/>
  <c r="F218" i="11"/>
  <c r="H1199" i="12" s="1"/>
  <c r="E218" i="9"/>
  <c r="B464" i="12" s="1"/>
  <c r="C218" i="9"/>
  <c r="B709" i="12" s="1"/>
  <c r="F218" i="9"/>
  <c r="D464" i="12" s="1"/>
  <c r="D218" i="9"/>
  <c r="F709" i="12" s="1"/>
  <c r="G218" i="9"/>
  <c r="F464" i="12" s="1"/>
  <c r="D709" i="12"/>
  <c r="R218" i="7"/>
  <c r="S218" i="7"/>
  <c r="T218" i="7"/>
  <c r="U218" i="7"/>
  <c r="D218" i="13"/>
  <c r="AB218" i="13"/>
  <c r="V217" i="7"/>
  <c r="Q217" i="13"/>
  <c r="B953" i="21" s="1"/>
  <c r="B219" i="4"/>
  <c r="C219" i="4" s="1"/>
  <c r="D219" i="4" s="1"/>
  <c r="J219" i="4" s="1"/>
  <c r="Q219" i="4" s="1"/>
  <c r="R219" i="4" s="1"/>
  <c r="W217" i="7"/>
  <c r="S217" i="13"/>
  <c r="F953" i="21" s="1"/>
  <c r="AI218" i="7"/>
  <c r="AR218" i="7"/>
  <c r="AS218" i="7"/>
  <c r="E218" i="13"/>
  <c r="N218" i="13"/>
  <c r="B218" i="20" s="1"/>
  <c r="B709" i="21" s="1"/>
  <c r="AO217" i="7"/>
  <c r="R217" i="13"/>
  <c r="D953" i="21" s="1"/>
  <c r="AP217" i="7"/>
  <c r="T217" i="13"/>
  <c r="H953" i="21" s="1"/>
  <c r="I219" i="4"/>
  <c r="S219" i="4" s="1"/>
  <c r="D217" i="11"/>
  <c r="D1198" i="12" s="1"/>
  <c r="G217" i="9"/>
  <c r="F463" i="12" s="1"/>
  <c r="D708" i="12"/>
  <c r="D217" i="9"/>
  <c r="F708" i="12" s="1"/>
  <c r="E217" i="9"/>
  <c r="B463" i="12" s="1"/>
  <c r="C217" i="9"/>
  <c r="B708" i="12" s="1"/>
  <c r="F217" i="9"/>
  <c r="D463" i="12" s="1"/>
  <c r="K219" i="4"/>
  <c r="L219" i="4" s="1"/>
  <c r="F217" i="11"/>
  <c r="H1198" i="12" s="1"/>
  <c r="R217" i="7"/>
  <c r="S217" i="7"/>
  <c r="T217" i="7"/>
  <c r="U217" i="7"/>
  <c r="D217" i="13"/>
  <c r="AB217" i="13"/>
  <c r="V216" i="7"/>
  <c r="Q216" i="13"/>
  <c r="B952" i="21" s="1"/>
  <c r="B218" i="4"/>
  <c r="C218" i="4" s="1"/>
  <c r="D218" i="4" s="1"/>
  <c r="J218" i="4" s="1"/>
  <c r="Q218" i="4" s="1"/>
  <c r="R218" i="4" s="1"/>
  <c r="W216" i="7"/>
  <c r="S216" i="13"/>
  <c r="F952" i="21" s="1"/>
  <c r="AI217" i="7"/>
  <c r="AR217" i="7"/>
  <c r="AS217" i="7"/>
  <c r="E217" i="13"/>
  <c r="N217" i="13"/>
  <c r="B217" i="20" s="1"/>
  <c r="B708" i="21" s="1"/>
  <c r="AO216" i="7"/>
  <c r="R216" i="13"/>
  <c r="D952" i="21" s="1"/>
  <c r="AP216" i="7"/>
  <c r="T216" i="13"/>
  <c r="H952" i="21" s="1"/>
  <c r="D216" i="11"/>
  <c r="D1197" i="12" s="1"/>
  <c r="C216" i="9"/>
  <c r="B707" i="12" s="1"/>
  <c r="E216" i="9"/>
  <c r="B462" i="12" s="1"/>
  <c r="G216" i="9"/>
  <c r="F462" i="12" s="1"/>
  <c r="D707" i="12"/>
  <c r="D216" i="9"/>
  <c r="F707" i="12" s="1"/>
  <c r="F216" i="9"/>
  <c r="D462" i="12" s="1"/>
  <c r="F216" i="11"/>
  <c r="H1197" i="12" s="1"/>
  <c r="R216" i="7"/>
  <c r="S216" i="7"/>
  <c r="T216" i="7"/>
  <c r="U216" i="7"/>
  <c r="D216" i="13"/>
  <c r="AB216" i="13"/>
  <c r="V215" i="7"/>
  <c r="Q215" i="13"/>
  <c r="B951" i="21" s="1"/>
  <c r="B217" i="4"/>
  <c r="C217" i="4" s="1"/>
  <c r="D217" i="4" s="1"/>
  <c r="J217" i="4" s="1"/>
  <c r="Q217" i="4" s="1"/>
  <c r="R217" i="4" s="1"/>
  <c r="W215" i="7"/>
  <c r="S215" i="13"/>
  <c r="F951" i="21" s="1"/>
  <c r="AI216" i="7"/>
  <c r="AR216" i="7"/>
  <c r="AS216" i="7"/>
  <c r="E216" i="13"/>
  <c r="N216" i="13"/>
  <c r="B216" i="20" s="1"/>
  <c r="B707" i="21" s="1"/>
  <c r="AO215" i="7"/>
  <c r="R215" i="13"/>
  <c r="D951" i="21" s="1"/>
  <c r="AP215" i="7"/>
  <c r="T215" i="13"/>
  <c r="H951" i="21" s="1"/>
  <c r="F215" i="9"/>
  <c r="D461" i="12" s="1"/>
  <c r="D215" i="9"/>
  <c r="F706" i="12" s="1"/>
  <c r="D706" i="12"/>
  <c r="C215" i="9"/>
  <c r="B706" i="12" s="1"/>
  <c r="E215" i="9"/>
  <c r="B461" i="12" s="1"/>
  <c r="G215" i="9"/>
  <c r="F461" i="12" s="1"/>
  <c r="K217" i="4"/>
  <c r="L217" i="4" s="1"/>
  <c r="F215" i="11"/>
  <c r="H1196" i="12" s="1"/>
  <c r="I217" i="4"/>
  <c r="S217" i="4" s="1"/>
  <c r="D215" i="11"/>
  <c r="D1196" i="12" s="1"/>
  <c r="R215" i="7"/>
  <c r="S215" i="7"/>
  <c r="T215" i="7"/>
  <c r="U215" i="7"/>
  <c r="D215" i="13"/>
  <c r="AB215" i="13"/>
  <c r="V214" i="7"/>
  <c r="Q214" i="13"/>
  <c r="B950" i="21" s="1"/>
  <c r="B216" i="4"/>
  <c r="C216" i="4" s="1"/>
  <c r="D216" i="4" s="1"/>
  <c r="J216" i="4" s="1"/>
  <c r="Q216" i="4" s="1"/>
  <c r="R216" i="4" s="1"/>
  <c r="W214" i="7"/>
  <c r="S214" i="13"/>
  <c r="F950" i="21" s="1"/>
  <c r="AI215" i="7"/>
  <c r="AR215" i="7"/>
  <c r="AS215" i="7"/>
  <c r="E215" i="13"/>
  <c r="N215" i="13"/>
  <c r="B215" i="20" s="1"/>
  <c r="B706" i="21" s="1"/>
  <c r="AO214" i="7"/>
  <c r="R214" i="13"/>
  <c r="D950" i="21" s="1"/>
  <c r="AP214" i="7"/>
  <c r="T214" i="13"/>
  <c r="H950" i="21" s="1"/>
  <c r="I216" i="4"/>
  <c r="S216" i="4" s="1"/>
  <c r="D214" i="11"/>
  <c r="D1195" i="12" s="1"/>
  <c r="E214" i="9"/>
  <c r="B460" i="12" s="1"/>
  <c r="C214" i="9"/>
  <c r="B705" i="12" s="1"/>
  <c r="G214" i="9"/>
  <c r="F460" i="12" s="1"/>
  <c r="D705" i="12"/>
  <c r="D214" i="9"/>
  <c r="F705" i="12" s="1"/>
  <c r="F214" i="9"/>
  <c r="D460" i="12" s="1"/>
  <c r="K216" i="4"/>
  <c r="L216" i="4" s="1"/>
  <c r="F214" i="11"/>
  <c r="H1195" i="12" s="1"/>
  <c r="R214" i="7"/>
  <c r="S214" i="7"/>
  <c r="T214" i="7"/>
  <c r="U214" i="7"/>
  <c r="D214" i="13"/>
  <c r="AB214" i="13"/>
  <c r="V213" i="7"/>
  <c r="Q213" i="13"/>
  <c r="B949" i="21" s="1"/>
  <c r="B215" i="4"/>
  <c r="C215" i="4" s="1"/>
  <c r="D215" i="4" s="1"/>
  <c r="J215" i="4" s="1"/>
  <c r="Q215" i="4" s="1"/>
  <c r="R215" i="4" s="1"/>
  <c r="W213" i="7"/>
  <c r="S213" i="13"/>
  <c r="F949" i="21" s="1"/>
  <c r="AI214" i="7"/>
  <c r="AR214" i="7"/>
  <c r="AS214" i="7"/>
  <c r="E214" i="13"/>
  <c r="N214" i="13"/>
  <c r="B214" i="20" s="1"/>
  <c r="B705" i="21" s="1"/>
  <c r="AO213" i="7"/>
  <c r="R213" i="13"/>
  <c r="D949" i="21" s="1"/>
  <c r="AP213" i="7"/>
  <c r="T213" i="13"/>
  <c r="H949" i="21" s="1"/>
  <c r="K215" i="4"/>
  <c r="L215" i="4" s="1"/>
  <c r="F213" i="11"/>
  <c r="H1194" i="12" s="1"/>
  <c r="D213" i="9"/>
  <c r="F704" i="12" s="1"/>
  <c r="E213" i="9"/>
  <c r="B459" i="12" s="1"/>
  <c r="F213" i="9"/>
  <c r="D459" i="12" s="1"/>
  <c r="G213" i="9"/>
  <c r="F459" i="12" s="1"/>
  <c r="C213" i="9"/>
  <c r="B704" i="12" s="1"/>
  <c r="D704" i="12"/>
  <c r="I215" i="4"/>
  <c r="S215" i="4" s="1"/>
  <c r="D213" i="11"/>
  <c r="D1194" i="12" s="1"/>
  <c r="R213" i="7"/>
  <c r="S213" i="7"/>
  <c r="T213" i="7"/>
  <c r="U213" i="7"/>
  <c r="D213" i="13"/>
  <c r="AB213" i="13"/>
  <c r="V212" i="7"/>
  <c r="Q212" i="13"/>
  <c r="B948" i="21" s="1"/>
  <c r="B214" i="4"/>
  <c r="C214" i="4" s="1"/>
  <c r="D214" i="4" s="1"/>
  <c r="J214" i="4" s="1"/>
  <c r="Q214" i="4" s="1"/>
  <c r="R214" i="4" s="1"/>
  <c r="W212" i="7"/>
  <c r="S212" i="13"/>
  <c r="F948" i="21" s="1"/>
  <c r="AI213" i="7"/>
  <c r="AR213" i="7"/>
  <c r="AS213" i="7"/>
  <c r="E213" i="13"/>
  <c r="N213" i="13"/>
  <c r="B213" i="20" s="1"/>
  <c r="B704" i="21" s="1"/>
  <c r="AO212" i="7"/>
  <c r="R212" i="13"/>
  <c r="D948" i="21" s="1"/>
  <c r="AP212" i="7"/>
  <c r="T212" i="13"/>
  <c r="H948" i="21" s="1"/>
  <c r="I214" i="4"/>
  <c r="S214" i="4" s="1"/>
  <c r="D212" i="11"/>
  <c r="D1193" i="12" s="1"/>
  <c r="E212" i="9"/>
  <c r="B458" i="12" s="1"/>
  <c r="C212" i="9"/>
  <c r="B703" i="12" s="1"/>
  <c r="D703" i="12"/>
  <c r="D212" i="9"/>
  <c r="F703" i="12" s="1"/>
  <c r="F212" i="9"/>
  <c r="D458" i="12" s="1"/>
  <c r="G212" i="9"/>
  <c r="F458" i="12" s="1"/>
  <c r="K214" i="4"/>
  <c r="L214" i="4" s="1"/>
  <c r="F212" i="11"/>
  <c r="H1193" i="12" s="1"/>
  <c r="R212" i="7"/>
  <c r="S212" i="7"/>
  <c r="T212" i="7"/>
  <c r="U212" i="7"/>
  <c r="D212" i="13"/>
  <c r="AB212" i="13"/>
  <c r="V211" i="7"/>
  <c r="Q211" i="13"/>
  <c r="B947" i="21" s="1"/>
  <c r="B213" i="4"/>
  <c r="C213" i="4" s="1"/>
  <c r="D213" i="4" s="1"/>
  <c r="J213" i="4" s="1"/>
  <c r="Q213" i="4" s="1"/>
  <c r="R213" i="4" s="1"/>
  <c r="W211" i="7"/>
  <c r="S211" i="13"/>
  <c r="F947" i="21" s="1"/>
  <c r="AI212" i="7"/>
  <c r="AR212" i="7"/>
  <c r="AS212" i="7"/>
  <c r="E212" i="13"/>
  <c r="N212" i="13"/>
  <c r="B212" i="20" s="1"/>
  <c r="B703" i="21" s="1"/>
  <c r="AO211" i="7"/>
  <c r="R211" i="13"/>
  <c r="D947" i="21" s="1"/>
  <c r="AP211" i="7"/>
  <c r="T211" i="13"/>
  <c r="H947" i="21" s="1"/>
  <c r="K213" i="4"/>
  <c r="L213" i="4" s="1"/>
  <c r="F211" i="11"/>
  <c r="H1192" i="12" s="1"/>
  <c r="D211" i="9"/>
  <c r="F702" i="12" s="1"/>
  <c r="F211" i="9"/>
  <c r="D457" i="12" s="1"/>
  <c r="C211" i="9"/>
  <c r="B702" i="12" s="1"/>
  <c r="E211" i="9"/>
  <c r="B457" i="12" s="1"/>
  <c r="G211" i="9"/>
  <c r="F457" i="12" s="1"/>
  <c r="D702" i="12"/>
  <c r="I213" i="4"/>
  <c r="S213" i="4" s="1"/>
  <c r="D211" i="11"/>
  <c r="D1192" i="12" s="1"/>
  <c r="R211" i="7"/>
  <c r="S211" i="7"/>
  <c r="T211" i="7"/>
  <c r="U211" i="7"/>
  <c r="D211" i="13"/>
  <c r="AB211" i="13"/>
  <c r="V210" i="7"/>
  <c r="Q210" i="13"/>
  <c r="B946" i="21" s="1"/>
  <c r="B212" i="4"/>
  <c r="C212" i="4" s="1"/>
  <c r="D212" i="4" s="1"/>
  <c r="J212" i="4" s="1"/>
  <c r="Q212" i="4" s="1"/>
  <c r="R212" i="4" s="1"/>
  <c r="W210" i="7"/>
  <c r="S210" i="13"/>
  <c r="F946" i="21" s="1"/>
  <c r="AI211" i="7"/>
  <c r="AR211" i="7"/>
  <c r="AS211" i="7"/>
  <c r="E211" i="13"/>
  <c r="N211" i="13"/>
  <c r="B211" i="20" s="1"/>
  <c r="B702" i="21" s="1"/>
  <c r="AO210" i="7"/>
  <c r="R210" i="13"/>
  <c r="D946" i="21" s="1"/>
  <c r="AP210" i="7"/>
  <c r="T210" i="13"/>
  <c r="H946" i="21" s="1"/>
  <c r="E210" i="9"/>
  <c r="B456" i="12" s="1"/>
  <c r="G210" i="9"/>
  <c r="F456" i="12" s="1"/>
  <c r="C210" i="9"/>
  <c r="B701" i="12" s="1"/>
  <c r="F210" i="9"/>
  <c r="D456" i="12" s="1"/>
  <c r="D701" i="12"/>
  <c r="D210" i="9"/>
  <c r="F701" i="12" s="1"/>
  <c r="K212" i="4"/>
  <c r="L212" i="4" s="1"/>
  <c r="F210" i="11"/>
  <c r="H1191" i="12" s="1"/>
  <c r="I212" i="4"/>
  <c r="S212" i="4" s="1"/>
  <c r="D210" i="11"/>
  <c r="D1191" i="12" s="1"/>
  <c r="R210" i="7"/>
  <c r="S210" i="7"/>
  <c r="T210" i="7"/>
  <c r="U210" i="7"/>
  <c r="D210" i="13"/>
  <c r="AB210" i="13"/>
  <c r="V209" i="7"/>
  <c r="Q209" i="13"/>
  <c r="B945" i="21" s="1"/>
  <c r="B211" i="4"/>
  <c r="C211" i="4" s="1"/>
  <c r="D211" i="4" s="1"/>
  <c r="J211" i="4" s="1"/>
  <c r="Q211" i="4" s="1"/>
  <c r="R211" i="4" s="1"/>
  <c r="W209" i="7"/>
  <c r="S209" i="13"/>
  <c r="F945" i="21" s="1"/>
  <c r="AI210" i="7"/>
  <c r="AR210" i="7"/>
  <c r="AS210" i="7"/>
  <c r="E210" i="13"/>
  <c r="N210" i="13"/>
  <c r="B210" i="20" s="1"/>
  <c r="B701" i="21" s="1"/>
  <c r="AO209" i="7"/>
  <c r="R209" i="13"/>
  <c r="D945" i="21" s="1"/>
  <c r="AP209" i="7"/>
  <c r="T209" i="13"/>
  <c r="H945" i="21" s="1"/>
  <c r="I211" i="4"/>
  <c r="S211" i="4" s="1"/>
  <c r="D209" i="11"/>
  <c r="D1190" i="12" s="1"/>
  <c r="G209" i="9"/>
  <c r="F455" i="12" s="1"/>
  <c r="D700" i="12"/>
  <c r="C209" i="9"/>
  <c r="B700" i="12" s="1"/>
  <c r="F209" i="9"/>
  <c r="D455" i="12" s="1"/>
  <c r="D209" i="9"/>
  <c r="F700" i="12" s="1"/>
  <c r="E209" i="9"/>
  <c r="B455" i="12" s="1"/>
  <c r="K211" i="4"/>
  <c r="L211" i="4" s="1"/>
  <c r="F209" i="11"/>
  <c r="H1190" i="12" s="1"/>
  <c r="R209" i="7"/>
  <c r="S209" i="7"/>
  <c r="T209" i="7"/>
  <c r="U209" i="7"/>
  <c r="D209" i="13"/>
  <c r="AB209" i="13"/>
  <c r="V208" i="7"/>
  <c r="Q208" i="13"/>
  <c r="B944" i="21" s="1"/>
  <c r="B210" i="4"/>
  <c r="C210" i="4" s="1"/>
  <c r="D210" i="4" s="1"/>
  <c r="J210" i="4" s="1"/>
  <c r="Q210" i="4" s="1"/>
  <c r="R210" i="4" s="1"/>
  <c r="W208" i="7"/>
  <c r="S208" i="13"/>
  <c r="F944" i="21" s="1"/>
  <c r="AI209" i="7"/>
  <c r="AR209" i="7"/>
  <c r="AS209" i="7"/>
  <c r="E209" i="13"/>
  <c r="N209" i="13"/>
  <c r="B209" i="20" s="1"/>
  <c r="B700" i="21" s="1"/>
  <c r="AO208" i="7"/>
  <c r="R208" i="13"/>
  <c r="D944" i="21" s="1"/>
  <c r="AP208" i="7"/>
  <c r="T208" i="13"/>
  <c r="H944" i="21" s="1"/>
  <c r="R208" i="7"/>
  <c r="S208" i="7"/>
  <c r="T208" i="7"/>
  <c r="U208" i="7"/>
  <c r="D208" i="13"/>
  <c r="AB208" i="13"/>
  <c r="V207" i="7"/>
  <c r="Q207" i="13"/>
  <c r="B943" i="21" s="1"/>
  <c r="B209" i="4"/>
  <c r="C209" i="4" s="1"/>
  <c r="D209" i="4" s="1"/>
  <c r="J209" i="4" s="1"/>
  <c r="Q209" i="4" s="1"/>
  <c r="R209" i="4" s="1"/>
  <c r="W207" i="7"/>
  <c r="S207" i="13"/>
  <c r="F943" i="21" s="1"/>
  <c r="AI208" i="7"/>
  <c r="AR208" i="7"/>
  <c r="AS208" i="7"/>
  <c r="E208" i="13"/>
  <c r="N208" i="13"/>
  <c r="B208" i="20" s="1"/>
  <c r="B699" i="21" s="1"/>
  <c r="AO207" i="7"/>
  <c r="R207" i="13"/>
  <c r="D943" i="21" s="1"/>
  <c r="AP207" i="7"/>
  <c r="T207" i="13"/>
  <c r="H943" i="21" s="1"/>
  <c r="R207" i="7"/>
  <c r="S207" i="7"/>
  <c r="T207" i="7"/>
  <c r="U207" i="7"/>
  <c r="D207" i="13"/>
  <c r="AB207" i="13"/>
  <c r="V206" i="7"/>
  <c r="Q206" i="13"/>
  <c r="B942" i="21" s="1"/>
  <c r="B208" i="4"/>
  <c r="C208" i="4" s="1"/>
  <c r="D208" i="4" s="1"/>
  <c r="J208" i="4" s="1"/>
  <c r="Q208" i="4" s="1"/>
  <c r="R208" i="4" s="1"/>
  <c r="W206" i="7"/>
  <c r="S206" i="13"/>
  <c r="F942" i="21" s="1"/>
  <c r="AI207" i="7"/>
  <c r="AR207" i="7"/>
  <c r="AS207" i="7"/>
  <c r="E207" i="13"/>
  <c r="N207" i="13"/>
  <c r="B207" i="20" s="1"/>
  <c r="B698" i="21" s="1"/>
  <c r="AO206" i="7"/>
  <c r="R206" i="13"/>
  <c r="D942" i="21" s="1"/>
  <c r="AP206" i="7"/>
  <c r="T206" i="13"/>
  <c r="H942" i="21" s="1"/>
  <c r="R206" i="7"/>
  <c r="S206" i="7"/>
  <c r="T206" i="7"/>
  <c r="U206" i="7"/>
  <c r="D206" i="13"/>
  <c r="AB206" i="13"/>
  <c r="V205" i="7"/>
  <c r="Q205" i="13"/>
  <c r="B941" i="21" s="1"/>
  <c r="B207" i="4"/>
  <c r="C207" i="4" s="1"/>
  <c r="D207" i="4" s="1"/>
  <c r="J207" i="4" s="1"/>
  <c r="Q207" i="4" s="1"/>
  <c r="R207" i="4" s="1"/>
  <c r="W205" i="7"/>
  <c r="S205" i="13"/>
  <c r="F941" i="21" s="1"/>
  <c r="AI206" i="7"/>
  <c r="AR206" i="7"/>
  <c r="AS206" i="7"/>
  <c r="E206" i="13"/>
  <c r="N206" i="13"/>
  <c r="B206" i="20" s="1"/>
  <c r="B697" i="21" s="1"/>
  <c r="AO205" i="7"/>
  <c r="R205" i="13"/>
  <c r="D941" i="21" s="1"/>
  <c r="AP205" i="7"/>
  <c r="T205" i="13"/>
  <c r="H941" i="21" s="1"/>
  <c r="R205" i="7"/>
  <c r="S205" i="7"/>
  <c r="T205" i="7"/>
  <c r="U205" i="7"/>
  <c r="D205" i="13"/>
  <c r="AB205" i="13"/>
  <c r="V204" i="7"/>
  <c r="Q204" i="13"/>
  <c r="B940" i="21" s="1"/>
  <c r="B206" i="4"/>
  <c r="C206" i="4" s="1"/>
  <c r="D206" i="4" s="1"/>
  <c r="J206" i="4" s="1"/>
  <c r="Q206" i="4" s="1"/>
  <c r="R206" i="4" s="1"/>
  <c r="W204" i="7"/>
  <c r="S204" i="13"/>
  <c r="F940" i="21" s="1"/>
  <c r="AI205" i="7"/>
  <c r="AR205" i="7"/>
  <c r="AS205" i="7"/>
  <c r="E205" i="13"/>
  <c r="N205" i="13"/>
  <c r="B205" i="20" s="1"/>
  <c r="B696" i="21" s="1"/>
  <c r="AO204" i="7"/>
  <c r="R204" i="13"/>
  <c r="D940" i="21" s="1"/>
  <c r="AP204" i="7"/>
  <c r="T204" i="13"/>
  <c r="H940" i="21" s="1"/>
  <c r="R204" i="7"/>
  <c r="S204" i="7"/>
  <c r="T204" i="7"/>
  <c r="U204" i="7"/>
  <c r="D204" i="13"/>
  <c r="AB204" i="13"/>
  <c r="V203" i="7"/>
  <c r="Q203" i="13"/>
  <c r="B939" i="21" s="1"/>
  <c r="B205" i="4"/>
  <c r="C205" i="4" s="1"/>
  <c r="D205" i="4" s="1"/>
  <c r="J205" i="4" s="1"/>
  <c r="Q205" i="4" s="1"/>
  <c r="R205" i="4" s="1"/>
  <c r="W203" i="7"/>
  <c r="S203" i="13"/>
  <c r="F939" i="21" s="1"/>
  <c r="AI204" i="7"/>
  <c r="AR204" i="7"/>
  <c r="AS204" i="7"/>
  <c r="E204" i="13"/>
  <c r="N204" i="13"/>
  <c r="B204" i="20" s="1"/>
  <c r="B695" i="21" s="1"/>
  <c r="AO203" i="7"/>
  <c r="R203" i="13"/>
  <c r="D939" i="21" s="1"/>
  <c r="AP203" i="7"/>
  <c r="T203" i="13"/>
  <c r="H939" i="21" s="1"/>
  <c r="R203" i="7"/>
  <c r="S203" i="7"/>
  <c r="T203" i="7"/>
  <c r="U203" i="7"/>
  <c r="D203" i="13"/>
  <c r="AB203" i="13"/>
  <c r="V202" i="7"/>
  <c r="Q202" i="13"/>
  <c r="B938" i="21" s="1"/>
  <c r="B204" i="4"/>
  <c r="C204" i="4" s="1"/>
  <c r="D204" i="4" s="1"/>
  <c r="J204" i="4" s="1"/>
  <c r="Q204" i="4" s="1"/>
  <c r="R204" i="4" s="1"/>
  <c r="W202" i="7"/>
  <c r="S202" i="13"/>
  <c r="F938" i="21" s="1"/>
  <c r="AI203" i="7"/>
  <c r="AR203" i="7"/>
  <c r="AS203" i="7"/>
  <c r="E203" i="13"/>
  <c r="N203" i="13"/>
  <c r="B203" i="20" s="1"/>
  <c r="B694" i="21" s="1"/>
  <c r="AO202" i="7"/>
  <c r="R202" i="13"/>
  <c r="D938" i="21" s="1"/>
  <c r="AP202" i="7"/>
  <c r="T202" i="13"/>
  <c r="H938" i="21" s="1"/>
  <c r="R202" i="7"/>
  <c r="S202" i="7"/>
  <c r="T202" i="7"/>
  <c r="U202" i="7"/>
  <c r="D202" i="13"/>
  <c r="AB202" i="13"/>
  <c r="V201" i="7"/>
  <c r="Q201" i="13"/>
  <c r="B937" i="21" s="1"/>
  <c r="B203" i="4"/>
  <c r="C203" i="4" s="1"/>
  <c r="D203" i="4" s="1"/>
  <c r="J203" i="4" s="1"/>
  <c r="Q203" i="4" s="1"/>
  <c r="R203" i="4" s="1"/>
  <c r="W201" i="7"/>
  <c r="S201" i="13"/>
  <c r="F937" i="21" s="1"/>
  <c r="AI202" i="7"/>
  <c r="AR202" i="7"/>
  <c r="AS202" i="7"/>
  <c r="E202" i="13"/>
  <c r="N202" i="13"/>
  <c r="B202" i="20" s="1"/>
  <c r="B693" i="21" s="1"/>
  <c r="AO201" i="7"/>
  <c r="R201" i="13"/>
  <c r="D937" i="21" s="1"/>
  <c r="AP201" i="7"/>
  <c r="T201" i="13"/>
  <c r="H937" i="21" s="1"/>
  <c r="R201" i="7"/>
  <c r="S201" i="7"/>
  <c r="T201" i="7"/>
  <c r="U201" i="7"/>
  <c r="D201" i="13"/>
  <c r="AB201" i="13"/>
  <c r="V200" i="7"/>
  <c r="Q200" i="13"/>
  <c r="B936" i="21" s="1"/>
  <c r="B202" i="4"/>
  <c r="C202" i="4" s="1"/>
  <c r="D202" i="4" s="1"/>
  <c r="J202" i="4" s="1"/>
  <c r="Q202" i="4" s="1"/>
  <c r="R202" i="4" s="1"/>
  <c r="W200" i="7"/>
  <c r="S200" i="13"/>
  <c r="F936" i="21" s="1"/>
  <c r="AI201" i="7"/>
  <c r="AR201" i="7"/>
  <c r="AS201" i="7"/>
  <c r="E201" i="13"/>
  <c r="N201" i="13"/>
  <c r="B201" i="20" s="1"/>
  <c r="B692" i="21" s="1"/>
  <c r="AO200" i="7"/>
  <c r="R200" i="13"/>
  <c r="D936" i="21" s="1"/>
  <c r="AP200" i="7"/>
  <c r="T200" i="13"/>
  <c r="H936" i="21" s="1"/>
  <c r="R200" i="7"/>
  <c r="S200" i="7"/>
  <c r="T200" i="7"/>
  <c r="U200" i="7"/>
  <c r="D200" i="13"/>
  <c r="AB200" i="13"/>
  <c r="V199" i="7"/>
  <c r="Q199" i="13"/>
  <c r="B935" i="21" s="1"/>
  <c r="B201" i="4"/>
  <c r="C201" i="4" s="1"/>
  <c r="D201" i="4" s="1"/>
  <c r="J201" i="4" s="1"/>
  <c r="Q201" i="4" s="1"/>
  <c r="R201" i="4" s="1"/>
  <c r="W199" i="7"/>
  <c r="S199" i="13"/>
  <c r="F935" i="21" s="1"/>
  <c r="AI200" i="7"/>
  <c r="AR200" i="7"/>
  <c r="AS200" i="7"/>
  <c r="E200" i="13"/>
  <c r="N200" i="13"/>
  <c r="B200" i="20" s="1"/>
  <c r="B691" i="21" s="1"/>
  <c r="AO199" i="7"/>
  <c r="R199" i="13"/>
  <c r="D935" i="21" s="1"/>
  <c r="AP199" i="7"/>
  <c r="T199" i="13"/>
  <c r="H935" i="21" s="1"/>
  <c r="R199" i="7"/>
  <c r="S199" i="7"/>
  <c r="T199" i="7"/>
  <c r="U199" i="7"/>
  <c r="D199" i="13"/>
  <c r="AB199" i="13"/>
  <c r="V198" i="7"/>
  <c r="Q198" i="13"/>
  <c r="B934" i="21" s="1"/>
  <c r="B200" i="4"/>
  <c r="C200" i="4" s="1"/>
  <c r="D200" i="4" s="1"/>
  <c r="J200" i="4" s="1"/>
  <c r="Q200" i="4" s="1"/>
  <c r="R200" i="4" s="1"/>
  <c r="W198" i="7"/>
  <c r="S198" i="13"/>
  <c r="F934" i="21" s="1"/>
  <c r="AI199" i="7"/>
  <c r="AR199" i="7"/>
  <c r="AS199" i="7"/>
  <c r="E199" i="13"/>
  <c r="N199" i="13"/>
  <c r="B199" i="20" s="1"/>
  <c r="B690" i="21" s="1"/>
  <c r="AO198" i="7"/>
  <c r="R198" i="13"/>
  <c r="D934" i="21" s="1"/>
  <c r="AP198" i="7"/>
  <c r="T198" i="13"/>
  <c r="H934" i="21" s="1"/>
  <c r="R198" i="7"/>
  <c r="S198" i="7"/>
  <c r="T198" i="7"/>
  <c r="U198" i="7"/>
  <c r="D198" i="13"/>
  <c r="AB198" i="13"/>
  <c r="V197" i="7"/>
  <c r="Q197" i="13"/>
  <c r="B933" i="21" s="1"/>
  <c r="B199" i="4"/>
  <c r="C199" i="4" s="1"/>
  <c r="D199" i="4" s="1"/>
  <c r="J199" i="4" s="1"/>
  <c r="Q199" i="4" s="1"/>
  <c r="R199" i="4" s="1"/>
  <c r="W197" i="7"/>
  <c r="S197" i="13"/>
  <c r="F933" i="21" s="1"/>
  <c r="AI198" i="7"/>
  <c r="AR198" i="7"/>
  <c r="AS198" i="7"/>
  <c r="E198" i="13"/>
  <c r="N198" i="13"/>
  <c r="B198" i="20" s="1"/>
  <c r="B689" i="21" s="1"/>
  <c r="AO197" i="7"/>
  <c r="R197" i="13"/>
  <c r="D933" i="21" s="1"/>
  <c r="AP197" i="7"/>
  <c r="T197" i="13"/>
  <c r="H933" i="21" s="1"/>
  <c r="R197" i="7"/>
  <c r="S197" i="7"/>
  <c r="T197" i="7"/>
  <c r="U197" i="7"/>
  <c r="D197" i="13"/>
  <c r="AB197" i="13"/>
  <c r="V196" i="7"/>
  <c r="Q196" i="13"/>
  <c r="B932" i="21" s="1"/>
  <c r="B198" i="4"/>
  <c r="C198" i="4" s="1"/>
  <c r="D198" i="4" s="1"/>
  <c r="J198" i="4" s="1"/>
  <c r="Q198" i="4" s="1"/>
  <c r="R198" i="4" s="1"/>
  <c r="W196" i="7"/>
  <c r="S196" i="13"/>
  <c r="F932" i="21" s="1"/>
  <c r="AI197" i="7"/>
  <c r="AR197" i="7"/>
  <c r="AS197" i="7"/>
  <c r="E197" i="13"/>
  <c r="N197" i="13"/>
  <c r="B197" i="20" s="1"/>
  <c r="B688" i="21" s="1"/>
  <c r="AO196" i="7"/>
  <c r="R196" i="13"/>
  <c r="D932" i="21" s="1"/>
  <c r="AP196" i="7"/>
  <c r="T196" i="13"/>
  <c r="H932" i="21" s="1"/>
  <c r="R196" i="7"/>
  <c r="S196" i="7"/>
  <c r="T196" i="7"/>
  <c r="U196" i="7"/>
  <c r="D196" i="13"/>
  <c r="AB196" i="13"/>
  <c r="V195" i="7"/>
  <c r="Q195" i="13"/>
  <c r="B931" i="21" s="1"/>
  <c r="B197" i="4"/>
  <c r="C197" i="4" s="1"/>
  <c r="D197" i="4" s="1"/>
  <c r="J197" i="4" s="1"/>
  <c r="Q197" i="4" s="1"/>
  <c r="R197" i="4" s="1"/>
  <c r="W195" i="7"/>
  <c r="S195" i="13"/>
  <c r="F931" i="21" s="1"/>
  <c r="AI196" i="7"/>
  <c r="AR196" i="7"/>
  <c r="AS196" i="7"/>
  <c r="E196" i="13"/>
  <c r="N196" i="13"/>
  <c r="B196" i="20" s="1"/>
  <c r="B687" i="21" s="1"/>
  <c r="AO195" i="7"/>
  <c r="R195" i="13"/>
  <c r="D931" i="21" s="1"/>
  <c r="AP195" i="7"/>
  <c r="T195" i="13"/>
  <c r="H931" i="21" s="1"/>
  <c r="R195" i="7"/>
  <c r="S195" i="7"/>
  <c r="T195" i="7"/>
  <c r="U195" i="7"/>
  <c r="D195" i="13"/>
  <c r="AB195" i="13"/>
  <c r="V194" i="7"/>
  <c r="Q194" i="13"/>
  <c r="B930" i="21" s="1"/>
  <c r="B196" i="4"/>
  <c r="C196" i="4" s="1"/>
  <c r="D196" i="4" s="1"/>
  <c r="J196" i="4" s="1"/>
  <c r="Q196" i="4" s="1"/>
  <c r="R196" i="4" s="1"/>
  <c r="W194" i="7"/>
  <c r="S194" i="13"/>
  <c r="F930" i="21" s="1"/>
  <c r="AI195" i="7"/>
  <c r="AR195" i="7"/>
  <c r="AS195" i="7"/>
  <c r="E195" i="13"/>
  <c r="N195" i="13"/>
  <c r="B195" i="20" s="1"/>
  <c r="B686" i="21" s="1"/>
  <c r="AO194" i="7"/>
  <c r="R194" i="13"/>
  <c r="D930" i="21" s="1"/>
  <c r="AP194" i="7"/>
  <c r="T194" i="13"/>
  <c r="H930" i="21" s="1"/>
  <c r="R194" i="7"/>
  <c r="S194" i="7"/>
  <c r="T194" i="7"/>
  <c r="U194" i="7"/>
  <c r="D194" i="13"/>
  <c r="AB194" i="13"/>
  <c r="V193" i="7"/>
  <c r="Q193" i="13"/>
  <c r="B929" i="21" s="1"/>
  <c r="B195" i="4"/>
  <c r="C195" i="4" s="1"/>
  <c r="D195" i="4" s="1"/>
  <c r="J195" i="4" s="1"/>
  <c r="Q195" i="4" s="1"/>
  <c r="R195" i="4" s="1"/>
  <c r="W193" i="7"/>
  <c r="S193" i="13"/>
  <c r="F929" i="21" s="1"/>
  <c r="AI194" i="7"/>
  <c r="AR194" i="7"/>
  <c r="AS194" i="7"/>
  <c r="E194" i="13"/>
  <c r="N194" i="13"/>
  <c r="B194" i="20" s="1"/>
  <c r="B685" i="21" s="1"/>
  <c r="AO193" i="7"/>
  <c r="R193" i="13"/>
  <c r="D929" i="21" s="1"/>
  <c r="AP193" i="7"/>
  <c r="T193" i="13"/>
  <c r="H929" i="21" s="1"/>
  <c r="R193" i="7"/>
  <c r="S193" i="7"/>
  <c r="T193" i="7"/>
  <c r="U193" i="7"/>
  <c r="D193" i="13"/>
  <c r="AB193" i="13"/>
  <c r="V192" i="7"/>
  <c r="Q192" i="13"/>
  <c r="B928" i="21" s="1"/>
  <c r="B194" i="4"/>
  <c r="C194" i="4" s="1"/>
  <c r="D194" i="4" s="1"/>
  <c r="J194" i="4" s="1"/>
  <c r="Q194" i="4" s="1"/>
  <c r="R194" i="4" s="1"/>
  <c r="W192" i="7"/>
  <c r="S192" i="13"/>
  <c r="F928" i="21" s="1"/>
  <c r="AI193" i="7"/>
  <c r="AR193" i="7"/>
  <c r="AS193" i="7"/>
  <c r="E193" i="13"/>
  <c r="N193" i="13"/>
  <c r="B193" i="20" s="1"/>
  <c r="B684" i="21" s="1"/>
  <c r="AO192" i="7"/>
  <c r="R192" i="13"/>
  <c r="D928" i="21" s="1"/>
  <c r="AP192" i="7"/>
  <c r="T192" i="13"/>
  <c r="H928" i="21" s="1"/>
  <c r="R192" i="7"/>
  <c r="S192" i="7"/>
  <c r="T192" i="7"/>
  <c r="U192" i="7"/>
  <c r="D192" i="13"/>
  <c r="AB192" i="13"/>
  <c r="V191" i="7"/>
  <c r="Q191" i="13"/>
  <c r="B927" i="21" s="1"/>
  <c r="B193" i="4"/>
  <c r="C193" i="4" s="1"/>
  <c r="D193" i="4" s="1"/>
  <c r="J193" i="4" s="1"/>
  <c r="Q193" i="4" s="1"/>
  <c r="R193" i="4" s="1"/>
  <c r="W191" i="7"/>
  <c r="S191" i="13"/>
  <c r="F927" i="21" s="1"/>
  <c r="AI192" i="7"/>
  <c r="AR192" i="7"/>
  <c r="AS192" i="7"/>
  <c r="E192" i="13"/>
  <c r="N192" i="13"/>
  <c r="B192" i="20" s="1"/>
  <c r="B683" i="21" s="1"/>
  <c r="AO191" i="7"/>
  <c r="R191" i="13"/>
  <c r="D927" i="21" s="1"/>
  <c r="AP191" i="7"/>
  <c r="T191" i="13"/>
  <c r="H927" i="21" s="1"/>
  <c r="R191" i="7"/>
  <c r="S191" i="7"/>
  <c r="T191" i="7"/>
  <c r="U191" i="7"/>
  <c r="D191" i="13"/>
  <c r="AB191" i="13"/>
  <c r="Q190" i="13"/>
  <c r="B926" i="21" s="1"/>
  <c r="B192" i="4"/>
  <c r="C192" i="4" s="1"/>
  <c r="D192" i="4" s="1"/>
  <c r="J192" i="4" s="1"/>
  <c r="Q192" i="4" s="1"/>
  <c r="R192" i="4" s="1"/>
  <c r="V190" i="7"/>
  <c r="W190" i="7"/>
  <c r="S190" i="13"/>
  <c r="F926" i="21" s="1"/>
  <c r="AI191" i="7"/>
  <c r="AR191" i="7"/>
  <c r="AS191" i="7"/>
  <c r="E191" i="13"/>
  <c r="N191" i="13"/>
  <c r="B191" i="20" s="1"/>
  <c r="B682" i="21" s="1"/>
  <c r="AO190" i="7"/>
  <c r="R190" i="13"/>
  <c r="D926" i="21" s="1"/>
  <c r="AP190" i="7"/>
  <c r="T190" i="13"/>
  <c r="H926" i="21" s="1"/>
  <c r="AO187" i="7"/>
  <c r="R187" i="13"/>
  <c r="D923" i="21" s="1"/>
  <c r="AP187" i="7"/>
  <c r="T187" i="13"/>
  <c r="H923" i="21" s="1"/>
  <c r="AI188" i="7"/>
  <c r="AS188" i="7"/>
  <c r="AR188" i="7"/>
  <c r="E188" i="13"/>
  <c r="N188" i="13"/>
  <c r="B188" i="20" s="1"/>
  <c r="B679" i="21" s="1"/>
  <c r="S188" i="7"/>
  <c r="U188" i="7"/>
  <c r="D188" i="13"/>
  <c r="AB188" i="13"/>
  <c r="R188" i="7"/>
  <c r="T188" i="7"/>
  <c r="S187" i="13"/>
  <c r="F923" i="21" s="1"/>
  <c r="W187" i="7"/>
  <c r="V187" i="7"/>
  <c r="Q187" i="13"/>
  <c r="B923" i="21" s="1"/>
  <c r="B189" i="4"/>
  <c r="C189" i="4" s="1"/>
  <c r="D189" i="4" s="1"/>
  <c r="J189" i="4" s="1"/>
  <c r="Q189" i="4" s="1"/>
  <c r="R189" i="4" s="1"/>
  <c r="AI186" i="7"/>
  <c r="AR186" i="7"/>
  <c r="AS186" i="7"/>
  <c r="E186" i="13"/>
  <c r="N186" i="13"/>
  <c r="B186" i="20" s="1"/>
  <c r="B677" i="21" s="1"/>
  <c r="AO185" i="7"/>
  <c r="R185" i="13"/>
  <c r="D921" i="21" s="1"/>
  <c r="AP185" i="7"/>
  <c r="T185" i="13"/>
  <c r="H921" i="21" s="1"/>
  <c r="V185" i="7"/>
  <c r="Q185" i="13"/>
  <c r="B921" i="21" s="1"/>
  <c r="B187" i="4"/>
  <c r="C187" i="4" s="1"/>
  <c r="D187" i="4" s="1"/>
  <c r="J187" i="4" s="1"/>
  <c r="Q187" i="4" s="1"/>
  <c r="R187" i="4" s="1"/>
  <c r="W185" i="7"/>
  <c r="S185" i="13"/>
  <c r="F921" i="21" s="1"/>
  <c r="R186" i="7"/>
  <c r="T186" i="7"/>
  <c r="D186" i="13"/>
  <c r="AB186" i="13"/>
  <c r="S186" i="7"/>
  <c r="U186" i="7"/>
  <c r="S183" i="7"/>
  <c r="U183" i="7"/>
  <c r="D183" i="13"/>
  <c r="AB183" i="13"/>
  <c r="R183" i="7"/>
  <c r="T183" i="7"/>
  <c r="S182" i="13"/>
  <c r="F918" i="21" s="1"/>
  <c r="W182" i="7"/>
  <c r="V182" i="7"/>
  <c r="Q182" i="13"/>
  <c r="B918" i="21" s="1"/>
  <c r="B184" i="4"/>
  <c r="C184" i="4" s="1"/>
  <c r="D184" i="4" s="1"/>
  <c r="J184" i="4" s="1"/>
  <c r="Q184" i="4" s="1"/>
  <c r="R184" i="4" s="1"/>
  <c r="AP182" i="7"/>
  <c r="T182" i="13"/>
  <c r="H918" i="21" s="1"/>
  <c r="AO182" i="7"/>
  <c r="R182" i="13"/>
  <c r="D918" i="21" s="1"/>
  <c r="AR183" i="7"/>
  <c r="E183" i="13"/>
  <c r="N183" i="13"/>
  <c r="B183" i="20" s="1"/>
  <c r="B674" i="21" s="1"/>
  <c r="AI183" i="7"/>
  <c r="AS183" i="7"/>
  <c r="AS182" i="7"/>
  <c r="AI182" i="7"/>
  <c r="AR182" i="7"/>
  <c r="E182" i="13"/>
  <c r="N182" i="13"/>
  <c r="B182" i="20" s="1"/>
  <c r="B673" i="21" s="1"/>
  <c r="AO181" i="7"/>
  <c r="R181" i="13"/>
  <c r="D917" i="21" s="1"/>
  <c r="AP181" i="7"/>
  <c r="T181" i="13"/>
  <c r="H917" i="21" s="1"/>
  <c r="S182" i="7"/>
  <c r="D182" i="13"/>
  <c r="AB182" i="13"/>
  <c r="R182" i="7"/>
  <c r="T182" i="7"/>
  <c r="U182" i="7"/>
  <c r="S181" i="13"/>
  <c r="F917" i="21" s="1"/>
  <c r="W181" i="7"/>
  <c r="V181" i="7"/>
  <c r="Q181" i="13"/>
  <c r="B917" i="21" s="1"/>
  <c r="B183" i="4"/>
  <c r="C183" i="4" s="1"/>
  <c r="D183" i="4" s="1"/>
  <c r="J183" i="4" s="1"/>
  <c r="Q183" i="4" s="1"/>
  <c r="R183" i="4" s="1"/>
  <c r="AP178" i="7"/>
  <c r="T178" i="13"/>
  <c r="H914" i="21" s="1"/>
  <c r="AO178" i="7"/>
  <c r="R178" i="13"/>
  <c r="D914" i="21" s="1"/>
  <c r="AI179" i="7"/>
  <c r="AR179" i="7"/>
  <c r="AS179" i="7"/>
  <c r="E179" i="13"/>
  <c r="N179" i="13"/>
  <c r="B179" i="20" s="1"/>
  <c r="B670" i="21" s="1"/>
  <c r="R179" i="7"/>
  <c r="U179" i="7"/>
  <c r="D179" i="13"/>
  <c r="AB179" i="13"/>
  <c r="S179" i="7"/>
  <c r="T179" i="7"/>
  <c r="W178" i="7"/>
  <c r="S178" i="13"/>
  <c r="F914" i="21" s="1"/>
  <c r="V178" i="7"/>
  <c r="Q178" i="13"/>
  <c r="B914" i="21" s="1"/>
  <c r="B180" i="4"/>
  <c r="C180" i="4" s="1"/>
  <c r="D180" i="4" s="1"/>
  <c r="J180" i="4" s="1"/>
  <c r="Q180" i="4" s="1"/>
  <c r="R180" i="4" s="1"/>
  <c r="R178" i="7"/>
  <c r="T178" i="7"/>
  <c r="D178" i="13"/>
  <c r="AB178" i="13"/>
  <c r="S178" i="7"/>
  <c r="U178" i="7"/>
  <c r="V177" i="7"/>
  <c r="Q177" i="13"/>
  <c r="B913" i="21" s="1"/>
  <c r="B179" i="4"/>
  <c r="C179" i="4" s="1"/>
  <c r="D179" i="4" s="1"/>
  <c r="J179" i="4" s="1"/>
  <c r="Q179" i="4" s="1"/>
  <c r="R179" i="4" s="1"/>
  <c r="W177" i="7"/>
  <c r="S177" i="13"/>
  <c r="F913" i="21" s="1"/>
  <c r="AO177" i="7"/>
  <c r="R177" i="13"/>
  <c r="D913" i="21" s="1"/>
  <c r="T177" i="13"/>
  <c r="H913" i="21" s="1"/>
  <c r="AP177" i="7"/>
  <c r="AI178" i="7"/>
  <c r="AR178" i="7"/>
  <c r="E178" i="13"/>
  <c r="N178" i="13"/>
  <c r="B178" i="20" s="1"/>
  <c r="B669" i="21" s="1"/>
  <c r="AS178" i="7"/>
  <c r="AI176" i="7"/>
  <c r="AR176" i="7"/>
  <c r="AS176" i="7"/>
  <c r="E176" i="13"/>
  <c r="N176" i="13"/>
  <c r="B176" i="20" s="1"/>
  <c r="B667" i="21" s="1"/>
  <c r="AP175" i="7"/>
  <c r="T175" i="13"/>
  <c r="H911" i="21" s="1"/>
  <c r="AO175" i="7"/>
  <c r="R175" i="13"/>
  <c r="D911" i="21" s="1"/>
  <c r="S176" i="7"/>
  <c r="T176" i="7"/>
  <c r="D176" i="13"/>
  <c r="AB176" i="13"/>
  <c r="R176" i="7"/>
  <c r="U176" i="7"/>
  <c r="V175" i="7"/>
  <c r="Q175" i="13"/>
  <c r="B911" i="21" s="1"/>
  <c r="B177" i="4"/>
  <c r="C177" i="4" s="1"/>
  <c r="D177" i="4" s="1"/>
  <c r="J177" i="4" s="1"/>
  <c r="Q177" i="4" s="1"/>
  <c r="R177" i="4" s="1"/>
  <c r="W175" i="7"/>
  <c r="S175" i="13"/>
  <c r="F911" i="21" s="1"/>
  <c r="AO168" i="7"/>
  <c r="R168" i="13"/>
  <c r="D904" i="21" s="1"/>
  <c r="AP168" i="7"/>
  <c r="T168" i="13"/>
  <c r="H904" i="21" s="1"/>
  <c r="AI169" i="7"/>
  <c r="AR169" i="7"/>
  <c r="AS169" i="7"/>
  <c r="E169" i="13"/>
  <c r="N169" i="13"/>
  <c r="B169" i="20" s="1"/>
  <c r="B660" i="21" s="1"/>
  <c r="W168" i="7"/>
  <c r="S168" i="13"/>
  <c r="F904" i="21" s="1"/>
  <c r="Q168" i="13"/>
  <c r="B904" i="21" s="1"/>
  <c r="B170" i="4"/>
  <c r="C170" i="4" s="1"/>
  <c r="D170" i="4" s="1"/>
  <c r="J170" i="4" s="1"/>
  <c r="Q170" i="4" s="1"/>
  <c r="R170" i="4" s="1"/>
  <c r="V168" i="7"/>
  <c r="R169" i="7"/>
  <c r="T169" i="7"/>
  <c r="D169" i="13"/>
  <c r="AB169" i="13"/>
  <c r="S169" i="7"/>
  <c r="U169" i="7"/>
  <c r="S164" i="7"/>
  <c r="U164" i="7"/>
  <c r="D164" i="13"/>
  <c r="AB164" i="13"/>
  <c r="R164" i="7"/>
  <c r="T164" i="7"/>
  <c r="S163" i="13"/>
  <c r="F899" i="21" s="1"/>
  <c r="W163" i="7"/>
  <c r="V163" i="7"/>
  <c r="Q163" i="13"/>
  <c r="B899" i="21" s="1"/>
  <c r="B165" i="4"/>
  <c r="C165" i="4" s="1"/>
  <c r="D165" i="4" s="1"/>
  <c r="J165" i="4" s="1"/>
  <c r="Q165" i="4" s="1"/>
  <c r="R165" i="4" s="1"/>
  <c r="AI164" i="7"/>
  <c r="AR164" i="7"/>
  <c r="AS164" i="7"/>
  <c r="E164" i="13"/>
  <c r="N164" i="13"/>
  <c r="B164" i="20" s="1"/>
  <c r="B655" i="21" s="1"/>
  <c r="AP163" i="7"/>
  <c r="T163" i="13"/>
  <c r="H899" i="21" s="1"/>
  <c r="R163" i="13"/>
  <c r="D899" i="21" s="1"/>
  <c r="AO163" i="7"/>
  <c r="R162" i="7"/>
  <c r="T162" i="7"/>
  <c r="S162" i="7"/>
  <c r="U162" i="7"/>
  <c r="D162" i="13"/>
  <c r="AB162" i="13"/>
  <c r="V161" i="7"/>
  <c r="Q161" i="13"/>
  <c r="B897" i="21" s="1"/>
  <c r="B163" i="4"/>
  <c r="C163" i="4" s="1"/>
  <c r="D163" i="4" s="1"/>
  <c r="J163" i="4" s="1"/>
  <c r="Q163" i="4" s="1"/>
  <c r="R163" i="4" s="1"/>
  <c r="W161" i="7"/>
  <c r="S161" i="13"/>
  <c r="F897" i="21" s="1"/>
  <c r="AS162" i="7"/>
  <c r="E162" i="13"/>
  <c r="N162" i="13"/>
  <c r="B162" i="20" s="1"/>
  <c r="B653" i="21" s="1"/>
  <c r="AI162" i="7"/>
  <c r="AR162" i="7"/>
  <c r="AO161" i="7"/>
  <c r="R161" i="13"/>
  <c r="D897" i="21" s="1"/>
  <c r="AP161" i="7"/>
  <c r="T161" i="13"/>
  <c r="H897" i="21" s="1"/>
  <c r="R161" i="7"/>
  <c r="S161" i="7"/>
  <c r="T161" i="7"/>
  <c r="U161" i="7"/>
  <c r="D161" i="13"/>
  <c r="AB161" i="13"/>
  <c r="V160" i="7"/>
  <c r="Q160" i="13"/>
  <c r="B896" i="21" s="1"/>
  <c r="B162" i="4"/>
  <c r="C162" i="4" s="1"/>
  <c r="D162" i="4" s="1"/>
  <c r="J162" i="4" s="1"/>
  <c r="Q162" i="4" s="1"/>
  <c r="R162" i="4" s="1"/>
  <c r="W160" i="7"/>
  <c r="S160" i="13"/>
  <c r="F896" i="21" s="1"/>
  <c r="AI161" i="7"/>
  <c r="AS161" i="7"/>
  <c r="AR161" i="7"/>
  <c r="E161" i="13"/>
  <c r="N161" i="13"/>
  <c r="B161" i="20" s="1"/>
  <c r="B652" i="21" s="1"/>
  <c r="AO160" i="7"/>
  <c r="R160" i="13"/>
  <c r="D896" i="21" s="1"/>
  <c r="AP160" i="7"/>
  <c r="T160" i="13"/>
  <c r="H896" i="21" s="1"/>
  <c r="R160" i="7"/>
  <c r="S160" i="7"/>
  <c r="T160" i="7"/>
  <c r="U160" i="7"/>
  <c r="D160" i="13"/>
  <c r="AB160" i="13"/>
  <c r="V159" i="7"/>
  <c r="Q159" i="13"/>
  <c r="B895" i="21" s="1"/>
  <c r="B161" i="4"/>
  <c r="C161" i="4" s="1"/>
  <c r="D161" i="4" s="1"/>
  <c r="J161" i="4" s="1"/>
  <c r="Q161" i="4" s="1"/>
  <c r="R161" i="4" s="1"/>
  <c r="W159" i="7"/>
  <c r="S159" i="13"/>
  <c r="F895" i="21" s="1"/>
  <c r="AI160" i="7"/>
  <c r="AR160" i="7"/>
  <c r="AS160" i="7"/>
  <c r="E160" i="13"/>
  <c r="N160" i="13"/>
  <c r="B160" i="20" s="1"/>
  <c r="B651" i="21" s="1"/>
  <c r="AO159" i="7"/>
  <c r="R159" i="13"/>
  <c r="D895" i="21" s="1"/>
  <c r="AP159" i="7"/>
  <c r="T159" i="13"/>
  <c r="H895" i="21" s="1"/>
  <c r="R159" i="7"/>
  <c r="S159" i="7"/>
  <c r="T159" i="7"/>
  <c r="U159" i="7"/>
  <c r="D159" i="13"/>
  <c r="AB159" i="13"/>
  <c r="V158" i="7"/>
  <c r="Q158" i="13"/>
  <c r="B894" i="21" s="1"/>
  <c r="B160" i="4"/>
  <c r="C160" i="4" s="1"/>
  <c r="D160" i="4" s="1"/>
  <c r="J160" i="4" s="1"/>
  <c r="Q160" i="4" s="1"/>
  <c r="R160" i="4" s="1"/>
  <c r="W158" i="7"/>
  <c r="S158" i="13"/>
  <c r="F894" i="21" s="1"/>
  <c r="AI159" i="7"/>
  <c r="AR159" i="7"/>
  <c r="AS159" i="7"/>
  <c r="E159" i="13"/>
  <c r="N159" i="13"/>
  <c r="B159" i="20" s="1"/>
  <c r="B650" i="21" s="1"/>
  <c r="AO158" i="7"/>
  <c r="R158" i="13"/>
  <c r="D894" i="21" s="1"/>
  <c r="AP158" i="7"/>
  <c r="T158" i="13"/>
  <c r="H894" i="21" s="1"/>
  <c r="R158" i="7"/>
  <c r="S158" i="7"/>
  <c r="T158" i="7"/>
  <c r="U158" i="7"/>
  <c r="D158" i="13"/>
  <c r="AB158" i="13"/>
  <c r="V157" i="7"/>
  <c r="Q157" i="13"/>
  <c r="B893" i="21" s="1"/>
  <c r="B159" i="4"/>
  <c r="C159" i="4" s="1"/>
  <c r="D159" i="4" s="1"/>
  <c r="J159" i="4" s="1"/>
  <c r="Q159" i="4" s="1"/>
  <c r="R159" i="4" s="1"/>
  <c r="W157" i="7"/>
  <c r="S157" i="13"/>
  <c r="F893" i="21" s="1"/>
  <c r="AI158" i="7"/>
  <c r="AR158" i="7"/>
  <c r="AS158" i="7"/>
  <c r="E158" i="13"/>
  <c r="N158" i="13"/>
  <c r="B158" i="20" s="1"/>
  <c r="B649" i="21" s="1"/>
  <c r="AO157" i="7"/>
  <c r="R157" i="13"/>
  <c r="D893" i="21" s="1"/>
  <c r="AP157" i="7"/>
  <c r="T157" i="13"/>
  <c r="H893" i="21" s="1"/>
  <c r="R157" i="7"/>
  <c r="S157" i="7"/>
  <c r="T157" i="7"/>
  <c r="U157" i="7"/>
  <c r="D157" i="13"/>
  <c r="AB157" i="13"/>
  <c r="V156" i="7"/>
  <c r="Q156" i="13"/>
  <c r="B892" i="21" s="1"/>
  <c r="B158" i="4"/>
  <c r="C158" i="4" s="1"/>
  <c r="D158" i="4" s="1"/>
  <c r="J158" i="4" s="1"/>
  <c r="Q158" i="4" s="1"/>
  <c r="R158" i="4" s="1"/>
  <c r="W156" i="7"/>
  <c r="S156" i="13"/>
  <c r="F892" i="21" s="1"/>
  <c r="AI157" i="7"/>
  <c r="AR157" i="7"/>
  <c r="AS157" i="7"/>
  <c r="E157" i="13"/>
  <c r="N157" i="13"/>
  <c r="B157" i="20" s="1"/>
  <c r="B648" i="21" s="1"/>
  <c r="AO156" i="7"/>
  <c r="R156" i="13"/>
  <c r="D892" i="21" s="1"/>
  <c r="AP156" i="7"/>
  <c r="T156" i="13"/>
  <c r="H892" i="21" s="1"/>
  <c r="R156" i="7"/>
  <c r="S156" i="7"/>
  <c r="T156" i="7"/>
  <c r="U156" i="7"/>
  <c r="D156" i="13"/>
  <c r="AB156" i="13"/>
  <c r="V155" i="7"/>
  <c r="Q155" i="13"/>
  <c r="B891" i="21" s="1"/>
  <c r="B157" i="4"/>
  <c r="C157" i="4" s="1"/>
  <c r="D157" i="4" s="1"/>
  <c r="J157" i="4" s="1"/>
  <c r="Q157" i="4" s="1"/>
  <c r="R157" i="4" s="1"/>
  <c r="W155" i="7"/>
  <c r="S155" i="13"/>
  <c r="F891" i="21" s="1"/>
  <c r="AI156" i="7"/>
  <c r="AR156" i="7"/>
  <c r="AS156" i="7"/>
  <c r="E156" i="13"/>
  <c r="N156" i="13"/>
  <c r="B156" i="20" s="1"/>
  <c r="B647" i="21" s="1"/>
  <c r="AO155" i="7"/>
  <c r="R155" i="13"/>
  <c r="D891" i="21" s="1"/>
  <c r="AP155" i="7"/>
  <c r="T155" i="13"/>
  <c r="H891" i="21" s="1"/>
  <c r="R155" i="7"/>
  <c r="S155" i="7"/>
  <c r="T155" i="7"/>
  <c r="U155" i="7"/>
  <c r="D155" i="13"/>
  <c r="AB155" i="13"/>
  <c r="V154" i="7"/>
  <c r="Q154" i="13"/>
  <c r="B890" i="21" s="1"/>
  <c r="B156" i="4"/>
  <c r="C156" i="4" s="1"/>
  <c r="D156" i="4" s="1"/>
  <c r="J156" i="4" s="1"/>
  <c r="Q156" i="4" s="1"/>
  <c r="R156" i="4" s="1"/>
  <c r="W154" i="7"/>
  <c r="S154" i="13"/>
  <c r="F890" i="21" s="1"/>
  <c r="AI155" i="7"/>
  <c r="AR155" i="7"/>
  <c r="AS155" i="7"/>
  <c r="E155" i="13"/>
  <c r="N155" i="13"/>
  <c r="B155" i="20" s="1"/>
  <c r="B646" i="21" s="1"/>
  <c r="AO154" i="7"/>
  <c r="R154" i="13"/>
  <c r="D890" i="21" s="1"/>
  <c r="AP154" i="7"/>
  <c r="T154" i="13"/>
  <c r="H890" i="21" s="1"/>
  <c r="R154" i="7"/>
  <c r="S154" i="7"/>
  <c r="T154" i="7"/>
  <c r="U154" i="7"/>
  <c r="D154" i="13"/>
  <c r="AB154" i="13"/>
  <c r="V153" i="7"/>
  <c r="Q153" i="13"/>
  <c r="B889" i="21" s="1"/>
  <c r="B155" i="4"/>
  <c r="C155" i="4" s="1"/>
  <c r="D155" i="4" s="1"/>
  <c r="J155" i="4" s="1"/>
  <c r="Q155" i="4" s="1"/>
  <c r="R155" i="4" s="1"/>
  <c r="W153" i="7"/>
  <c r="S153" i="13"/>
  <c r="F889" i="21" s="1"/>
  <c r="AI154" i="7"/>
  <c r="AR154" i="7"/>
  <c r="AS154" i="7"/>
  <c r="E154" i="13"/>
  <c r="N154" i="13"/>
  <c r="B154" i="20" s="1"/>
  <c r="B645" i="21" s="1"/>
  <c r="AO153" i="7"/>
  <c r="R153" i="13"/>
  <c r="D889" i="21" s="1"/>
  <c r="AP153" i="7"/>
  <c r="T153" i="13"/>
  <c r="H889" i="21" s="1"/>
  <c r="R153" i="7"/>
  <c r="S153" i="7"/>
  <c r="T153" i="7"/>
  <c r="U153" i="7"/>
  <c r="D153" i="13"/>
  <c r="AB153" i="13"/>
  <c r="V152" i="7"/>
  <c r="Q152" i="13"/>
  <c r="B888" i="21" s="1"/>
  <c r="B154" i="4"/>
  <c r="C154" i="4" s="1"/>
  <c r="D154" i="4" s="1"/>
  <c r="J154" i="4" s="1"/>
  <c r="Q154" i="4" s="1"/>
  <c r="R154" i="4" s="1"/>
  <c r="W152" i="7"/>
  <c r="S152" i="13"/>
  <c r="F888" i="21" s="1"/>
  <c r="AI153" i="7"/>
  <c r="AR153" i="7"/>
  <c r="AS153" i="7"/>
  <c r="E153" i="13"/>
  <c r="N153" i="13"/>
  <c r="B153" i="20" s="1"/>
  <c r="B644" i="21" s="1"/>
  <c r="AO152" i="7"/>
  <c r="R152" i="13"/>
  <c r="D888" i="21" s="1"/>
  <c r="AP152" i="7"/>
  <c r="T152" i="13"/>
  <c r="H888" i="21" s="1"/>
  <c r="R152" i="7"/>
  <c r="S152" i="7"/>
  <c r="T152" i="7"/>
  <c r="U152" i="7"/>
  <c r="D152" i="13"/>
  <c r="AB152" i="13"/>
  <c r="V151" i="7"/>
  <c r="Q151" i="13"/>
  <c r="B887" i="21" s="1"/>
  <c r="B153" i="4"/>
  <c r="C153" i="4" s="1"/>
  <c r="D153" i="4" s="1"/>
  <c r="J153" i="4" s="1"/>
  <c r="Q153" i="4" s="1"/>
  <c r="R153" i="4" s="1"/>
  <c r="W151" i="7"/>
  <c r="S151" i="13"/>
  <c r="F887" i="21" s="1"/>
  <c r="AI152" i="7"/>
  <c r="AR152" i="7"/>
  <c r="AS152" i="7"/>
  <c r="E152" i="13"/>
  <c r="N152" i="13"/>
  <c r="B152" i="20" s="1"/>
  <c r="B643" i="21" s="1"/>
  <c r="AO151" i="7"/>
  <c r="R151" i="13"/>
  <c r="D887" i="21" s="1"/>
  <c r="AP151" i="7"/>
  <c r="T151" i="13"/>
  <c r="H887" i="21" s="1"/>
  <c r="R151" i="7"/>
  <c r="S151" i="7"/>
  <c r="T151" i="7"/>
  <c r="U151" i="7"/>
  <c r="D151" i="13"/>
  <c r="AB151" i="13"/>
  <c r="Q150" i="13"/>
  <c r="B886" i="21" s="1"/>
  <c r="B152" i="4"/>
  <c r="C152" i="4" s="1"/>
  <c r="D152" i="4" s="1"/>
  <c r="J152" i="4" s="1"/>
  <c r="Q152" i="4" s="1"/>
  <c r="R152" i="4" s="1"/>
  <c r="V150" i="7"/>
  <c r="W150" i="7"/>
  <c r="S150" i="13"/>
  <c r="F886" i="21" s="1"/>
  <c r="AI151" i="7"/>
  <c r="AR151" i="7"/>
  <c r="AS151" i="7"/>
  <c r="E151" i="13"/>
  <c r="N151" i="13"/>
  <c r="B151" i="20" s="1"/>
  <c r="B642" i="21" s="1"/>
  <c r="AO150" i="7"/>
  <c r="R150" i="13"/>
  <c r="D886" i="21" s="1"/>
  <c r="AP150" i="7"/>
  <c r="T150" i="13"/>
  <c r="H886" i="21" s="1"/>
  <c r="R148" i="7"/>
  <c r="S148" i="7"/>
  <c r="T148" i="7"/>
  <c r="U148" i="7"/>
  <c r="D148" i="13"/>
  <c r="AB148" i="13"/>
  <c r="Q147" i="13"/>
  <c r="B883" i="21" s="1"/>
  <c r="B149" i="4"/>
  <c r="C149" i="4" s="1"/>
  <c r="D149" i="4" s="1"/>
  <c r="J149" i="4" s="1"/>
  <c r="Q149" i="4" s="1"/>
  <c r="R149" i="4" s="1"/>
  <c r="V147" i="7"/>
  <c r="W147" i="7"/>
  <c r="S147" i="13"/>
  <c r="F883" i="21" s="1"/>
  <c r="AI148" i="7"/>
  <c r="AR148" i="7"/>
  <c r="AS148" i="7"/>
  <c r="E148" i="13"/>
  <c r="N148" i="13"/>
  <c r="B148" i="20" s="1"/>
  <c r="B639" i="21" s="1"/>
  <c r="AP147" i="7"/>
  <c r="T147" i="13"/>
  <c r="H883" i="21" s="1"/>
  <c r="AO147" i="7"/>
  <c r="R147" i="13"/>
  <c r="D883" i="21" s="1"/>
  <c r="AR147" i="7"/>
  <c r="AS147" i="7"/>
  <c r="AI147" i="7"/>
  <c r="E147" i="13"/>
  <c r="N147" i="13"/>
  <c r="B147" i="20" s="1"/>
  <c r="B638" i="21" s="1"/>
  <c r="AO146" i="7"/>
  <c r="R146" i="13"/>
  <c r="D882" i="21" s="1"/>
  <c r="AP146" i="7"/>
  <c r="T146" i="13"/>
  <c r="H882" i="21" s="1"/>
  <c r="S147" i="7"/>
  <c r="U147" i="7"/>
  <c r="R147" i="7"/>
  <c r="T147" i="7"/>
  <c r="D147" i="13"/>
  <c r="AB147" i="13"/>
  <c r="Q146" i="13"/>
  <c r="B882" i="21" s="1"/>
  <c r="B148" i="4"/>
  <c r="C148" i="4" s="1"/>
  <c r="D148" i="4" s="1"/>
  <c r="J148" i="4" s="1"/>
  <c r="Q148" i="4" s="1"/>
  <c r="R148" i="4" s="1"/>
  <c r="V146" i="7"/>
  <c r="W146" i="7"/>
  <c r="S146" i="13"/>
  <c r="F882" i="21" s="1"/>
  <c r="S146" i="7"/>
  <c r="U146" i="7"/>
  <c r="D146" i="13"/>
  <c r="AB146" i="13"/>
  <c r="R146" i="7"/>
  <c r="T146" i="7"/>
  <c r="Q145" i="13"/>
  <c r="B881" i="21" s="1"/>
  <c r="B147" i="4"/>
  <c r="C147" i="4" s="1"/>
  <c r="D147" i="4" s="1"/>
  <c r="J147" i="4" s="1"/>
  <c r="Q147" i="4" s="1"/>
  <c r="R147" i="4" s="1"/>
  <c r="V145" i="7"/>
  <c r="W145" i="7"/>
  <c r="S145" i="13"/>
  <c r="F881" i="21" s="1"/>
  <c r="AO145" i="7"/>
  <c r="R145" i="13"/>
  <c r="D881" i="21" s="1"/>
  <c r="AP145" i="7"/>
  <c r="T145" i="13"/>
  <c r="H881" i="21" s="1"/>
  <c r="AI146" i="7"/>
  <c r="E146" i="13"/>
  <c r="N146" i="13"/>
  <c r="B146" i="20" s="1"/>
  <c r="B637" i="21" s="1"/>
  <c r="AR146" i="7"/>
  <c r="AS146" i="7"/>
  <c r="AO143" i="7"/>
  <c r="R143" i="13"/>
  <c r="D879" i="21" s="1"/>
  <c r="AP143" i="7"/>
  <c r="T143" i="13"/>
  <c r="H879" i="21" s="1"/>
  <c r="AR144" i="7"/>
  <c r="AI144" i="7"/>
  <c r="AS144" i="7"/>
  <c r="E144" i="13"/>
  <c r="N144" i="13"/>
  <c r="B144" i="20" s="1"/>
  <c r="B635" i="21" s="1"/>
  <c r="S144" i="7"/>
  <c r="U144" i="7"/>
  <c r="D144" i="13"/>
  <c r="AB144" i="13"/>
  <c r="R144" i="7"/>
  <c r="T144" i="7"/>
  <c r="S143" i="13"/>
  <c r="F879" i="21" s="1"/>
  <c r="W143" i="7"/>
  <c r="V143" i="7"/>
  <c r="Q143" i="13"/>
  <c r="B879" i="21" s="1"/>
  <c r="B145" i="4"/>
  <c r="C145" i="4" s="1"/>
  <c r="D145" i="4" s="1"/>
  <c r="J145" i="4" s="1"/>
  <c r="Q145" i="4" s="1"/>
  <c r="R145" i="4" s="1"/>
  <c r="S141" i="7"/>
  <c r="U141" i="7"/>
  <c r="R141" i="7"/>
  <c r="T141" i="7"/>
  <c r="D141" i="13"/>
  <c r="AB141" i="13"/>
  <c r="W140" i="7"/>
  <c r="S140" i="13"/>
  <c r="F876" i="21" s="1"/>
  <c r="V140" i="7"/>
  <c r="Q140" i="13"/>
  <c r="B876" i="21" s="1"/>
  <c r="B142" i="4"/>
  <c r="C142" i="4" s="1"/>
  <c r="D142" i="4" s="1"/>
  <c r="J142" i="4" s="1"/>
  <c r="Q142" i="4" s="1"/>
  <c r="R142" i="4" s="1"/>
  <c r="AO140" i="7"/>
  <c r="R140" i="13"/>
  <c r="D876" i="21" s="1"/>
  <c r="AP140" i="7"/>
  <c r="T140" i="13"/>
  <c r="H876" i="21" s="1"/>
  <c r="AR141" i="7"/>
  <c r="AS141" i="7"/>
  <c r="E141" i="13"/>
  <c r="N141" i="13"/>
  <c r="B141" i="20" s="1"/>
  <c r="B632" i="21" s="1"/>
  <c r="AI141" i="7"/>
  <c r="S140" i="7"/>
  <c r="U140" i="7"/>
  <c r="R140" i="7"/>
  <c r="T140" i="7"/>
  <c r="D140" i="13"/>
  <c r="AB140" i="13"/>
  <c r="W139" i="7"/>
  <c r="S139" i="13"/>
  <c r="F875" i="21" s="1"/>
  <c r="Q139" i="13"/>
  <c r="B875" i="21" s="1"/>
  <c r="B141" i="4"/>
  <c r="C141" i="4" s="1"/>
  <c r="D141" i="4" s="1"/>
  <c r="J141" i="4" s="1"/>
  <c r="Q141" i="4" s="1"/>
  <c r="R141" i="4" s="1"/>
  <c r="V139" i="7"/>
  <c r="AR140" i="7"/>
  <c r="AS140" i="7"/>
  <c r="AI140" i="7"/>
  <c r="E140" i="13"/>
  <c r="N140" i="13"/>
  <c r="B140" i="20" s="1"/>
  <c r="B631" i="21" s="1"/>
  <c r="AO139" i="7"/>
  <c r="R139" i="13"/>
  <c r="D875" i="21" s="1"/>
  <c r="AP139" i="7"/>
  <c r="T139" i="13"/>
  <c r="H875" i="21" s="1"/>
  <c r="AI138" i="7"/>
  <c r="E138" i="13"/>
  <c r="N138" i="13"/>
  <c r="B138" i="20" s="1"/>
  <c r="B629" i="21" s="1"/>
  <c r="AR138" i="7"/>
  <c r="AS138" i="7"/>
  <c r="AO137" i="7"/>
  <c r="R137" i="13"/>
  <c r="D873" i="21" s="1"/>
  <c r="AP137" i="7"/>
  <c r="T137" i="13"/>
  <c r="H873" i="21" s="1"/>
  <c r="Q137" i="13"/>
  <c r="B873" i="21" s="1"/>
  <c r="B139" i="4"/>
  <c r="C139" i="4" s="1"/>
  <c r="D139" i="4" s="1"/>
  <c r="J139" i="4" s="1"/>
  <c r="Q139" i="4" s="1"/>
  <c r="R139" i="4" s="1"/>
  <c r="V137" i="7"/>
  <c r="S137" i="13"/>
  <c r="F873" i="21" s="1"/>
  <c r="W137" i="7"/>
  <c r="R138" i="7"/>
  <c r="T138" i="7"/>
  <c r="D138" i="13"/>
  <c r="AB138" i="13"/>
  <c r="S138" i="7"/>
  <c r="U138" i="7"/>
  <c r="AI137" i="7"/>
  <c r="E137" i="13"/>
  <c r="N137" i="13"/>
  <c r="B137" i="20" s="1"/>
  <c r="B628" i="21" s="1"/>
  <c r="AR137" i="7"/>
  <c r="AS137" i="7"/>
  <c r="AO136" i="7"/>
  <c r="R136" i="13"/>
  <c r="D872" i="21" s="1"/>
  <c r="AP136" i="7"/>
  <c r="T136" i="13"/>
  <c r="H872" i="21" s="1"/>
  <c r="R137" i="7"/>
  <c r="T137" i="7"/>
  <c r="S137" i="7"/>
  <c r="U137" i="7"/>
  <c r="D137" i="13"/>
  <c r="AB137" i="13"/>
  <c r="W136" i="7"/>
  <c r="S136" i="13"/>
  <c r="F872" i="21" s="1"/>
  <c r="V136" i="7"/>
  <c r="Q136" i="13"/>
  <c r="B872" i="21" s="1"/>
  <c r="B138" i="4"/>
  <c r="C138" i="4" s="1"/>
  <c r="D138" i="4" s="1"/>
  <c r="J138" i="4" s="1"/>
  <c r="Q138" i="4" s="1"/>
  <c r="R138" i="4" s="1"/>
  <c r="R136" i="7"/>
  <c r="T136" i="7"/>
  <c r="S136" i="7"/>
  <c r="U136" i="7"/>
  <c r="D136" i="13"/>
  <c r="AB136" i="13"/>
  <c r="V135" i="7"/>
  <c r="Q135" i="13"/>
  <c r="B871" i="21" s="1"/>
  <c r="B137" i="4"/>
  <c r="C137" i="4" s="1"/>
  <c r="D137" i="4" s="1"/>
  <c r="J137" i="4" s="1"/>
  <c r="Q137" i="4" s="1"/>
  <c r="R137" i="4" s="1"/>
  <c r="W135" i="7"/>
  <c r="S135" i="13"/>
  <c r="F871" i="21" s="1"/>
  <c r="AI136" i="7"/>
  <c r="E136" i="13"/>
  <c r="N136" i="13"/>
  <c r="B136" i="20" s="1"/>
  <c r="B627" i="21" s="1"/>
  <c r="AR136" i="7"/>
  <c r="AS136" i="7"/>
  <c r="AP135" i="7"/>
  <c r="T135" i="13"/>
  <c r="H871" i="21" s="1"/>
  <c r="AO135" i="7"/>
  <c r="R135" i="13"/>
  <c r="D871" i="21" s="1"/>
  <c r="AO134" i="7"/>
  <c r="R134" i="13"/>
  <c r="D870" i="21" s="1"/>
  <c r="AP134" i="7"/>
  <c r="T134" i="13"/>
  <c r="H870" i="21" s="1"/>
  <c r="AR135" i="7"/>
  <c r="AS135" i="7"/>
  <c r="AI135" i="7"/>
  <c r="E135" i="13"/>
  <c r="N135" i="13"/>
  <c r="B135" i="20" s="1"/>
  <c r="B626" i="21" s="1"/>
  <c r="S135" i="7"/>
  <c r="U135" i="7"/>
  <c r="R135" i="7"/>
  <c r="T135" i="7"/>
  <c r="D135" i="13"/>
  <c r="AB135" i="13"/>
  <c r="V134" i="7"/>
  <c r="Q134" i="13"/>
  <c r="B870" i="21" s="1"/>
  <c r="B136" i="4"/>
  <c r="C136" i="4" s="1"/>
  <c r="D136" i="4" s="1"/>
  <c r="J136" i="4" s="1"/>
  <c r="Q136" i="4" s="1"/>
  <c r="R136" i="4" s="1"/>
  <c r="W134" i="7"/>
  <c r="S134" i="13"/>
  <c r="F870" i="21" s="1"/>
  <c r="R134" i="7"/>
  <c r="T134" i="7"/>
  <c r="U134" i="7"/>
  <c r="D134" i="13"/>
  <c r="AB134" i="13"/>
  <c r="S134" i="7"/>
  <c r="W133" i="7"/>
  <c r="S133" i="13"/>
  <c r="F869" i="21" s="1"/>
  <c r="V133" i="7"/>
  <c r="Q133" i="13"/>
  <c r="B869" i="21" s="1"/>
  <c r="B135" i="4"/>
  <c r="C135" i="4" s="1"/>
  <c r="D135" i="4" s="1"/>
  <c r="J135" i="4" s="1"/>
  <c r="Q135" i="4" s="1"/>
  <c r="R135" i="4" s="1"/>
  <c r="AR134" i="7"/>
  <c r="AS134" i="7"/>
  <c r="AI134" i="7"/>
  <c r="E134" i="13"/>
  <c r="N134" i="13"/>
  <c r="B134" i="20" s="1"/>
  <c r="B625" i="21" s="1"/>
  <c r="AO133" i="7"/>
  <c r="R133" i="13"/>
  <c r="D869" i="21" s="1"/>
  <c r="AP133" i="7"/>
  <c r="T133" i="13"/>
  <c r="H869" i="21" s="1"/>
  <c r="S130" i="7"/>
  <c r="U130" i="7"/>
  <c r="R130" i="7"/>
  <c r="T130" i="7"/>
  <c r="D130" i="13"/>
  <c r="AB130" i="13"/>
  <c r="V129" i="7"/>
  <c r="Q129" i="13"/>
  <c r="B865" i="21" s="1"/>
  <c r="B131" i="4"/>
  <c r="C131" i="4" s="1"/>
  <c r="D131" i="4" s="1"/>
  <c r="J131" i="4" s="1"/>
  <c r="Q131" i="4" s="1"/>
  <c r="R131" i="4" s="1"/>
  <c r="W129" i="7"/>
  <c r="S129" i="13"/>
  <c r="F865" i="21" s="1"/>
  <c r="AI130" i="7"/>
  <c r="AR130" i="7"/>
  <c r="AS130" i="7"/>
  <c r="E130" i="13"/>
  <c r="N130" i="13"/>
  <c r="B130" i="20" s="1"/>
  <c r="B621" i="21" s="1"/>
  <c r="AO129" i="7"/>
  <c r="R129" i="13"/>
  <c r="D865" i="21" s="1"/>
  <c r="AP129" i="7"/>
  <c r="T129" i="13"/>
  <c r="H865" i="21" s="1"/>
  <c r="D129" i="11"/>
  <c r="D1110" i="12" s="1"/>
  <c r="I131" i="4"/>
  <c r="S131" i="4" s="1"/>
  <c r="F129" i="9"/>
  <c r="D375" i="12" s="1"/>
  <c r="G129" i="9"/>
  <c r="F375" i="12" s="1"/>
  <c r="D620" i="12"/>
  <c r="C129" i="9"/>
  <c r="B620" i="12" s="1"/>
  <c r="D129" i="9"/>
  <c r="F620" i="12" s="1"/>
  <c r="E129" i="9"/>
  <c r="B375" i="12" s="1"/>
  <c r="F129" i="11"/>
  <c r="H1110" i="12" s="1"/>
  <c r="K131" i="4"/>
  <c r="L131" i="4" s="1"/>
  <c r="R129" i="7"/>
  <c r="S129" i="7"/>
  <c r="T129" i="7"/>
  <c r="U129" i="7"/>
  <c r="D129" i="13"/>
  <c r="AB129" i="13"/>
  <c r="V128" i="7"/>
  <c r="Q128" i="13"/>
  <c r="B864" i="21" s="1"/>
  <c r="B130" i="4"/>
  <c r="C130" i="4" s="1"/>
  <c r="D130" i="4" s="1"/>
  <c r="J130" i="4" s="1"/>
  <c r="Q130" i="4" s="1"/>
  <c r="R130" i="4" s="1"/>
  <c r="W128" i="7"/>
  <c r="S128" i="13"/>
  <c r="F864" i="21" s="1"/>
  <c r="AI129" i="7"/>
  <c r="AR129" i="7"/>
  <c r="AS129" i="7"/>
  <c r="E129" i="13"/>
  <c r="N129" i="13"/>
  <c r="B129" i="20" s="1"/>
  <c r="B620" i="21" s="1"/>
  <c r="AO128" i="7"/>
  <c r="R128" i="13"/>
  <c r="D864" i="21" s="1"/>
  <c r="AP128" i="7"/>
  <c r="T128" i="13"/>
  <c r="H864" i="21" s="1"/>
  <c r="D128" i="11"/>
  <c r="D1109" i="12" s="1"/>
  <c r="I130" i="4"/>
  <c r="S130" i="4" s="1"/>
  <c r="E128" i="9"/>
  <c r="B374" i="12" s="1"/>
  <c r="D619" i="12"/>
  <c r="C128" i="9"/>
  <c r="B619" i="12" s="1"/>
  <c r="F128" i="9"/>
  <c r="D374" i="12" s="1"/>
  <c r="D128" i="9"/>
  <c r="F619" i="12" s="1"/>
  <c r="G128" i="9"/>
  <c r="F374" i="12" s="1"/>
  <c r="F128" i="11"/>
  <c r="H1109" i="12" s="1"/>
  <c r="K130" i="4"/>
  <c r="L130" i="4" s="1"/>
  <c r="R128" i="7"/>
  <c r="S128" i="7"/>
  <c r="T128" i="7"/>
  <c r="U128" i="7"/>
  <c r="D128" i="13"/>
  <c r="AB128" i="13"/>
  <c r="V127" i="7"/>
  <c r="Q127" i="13"/>
  <c r="B863" i="21" s="1"/>
  <c r="B129" i="4"/>
  <c r="C129" i="4" s="1"/>
  <c r="D129" i="4" s="1"/>
  <c r="J129" i="4" s="1"/>
  <c r="Q129" i="4" s="1"/>
  <c r="R129" i="4" s="1"/>
  <c r="W127" i="7"/>
  <c r="S127" i="13"/>
  <c r="F863" i="21" s="1"/>
  <c r="AI128" i="7"/>
  <c r="AR128" i="7"/>
  <c r="AS128" i="7"/>
  <c r="E128" i="13"/>
  <c r="N128" i="13"/>
  <c r="B128" i="20" s="1"/>
  <c r="B619" i="21" s="1"/>
  <c r="AO127" i="7"/>
  <c r="R127" i="13"/>
  <c r="D863" i="21" s="1"/>
  <c r="AP127" i="7"/>
  <c r="T127" i="13"/>
  <c r="H863" i="21" s="1"/>
  <c r="D127" i="11"/>
  <c r="D1108" i="12" s="1"/>
  <c r="I129" i="4"/>
  <c r="S129" i="4" s="1"/>
  <c r="E127" i="9"/>
  <c r="B373" i="12" s="1"/>
  <c r="C127" i="9"/>
  <c r="B618" i="12" s="1"/>
  <c r="G127" i="9"/>
  <c r="F373" i="12" s="1"/>
  <c r="D127" i="9"/>
  <c r="F618" i="12" s="1"/>
  <c r="F127" i="9"/>
  <c r="D373" i="12" s="1"/>
  <c r="D618" i="12"/>
  <c r="F127" i="11"/>
  <c r="H1108" i="12" s="1"/>
  <c r="K129" i="4"/>
  <c r="L129" i="4" s="1"/>
  <c r="R127" i="7"/>
  <c r="S127" i="7"/>
  <c r="T127" i="7"/>
  <c r="U127" i="7"/>
  <c r="D127" i="13"/>
  <c r="AB127" i="13"/>
  <c r="V126" i="7"/>
  <c r="Q126" i="13"/>
  <c r="B862" i="21" s="1"/>
  <c r="B128" i="4"/>
  <c r="C128" i="4" s="1"/>
  <c r="D128" i="4" s="1"/>
  <c r="J128" i="4" s="1"/>
  <c r="Q128" i="4" s="1"/>
  <c r="R128" i="4" s="1"/>
  <c r="W126" i="7"/>
  <c r="S126" i="13"/>
  <c r="F862" i="21" s="1"/>
  <c r="AI127" i="7"/>
  <c r="AR127" i="7"/>
  <c r="AS127" i="7"/>
  <c r="E127" i="13"/>
  <c r="N127" i="13"/>
  <c r="B127" i="20" s="1"/>
  <c r="B618" i="21" s="1"/>
  <c r="AO126" i="7"/>
  <c r="R126" i="13"/>
  <c r="D862" i="21" s="1"/>
  <c r="AP126" i="7"/>
  <c r="T126" i="13"/>
  <c r="H862" i="21" s="1"/>
  <c r="D126" i="11"/>
  <c r="D1107" i="12" s="1"/>
  <c r="I128" i="4"/>
  <c r="S128" i="4" s="1"/>
  <c r="D126" i="9"/>
  <c r="F617" i="12" s="1"/>
  <c r="F126" i="9"/>
  <c r="D372" i="12" s="1"/>
  <c r="G126" i="9"/>
  <c r="F372" i="12" s="1"/>
  <c r="D617" i="12"/>
  <c r="C126" i="9"/>
  <c r="B617" i="12" s="1"/>
  <c r="E126" i="9"/>
  <c r="B372" i="12" s="1"/>
  <c r="F126" i="11"/>
  <c r="H1107" i="12" s="1"/>
  <c r="K128" i="4"/>
  <c r="L128" i="4" s="1"/>
  <c r="R126" i="7"/>
  <c r="S126" i="7"/>
  <c r="T126" i="7"/>
  <c r="U126" i="7"/>
  <c r="D126" i="13"/>
  <c r="AB126" i="13"/>
  <c r="V125" i="7"/>
  <c r="Q125" i="13"/>
  <c r="B861" i="21" s="1"/>
  <c r="B127" i="4"/>
  <c r="C127" i="4" s="1"/>
  <c r="D127" i="4" s="1"/>
  <c r="J127" i="4" s="1"/>
  <c r="Q127" i="4" s="1"/>
  <c r="R127" i="4" s="1"/>
  <c r="W125" i="7"/>
  <c r="S125" i="13"/>
  <c r="F861" i="21" s="1"/>
  <c r="AI126" i="7"/>
  <c r="AR126" i="7"/>
  <c r="AS126" i="7"/>
  <c r="E126" i="13"/>
  <c r="N126" i="13"/>
  <c r="B126" i="20" s="1"/>
  <c r="B617" i="21" s="1"/>
  <c r="AO125" i="7"/>
  <c r="R125" i="13"/>
  <c r="D861" i="21" s="1"/>
  <c r="AP125" i="7"/>
  <c r="T125" i="13"/>
  <c r="H861" i="21" s="1"/>
  <c r="D125" i="11"/>
  <c r="D1106" i="12" s="1"/>
  <c r="I127" i="4"/>
  <c r="S127" i="4" s="1"/>
  <c r="F125" i="9"/>
  <c r="D371" i="12" s="1"/>
  <c r="G125" i="9"/>
  <c r="F371" i="12" s="1"/>
  <c r="E125" i="9"/>
  <c r="B371" i="12" s="1"/>
  <c r="D616" i="12"/>
  <c r="C125" i="9"/>
  <c r="B616" i="12" s="1"/>
  <c r="D125" i="9"/>
  <c r="F616" i="12" s="1"/>
  <c r="F125" i="11"/>
  <c r="H1106" i="12" s="1"/>
  <c r="K127" i="4"/>
  <c r="L127" i="4" s="1"/>
  <c r="R125" i="7"/>
  <c r="S125" i="7"/>
  <c r="T125" i="7"/>
  <c r="U125" i="7"/>
  <c r="D125" i="13"/>
  <c r="AB125" i="13"/>
  <c r="V124" i="7"/>
  <c r="Q124" i="13"/>
  <c r="B860" i="21" s="1"/>
  <c r="B126" i="4"/>
  <c r="C126" i="4" s="1"/>
  <c r="D126" i="4" s="1"/>
  <c r="J126" i="4" s="1"/>
  <c r="Q126" i="4" s="1"/>
  <c r="R126" i="4" s="1"/>
  <c r="W124" i="7"/>
  <c r="S124" i="13"/>
  <c r="F860" i="21" s="1"/>
  <c r="AI125" i="7"/>
  <c r="AR125" i="7"/>
  <c r="AS125" i="7"/>
  <c r="E125" i="13"/>
  <c r="N125" i="13"/>
  <c r="B125" i="20" s="1"/>
  <c r="B616" i="21" s="1"/>
  <c r="AO124" i="7"/>
  <c r="R124" i="13"/>
  <c r="D860" i="21" s="1"/>
  <c r="AP124" i="7"/>
  <c r="T124" i="13"/>
  <c r="H860" i="21" s="1"/>
  <c r="E124" i="9"/>
  <c r="B370" i="12" s="1"/>
  <c r="G124" i="9"/>
  <c r="F370" i="12" s="1"/>
  <c r="F124" i="9"/>
  <c r="D370" i="12" s="1"/>
  <c r="C124" i="9"/>
  <c r="B615" i="12" s="1"/>
  <c r="D124" i="9"/>
  <c r="F615" i="12" s="1"/>
  <c r="D615" i="12"/>
  <c r="F124" i="11"/>
  <c r="H1105" i="12" s="1"/>
  <c r="D124" i="11"/>
  <c r="D1105" i="12" s="1"/>
  <c r="R124" i="7"/>
  <c r="S124" i="7"/>
  <c r="T124" i="7"/>
  <c r="U124" i="7"/>
  <c r="D124" i="13"/>
  <c r="AB124" i="13"/>
  <c r="V123" i="7"/>
  <c r="Q123" i="13"/>
  <c r="B859" i="21" s="1"/>
  <c r="B125" i="4"/>
  <c r="C125" i="4" s="1"/>
  <c r="D125" i="4" s="1"/>
  <c r="J125" i="4" s="1"/>
  <c r="Q125" i="4" s="1"/>
  <c r="R125" i="4" s="1"/>
  <c r="W123" i="7"/>
  <c r="S123" i="13"/>
  <c r="F859" i="21" s="1"/>
  <c r="AI124" i="7"/>
  <c r="AR124" i="7"/>
  <c r="AS124" i="7"/>
  <c r="E124" i="13"/>
  <c r="N124" i="13"/>
  <c r="B124" i="20" s="1"/>
  <c r="B615" i="21" s="1"/>
  <c r="AO123" i="7"/>
  <c r="R123" i="13"/>
  <c r="D859" i="21" s="1"/>
  <c r="AP123" i="7"/>
  <c r="T123" i="13"/>
  <c r="H859" i="21" s="1"/>
  <c r="D123" i="11"/>
  <c r="D1104" i="12" s="1"/>
  <c r="I125" i="4"/>
  <c r="S125" i="4" s="1"/>
  <c r="F123" i="9"/>
  <c r="D369" i="12" s="1"/>
  <c r="D123" i="9"/>
  <c r="F614" i="12" s="1"/>
  <c r="E123" i="9"/>
  <c r="B369" i="12" s="1"/>
  <c r="C123" i="9"/>
  <c r="B614" i="12" s="1"/>
  <c r="G123" i="9"/>
  <c r="F369" i="12" s="1"/>
  <c r="D614" i="12"/>
  <c r="F123" i="11"/>
  <c r="H1104" i="12" s="1"/>
  <c r="R123" i="7"/>
  <c r="S123" i="7"/>
  <c r="T123" i="7"/>
  <c r="U123" i="7"/>
  <c r="D123" i="13"/>
  <c r="AB123" i="13"/>
  <c r="V122" i="7"/>
  <c r="Q122" i="13"/>
  <c r="B858" i="21" s="1"/>
  <c r="B124" i="4"/>
  <c r="C124" i="4" s="1"/>
  <c r="D124" i="4" s="1"/>
  <c r="J124" i="4" s="1"/>
  <c r="Q124" i="4" s="1"/>
  <c r="R124" i="4" s="1"/>
  <c r="W122" i="7"/>
  <c r="S122" i="13"/>
  <c r="F858" i="21" s="1"/>
  <c r="AI123" i="7"/>
  <c r="AR123" i="7"/>
  <c r="AS123" i="7"/>
  <c r="E123" i="13"/>
  <c r="N123" i="13"/>
  <c r="B123" i="20" s="1"/>
  <c r="B614" i="21" s="1"/>
  <c r="AO122" i="7"/>
  <c r="R122" i="13"/>
  <c r="D858" i="21" s="1"/>
  <c r="AP122" i="7"/>
  <c r="T122" i="13"/>
  <c r="H858" i="21" s="1"/>
  <c r="E122" i="9"/>
  <c r="B368" i="12" s="1"/>
  <c r="D613" i="12"/>
  <c r="C122" i="9"/>
  <c r="B613" i="12" s="1"/>
  <c r="G122" i="9"/>
  <c r="F368" i="12" s="1"/>
  <c r="D122" i="9"/>
  <c r="F613" i="12" s="1"/>
  <c r="F122" i="9"/>
  <c r="D368" i="12" s="1"/>
  <c r="F122" i="11"/>
  <c r="H1103" i="12" s="1"/>
  <c r="K124" i="4"/>
  <c r="L124" i="4" s="1"/>
  <c r="D122" i="11"/>
  <c r="D1103" i="12" s="1"/>
  <c r="I124" i="4"/>
  <c r="S124" i="4" s="1"/>
  <c r="R122" i="7"/>
  <c r="S122" i="7"/>
  <c r="T122" i="7"/>
  <c r="U122" i="7"/>
  <c r="D122" i="13"/>
  <c r="AB122" i="13"/>
  <c r="B7" i="1"/>
  <c r="B16" i="19" s="1"/>
  <c r="V121" i="7"/>
  <c r="Q121" i="13"/>
  <c r="B857" i="21" s="1"/>
  <c r="B123" i="4"/>
  <c r="C123" i="4" s="1"/>
  <c r="D123" i="4" s="1"/>
  <c r="J123" i="4" s="1"/>
  <c r="Q123" i="4" s="1"/>
  <c r="R123" i="4" s="1"/>
  <c r="W121" i="7"/>
  <c r="S121" i="13"/>
  <c r="F857" i="21" s="1"/>
  <c r="AI122" i="7"/>
  <c r="B9" i="1" s="1"/>
  <c r="B18" i="19" s="1"/>
  <c r="AR122" i="7"/>
  <c r="AS122" i="7"/>
  <c r="E122" i="13"/>
  <c r="N122" i="13"/>
  <c r="B8" i="1"/>
  <c r="B17" i="19" s="1"/>
  <c r="AJ122" i="7"/>
  <c r="B10" i="1"/>
  <c r="AO121" i="7"/>
  <c r="R121" i="13"/>
  <c r="D857" i="21" s="1"/>
  <c r="AP121" i="7"/>
  <c r="T121" i="13"/>
  <c r="H857" i="21" s="1"/>
  <c r="D121" i="11"/>
  <c r="D1102" i="12" s="1"/>
  <c r="I123" i="4"/>
  <c r="S123" i="4" s="1"/>
  <c r="E121" i="9"/>
  <c r="B367" i="12" s="1"/>
  <c r="D121" i="9"/>
  <c r="F612" i="12" s="1"/>
  <c r="G121" i="9"/>
  <c r="F367" i="12" s="1"/>
  <c r="D612" i="12"/>
  <c r="C121" i="9"/>
  <c r="B612" i="12" s="1"/>
  <c r="F121" i="9"/>
  <c r="D367" i="12" s="1"/>
  <c r="F121" i="11"/>
  <c r="H1102" i="12" s="1"/>
  <c r="K123" i="4"/>
  <c r="L123" i="4" s="1"/>
  <c r="R121" i="7"/>
  <c r="S121" i="7"/>
  <c r="T121" i="7"/>
  <c r="U121" i="7"/>
  <c r="D121" i="13"/>
  <c r="AB121" i="13"/>
  <c r="V120" i="7"/>
  <c r="Q120" i="13"/>
  <c r="B856" i="21" s="1"/>
  <c r="B122" i="4"/>
  <c r="C122" i="4" s="1"/>
  <c r="D122" i="4" s="1"/>
  <c r="J122" i="4" s="1"/>
  <c r="Q122" i="4" s="1"/>
  <c r="R122" i="4" s="1"/>
  <c r="W120" i="7"/>
  <c r="S120" i="13"/>
  <c r="F856" i="21" s="1"/>
  <c r="AI121" i="7"/>
  <c r="AR121" i="7"/>
  <c r="AS121" i="7"/>
  <c r="E121" i="13"/>
  <c r="N121" i="13"/>
  <c r="B121" i="20" s="1"/>
  <c r="B612" i="21" s="1"/>
  <c r="AO120" i="7"/>
  <c r="R120" i="13"/>
  <c r="D856" i="21" s="1"/>
  <c r="AP120" i="7"/>
  <c r="T120" i="13"/>
  <c r="H856" i="21" s="1"/>
  <c r="D120" i="11"/>
  <c r="D1101" i="12" s="1"/>
  <c r="I122" i="4"/>
  <c r="S122" i="4" s="1"/>
  <c r="D611" i="12"/>
  <c r="C120" i="9"/>
  <c r="B611" i="12" s="1"/>
  <c r="D120" i="9"/>
  <c r="F611" i="12" s="1"/>
  <c r="G120" i="9"/>
  <c r="F366" i="12" s="1"/>
  <c r="E120" i="9"/>
  <c r="B366" i="12" s="1"/>
  <c r="F120" i="9"/>
  <c r="D366" i="12" s="1"/>
  <c r="F120" i="11"/>
  <c r="H1101" i="12" s="1"/>
  <c r="K122" i="4"/>
  <c r="L122" i="4" s="1"/>
  <c r="R120" i="7"/>
  <c r="S120" i="7"/>
  <c r="T120" i="7"/>
  <c r="U120" i="7"/>
  <c r="D120" i="13"/>
  <c r="AB120" i="13"/>
  <c r="V119" i="7"/>
  <c r="Q119" i="13"/>
  <c r="B855" i="21" s="1"/>
  <c r="B121" i="4"/>
  <c r="C121" i="4" s="1"/>
  <c r="D121" i="4" s="1"/>
  <c r="J121" i="4" s="1"/>
  <c r="Q121" i="4" s="1"/>
  <c r="R121" i="4" s="1"/>
  <c r="W119" i="7"/>
  <c r="S119" i="13"/>
  <c r="F855" i="21" s="1"/>
  <c r="AI120" i="7"/>
  <c r="AR120" i="7"/>
  <c r="AS120" i="7"/>
  <c r="E120" i="13"/>
  <c r="N120" i="13"/>
  <c r="B120" i="20" s="1"/>
  <c r="B611" i="21" s="1"/>
  <c r="AO119" i="7"/>
  <c r="R119" i="13"/>
  <c r="D855" i="21" s="1"/>
  <c r="AP119" i="7"/>
  <c r="T119" i="13"/>
  <c r="H855" i="21" s="1"/>
  <c r="D119" i="9"/>
  <c r="F610" i="12" s="1"/>
  <c r="F119" i="9"/>
  <c r="D365" i="12" s="1"/>
  <c r="D610" i="12"/>
  <c r="C119" i="9"/>
  <c r="B610" i="12" s="1"/>
  <c r="E119" i="9"/>
  <c r="B365" i="12" s="1"/>
  <c r="G119" i="9"/>
  <c r="F365" i="12" s="1"/>
  <c r="F119" i="11"/>
  <c r="H1100" i="12" s="1"/>
  <c r="K121" i="4"/>
  <c r="L121" i="4" s="1"/>
  <c r="D119" i="11"/>
  <c r="D1100" i="12" s="1"/>
  <c r="I121" i="4"/>
  <c r="S121" i="4" s="1"/>
  <c r="R119" i="7"/>
  <c r="S119" i="7"/>
  <c r="T119" i="7"/>
  <c r="U119" i="7"/>
  <c r="D119" i="13"/>
  <c r="AB119" i="13"/>
  <c r="V118" i="7"/>
  <c r="Q118" i="13"/>
  <c r="B854" i="21" s="1"/>
  <c r="B120" i="4"/>
  <c r="C120" i="4" s="1"/>
  <c r="D120" i="4" s="1"/>
  <c r="J120" i="4" s="1"/>
  <c r="Q120" i="4" s="1"/>
  <c r="R120" i="4" s="1"/>
  <c r="W118" i="7"/>
  <c r="S118" i="13"/>
  <c r="F854" i="21" s="1"/>
  <c r="AI119" i="7"/>
  <c r="AR119" i="7"/>
  <c r="AS119" i="7"/>
  <c r="E119" i="13"/>
  <c r="N119" i="13"/>
  <c r="B119" i="20" s="1"/>
  <c r="B610" i="21" s="1"/>
  <c r="AO118" i="7"/>
  <c r="R118" i="13"/>
  <c r="D854" i="21" s="1"/>
  <c r="AP118" i="7"/>
  <c r="T118" i="13"/>
  <c r="H854" i="21" s="1"/>
  <c r="C118" i="9"/>
  <c r="B609" i="12" s="1"/>
  <c r="F118" i="9"/>
  <c r="D364" i="12" s="1"/>
  <c r="D609" i="12"/>
  <c r="D118" i="9"/>
  <c r="F609" i="12" s="1"/>
  <c r="E118" i="9"/>
  <c r="B364" i="12" s="1"/>
  <c r="G118" i="9"/>
  <c r="F364" i="12" s="1"/>
  <c r="F118" i="11"/>
  <c r="H1099" i="12" s="1"/>
  <c r="K120" i="4"/>
  <c r="L120" i="4" s="1"/>
  <c r="D118" i="11"/>
  <c r="D1099" i="12" s="1"/>
  <c r="I120" i="4"/>
  <c r="S120" i="4" s="1"/>
  <c r="R118" i="7"/>
  <c r="S118" i="7"/>
  <c r="T118" i="7"/>
  <c r="U118" i="7"/>
  <c r="D118" i="13"/>
  <c r="AB118" i="13"/>
  <c r="V117" i="7"/>
  <c r="Q117" i="13"/>
  <c r="B853" i="21" s="1"/>
  <c r="B119" i="4"/>
  <c r="C119" i="4" s="1"/>
  <c r="D119" i="4" s="1"/>
  <c r="J119" i="4" s="1"/>
  <c r="Q119" i="4" s="1"/>
  <c r="R119" i="4" s="1"/>
  <c r="W117" i="7"/>
  <c r="S117" i="13"/>
  <c r="F853" i="21" s="1"/>
  <c r="AI118" i="7"/>
  <c r="AR118" i="7"/>
  <c r="AS118" i="7"/>
  <c r="E118" i="13"/>
  <c r="N118" i="13"/>
  <c r="B118" i="20" s="1"/>
  <c r="B609" i="21" s="1"/>
  <c r="AO117" i="7"/>
  <c r="R117" i="13"/>
  <c r="D853" i="21" s="1"/>
  <c r="AP117" i="7"/>
  <c r="T117" i="13"/>
  <c r="H853" i="21" s="1"/>
  <c r="D117" i="11"/>
  <c r="D1098" i="12" s="1"/>
  <c r="I119" i="4"/>
  <c r="S119" i="4" s="1"/>
  <c r="E117" i="9"/>
  <c r="B363" i="12" s="1"/>
  <c r="G117" i="9"/>
  <c r="F363" i="12" s="1"/>
  <c r="C117" i="9"/>
  <c r="B608" i="12" s="1"/>
  <c r="F117" i="9"/>
  <c r="D363" i="12" s="1"/>
  <c r="D608" i="12"/>
  <c r="D117" i="9"/>
  <c r="F608" i="12" s="1"/>
  <c r="F117" i="11"/>
  <c r="H1098" i="12" s="1"/>
  <c r="K119" i="4"/>
  <c r="L119" i="4" s="1"/>
  <c r="R117" i="7"/>
  <c r="S117" i="7"/>
  <c r="T117" i="7"/>
  <c r="U117" i="7"/>
  <c r="D117" i="13"/>
  <c r="AB117" i="13"/>
  <c r="V116" i="7"/>
  <c r="Q116" i="13"/>
  <c r="B852" i="21" s="1"/>
  <c r="B118" i="4"/>
  <c r="C118" i="4" s="1"/>
  <c r="D118" i="4" s="1"/>
  <c r="J118" i="4" s="1"/>
  <c r="Q118" i="4" s="1"/>
  <c r="R118" i="4" s="1"/>
  <c r="W116" i="7"/>
  <c r="S116" i="13"/>
  <c r="F852" i="21" s="1"/>
  <c r="AI117" i="7"/>
  <c r="AR117" i="7"/>
  <c r="AS117" i="7"/>
  <c r="E117" i="13"/>
  <c r="N117" i="13"/>
  <c r="B117" i="20" s="1"/>
  <c r="B608" i="21" s="1"/>
  <c r="AO116" i="7"/>
  <c r="R116" i="13"/>
  <c r="D852" i="21" s="1"/>
  <c r="AP116" i="7"/>
  <c r="T116" i="13"/>
  <c r="H852" i="21" s="1"/>
  <c r="D116" i="9"/>
  <c r="F607" i="12" s="1"/>
  <c r="G116" i="9"/>
  <c r="F362" i="12" s="1"/>
  <c r="D607" i="12"/>
  <c r="C116" i="9"/>
  <c r="B607" i="12" s="1"/>
  <c r="E116" i="9"/>
  <c r="B362" i="12" s="1"/>
  <c r="F116" i="9"/>
  <c r="D362" i="12" s="1"/>
  <c r="F116" i="11"/>
  <c r="H1097" i="12" s="1"/>
  <c r="K118" i="4"/>
  <c r="L118" i="4" s="1"/>
  <c r="D116" i="11"/>
  <c r="D1097" i="12" s="1"/>
  <c r="I118" i="4"/>
  <c r="S118" i="4" s="1"/>
  <c r="R116" i="7"/>
  <c r="S116" i="7"/>
  <c r="T116" i="7"/>
  <c r="U116" i="7"/>
  <c r="D116" i="13"/>
  <c r="AB116" i="13"/>
  <c r="V115" i="7"/>
  <c r="Q115" i="13"/>
  <c r="B851" i="21" s="1"/>
  <c r="B117" i="4"/>
  <c r="C117" i="4" s="1"/>
  <c r="D117" i="4" s="1"/>
  <c r="J117" i="4" s="1"/>
  <c r="Q117" i="4" s="1"/>
  <c r="R117" i="4" s="1"/>
  <c r="W115" i="7"/>
  <c r="S115" i="13"/>
  <c r="F851" i="21" s="1"/>
  <c r="AI116" i="7"/>
  <c r="AR116" i="7"/>
  <c r="AS116" i="7"/>
  <c r="E116" i="13"/>
  <c r="N116" i="13"/>
  <c r="B116" i="20" s="1"/>
  <c r="B607" i="21" s="1"/>
  <c r="AO115" i="7"/>
  <c r="R115" i="13"/>
  <c r="D851" i="21" s="1"/>
  <c r="AP115" i="7"/>
  <c r="T115" i="13"/>
  <c r="H851" i="21" s="1"/>
  <c r="D115" i="9"/>
  <c r="F606" i="12" s="1"/>
  <c r="G115" i="9"/>
  <c r="F361" i="12" s="1"/>
  <c r="D606" i="12"/>
  <c r="C115" i="9"/>
  <c r="B606" i="12" s="1"/>
  <c r="F115" i="9"/>
  <c r="D361" i="12" s="1"/>
  <c r="E115" i="9"/>
  <c r="B361" i="12" s="1"/>
  <c r="F115" i="11"/>
  <c r="H1096" i="12" s="1"/>
  <c r="K117" i="4"/>
  <c r="L117" i="4" s="1"/>
  <c r="D115" i="11"/>
  <c r="D1096" i="12" s="1"/>
  <c r="I117" i="4"/>
  <c r="S117" i="4" s="1"/>
  <c r="R115" i="7"/>
  <c r="S115" i="7"/>
  <c r="T115" i="7"/>
  <c r="U115" i="7"/>
  <c r="D115" i="13"/>
  <c r="AB115" i="13"/>
  <c r="V114" i="7"/>
  <c r="Q114" i="13"/>
  <c r="B850" i="21" s="1"/>
  <c r="B116" i="4"/>
  <c r="C116" i="4" s="1"/>
  <c r="D116" i="4" s="1"/>
  <c r="J116" i="4" s="1"/>
  <c r="Q116" i="4" s="1"/>
  <c r="R116" i="4" s="1"/>
  <c r="W114" i="7"/>
  <c r="S114" i="13"/>
  <c r="F850" i="21" s="1"/>
  <c r="AI115" i="7"/>
  <c r="AR115" i="7"/>
  <c r="AS115" i="7"/>
  <c r="E115" i="13"/>
  <c r="N115" i="13"/>
  <c r="B115" i="20" s="1"/>
  <c r="B606" i="21" s="1"/>
  <c r="AO114" i="7"/>
  <c r="R114" i="13"/>
  <c r="D850" i="21" s="1"/>
  <c r="AP114" i="7"/>
  <c r="T114" i="13"/>
  <c r="H850" i="21" s="1"/>
  <c r="D114" i="11"/>
  <c r="D1095" i="12" s="1"/>
  <c r="I116" i="4"/>
  <c r="S116" i="4" s="1"/>
  <c r="F114" i="9"/>
  <c r="D360" i="12" s="1"/>
  <c r="G114" i="9"/>
  <c r="F360" i="12" s="1"/>
  <c r="D605" i="12"/>
  <c r="C114" i="9"/>
  <c r="B605" i="12" s="1"/>
  <c r="D114" i="9"/>
  <c r="F605" i="12" s="1"/>
  <c r="E114" i="9"/>
  <c r="B360" i="12" s="1"/>
  <c r="F114" i="11"/>
  <c r="H1095" i="12" s="1"/>
  <c r="K116" i="4"/>
  <c r="L116" i="4" s="1"/>
  <c r="R114" i="7"/>
  <c r="S114" i="7"/>
  <c r="T114" i="7"/>
  <c r="U114" i="7"/>
  <c r="D114" i="13"/>
  <c r="AB114" i="13"/>
  <c r="V113" i="7"/>
  <c r="Q113" i="13"/>
  <c r="B849" i="21" s="1"/>
  <c r="B115" i="4"/>
  <c r="C115" i="4" s="1"/>
  <c r="D115" i="4" s="1"/>
  <c r="J115" i="4" s="1"/>
  <c r="Q115" i="4" s="1"/>
  <c r="R115" i="4" s="1"/>
  <c r="W113" i="7"/>
  <c r="S113" i="13"/>
  <c r="F849" i="21" s="1"/>
  <c r="AI114" i="7"/>
  <c r="AR114" i="7"/>
  <c r="AS114" i="7"/>
  <c r="E114" i="13"/>
  <c r="N114" i="13"/>
  <c r="B114" i="20" s="1"/>
  <c r="B605" i="21" s="1"/>
  <c r="AO113" i="7"/>
  <c r="R113" i="13"/>
  <c r="D849" i="21" s="1"/>
  <c r="AP113" i="7"/>
  <c r="T113" i="13"/>
  <c r="H849" i="21" s="1"/>
  <c r="D113" i="11"/>
  <c r="D1094" i="12" s="1"/>
  <c r="I115" i="4"/>
  <c r="S115" i="4" s="1"/>
  <c r="D113" i="9"/>
  <c r="F604" i="12" s="1"/>
  <c r="F113" i="9"/>
  <c r="D359" i="12" s="1"/>
  <c r="D604" i="12"/>
  <c r="C113" i="9"/>
  <c r="B604" i="12" s="1"/>
  <c r="E113" i="9"/>
  <c r="B359" i="12" s="1"/>
  <c r="G113" i="9"/>
  <c r="F359" i="12" s="1"/>
  <c r="F113" i="11"/>
  <c r="H1094" i="12" s="1"/>
  <c r="K115" i="4"/>
  <c r="L115" i="4" s="1"/>
  <c r="R113" i="7"/>
  <c r="S113" i="7"/>
  <c r="T113" i="7"/>
  <c r="U113" i="7"/>
  <c r="D113" i="13"/>
  <c r="AB113" i="13"/>
  <c r="V112" i="7"/>
  <c r="Q112" i="13"/>
  <c r="B848" i="21" s="1"/>
  <c r="B114" i="4"/>
  <c r="C114" i="4" s="1"/>
  <c r="D114" i="4" s="1"/>
  <c r="J114" i="4" s="1"/>
  <c r="Q114" i="4" s="1"/>
  <c r="R114" i="4" s="1"/>
  <c r="W112" i="7"/>
  <c r="S112" i="13"/>
  <c r="F848" i="21" s="1"/>
  <c r="AI113" i="7"/>
  <c r="AR113" i="7"/>
  <c r="AS113" i="7"/>
  <c r="E113" i="13"/>
  <c r="N113" i="13"/>
  <c r="B113" i="20" s="1"/>
  <c r="B604" i="21" s="1"/>
  <c r="AO112" i="7"/>
  <c r="R112" i="13"/>
  <c r="D848" i="21" s="1"/>
  <c r="AP112" i="7"/>
  <c r="T112" i="13"/>
  <c r="H848" i="21" s="1"/>
  <c r="D112" i="11"/>
  <c r="D1093" i="12" s="1"/>
  <c r="I114" i="4"/>
  <c r="S114" i="4" s="1"/>
  <c r="D112" i="9"/>
  <c r="F603" i="12" s="1"/>
  <c r="F112" i="9"/>
  <c r="D358" i="12" s="1"/>
  <c r="G112" i="9"/>
  <c r="F358" i="12" s="1"/>
  <c r="C112" i="9"/>
  <c r="B603" i="12" s="1"/>
  <c r="E112" i="9"/>
  <c r="B358" i="12" s="1"/>
  <c r="D603" i="12"/>
  <c r="F112" i="11"/>
  <c r="H1093" i="12" s="1"/>
  <c r="K114" i="4"/>
  <c r="L114" i="4" s="1"/>
  <c r="R112" i="7"/>
  <c r="S112" i="7"/>
  <c r="T112" i="7"/>
  <c r="U112" i="7"/>
  <c r="D112" i="13"/>
  <c r="AB112" i="13"/>
  <c r="V111" i="7"/>
  <c r="Q111" i="13"/>
  <c r="B847" i="21" s="1"/>
  <c r="B113" i="4"/>
  <c r="C113" i="4" s="1"/>
  <c r="D113" i="4" s="1"/>
  <c r="J113" i="4" s="1"/>
  <c r="Q113" i="4" s="1"/>
  <c r="R113" i="4" s="1"/>
  <c r="W111" i="7"/>
  <c r="S111" i="13"/>
  <c r="F847" i="21" s="1"/>
  <c r="AI112" i="7"/>
  <c r="AR112" i="7"/>
  <c r="AS112" i="7"/>
  <c r="E112" i="13"/>
  <c r="N112" i="13"/>
  <c r="B112" i="20" s="1"/>
  <c r="B603" i="21" s="1"/>
  <c r="AO111" i="7"/>
  <c r="R111" i="13"/>
  <c r="D847" i="21" s="1"/>
  <c r="AP111" i="7"/>
  <c r="T111" i="13"/>
  <c r="H847" i="21" s="1"/>
  <c r="D111" i="11"/>
  <c r="D1092" i="12" s="1"/>
  <c r="I113" i="4"/>
  <c r="S113" i="4" s="1"/>
  <c r="E111" i="9"/>
  <c r="B357" i="12" s="1"/>
  <c r="F111" i="9"/>
  <c r="D357" i="12" s="1"/>
  <c r="D111" i="9"/>
  <c r="F602" i="12" s="1"/>
  <c r="G111" i="9"/>
  <c r="F357" i="12" s="1"/>
  <c r="C111" i="9"/>
  <c r="B602" i="12" s="1"/>
  <c r="D602" i="12"/>
  <c r="F111" i="11"/>
  <c r="H1092" i="12" s="1"/>
  <c r="K113" i="4"/>
  <c r="L113" i="4" s="1"/>
  <c r="R111" i="7"/>
  <c r="S111" i="7"/>
  <c r="T111" i="7"/>
  <c r="U111" i="7"/>
  <c r="D111" i="13"/>
  <c r="AB111" i="13"/>
  <c r="V110" i="7"/>
  <c r="Q110" i="13"/>
  <c r="B846" i="21" s="1"/>
  <c r="B112" i="4"/>
  <c r="C112" i="4" s="1"/>
  <c r="D112" i="4" s="1"/>
  <c r="J112" i="4" s="1"/>
  <c r="Q112" i="4" s="1"/>
  <c r="R112" i="4" s="1"/>
  <c r="W110" i="7"/>
  <c r="S110" i="13"/>
  <c r="F846" i="21" s="1"/>
  <c r="AI111" i="7"/>
  <c r="AR111" i="7"/>
  <c r="AS111" i="7"/>
  <c r="E111" i="13"/>
  <c r="N111" i="13"/>
  <c r="B111" i="20" s="1"/>
  <c r="B602" i="21" s="1"/>
  <c r="AO110" i="7"/>
  <c r="R110" i="13"/>
  <c r="D846" i="21" s="1"/>
  <c r="AP110" i="7"/>
  <c r="T110" i="13"/>
  <c r="H846" i="21" s="1"/>
  <c r="D110" i="11"/>
  <c r="D1091" i="12" s="1"/>
  <c r="I112" i="4"/>
  <c r="S112" i="4" s="1"/>
  <c r="F110" i="9"/>
  <c r="D356" i="12" s="1"/>
  <c r="E110" i="9"/>
  <c r="B356" i="12" s="1"/>
  <c r="G110" i="9"/>
  <c r="F356" i="12" s="1"/>
  <c r="C110" i="9"/>
  <c r="B601" i="12" s="1"/>
  <c r="D110" i="9"/>
  <c r="F601" i="12" s="1"/>
  <c r="D601" i="12"/>
  <c r="F110" i="11"/>
  <c r="H1091" i="12" s="1"/>
  <c r="K112" i="4"/>
  <c r="L112" i="4" s="1"/>
  <c r="R110" i="7"/>
  <c r="S110" i="7"/>
  <c r="T110" i="7"/>
  <c r="U110" i="7"/>
  <c r="D110" i="13"/>
  <c r="AB110" i="13"/>
  <c r="V109" i="7"/>
  <c r="Q109" i="13"/>
  <c r="B845" i="21" s="1"/>
  <c r="B111" i="4"/>
  <c r="C111" i="4" s="1"/>
  <c r="D111" i="4" s="1"/>
  <c r="J111" i="4" s="1"/>
  <c r="Q111" i="4" s="1"/>
  <c r="R111" i="4" s="1"/>
  <c r="W109" i="7"/>
  <c r="S109" i="13"/>
  <c r="F845" i="21" s="1"/>
  <c r="AI110" i="7"/>
  <c r="AR110" i="7"/>
  <c r="AS110" i="7"/>
  <c r="E110" i="13"/>
  <c r="N110" i="13"/>
  <c r="B110" i="20" s="1"/>
  <c r="B601" i="21" s="1"/>
  <c r="AO109" i="7"/>
  <c r="R109" i="13"/>
  <c r="D845" i="21" s="1"/>
  <c r="AP109" i="7"/>
  <c r="T109" i="13"/>
  <c r="H845" i="21" s="1"/>
  <c r="D109" i="11"/>
  <c r="D1090" i="12" s="1"/>
  <c r="D109" i="9"/>
  <c r="F600" i="12" s="1"/>
  <c r="G109" i="9"/>
  <c r="F355" i="12" s="1"/>
  <c r="E109" i="9"/>
  <c r="B355" i="12" s="1"/>
  <c r="D600" i="12"/>
  <c r="C109" i="9"/>
  <c r="B600" i="12" s="1"/>
  <c r="F109" i="9"/>
  <c r="D355" i="12" s="1"/>
  <c r="F109" i="11"/>
  <c r="H1090" i="12" s="1"/>
  <c r="R109" i="7"/>
  <c r="S109" i="7"/>
  <c r="T109" i="7"/>
  <c r="U109" i="7"/>
  <c r="D109" i="13"/>
  <c r="AB109" i="13"/>
  <c r="V108" i="7"/>
  <c r="Q108" i="13"/>
  <c r="B844" i="21" s="1"/>
  <c r="B110" i="4"/>
  <c r="C110" i="4" s="1"/>
  <c r="D110" i="4" s="1"/>
  <c r="J110" i="4" s="1"/>
  <c r="Q110" i="4" s="1"/>
  <c r="R110" i="4" s="1"/>
  <c r="W108" i="7"/>
  <c r="S108" i="13"/>
  <c r="F844" i="21" s="1"/>
  <c r="AI109" i="7"/>
  <c r="AR109" i="7"/>
  <c r="AS109" i="7"/>
  <c r="E109" i="13"/>
  <c r="N109" i="13"/>
  <c r="B109" i="20" s="1"/>
  <c r="B600" i="21" s="1"/>
  <c r="AO108" i="7"/>
  <c r="R108" i="13"/>
  <c r="D844" i="21" s="1"/>
  <c r="AP108" i="7"/>
  <c r="T108" i="13"/>
  <c r="H844" i="21" s="1"/>
  <c r="D108" i="11"/>
  <c r="D1089" i="12" s="1"/>
  <c r="I110" i="4"/>
  <c r="S110" i="4" s="1"/>
  <c r="D108" i="9"/>
  <c r="F599" i="12" s="1"/>
  <c r="D599" i="12"/>
  <c r="C108" i="9"/>
  <c r="B599" i="12" s="1"/>
  <c r="E108" i="9"/>
  <c r="B354" i="12" s="1"/>
  <c r="F108" i="9"/>
  <c r="D354" i="12" s="1"/>
  <c r="G108" i="9"/>
  <c r="F354" i="12" s="1"/>
  <c r="F108" i="11"/>
  <c r="H1089" i="12" s="1"/>
  <c r="R108" i="7"/>
  <c r="S108" i="7"/>
  <c r="T108" i="7"/>
  <c r="U108" i="7"/>
  <c r="D108" i="13"/>
  <c r="AB108" i="13"/>
  <c r="V107" i="7"/>
  <c r="Q107" i="13"/>
  <c r="B843" i="21" s="1"/>
  <c r="B109" i="4"/>
  <c r="C109" i="4" s="1"/>
  <c r="D109" i="4" s="1"/>
  <c r="J109" i="4" s="1"/>
  <c r="Q109" i="4" s="1"/>
  <c r="R109" i="4" s="1"/>
  <c r="W107" i="7"/>
  <c r="S107" i="13"/>
  <c r="F843" i="21" s="1"/>
  <c r="AI108" i="7"/>
  <c r="AR108" i="7"/>
  <c r="AS108" i="7"/>
  <c r="E108" i="13"/>
  <c r="N108" i="13"/>
  <c r="B108" i="20" s="1"/>
  <c r="B599" i="21" s="1"/>
  <c r="AO107" i="7"/>
  <c r="R107" i="13"/>
  <c r="D843" i="21" s="1"/>
  <c r="AP107" i="7"/>
  <c r="T107" i="13"/>
  <c r="H843" i="21" s="1"/>
  <c r="D107" i="11"/>
  <c r="D1088" i="12" s="1"/>
  <c r="I109" i="4"/>
  <c r="S109" i="4" s="1"/>
  <c r="G107" i="9"/>
  <c r="F353" i="12" s="1"/>
  <c r="D598" i="12"/>
  <c r="C107" i="9"/>
  <c r="B598" i="12" s="1"/>
  <c r="D107" i="9"/>
  <c r="F598" i="12" s="1"/>
  <c r="E107" i="9"/>
  <c r="B353" i="12" s="1"/>
  <c r="F107" i="9"/>
  <c r="D353" i="12" s="1"/>
  <c r="F107" i="11"/>
  <c r="H1088" i="12" s="1"/>
  <c r="K109" i="4"/>
  <c r="L109" i="4" s="1"/>
  <c r="R107" i="7"/>
  <c r="S107" i="7"/>
  <c r="T107" i="7"/>
  <c r="U107" i="7"/>
  <c r="D107" i="13"/>
  <c r="AB107" i="13"/>
  <c r="V106" i="7"/>
  <c r="Q106" i="13"/>
  <c r="B842" i="21" s="1"/>
  <c r="B108" i="4"/>
  <c r="C108" i="4" s="1"/>
  <c r="D108" i="4" s="1"/>
  <c r="J108" i="4" s="1"/>
  <c r="Q108" i="4" s="1"/>
  <c r="R108" i="4" s="1"/>
  <c r="W106" i="7"/>
  <c r="S106" i="13"/>
  <c r="F842" i="21" s="1"/>
  <c r="AI107" i="7"/>
  <c r="AR107" i="7"/>
  <c r="AS107" i="7"/>
  <c r="E107" i="13"/>
  <c r="N107" i="13"/>
  <c r="B107" i="20" s="1"/>
  <c r="B598" i="21" s="1"/>
  <c r="AO106" i="7"/>
  <c r="R106" i="13"/>
  <c r="D842" i="21" s="1"/>
  <c r="AP106" i="7"/>
  <c r="T106" i="13"/>
  <c r="H842" i="21" s="1"/>
  <c r="D106" i="11"/>
  <c r="D1087" i="12" s="1"/>
  <c r="I108" i="4"/>
  <c r="S108" i="4" s="1"/>
  <c r="D106" i="9"/>
  <c r="F597" i="12" s="1"/>
  <c r="F106" i="9"/>
  <c r="D352" i="12" s="1"/>
  <c r="G106" i="9"/>
  <c r="F352" i="12" s="1"/>
  <c r="E106" i="9"/>
  <c r="B352" i="12" s="1"/>
  <c r="C106" i="9"/>
  <c r="B597" i="12" s="1"/>
  <c r="D597" i="12"/>
  <c r="V106" i="8"/>
  <c r="Y106" i="8"/>
  <c r="F106" i="11"/>
  <c r="H1087" i="12" s="1"/>
  <c r="K108" i="4"/>
  <c r="L108" i="4" s="1"/>
  <c r="R106" i="7"/>
  <c r="S106" i="7"/>
  <c r="T106" i="7"/>
  <c r="U106" i="7"/>
  <c r="D106" i="13"/>
  <c r="AB106" i="13"/>
  <c r="V105" i="7"/>
  <c r="Q105" i="13"/>
  <c r="B841" i="21" s="1"/>
  <c r="B107" i="4"/>
  <c r="C107" i="4" s="1"/>
  <c r="D107" i="4" s="1"/>
  <c r="J107" i="4" s="1"/>
  <c r="Q107" i="4" s="1"/>
  <c r="R107" i="4" s="1"/>
  <c r="W105" i="7"/>
  <c r="S105" i="13"/>
  <c r="F841" i="21" s="1"/>
  <c r="AI106" i="7"/>
  <c r="AR106" i="7"/>
  <c r="AS106" i="7"/>
  <c r="E106" i="13"/>
  <c r="N106" i="13"/>
  <c r="B106" i="20" s="1"/>
  <c r="B597" i="21" s="1"/>
  <c r="AO105" i="7"/>
  <c r="R105" i="13"/>
  <c r="D841" i="21" s="1"/>
  <c r="AP105" i="7"/>
  <c r="T105" i="13"/>
  <c r="H841" i="21" s="1"/>
  <c r="D105" i="11"/>
  <c r="D1086" i="12" s="1"/>
  <c r="I107" i="4"/>
  <c r="S107" i="4" s="1"/>
  <c r="D105" i="9"/>
  <c r="F596" i="12" s="1"/>
  <c r="G105" i="9"/>
  <c r="F351" i="12" s="1"/>
  <c r="F105" i="9"/>
  <c r="D351" i="12" s="1"/>
  <c r="D596" i="12"/>
  <c r="C105" i="9"/>
  <c r="B596" i="12" s="1"/>
  <c r="E105" i="9"/>
  <c r="B351" i="12" s="1"/>
  <c r="V105" i="8"/>
  <c r="Y105" i="8"/>
  <c r="F105" i="11"/>
  <c r="H1086" i="12" s="1"/>
  <c r="K107" i="4"/>
  <c r="L107" i="4" s="1"/>
  <c r="R105" i="7"/>
  <c r="S105" i="7"/>
  <c r="T105" i="7"/>
  <c r="U105" i="7"/>
  <c r="D105" i="13"/>
  <c r="AB105" i="13"/>
  <c r="V104" i="7"/>
  <c r="Q104" i="13"/>
  <c r="B840" i="21" s="1"/>
  <c r="B106" i="4"/>
  <c r="C106" i="4" s="1"/>
  <c r="D106" i="4" s="1"/>
  <c r="J106" i="4" s="1"/>
  <c r="Q106" i="4" s="1"/>
  <c r="R106" i="4" s="1"/>
  <c r="W104" i="7"/>
  <c r="S104" i="13"/>
  <c r="F840" i="21" s="1"/>
  <c r="AI105" i="7"/>
  <c r="AR105" i="7"/>
  <c r="AS105" i="7"/>
  <c r="E105" i="13"/>
  <c r="N105" i="13"/>
  <c r="B105" i="20" s="1"/>
  <c r="B596" i="21" s="1"/>
  <c r="AO104" i="7"/>
  <c r="R104" i="13"/>
  <c r="D840" i="21" s="1"/>
  <c r="AP104" i="7"/>
  <c r="T104" i="13"/>
  <c r="H840" i="21" s="1"/>
  <c r="D104" i="11"/>
  <c r="D1085" i="12" s="1"/>
  <c r="D104" i="9"/>
  <c r="F595" i="12" s="1"/>
  <c r="C104" i="9"/>
  <c r="B595" i="12" s="1"/>
  <c r="E104" i="9"/>
  <c r="B350" i="12" s="1"/>
  <c r="F104" i="9"/>
  <c r="D350" i="12" s="1"/>
  <c r="G104" i="9"/>
  <c r="F350" i="12" s="1"/>
  <c r="D595" i="12"/>
  <c r="V104" i="8"/>
  <c r="Y104" i="8"/>
  <c r="F104" i="11"/>
  <c r="H1085" i="12" s="1"/>
  <c r="R104" i="7"/>
  <c r="S104" i="7"/>
  <c r="T104" i="7"/>
  <c r="U104" i="7"/>
  <c r="D104" i="13"/>
  <c r="AB104" i="13"/>
  <c r="V103" i="7"/>
  <c r="Q103" i="13"/>
  <c r="B839" i="21" s="1"/>
  <c r="B105" i="4"/>
  <c r="C105" i="4" s="1"/>
  <c r="D105" i="4" s="1"/>
  <c r="J105" i="4" s="1"/>
  <c r="Q105" i="4" s="1"/>
  <c r="R105" i="4" s="1"/>
  <c r="W103" i="7"/>
  <c r="S103" i="13"/>
  <c r="F839" i="21" s="1"/>
  <c r="AI104" i="7"/>
  <c r="AR104" i="7"/>
  <c r="AS104" i="7"/>
  <c r="E104" i="13"/>
  <c r="N104" i="13"/>
  <c r="B104" i="20" s="1"/>
  <c r="B595" i="21" s="1"/>
  <c r="AO103" i="7"/>
  <c r="R103" i="13"/>
  <c r="D839" i="21" s="1"/>
  <c r="AP103" i="7"/>
  <c r="T103" i="13"/>
  <c r="H839" i="21" s="1"/>
  <c r="D103" i="11"/>
  <c r="D1084" i="12" s="1"/>
  <c r="I105" i="4"/>
  <c r="S105" i="4" s="1"/>
  <c r="D103" i="9"/>
  <c r="F594" i="12" s="1"/>
  <c r="E103" i="9"/>
  <c r="B349" i="12" s="1"/>
  <c r="F103" i="9"/>
  <c r="D349" i="12" s="1"/>
  <c r="G103" i="9"/>
  <c r="F349" i="12" s="1"/>
  <c r="C103" i="9"/>
  <c r="B594" i="12" s="1"/>
  <c r="D594" i="12"/>
  <c r="V103" i="8"/>
  <c r="Y103" i="8"/>
  <c r="F103" i="11"/>
  <c r="H1084" i="12" s="1"/>
  <c r="K105" i="4"/>
  <c r="L105" i="4" s="1"/>
  <c r="R103" i="7"/>
  <c r="S103" i="7"/>
  <c r="T103" i="7"/>
  <c r="U103" i="7"/>
  <c r="D103" i="13"/>
  <c r="AB103" i="13"/>
  <c r="V102" i="7"/>
  <c r="Q102" i="13"/>
  <c r="B838" i="21" s="1"/>
  <c r="B104" i="4"/>
  <c r="C104" i="4" s="1"/>
  <c r="D104" i="4" s="1"/>
  <c r="J104" i="4" s="1"/>
  <c r="Q104" i="4" s="1"/>
  <c r="R104" i="4" s="1"/>
  <c r="W102" i="7"/>
  <c r="S102" i="13"/>
  <c r="F838" i="21" s="1"/>
  <c r="AI103" i="7"/>
  <c r="AR103" i="7"/>
  <c r="AS103" i="7"/>
  <c r="E103" i="13"/>
  <c r="N103" i="13"/>
  <c r="B103" i="20" s="1"/>
  <c r="B594" i="21" s="1"/>
  <c r="AO102" i="7"/>
  <c r="R102" i="13"/>
  <c r="D838" i="21" s="1"/>
  <c r="AP102" i="7"/>
  <c r="T102" i="13"/>
  <c r="H838" i="21" s="1"/>
  <c r="D102" i="11"/>
  <c r="D1083" i="12" s="1"/>
  <c r="I104" i="4"/>
  <c r="S104" i="4" s="1"/>
  <c r="F102" i="9"/>
  <c r="D348" i="12" s="1"/>
  <c r="G102" i="9"/>
  <c r="F348" i="12" s="1"/>
  <c r="D593" i="12"/>
  <c r="C102" i="9"/>
  <c r="B593" i="12" s="1"/>
  <c r="D102" i="9"/>
  <c r="F593" i="12" s="1"/>
  <c r="E102" i="9"/>
  <c r="B348" i="12" s="1"/>
  <c r="F102" i="11"/>
  <c r="H1083" i="12" s="1"/>
  <c r="K104" i="4"/>
  <c r="L104" i="4" s="1"/>
  <c r="R102" i="7"/>
  <c r="S102" i="7"/>
  <c r="T102" i="7"/>
  <c r="U102" i="7"/>
  <c r="D102" i="13"/>
  <c r="AB102" i="13"/>
  <c r="V101" i="7"/>
  <c r="Q101" i="13"/>
  <c r="B837" i="21" s="1"/>
  <c r="B103" i="4"/>
  <c r="C103" i="4" s="1"/>
  <c r="D103" i="4" s="1"/>
  <c r="J103" i="4" s="1"/>
  <c r="Q103" i="4" s="1"/>
  <c r="R103" i="4" s="1"/>
  <c r="W101" i="7"/>
  <c r="S101" i="13"/>
  <c r="F837" i="21" s="1"/>
  <c r="AI102" i="7"/>
  <c r="AR102" i="7"/>
  <c r="AS102" i="7"/>
  <c r="E102" i="13"/>
  <c r="N102" i="13"/>
  <c r="B102" i="20" s="1"/>
  <c r="B593" i="21" s="1"/>
  <c r="AO101" i="7"/>
  <c r="R101" i="13"/>
  <c r="D837" i="21" s="1"/>
  <c r="AP101" i="7"/>
  <c r="T101" i="13"/>
  <c r="H837" i="21" s="1"/>
  <c r="D101" i="11"/>
  <c r="D1082" i="12" s="1"/>
  <c r="I103" i="4"/>
  <c r="S103" i="4" s="1"/>
  <c r="D101" i="9"/>
  <c r="F592" i="12" s="1"/>
  <c r="G101" i="9"/>
  <c r="F347" i="12" s="1"/>
  <c r="E101" i="9"/>
  <c r="B347" i="12" s="1"/>
  <c r="C101" i="9"/>
  <c r="B592" i="12" s="1"/>
  <c r="F101" i="9"/>
  <c r="D347" i="12" s="1"/>
  <c r="D592" i="12"/>
  <c r="F101" i="11"/>
  <c r="H1082" i="12" s="1"/>
  <c r="K103" i="4"/>
  <c r="L103" i="4" s="1"/>
  <c r="R101" i="7"/>
  <c r="S101" i="7"/>
  <c r="T101" i="7"/>
  <c r="U101" i="7"/>
  <c r="D101" i="13"/>
  <c r="AB101" i="13"/>
  <c r="V100" i="7"/>
  <c r="Q100" i="13"/>
  <c r="B836" i="21" s="1"/>
  <c r="B102" i="4"/>
  <c r="C102" i="4" s="1"/>
  <c r="D102" i="4" s="1"/>
  <c r="J102" i="4" s="1"/>
  <c r="Q102" i="4" s="1"/>
  <c r="R102" i="4" s="1"/>
  <c r="W100" i="7"/>
  <c r="S100" i="13"/>
  <c r="F836" i="21" s="1"/>
  <c r="AI101" i="7"/>
  <c r="AR101" i="7"/>
  <c r="AS101" i="7"/>
  <c r="E101" i="13"/>
  <c r="N101" i="13"/>
  <c r="B101" i="20" s="1"/>
  <c r="B592" i="21" s="1"/>
  <c r="AO100" i="7"/>
  <c r="R100" i="13"/>
  <c r="D836" i="21" s="1"/>
  <c r="AP100" i="7"/>
  <c r="T100" i="13"/>
  <c r="H836" i="21" s="1"/>
  <c r="D100" i="11"/>
  <c r="D1081" i="12" s="1"/>
  <c r="I102" i="4"/>
  <c r="S102" i="4" s="1"/>
  <c r="D100" i="9"/>
  <c r="F591" i="12" s="1"/>
  <c r="G100" i="9"/>
  <c r="F346" i="12" s="1"/>
  <c r="D591" i="12"/>
  <c r="E100" i="9"/>
  <c r="B346" i="12" s="1"/>
  <c r="C100" i="9"/>
  <c r="B591" i="12" s="1"/>
  <c r="F100" i="9"/>
  <c r="D346" i="12" s="1"/>
  <c r="F100" i="11"/>
  <c r="H1081" i="12" s="1"/>
  <c r="K102" i="4"/>
  <c r="L102" i="4" s="1"/>
  <c r="R100" i="7"/>
  <c r="S100" i="7"/>
  <c r="T100" i="7"/>
  <c r="U100" i="7"/>
  <c r="D100" i="13"/>
  <c r="AB100" i="13"/>
  <c r="V99" i="7"/>
  <c r="Q99" i="13"/>
  <c r="B835" i="21" s="1"/>
  <c r="B101" i="4"/>
  <c r="C101" i="4" s="1"/>
  <c r="D101" i="4" s="1"/>
  <c r="J101" i="4" s="1"/>
  <c r="Q101" i="4" s="1"/>
  <c r="R101" i="4" s="1"/>
  <c r="W99" i="7"/>
  <c r="S99" i="13"/>
  <c r="F835" i="21" s="1"/>
  <c r="AI100" i="7"/>
  <c r="AR100" i="7"/>
  <c r="AS100" i="7"/>
  <c r="E100" i="13"/>
  <c r="N100" i="13"/>
  <c r="B100" i="20" s="1"/>
  <c r="B591" i="21" s="1"/>
  <c r="AO99" i="7"/>
  <c r="R99" i="13"/>
  <c r="D835" i="21" s="1"/>
  <c r="AP99" i="7"/>
  <c r="T99" i="13"/>
  <c r="H835" i="21" s="1"/>
  <c r="D99" i="11"/>
  <c r="D1080" i="12" s="1"/>
  <c r="I101" i="4"/>
  <c r="S101" i="4" s="1"/>
  <c r="D99" i="9"/>
  <c r="F590" i="12" s="1"/>
  <c r="E99" i="9"/>
  <c r="B345" i="12" s="1"/>
  <c r="G99" i="9"/>
  <c r="F345" i="12" s="1"/>
  <c r="C99" i="9"/>
  <c r="B590" i="12" s="1"/>
  <c r="F99" i="9"/>
  <c r="D345" i="12" s="1"/>
  <c r="D590" i="12"/>
  <c r="F99" i="11"/>
  <c r="H1080" i="12" s="1"/>
  <c r="K101" i="4"/>
  <c r="L101" i="4" s="1"/>
  <c r="R99" i="7"/>
  <c r="S99" i="7"/>
  <c r="T99" i="7"/>
  <c r="U99" i="7"/>
  <c r="D99" i="13"/>
  <c r="AB99" i="13"/>
  <c r="V98" i="7"/>
  <c r="Q98" i="13"/>
  <c r="B834" i="21" s="1"/>
  <c r="B100" i="4"/>
  <c r="C100" i="4" s="1"/>
  <c r="D100" i="4" s="1"/>
  <c r="J100" i="4" s="1"/>
  <c r="Q100" i="4" s="1"/>
  <c r="R100" i="4" s="1"/>
  <c r="W98" i="7"/>
  <c r="S98" i="13"/>
  <c r="F834" i="21" s="1"/>
  <c r="AI99" i="7"/>
  <c r="AR99" i="7"/>
  <c r="AS99" i="7"/>
  <c r="E99" i="13"/>
  <c r="N99" i="13"/>
  <c r="B99" i="20" s="1"/>
  <c r="B590" i="21" s="1"/>
  <c r="AO98" i="7"/>
  <c r="R98" i="13"/>
  <c r="D834" i="21" s="1"/>
  <c r="AP98" i="7"/>
  <c r="T98" i="13"/>
  <c r="H834" i="21" s="1"/>
  <c r="D98" i="11"/>
  <c r="D1079" i="12" s="1"/>
  <c r="I100" i="4"/>
  <c r="S100" i="4" s="1"/>
  <c r="D98" i="9"/>
  <c r="F589" i="12" s="1"/>
  <c r="F98" i="9"/>
  <c r="D344" i="12" s="1"/>
  <c r="D589" i="12"/>
  <c r="C98" i="9"/>
  <c r="B589" i="12" s="1"/>
  <c r="E98" i="9"/>
  <c r="B344" i="12" s="1"/>
  <c r="G98" i="9"/>
  <c r="F344" i="12" s="1"/>
  <c r="F98" i="11"/>
  <c r="H1079" i="12" s="1"/>
  <c r="K100" i="4"/>
  <c r="L100" i="4" s="1"/>
  <c r="R98" i="7"/>
  <c r="S98" i="7"/>
  <c r="T98" i="7"/>
  <c r="U98" i="7"/>
  <c r="D98" i="13"/>
  <c r="AB98" i="13"/>
  <c r="V97" i="7"/>
  <c r="Q97" i="13"/>
  <c r="B833" i="21" s="1"/>
  <c r="B99" i="4"/>
  <c r="C99" i="4" s="1"/>
  <c r="D99" i="4" s="1"/>
  <c r="J99" i="4" s="1"/>
  <c r="Q99" i="4" s="1"/>
  <c r="R99" i="4" s="1"/>
  <c r="W97" i="7"/>
  <c r="S97" i="13"/>
  <c r="F833" i="21" s="1"/>
  <c r="AI98" i="7"/>
  <c r="AR98" i="7"/>
  <c r="AS98" i="7"/>
  <c r="E98" i="13"/>
  <c r="N98" i="13"/>
  <c r="B98" i="20" s="1"/>
  <c r="B589" i="21" s="1"/>
  <c r="AO97" i="7"/>
  <c r="R97" i="13"/>
  <c r="D833" i="21" s="1"/>
  <c r="AP97" i="7"/>
  <c r="T97" i="13"/>
  <c r="H833" i="21" s="1"/>
  <c r="D97" i="11"/>
  <c r="D1078" i="12" s="1"/>
  <c r="I99" i="4"/>
  <c r="S99" i="4" s="1"/>
  <c r="C97" i="9"/>
  <c r="B588" i="12" s="1"/>
  <c r="E97" i="9"/>
  <c r="B343" i="12" s="1"/>
  <c r="D97" i="9"/>
  <c r="F588" i="12" s="1"/>
  <c r="F97" i="9"/>
  <c r="D343" i="12" s="1"/>
  <c r="G97" i="9"/>
  <c r="F343" i="12" s="1"/>
  <c r="D588" i="12"/>
  <c r="F97" i="11"/>
  <c r="H1078" i="12" s="1"/>
  <c r="K99" i="4"/>
  <c r="L99" i="4" s="1"/>
  <c r="R97" i="7"/>
  <c r="S97" i="7"/>
  <c r="T97" i="7"/>
  <c r="U97" i="7"/>
  <c r="D97" i="13"/>
  <c r="AB97" i="13"/>
  <c r="V96" i="7"/>
  <c r="Q96" i="13"/>
  <c r="B832" i="21" s="1"/>
  <c r="B98" i="4"/>
  <c r="C98" i="4" s="1"/>
  <c r="D98" i="4" s="1"/>
  <c r="J98" i="4" s="1"/>
  <c r="Q98" i="4" s="1"/>
  <c r="R98" i="4" s="1"/>
  <c r="W96" i="7"/>
  <c r="S96" i="13"/>
  <c r="F832" i="21" s="1"/>
  <c r="AI97" i="7"/>
  <c r="AR97" i="7"/>
  <c r="AS97" i="7"/>
  <c r="E97" i="13"/>
  <c r="N97" i="13"/>
  <c r="B97" i="20" s="1"/>
  <c r="B588" i="21" s="1"/>
  <c r="AO96" i="7"/>
  <c r="R96" i="13"/>
  <c r="D832" i="21" s="1"/>
  <c r="AP96" i="7"/>
  <c r="T96" i="13"/>
  <c r="H832" i="21" s="1"/>
  <c r="D96" i="11"/>
  <c r="D1077" i="12" s="1"/>
  <c r="I98" i="4"/>
  <c r="S98" i="4" s="1"/>
  <c r="C96" i="9"/>
  <c r="B587" i="12" s="1"/>
  <c r="F96" i="9"/>
  <c r="D342" i="12" s="1"/>
  <c r="D587" i="12"/>
  <c r="D96" i="9"/>
  <c r="F587" i="12" s="1"/>
  <c r="E96" i="9"/>
  <c r="B342" i="12" s="1"/>
  <c r="G96" i="9"/>
  <c r="F342" i="12" s="1"/>
  <c r="F96" i="11"/>
  <c r="H1077" i="12" s="1"/>
  <c r="K98" i="4"/>
  <c r="L98" i="4" s="1"/>
  <c r="R96" i="7"/>
  <c r="S96" i="7"/>
  <c r="T96" i="7"/>
  <c r="U96" i="7"/>
  <c r="D96" i="13"/>
  <c r="AB96" i="13"/>
  <c r="V95" i="7"/>
  <c r="Q95" i="13"/>
  <c r="B831" i="21" s="1"/>
  <c r="B97" i="4"/>
  <c r="C97" i="4" s="1"/>
  <c r="D97" i="4" s="1"/>
  <c r="J97" i="4" s="1"/>
  <c r="Q97" i="4" s="1"/>
  <c r="R97" i="4" s="1"/>
  <c r="W95" i="7"/>
  <c r="S95" i="13"/>
  <c r="F831" i="21" s="1"/>
  <c r="AI96" i="7"/>
  <c r="AR96" i="7"/>
  <c r="AS96" i="7"/>
  <c r="E96" i="13"/>
  <c r="N96" i="13"/>
  <c r="B96" i="20" s="1"/>
  <c r="B587" i="21" s="1"/>
  <c r="AO95" i="7"/>
  <c r="R95" i="13"/>
  <c r="D831" i="21" s="1"/>
  <c r="AP95" i="7"/>
  <c r="T95" i="13"/>
  <c r="H831" i="21" s="1"/>
  <c r="D95" i="11"/>
  <c r="D1076" i="12" s="1"/>
  <c r="I97" i="4"/>
  <c r="S97" i="4" s="1"/>
  <c r="E95" i="9"/>
  <c r="B341" i="12" s="1"/>
  <c r="C95" i="9"/>
  <c r="B586" i="12" s="1"/>
  <c r="D95" i="9"/>
  <c r="F586" i="12" s="1"/>
  <c r="F95" i="9"/>
  <c r="D341" i="12" s="1"/>
  <c r="G95" i="9"/>
  <c r="F341" i="12" s="1"/>
  <c r="D586" i="12"/>
  <c r="F95" i="11"/>
  <c r="H1076" i="12" s="1"/>
  <c r="K97" i="4"/>
  <c r="L97" i="4" s="1"/>
  <c r="R95" i="7"/>
  <c r="S95" i="7"/>
  <c r="T95" i="7"/>
  <c r="U95" i="7"/>
  <c r="D95" i="13"/>
  <c r="AB95" i="13"/>
  <c r="V94" i="7"/>
  <c r="Q94" i="13"/>
  <c r="B830" i="21" s="1"/>
  <c r="B96" i="4"/>
  <c r="C96" i="4" s="1"/>
  <c r="D96" i="4" s="1"/>
  <c r="J96" i="4" s="1"/>
  <c r="Q96" i="4" s="1"/>
  <c r="R96" i="4" s="1"/>
  <c r="W94" i="7"/>
  <c r="S94" i="13"/>
  <c r="F830" i="21" s="1"/>
  <c r="AI95" i="7"/>
  <c r="AR95" i="7"/>
  <c r="AS95" i="7"/>
  <c r="E95" i="13"/>
  <c r="N95" i="13"/>
  <c r="B95" i="20" s="1"/>
  <c r="B586" i="21" s="1"/>
  <c r="AO94" i="7"/>
  <c r="R94" i="13"/>
  <c r="D830" i="21" s="1"/>
  <c r="AP94" i="7"/>
  <c r="T94" i="13"/>
  <c r="H830" i="21" s="1"/>
  <c r="D94" i="11"/>
  <c r="D1075" i="12" s="1"/>
  <c r="E94" i="9"/>
  <c r="B340" i="12" s="1"/>
  <c r="G94" i="9"/>
  <c r="F340" i="12" s="1"/>
  <c r="C94" i="9"/>
  <c r="B585" i="12" s="1"/>
  <c r="D94" i="9"/>
  <c r="F585" i="12" s="1"/>
  <c r="F94" i="9"/>
  <c r="D340" i="12" s="1"/>
  <c r="D585" i="12"/>
  <c r="F94" i="11"/>
  <c r="H1075" i="12" s="1"/>
  <c r="R94" i="7"/>
  <c r="S94" i="7"/>
  <c r="T94" i="7"/>
  <c r="U94" i="7"/>
  <c r="D94" i="13"/>
  <c r="AB94" i="13"/>
  <c r="V93" i="7"/>
  <c r="Q93" i="13"/>
  <c r="B829" i="21" s="1"/>
  <c r="B95" i="4"/>
  <c r="C95" i="4" s="1"/>
  <c r="D95" i="4" s="1"/>
  <c r="J95" i="4" s="1"/>
  <c r="Q95" i="4" s="1"/>
  <c r="R95" i="4" s="1"/>
  <c r="W93" i="7"/>
  <c r="S93" i="13"/>
  <c r="F829" i="21" s="1"/>
  <c r="AI94" i="7"/>
  <c r="AR94" i="7"/>
  <c r="AS94" i="7"/>
  <c r="E94" i="13"/>
  <c r="N94" i="13"/>
  <c r="B94" i="20" s="1"/>
  <c r="B585" i="21" s="1"/>
  <c r="AO93" i="7"/>
  <c r="R93" i="13"/>
  <c r="D829" i="21" s="1"/>
  <c r="AP93" i="7"/>
  <c r="T93" i="13"/>
  <c r="H829" i="21" s="1"/>
  <c r="D93" i="11"/>
  <c r="D1074" i="12" s="1"/>
  <c r="I95" i="4"/>
  <c r="S95" i="4" s="1"/>
  <c r="E93" i="9"/>
  <c r="B339" i="12" s="1"/>
  <c r="F93" i="9"/>
  <c r="D339" i="12" s="1"/>
  <c r="C93" i="9"/>
  <c r="B584" i="12" s="1"/>
  <c r="D93" i="9"/>
  <c r="F584" i="12" s="1"/>
  <c r="G93" i="9"/>
  <c r="F339" i="12" s="1"/>
  <c r="D584" i="12"/>
  <c r="F93" i="11"/>
  <c r="H1074" i="12" s="1"/>
  <c r="R93" i="7"/>
  <c r="S93" i="7"/>
  <c r="T93" i="7"/>
  <c r="U93" i="7"/>
  <c r="D93" i="13"/>
  <c r="AB93" i="13"/>
  <c r="V92" i="7"/>
  <c r="Q92" i="13"/>
  <c r="B828" i="21" s="1"/>
  <c r="B94" i="4"/>
  <c r="C94" i="4" s="1"/>
  <c r="D94" i="4" s="1"/>
  <c r="J94" i="4" s="1"/>
  <c r="Q94" i="4" s="1"/>
  <c r="R94" i="4" s="1"/>
  <c r="W92" i="7"/>
  <c r="S92" i="13"/>
  <c r="F828" i="21" s="1"/>
  <c r="AI93" i="7"/>
  <c r="AR93" i="7"/>
  <c r="AS93" i="7"/>
  <c r="E93" i="13"/>
  <c r="N93" i="13"/>
  <c r="B93" i="20" s="1"/>
  <c r="B584" i="21" s="1"/>
  <c r="AO92" i="7"/>
  <c r="R92" i="13"/>
  <c r="D828" i="21" s="1"/>
  <c r="AP92" i="7"/>
  <c r="T92" i="13"/>
  <c r="H828" i="21" s="1"/>
  <c r="D92" i="11"/>
  <c r="D1073" i="12" s="1"/>
  <c r="I94" i="4"/>
  <c r="S94" i="4" s="1"/>
  <c r="E92" i="9"/>
  <c r="B338" i="12" s="1"/>
  <c r="D583" i="12"/>
  <c r="D92" i="9"/>
  <c r="F583" i="12" s="1"/>
  <c r="G92" i="9"/>
  <c r="F338" i="12" s="1"/>
  <c r="C92" i="9"/>
  <c r="B583" i="12" s="1"/>
  <c r="F92" i="9"/>
  <c r="D338" i="12" s="1"/>
  <c r="F92" i="11"/>
  <c r="H1073" i="12" s="1"/>
  <c r="K94" i="4"/>
  <c r="L94" i="4" s="1"/>
  <c r="R92" i="7"/>
  <c r="S92" i="7"/>
  <c r="T92" i="7"/>
  <c r="U92" i="7"/>
  <c r="D92" i="13"/>
  <c r="AB92" i="13"/>
  <c r="V91" i="7"/>
  <c r="Q91" i="13"/>
  <c r="B827" i="21" s="1"/>
  <c r="B93" i="4"/>
  <c r="C93" i="4" s="1"/>
  <c r="D93" i="4" s="1"/>
  <c r="J93" i="4" s="1"/>
  <c r="Q93" i="4" s="1"/>
  <c r="R93" i="4" s="1"/>
  <c r="W91" i="7"/>
  <c r="S91" i="13"/>
  <c r="F827" i="21" s="1"/>
  <c r="AI92" i="7"/>
  <c r="AR92" i="7"/>
  <c r="AS92" i="7"/>
  <c r="E92" i="13"/>
  <c r="N92" i="13"/>
  <c r="B92" i="20" s="1"/>
  <c r="B583" i="21" s="1"/>
  <c r="AO91" i="7"/>
  <c r="R91" i="13"/>
  <c r="D827" i="21" s="1"/>
  <c r="AP91" i="7"/>
  <c r="T91" i="13"/>
  <c r="H827" i="21" s="1"/>
  <c r="D91" i="11"/>
  <c r="D1072" i="12" s="1"/>
  <c r="I93" i="4"/>
  <c r="S93" i="4" s="1"/>
  <c r="F91" i="9"/>
  <c r="D337" i="12" s="1"/>
  <c r="G91" i="9"/>
  <c r="F337" i="12" s="1"/>
  <c r="D91" i="9"/>
  <c r="F582" i="12" s="1"/>
  <c r="E91" i="9"/>
  <c r="B337" i="12" s="1"/>
  <c r="D582" i="12"/>
  <c r="C91" i="9"/>
  <c r="B582" i="12" s="1"/>
  <c r="F91" i="11"/>
  <c r="H1072" i="12" s="1"/>
  <c r="K93" i="4"/>
  <c r="L93" i="4" s="1"/>
  <c r="R91" i="7"/>
  <c r="S91" i="7"/>
  <c r="T91" i="7"/>
  <c r="U91" i="7"/>
  <c r="D91" i="13"/>
  <c r="AB91" i="13"/>
  <c r="V90" i="7"/>
  <c r="Q90" i="13"/>
  <c r="B826" i="21" s="1"/>
  <c r="B92" i="4"/>
  <c r="C92" i="4" s="1"/>
  <c r="D92" i="4" s="1"/>
  <c r="J92" i="4" s="1"/>
  <c r="Q92" i="4" s="1"/>
  <c r="R92" i="4" s="1"/>
  <c r="W90" i="7"/>
  <c r="S90" i="13"/>
  <c r="F826" i="21" s="1"/>
  <c r="AI91" i="7"/>
  <c r="AR91" i="7"/>
  <c r="AS91" i="7"/>
  <c r="E91" i="13"/>
  <c r="N91" i="13"/>
  <c r="B91" i="20" s="1"/>
  <c r="B582" i="21" s="1"/>
  <c r="AO90" i="7"/>
  <c r="R90" i="13"/>
  <c r="D826" i="21" s="1"/>
  <c r="AP90" i="7"/>
  <c r="T90" i="13"/>
  <c r="H826" i="21" s="1"/>
  <c r="D90" i="11"/>
  <c r="D1071" i="12" s="1"/>
  <c r="I92" i="4"/>
  <c r="S92" i="4" s="1"/>
  <c r="D90" i="9"/>
  <c r="F581" i="12" s="1"/>
  <c r="G90" i="9"/>
  <c r="F336" i="12" s="1"/>
  <c r="D581" i="12"/>
  <c r="C90" i="9"/>
  <c r="B581" i="12" s="1"/>
  <c r="E90" i="9"/>
  <c r="B336" i="12" s="1"/>
  <c r="F90" i="9"/>
  <c r="D336" i="12" s="1"/>
  <c r="F90" i="11"/>
  <c r="H1071" i="12" s="1"/>
  <c r="K92" i="4"/>
  <c r="L92" i="4" s="1"/>
  <c r="R90" i="7"/>
  <c r="S90" i="7"/>
  <c r="T90" i="7"/>
  <c r="U90" i="7"/>
  <c r="D90" i="13"/>
  <c r="AB90" i="13"/>
  <c r="V89" i="7"/>
  <c r="Q89" i="13"/>
  <c r="B825" i="21" s="1"/>
  <c r="B91" i="4"/>
  <c r="C91" i="4" s="1"/>
  <c r="D91" i="4" s="1"/>
  <c r="J91" i="4" s="1"/>
  <c r="Q91" i="4" s="1"/>
  <c r="R91" i="4" s="1"/>
  <c r="W89" i="7"/>
  <c r="S89" i="13"/>
  <c r="F825" i="21" s="1"/>
  <c r="AI90" i="7"/>
  <c r="AR90" i="7"/>
  <c r="AS90" i="7"/>
  <c r="E90" i="13"/>
  <c r="N90" i="13"/>
  <c r="B90" i="20" s="1"/>
  <c r="B581" i="21" s="1"/>
  <c r="AO89" i="7"/>
  <c r="R89" i="13"/>
  <c r="D825" i="21" s="1"/>
  <c r="AP89" i="7"/>
  <c r="T89" i="13"/>
  <c r="H825" i="21" s="1"/>
  <c r="D89" i="11"/>
  <c r="D1070" i="12" s="1"/>
  <c r="I91" i="4"/>
  <c r="S91" i="4" s="1"/>
  <c r="E89" i="9"/>
  <c r="B335" i="12" s="1"/>
  <c r="G89" i="9"/>
  <c r="F335" i="12" s="1"/>
  <c r="D89" i="9"/>
  <c r="F580" i="12" s="1"/>
  <c r="F89" i="9"/>
  <c r="D335" i="12" s="1"/>
  <c r="C89" i="9"/>
  <c r="B580" i="12" s="1"/>
  <c r="D580" i="12"/>
  <c r="F89" i="11"/>
  <c r="H1070" i="12" s="1"/>
  <c r="K91" i="4"/>
  <c r="L91" i="4" s="1"/>
  <c r="R89" i="7"/>
  <c r="S89" i="7"/>
  <c r="T89" i="7"/>
  <c r="U89" i="7"/>
  <c r="D89" i="13"/>
  <c r="AB89" i="13"/>
  <c r="V88" i="7"/>
  <c r="Q88" i="13"/>
  <c r="B824" i="21" s="1"/>
  <c r="B90" i="4"/>
  <c r="C90" i="4" s="1"/>
  <c r="D90" i="4" s="1"/>
  <c r="J90" i="4" s="1"/>
  <c r="Q90" i="4" s="1"/>
  <c r="R90" i="4" s="1"/>
  <c r="W88" i="7"/>
  <c r="S88" i="13"/>
  <c r="F824" i="21" s="1"/>
  <c r="AI89" i="7"/>
  <c r="AR89" i="7"/>
  <c r="AS89" i="7"/>
  <c r="E89" i="13"/>
  <c r="N89" i="13"/>
  <c r="B89" i="20" s="1"/>
  <c r="B580" i="21" s="1"/>
  <c r="AO88" i="7"/>
  <c r="R88" i="13"/>
  <c r="D824" i="21" s="1"/>
  <c r="AP88" i="7"/>
  <c r="T88" i="13"/>
  <c r="H824" i="21" s="1"/>
  <c r="D88" i="11"/>
  <c r="D1069" i="12" s="1"/>
  <c r="I90" i="4"/>
  <c r="S90" i="4" s="1"/>
  <c r="F88" i="9"/>
  <c r="D334" i="12" s="1"/>
  <c r="C88" i="9"/>
  <c r="B579" i="12" s="1"/>
  <c r="D579" i="12"/>
  <c r="D88" i="9"/>
  <c r="F579" i="12" s="1"/>
  <c r="E88" i="9"/>
  <c r="B334" i="12" s="1"/>
  <c r="G88" i="9"/>
  <c r="F334" i="12" s="1"/>
  <c r="V88" i="8"/>
  <c r="Y88" i="8"/>
  <c r="F88" i="11"/>
  <c r="H1069" i="12" s="1"/>
  <c r="K90" i="4"/>
  <c r="L90" i="4" s="1"/>
  <c r="R88" i="7"/>
  <c r="S88" i="7"/>
  <c r="T88" i="7"/>
  <c r="U88" i="7"/>
  <c r="D88" i="13"/>
  <c r="AB88" i="13"/>
  <c r="V87" i="7"/>
  <c r="Q87" i="13"/>
  <c r="B823" i="21" s="1"/>
  <c r="B89" i="4"/>
  <c r="C89" i="4" s="1"/>
  <c r="D89" i="4" s="1"/>
  <c r="J89" i="4" s="1"/>
  <c r="Q89" i="4" s="1"/>
  <c r="R89" i="4" s="1"/>
  <c r="W87" i="7"/>
  <c r="S87" i="13"/>
  <c r="F823" i="21" s="1"/>
  <c r="AI88" i="7"/>
  <c r="AR88" i="7"/>
  <c r="AS88" i="7"/>
  <c r="E88" i="13"/>
  <c r="N88" i="13"/>
  <c r="B88" i="20" s="1"/>
  <c r="B579" i="21" s="1"/>
  <c r="AO87" i="7"/>
  <c r="R87" i="13"/>
  <c r="D823" i="21" s="1"/>
  <c r="AP87" i="7"/>
  <c r="T87" i="13"/>
  <c r="H823" i="21" s="1"/>
  <c r="D87" i="11"/>
  <c r="D1068" i="12" s="1"/>
  <c r="I89" i="4"/>
  <c r="S89" i="4" s="1"/>
  <c r="E87" i="9"/>
  <c r="B333" i="12" s="1"/>
  <c r="C87" i="9"/>
  <c r="B578" i="12" s="1"/>
  <c r="F87" i="9"/>
  <c r="D333" i="12" s="1"/>
  <c r="D578" i="12"/>
  <c r="D87" i="9"/>
  <c r="F578" i="12" s="1"/>
  <c r="G87" i="9"/>
  <c r="F333" i="12" s="1"/>
  <c r="V87" i="8"/>
  <c r="Y87" i="8"/>
  <c r="F87" i="11"/>
  <c r="H1068" i="12" s="1"/>
  <c r="K89" i="4"/>
  <c r="L89" i="4" s="1"/>
  <c r="R87" i="7"/>
  <c r="S87" i="7"/>
  <c r="T87" i="7"/>
  <c r="U87" i="7"/>
  <c r="D87" i="13"/>
  <c r="AB87" i="13"/>
  <c r="V86" i="7"/>
  <c r="Q86" i="13"/>
  <c r="B822" i="21" s="1"/>
  <c r="B88" i="4"/>
  <c r="C88" i="4" s="1"/>
  <c r="D88" i="4" s="1"/>
  <c r="J88" i="4" s="1"/>
  <c r="Q88" i="4" s="1"/>
  <c r="R88" i="4" s="1"/>
  <c r="W86" i="7"/>
  <c r="S86" i="13"/>
  <c r="F822" i="21" s="1"/>
  <c r="AI87" i="7"/>
  <c r="AR87" i="7"/>
  <c r="AS87" i="7"/>
  <c r="E87" i="13"/>
  <c r="N87" i="13"/>
  <c r="B87" i="20" s="1"/>
  <c r="B578" i="21" s="1"/>
  <c r="AO86" i="7"/>
  <c r="R86" i="13"/>
  <c r="D822" i="21" s="1"/>
  <c r="AP86" i="7"/>
  <c r="T86" i="13"/>
  <c r="H822" i="21" s="1"/>
  <c r="D86" i="11"/>
  <c r="D1067" i="12" s="1"/>
  <c r="I88" i="4"/>
  <c r="S88" i="4" s="1"/>
  <c r="F86" i="9"/>
  <c r="D332" i="12" s="1"/>
  <c r="D577" i="12"/>
  <c r="C86" i="9"/>
  <c r="B577" i="12" s="1"/>
  <c r="D86" i="9"/>
  <c r="F577" i="12" s="1"/>
  <c r="E86" i="9"/>
  <c r="B332" i="12" s="1"/>
  <c r="G86" i="9"/>
  <c r="F332" i="12" s="1"/>
  <c r="V86" i="8"/>
  <c r="Y86" i="8"/>
  <c r="F86" i="11"/>
  <c r="H1067" i="12" s="1"/>
  <c r="K88" i="4"/>
  <c r="L88" i="4" s="1"/>
  <c r="R86" i="7"/>
  <c r="S86" i="7"/>
  <c r="T86" i="7"/>
  <c r="U86" i="7"/>
  <c r="D86" i="13"/>
  <c r="AB86" i="13"/>
  <c r="V85" i="7"/>
  <c r="Q85" i="13"/>
  <c r="B821" i="21" s="1"/>
  <c r="B87" i="4"/>
  <c r="C87" i="4" s="1"/>
  <c r="D87" i="4" s="1"/>
  <c r="J87" i="4" s="1"/>
  <c r="Q87" i="4" s="1"/>
  <c r="R87" i="4" s="1"/>
  <c r="W85" i="7"/>
  <c r="S85" i="13"/>
  <c r="F821" i="21" s="1"/>
  <c r="AI86" i="7"/>
  <c r="AR86" i="7"/>
  <c r="AS86" i="7"/>
  <c r="E86" i="13"/>
  <c r="N86" i="13"/>
  <c r="B86" i="20" s="1"/>
  <c r="B577" i="21" s="1"/>
  <c r="AO85" i="7"/>
  <c r="R85" i="13"/>
  <c r="D821" i="21" s="1"/>
  <c r="AP85" i="7"/>
  <c r="T85" i="13"/>
  <c r="H821" i="21" s="1"/>
  <c r="D85" i="11"/>
  <c r="D1066" i="12" s="1"/>
  <c r="I87" i="4"/>
  <c r="S87" i="4" s="1"/>
  <c r="E85" i="9"/>
  <c r="B331" i="12" s="1"/>
  <c r="D85" i="9"/>
  <c r="F576" i="12" s="1"/>
  <c r="C85" i="9"/>
  <c r="B576" i="12" s="1"/>
  <c r="F85" i="9"/>
  <c r="D331" i="12" s="1"/>
  <c r="G85" i="9"/>
  <c r="F331" i="12" s="1"/>
  <c r="D576" i="12"/>
  <c r="V85" i="8"/>
  <c r="Y85" i="8"/>
  <c r="F85" i="11"/>
  <c r="H1066" i="12" s="1"/>
  <c r="K87" i="4"/>
  <c r="L87" i="4" s="1"/>
  <c r="R85" i="7"/>
  <c r="S85" i="7"/>
  <c r="T85" i="7"/>
  <c r="U85" i="7"/>
  <c r="D85" i="13"/>
  <c r="AB85" i="13"/>
  <c r="V84" i="7"/>
  <c r="Q84" i="13"/>
  <c r="B820" i="21" s="1"/>
  <c r="B86" i="4"/>
  <c r="C86" i="4" s="1"/>
  <c r="D86" i="4" s="1"/>
  <c r="J86" i="4" s="1"/>
  <c r="Q86" i="4" s="1"/>
  <c r="R86" i="4" s="1"/>
  <c r="W84" i="7"/>
  <c r="S84" i="13"/>
  <c r="F820" i="21" s="1"/>
  <c r="AI85" i="7"/>
  <c r="AR85" i="7"/>
  <c r="AS85" i="7"/>
  <c r="E85" i="13"/>
  <c r="N85" i="13"/>
  <c r="B85" i="20" s="1"/>
  <c r="B576" i="21" s="1"/>
  <c r="AO84" i="7"/>
  <c r="R84" i="13"/>
  <c r="D820" i="21" s="1"/>
  <c r="AP84" i="7"/>
  <c r="T84" i="13"/>
  <c r="H820" i="21" s="1"/>
  <c r="D84" i="11"/>
  <c r="D1065" i="12" s="1"/>
  <c r="I86" i="4"/>
  <c r="S86" i="4" s="1"/>
  <c r="D84" i="9"/>
  <c r="F575" i="12" s="1"/>
  <c r="E84" i="9"/>
  <c r="B330" i="12" s="1"/>
  <c r="C84" i="9"/>
  <c r="B575" i="12" s="1"/>
  <c r="F84" i="9"/>
  <c r="D330" i="12" s="1"/>
  <c r="D575" i="12"/>
  <c r="G84" i="9"/>
  <c r="F330" i="12" s="1"/>
  <c r="V84" i="8"/>
  <c r="Y84" i="8"/>
  <c r="F84" i="11"/>
  <c r="H1065" i="12" s="1"/>
  <c r="K86" i="4"/>
  <c r="L86" i="4" s="1"/>
  <c r="R84" i="7"/>
  <c r="S84" i="7"/>
  <c r="T84" i="7"/>
  <c r="U84" i="7"/>
  <c r="D84" i="13"/>
  <c r="AB84" i="13"/>
  <c r="V83" i="7"/>
  <c r="Q83" i="13"/>
  <c r="B819" i="21" s="1"/>
  <c r="B85" i="4"/>
  <c r="C85" i="4" s="1"/>
  <c r="D85" i="4" s="1"/>
  <c r="J85" i="4" s="1"/>
  <c r="Q85" i="4" s="1"/>
  <c r="R85" i="4" s="1"/>
  <c r="W83" i="7"/>
  <c r="S83" i="13"/>
  <c r="F819" i="21" s="1"/>
  <c r="AI84" i="7"/>
  <c r="AR84" i="7"/>
  <c r="AS84" i="7"/>
  <c r="E84" i="13"/>
  <c r="N84" i="13"/>
  <c r="B84" i="20" s="1"/>
  <c r="B575" i="21" s="1"/>
  <c r="AO83" i="7"/>
  <c r="R83" i="13"/>
  <c r="D819" i="21" s="1"/>
  <c r="AP83" i="7"/>
  <c r="T83" i="13"/>
  <c r="H819" i="21" s="1"/>
  <c r="D83" i="11"/>
  <c r="D1064" i="12" s="1"/>
  <c r="I85" i="4"/>
  <c r="S85" i="4" s="1"/>
  <c r="D83" i="9"/>
  <c r="F574" i="12" s="1"/>
  <c r="F83" i="9"/>
  <c r="D329" i="12" s="1"/>
  <c r="G83" i="9"/>
  <c r="F329" i="12" s="1"/>
  <c r="C83" i="9"/>
  <c r="B574" i="12" s="1"/>
  <c r="E83" i="9"/>
  <c r="B329" i="12" s="1"/>
  <c r="D574" i="12"/>
  <c r="V83" i="8"/>
  <c r="Y83" i="8"/>
  <c r="F83" i="11"/>
  <c r="H1064" i="12" s="1"/>
  <c r="K85" i="4"/>
  <c r="L85" i="4" s="1"/>
  <c r="R83" i="7"/>
  <c r="S83" i="7"/>
  <c r="T83" i="7"/>
  <c r="U83" i="7"/>
  <c r="D83" i="13"/>
  <c r="AB83" i="13"/>
  <c r="V82" i="7"/>
  <c r="Q82" i="13"/>
  <c r="B818" i="21" s="1"/>
  <c r="B84" i="4"/>
  <c r="C84" i="4" s="1"/>
  <c r="D84" i="4" s="1"/>
  <c r="J84" i="4" s="1"/>
  <c r="Q84" i="4" s="1"/>
  <c r="R84" i="4" s="1"/>
  <c r="W82" i="7"/>
  <c r="S82" i="13"/>
  <c r="F818" i="21" s="1"/>
  <c r="AI83" i="7"/>
  <c r="AR83" i="7"/>
  <c r="AS83" i="7"/>
  <c r="E83" i="13"/>
  <c r="N83" i="13"/>
  <c r="B83" i="20" s="1"/>
  <c r="B574" i="21" s="1"/>
  <c r="AO82" i="7"/>
  <c r="R82" i="13"/>
  <c r="D818" i="21" s="1"/>
  <c r="AP82" i="7"/>
  <c r="T82" i="13"/>
  <c r="H818" i="21" s="1"/>
  <c r="D82" i="11"/>
  <c r="D1063" i="12" s="1"/>
  <c r="I84" i="4"/>
  <c r="S84" i="4" s="1"/>
  <c r="E82" i="9"/>
  <c r="B328" i="12" s="1"/>
  <c r="F82" i="9"/>
  <c r="D328" i="12" s="1"/>
  <c r="G82" i="9"/>
  <c r="F328" i="12" s="1"/>
  <c r="D573" i="12"/>
  <c r="D82" i="9"/>
  <c r="F573" i="12" s="1"/>
  <c r="C82" i="9"/>
  <c r="B573" i="12" s="1"/>
  <c r="V82" i="8"/>
  <c r="Y82" i="8"/>
  <c r="F82" i="11"/>
  <c r="H1063" i="12" s="1"/>
  <c r="K84" i="4"/>
  <c r="L84" i="4" s="1"/>
  <c r="R82" i="7"/>
  <c r="S82" i="7"/>
  <c r="T82" i="7"/>
  <c r="U82" i="7"/>
  <c r="D82" i="13"/>
  <c r="AB82" i="13"/>
  <c r="V81" i="7"/>
  <c r="Q81" i="13"/>
  <c r="B817" i="21" s="1"/>
  <c r="B83" i="4"/>
  <c r="C83" i="4" s="1"/>
  <c r="D83" i="4" s="1"/>
  <c r="J83" i="4" s="1"/>
  <c r="Q83" i="4" s="1"/>
  <c r="R83" i="4" s="1"/>
  <c r="W81" i="7"/>
  <c r="S81" i="13"/>
  <c r="F817" i="21" s="1"/>
  <c r="AI82" i="7"/>
  <c r="AR82" i="7"/>
  <c r="AS82" i="7"/>
  <c r="E82" i="13"/>
  <c r="N82" i="13"/>
  <c r="B82" i="20" s="1"/>
  <c r="B573" i="21" s="1"/>
  <c r="AO81" i="7"/>
  <c r="R81" i="13"/>
  <c r="D817" i="21" s="1"/>
  <c r="AP81" i="7"/>
  <c r="T81" i="13"/>
  <c r="H817" i="21" s="1"/>
  <c r="D81" i="11"/>
  <c r="D1062" i="12" s="1"/>
  <c r="I83" i="4"/>
  <c r="S83" i="4" s="1"/>
  <c r="C81" i="9"/>
  <c r="B572" i="12" s="1"/>
  <c r="D81" i="9"/>
  <c r="F572" i="12" s="1"/>
  <c r="E81" i="9"/>
  <c r="B327" i="12" s="1"/>
  <c r="F81" i="9"/>
  <c r="D327" i="12" s="1"/>
  <c r="G81" i="9"/>
  <c r="F327" i="12" s="1"/>
  <c r="D572" i="12"/>
  <c r="F81" i="11"/>
  <c r="H1062" i="12" s="1"/>
  <c r="K83" i="4"/>
  <c r="L83" i="4" s="1"/>
  <c r="R81" i="7"/>
  <c r="S81" i="7"/>
  <c r="T81" i="7"/>
  <c r="U81" i="7"/>
  <c r="D81" i="13"/>
  <c r="AB81" i="13"/>
  <c r="V80" i="7"/>
  <c r="Q80" i="13"/>
  <c r="B816" i="21" s="1"/>
  <c r="B82" i="4"/>
  <c r="C82" i="4" s="1"/>
  <c r="D82" i="4" s="1"/>
  <c r="J82" i="4" s="1"/>
  <c r="Q82" i="4" s="1"/>
  <c r="R82" i="4" s="1"/>
  <c r="W80" i="7"/>
  <c r="S80" i="13"/>
  <c r="F816" i="21" s="1"/>
  <c r="AI81" i="7"/>
  <c r="AR81" i="7"/>
  <c r="AS81" i="7"/>
  <c r="E81" i="13"/>
  <c r="N81" i="13"/>
  <c r="B81" i="20" s="1"/>
  <c r="B572" i="21" s="1"/>
  <c r="AO80" i="7"/>
  <c r="R80" i="13"/>
  <c r="D816" i="21" s="1"/>
  <c r="AP80" i="7"/>
  <c r="T80" i="13"/>
  <c r="H816" i="21" s="1"/>
  <c r="D80" i="11"/>
  <c r="D1061" i="12" s="1"/>
  <c r="I82" i="4"/>
  <c r="S82" i="4" s="1"/>
  <c r="E80" i="9"/>
  <c r="B326" i="12" s="1"/>
  <c r="C80" i="9"/>
  <c r="B571" i="12" s="1"/>
  <c r="D80" i="9"/>
  <c r="F571" i="12" s="1"/>
  <c r="G80" i="9"/>
  <c r="F326" i="12" s="1"/>
  <c r="D571" i="12"/>
  <c r="F80" i="9"/>
  <c r="D326" i="12" s="1"/>
  <c r="F80" i="11"/>
  <c r="H1061" i="12" s="1"/>
  <c r="K82" i="4"/>
  <c r="L82" i="4" s="1"/>
  <c r="R80" i="7"/>
  <c r="S80" i="7"/>
  <c r="T80" i="7"/>
  <c r="U80" i="7"/>
  <c r="D80" i="13"/>
  <c r="AB80" i="13"/>
  <c r="V79" i="7"/>
  <c r="Q79" i="13"/>
  <c r="B815" i="21" s="1"/>
  <c r="B81" i="4"/>
  <c r="C81" i="4" s="1"/>
  <c r="D81" i="4" s="1"/>
  <c r="J81" i="4" s="1"/>
  <c r="Q81" i="4" s="1"/>
  <c r="R81" i="4" s="1"/>
  <c r="W79" i="7"/>
  <c r="S79" i="13"/>
  <c r="F815" i="21" s="1"/>
  <c r="AI80" i="7"/>
  <c r="AR80" i="7"/>
  <c r="AS80" i="7"/>
  <c r="E80" i="13"/>
  <c r="N80" i="13"/>
  <c r="B80" i="20" s="1"/>
  <c r="B571" i="21" s="1"/>
  <c r="AO79" i="7"/>
  <c r="R79" i="13"/>
  <c r="D815" i="21" s="1"/>
  <c r="AP79" i="7"/>
  <c r="T79" i="13"/>
  <c r="H815" i="21" s="1"/>
  <c r="D79" i="11"/>
  <c r="D1060" i="12" s="1"/>
  <c r="I81" i="4"/>
  <c r="S81" i="4" s="1"/>
  <c r="D79" i="9"/>
  <c r="F570" i="12" s="1"/>
  <c r="F79" i="9"/>
  <c r="D325" i="12" s="1"/>
  <c r="C79" i="9"/>
  <c r="B570" i="12" s="1"/>
  <c r="E79" i="9"/>
  <c r="B325" i="12" s="1"/>
  <c r="G79" i="9"/>
  <c r="F325" i="12" s="1"/>
  <c r="D570" i="12"/>
  <c r="F79" i="11"/>
  <c r="H1060" i="12" s="1"/>
  <c r="K81" i="4"/>
  <c r="L81" i="4" s="1"/>
  <c r="R79" i="7"/>
  <c r="S79" i="7"/>
  <c r="T79" i="7"/>
  <c r="U79" i="7"/>
  <c r="D79" i="13"/>
  <c r="AB79" i="13"/>
  <c r="V78" i="7"/>
  <c r="Q78" i="13"/>
  <c r="B814" i="21" s="1"/>
  <c r="B80" i="4"/>
  <c r="C80" i="4" s="1"/>
  <c r="D80" i="4" s="1"/>
  <c r="J80" i="4" s="1"/>
  <c r="Q80" i="4" s="1"/>
  <c r="R80" i="4" s="1"/>
  <c r="W78" i="7"/>
  <c r="S78" i="13"/>
  <c r="F814" i="21" s="1"/>
  <c r="AI79" i="7"/>
  <c r="AR79" i="7"/>
  <c r="AS79" i="7"/>
  <c r="E79" i="13"/>
  <c r="N79" i="13"/>
  <c r="B79" i="20" s="1"/>
  <c r="B570" i="21" s="1"/>
  <c r="AO78" i="7"/>
  <c r="R78" i="13"/>
  <c r="D814" i="21" s="1"/>
  <c r="AP78" i="7"/>
  <c r="T78" i="13"/>
  <c r="H814" i="21" s="1"/>
  <c r="D78" i="11"/>
  <c r="D1059" i="12" s="1"/>
  <c r="D78" i="9"/>
  <c r="F569" i="12" s="1"/>
  <c r="D569" i="12"/>
  <c r="C78" i="9"/>
  <c r="B569" i="12" s="1"/>
  <c r="E78" i="9"/>
  <c r="B324" i="12" s="1"/>
  <c r="F78" i="9"/>
  <c r="D324" i="12" s="1"/>
  <c r="G78" i="9"/>
  <c r="F324" i="12" s="1"/>
  <c r="F78" i="11"/>
  <c r="H1059" i="12" s="1"/>
  <c r="R78" i="7"/>
  <c r="S78" i="7"/>
  <c r="T78" i="7"/>
  <c r="U78" i="7"/>
  <c r="D78" i="13"/>
  <c r="AB78" i="13"/>
  <c r="V77" i="7"/>
  <c r="Q77" i="13"/>
  <c r="B813" i="21" s="1"/>
  <c r="B79" i="4"/>
  <c r="C79" i="4" s="1"/>
  <c r="D79" i="4" s="1"/>
  <c r="J79" i="4" s="1"/>
  <c r="Q79" i="4" s="1"/>
  <c r="R79" i="4" s="1"/>
  <c r="W77" i="7"/>
  <c r="S77" i="13"/>
  <c r="F813" i="21" s="1"/>
  <c r="AI78" i="7"/>
  <c r="AR78" i="7"/>
  <c r="AS78" i="7"/>
  <c r="E78" i="13"/>
  <c r="N78" i="13"/>
  <c r="B78" i="20" s="1"/>
  <c r="B569" i="21" s="1"/>
  <c r="AO77" i="7"/>
  <c r="R77" i="13"/>
  <c r="D813" i="21" s="1"/>
  <c r="AP77" i="7"/>
  <c r="T77" i="13"/>
  <c r="H813" i="21" s="1"/>
  <c r="D77" i="11"/>
  <c r="D1058" i="12" s="1"/>
  <c r="I79" i="4"/>
  <c r="S79" i="4" s="1"/>
  <c r="E77" i="9"/>
  <c r="B323" i="12" s="1"/>
  <c r="G77" i="9"/>
  <c r="F323" i="12" s="1"/>
  <c r="D568" i="12"/>
  <c r="D77" i="9"/>
  <c r="F568" i="12" s="1"/>
  <c r="F77" i="9"/>
  <c r="D323" i="12" s="1"/>
  <c r="C77" i="9"/>
  <c r="B568" i="12" s="1"/>
  <c r="F77" i="11"/>
  <c r="H1058" i="12" s="1"/>
  <c r="K79" i="4"/>
  <c r="L79" i="4" s="1"/>
  <c r="R77" i="7"/>
  <c r="S77" i="7"/>
  <c r="T77" i="7"/>
  <c r="U77" i="7"/>
  <c r="D77" i="13"/>
  <c r="AB77" i="13"/>
  <c r="V76" i="7"/>
  <c r="Q76" i="13"/>
  <c r="B812" i="21" s="1"/>
  <c r="B78" i="4"/>
  <c r="C78" i="4" s="1"/>
  <c r="D78" i="4" s="1"/>
  <c r="J78" i="4" s="1"/>
  <c r="Q78" i="4" s="1"/>
  <c r="R78" i="4" s="1"/>
  <c r="W76" i="7"/>
  <c r="S76" i="13"/>
  <c r="F812" i="21" s="1"/>
  <c r="AI77" i="7"/>
  <c r="AR77" i="7"/>
  <c r="AS77" i="7"/>
  <c r="E77" i="13"/>
  <c r="N77" i="13"/>
  <c r="B77" i="20" s="1"/>
  <c r="B568" i="21" s="1"/>
  <c r="AO76" i="7"/>
  <c r="R76" i="13"/>
  <c r="D812" i="21" s="1"/>
  <c r="AP76" i="7"/>
  <c r="T76" i="13"/>
  <c r="H812" i="21" s="1"/>
  <c r="D76" i="11"/>
  <c r="D1057" i="12" s="1"/>
  <c r="I78" i="4"/>
  <c r="S78" i="4" s="1"/>
  <c r="D76" i="9"/>
  <c r="F567" i="12" s="1"/>
  <c r="G76" i="9"/>
  <c r="F322" i="12" s="1"/>
  <c r="D567" i="12"/>
  <c r="C76" i="9"/>
  <c r="B567" i="12" s="1"/>
  <c r="E76" i="9"/>
  <c r="B322" i="12" s="1"/>
  <c r="F76" i="9"/>
  <c r="D322" i="12" s="1"/>
  <c r="F76" i="11"/>
  <c r="H1057" i="12" s="1"/>
  <c r="K78" i="4"/>
  <c r="L78" i="4" s="1"/>
  <c r="R76" i="7"/>
  <c r="S76" i="7"/>
  <c r="T76" i="7"/>
  <c r="U76" i="7"/>
  <c r="D76" i="13"/>
  <c r="AB76" i="13"/>
  <c r="V75" i="7"/>
  <c r="Q75" i="13"/>
  <c r="B811" i="21" s="1"/>
  <c r="B77" i="4"/>
  <c r="C77" i="4" s="1"/>
  <c r="D77" i="4" s="1"/>
  <c r="J77" i="4" s="1"/>
  <c r="Q77" i="4" s="1"/>
  <c r="R77" i="4" s="1"/>
  <c r="W75" i="7"/>
  <c r="S75" i="13"/>
  <c r="F811" i="21" s="1"/>
  <c r="AI76" i="7"/>
  <c r="AR76" i="7"/>
  <c r="AS76" i="7"/>
  <c r="E76" i="13"/>
  <c r="N76" i="13"/>
  <c r="B76" i="20" s="1"/>
  <c r="B567" i="21" s="1"/>
  <c r="AO75" i="7"/>
  <c r="R75" i="13"/>
  <c r="D811" i="21" s="1"/>
  <c r="AP75" i="7"/>
  <c r="T75" i="13"/>
  <c r="H811" i="21" s="1"/>
  <c r="D75" i="11"/>
  <c r="D1056" i="12" s="1"/>
  <c r="I77" i="4"/>
  <c r="S77" i="4" s="1"/>
  <c r="D75" i="9"/>
  <c r="F566" i="12" s="1"/>
  <c r="E75" i="9"/>
  <c r="B321" i="12" s="1"/>
  <c r="F75" i="9"/>
  <c r="D321" i="12" s="1"/>
  <c r="G75" i="9"/>
  <c r="F321" i="12" s="1"/>
  <c r="D566" i="12"/>
  <c r="C75" i="9"/>
  <c r="B566" i="12" s="1"/>
  <c r="F75" i="11"/>
  <c r="H1056" i="12" s="1"/>
  <c r="K77" i="4"/>
  <c r="L77" i="4" s="1"/>
  <c r="R75" i="7"/>
  <c r="S75" i="7"/>
  <c r="T75" i="7"/>
  <c r="U75" i="7"/>
  <c r="D75" i="13"/>
  <c r="AB75" i="13"/>
  <c r="V74" i="7"/>
  <c r="Q74" i="13"/>
  <c r="B810" i="21" s="1"/>
  <c r="B76" i="4"/>
  <c r="C76" i="4" s="1"/>
  <c r="D76" i="4" s="1"/>
  <c r="J76" i="4" s="1"/>
  <c r="Q76" i="4" s="1"/>
  <c r="R76" i="4" s="1"/>
  <c r="W74" i="7"/>
  <c r="S74" i="13"/>
  <c r="F810" i="21" s="1"/>
  <c r="AI75" i="7"/>
  <c r="AR75" i="7"/>
  <c r="AS75" i="7"/>
  <c r="E75" i="13"/>
  <c r="N75" i="13"/>
  <c r="B75" i="20" s="1"/>
  <c r="B566" i="21" s="1"/>
  <c r="AO74" i="7"/>
  <c r="R74" i="13"/>
  <c r="D810" i="21" s="1"/>
  <c r="AP74" i="7"/>
  <c r="T74" i="13"/>
  <c r="H810" i="21" s="1"/>
  <c r="D74" i="11"/>
  <c r="D1055" i="12" s="1"/>
  <c r="I76" i="4"/>
  <c r="S76" i="4" s="1"/>
  <c r="C74" i="9"/>
  <c r="B565" i="12" s="1"/>
  <c r="E74" i="9"/>
  <c r="B320" i="12" s="1"/>
  <c r="D565" i="12"/>
  <c r="D74" i="9"/>
  <c r="F565" i="12" s="1"/>
  <c r="F74" i="9"/>
  <c r="D320" i="12" s="1"/>
  <c r="G74" i="9"/>
  <c r="F320" i="12" s="1"/>
  <c r="F74" i="11"/>
  <c r="H1055" i="12" s="1"/>
  <c r="K76" i="4"/>
  <c r="L76" i="4" s="1"/>
  <c r="R74" i="7"/>
  <c r="S74" i="7"/>
  <c r="T74" i="7"/>
  <c r="U74" i="7"/>
  <c r="D74" i="13"/>
  <c r="AB74" i="13"/>
  <c r="V73" i="7"/>
  <c r="Q73" i="13"/>
  <c r="B809" i="21" s="1"/>
  <c r="B75" i="4"/>
  <c r="C75" i="4" s="1"/>
  <c r="D75" i="4" s="1"/>
  <c r="J75" i="4" s="1"/>
  <c r="Q75" i="4" s="1"/>
  <c r="R75" i="4" s="1"/>
  <c r="W73" i="7"/>
  <c r="S73" i="13"/>
  <c r="F809" i="21" s="1"/>
  <c r="AI74" i="7"/>
  <c r="AR74" i="7"/>
  <c r="AS74" i="7"/>
  <c r="E74" i="13"/>
  <c r="N74" i="13"/>
  <c r="B74" i="20" s="1"/>
  <c r="B565" i="21" s="1"/>
  <c r="AO73" i="7"/>
  <c r="R73" i="13"/>
  <c r="D809" i="21" s="1"/>
  <c r="AP73" i="7"/>
  <c r="T73" i="13"/>
  <c r="H809" i="21" s="1"/>
  <c r="R73" i="7"/>
  <c r="S73" i="7"/>
  <c r="T73" i="7"/>
  <c r="U73" i="7"/>
  <c r="D73" i="13"/>
  <c r="AB73" i="13"/>
  <c r="V72" i="7"/>
  <c r="Q72" i="13"/>
  <c r="B808" i="21" s="1"/>
  <c r="B74" i="4"/>
  <c r="C74" i="4" s="1"/>
  <c r="D74" i="4" s="1"/>
  <c r="J74" i="4" s="1"/>
  <c r="Q74" i="4" s="1"/>
  <c r="R74" i="4" s="1"/>
  <c r="W72" i="7"/>
  <c r="S72" i="13"/>
  <c r="F808" i="21" s="1"/>
  <c r="AI73" i="7"/>
  <c r="AR73" i="7"/>
  <c r="AS73" i="7"/>
  <c r="E73" i="13"/>
  <c r="N73" i="13"/>
  <c r="B73" i="20" s="1"/>
  <c r="B564" i="21" s="1"/>
  <c r="AO72" i="7"/>
  <c r="R72" i="13"/>
  <c r="D808" i="21" s="1"/>
  <c r="AP72" i="7"/>
  <c r="T72" i="13"/>
  <c r="H808" i="21" s="1"/>
  <c r="R72" i="7"/>
  <c r="S72" i="7"/>
  <c r="T72" i="7"/>
  <c r="U72" i="7"/>
  <c r="D72" i="13"/>
  <c r="AB72" i="13"/>
  <c r="V71" i="7"/>
  <c r="Q71" i="13"/>
  <c r="B807" i="21" s="1"/>
  <c r="B73" i="4"/>
  <c r="C73" i="4" s="1"/>
  <c r="D73" i="4" s="1"/>
  <c r="J73" i="4" s="1"/>
  <c r="Q73" i="4" s="1"/>
  <c r="R73" i="4" s="1"/>
  <c r="W71" i="7"/>
  <c r="S71" i="13"/>
  <c r="F807" i="21" s="1"/>
  <c r="AI72" i="7"/>
  <c r="AR72" i="7"/>
  <c r="AS72" i="7"/>
  <c r="E72" i="13"/>
  <c r="N72" i="13"/>
  <c r="B72" i="20" s="1"/>
  <c r="B563" i="21" s="1"/>
  <c r="AO71" i="7"/>
  <c r="R71" i="13"/>
  <c r="D807" i="21" s="1"/>
  <c r="AP71" i="7"/>
  <c r="T71" i="13"/>
  <c r="H807" i="21" s="1"/>
  <c r="R71" i="7"/>
  <c r="S71" i="7"/>
  <c r="T71" i="7"/>
  <c r="U71" i="7"/>
  <c r="D71" i="13"/>
  <c r="AB71" i="13"/>
  <c r="V70" i="7"/>
  <c r="Q70" i="13"/>
  <c r="B806" i="21" s="1"/>
  <c r="B72" i="4"/>
  <c r="C72" i="4" s="1"/>
  <c r="D72" i="4" s="1"/>
  <c r="J72" i="4" s="1"/>
  <c r="Q72" i="4" s="1"/>
  <c r="R72" i="4" s="1"/>
  <c r="W70" i="7"/>
  <c r="S70" i="13"/>
  <c r="F806" i="21" s="1"/>
  <c r="AI71" i="7"/>
  <c r="AR71" i="7"/>
  <c r="AS71" i="7"/>
  <c r="E71" i="13"/>
  <c r="N71" i="13"/>
  <c r="B71" i="20" s="1"/>
  <c r="B562" i="21" s="1"/>
  <c r="AO70" i="7"/>
  <c r="R70" i="13"/>
  <c r="D806" i="21" s="1"/>
  <c r="AP70" i="7"/>
  <c r="T70" i="13"/>
  <c r="H806" i="21" s="1"/>
  <c r="R70" i="7"/>
  <c r="S70" i="7"/>
  <c r="T70" i="7"/>
  <c r="U70" i="7"/>
  <c r="D70" i="13"/>
  <c r="AB70" i="13"/>
  <c r="V69" i="7"/>
  <c r="Q69" i="13"/>
  <c r="B805" i="21" s="1"/>
  <c r="B71" i="4"/>
  <c r="C71" i="4" s="1"/>
  <c r="D71" i="4" s="1"/>
  <c r="J71" i="4" s="1"/>
  <c r="Q71" i="4" s="1"/>
  <c r="R71" i="4" s="1"/>
  <c r="W69" i="7"/>
  <c r="S69" i="13"/>
  <c r="F805" i="21" s="1"/>
  <c r="AI70" i="7"/>
  <c r="AR70" i="7"/>
  <c r="AS70" i="7"/>
  <c r="E70" i="13"/>
  <c r="N70" i="13"/>
  <c r="B70" i="20" s="1"/>
  <c r="B561" i="21" s="1"/>
  <c r="AO69" i="7"/>
  <c r="R69" i="13"/>
  <c r="D805" i="21" s="1"/>
  <c r="AP69" i="7"/>
  <c r="T69" i="13"/>
  <c r="H805" i="21" s="1"/>
  <c r="R69" i="7"/>
  <c r="S69" i="7"/>
  <c r="T69" i="7"/>
  <c r="U69" i="7"/>
  <c r="D69" i="13"/>
  <c r="AB69" i="13"/>
  <c r="V68" i="7"/>
  <c r="Q68" i="13"/>
  <c r="B804" i="21" s="1"/>
  <c r="B70" i="4"/>
  <c r="C70" i="4" s="1"/>
  <c r="D70" i="4" s="1"/>
  <c r="J70" i="4" s="1"/>
  <c r="Q70" i="4" s="1"/>
  <c r="R70" i="4" s="1"/>
  <c r="W68" i="7"/>
  <c r="S68" i="13"/>
  <c r="F804" i="21" s="1"/>
  <c r="AI69" i="7"/>
  <c r="AR69" i="7"/>
  <c r="AS69" i="7"/>
  <c r="E69" i="13"/>
  <c r="N69" i="13"/>
  <c r="B69" i="20" s="1"/>
  <c r="B560" i="21" s="1"/>
  <c r="AO68" i="7"/>
  <c r="R68" i="13"/>
  <c r="D804" i="21" s="1"/>
  <c r="AP68" i="7"/>
  <c r="T68" i="13"/>
  <c r="H804" i="21" s="1"/>
  <c r="R68" i="7"/>
  <c r="S68" i="7"/>
  <c r="T68" i="7"/>
  <c r="U68" i="7"/>
  <c r="D68" i="13"/>
  <c r="AB68" i="13"/>
  <c r="V67" i="7"/>
  <c r="Q67" i="13"/>
  <c r="B803" i="21" s="1"/>
  <c r="B69" i="4"/>
  <c r="C69" i="4" s="1"/>
  <c r="D69" i="4" s="1"/>
  <c r="J69" i="4" s="1"/>
  <c r="Q69" i="4" s="1"/>
  <c r="R69" i="4" s="1"/>
  <c r="W67" i="7"/>
  <c r="S67" i="13"/>
  <c r="F803" i="21" s="1"/>
  <c r="AI68" i="7"/>
  <c r="AR68" i="7"/>
  <c r="AS68" i="7"/>
  <c r="E68" i="13"/>
  <c r="N68" i="13"/>
  <c r="B68" i="20" s="1"/>
  <c r="B559" i="21" s="1"/>
  <c r="AO67" i="7"/>
  <c r="R67" i="13"/>
  <c r="D803" i="21" s="1"/>
  <c r="AP67" i="7"/>
  <c r="T67" i="13"/>
  <c r="H803" i="21" s="1"/>
  <c r="R67" i="7"/>
  <c r="S67" i="7"/>
  <c r="T67" i="7"/>
  <c r="U67" i="7"/>
  <c r="D67" i="13"/>
  <c r="AB67" i="13"/>
  <c r="V66" i="7"/>
  <c r="Q66" i="13"/>
  <c r="B802" i="21" s="1"/>
  <c r="B68" i="4"/>
  <c r="C68" i="4" s="1"/>
  <c r="D68" i="4" s="1"/>
  <c r="J68" i="4" s="1"/>
  <c r="Q68" i="4" s="1"/>
  <c r="R68" i="4" s="1"/>
  <c r="W66" i="7"/>
  <c r="S66" i="13"/>
  <c r="F802" i="21" s="1"/>
  <c r="AI67" i="7"/>
  <c r="AR67" i="7"/>
  <c r="AS67" i="7"/>
  <c r="E67" i="13"/>
  <c r="N67" i="13"/>
  <c r="B67" i="20" s="1"/>
  <c r="B558" i="21" s="1"/>
  <c r="AO66" i="7"/>
  <c r="R66" i="13"/>
  <c r="D802" i="21" s="1"/>
  <c r="AP66" i="7"/>
  <c r="T66" i="13"/>
  <c r="H802" i="21" s="1"/>
  <c r="R66" i="7"/>
  <c r="S66" i="7"/>
  <c r="T66" i="7"/>
  <c r="U66" i="7"/>
  <c r="D66" i="13"/>
  <c r="AB66" i="13"/>
  <c r="V65" i="7"/>
  <c r="Q65" i="13"/>
  <c r="B801" i="21" s="1"/>
  <c r="B67" i="4"/>
  <c r="C67" i="4" s="1"/>
  <c r="D67" i="4" s="1"/>
  <c r="J67" i="4" s="1"/>
  <c r="Q67" i="4" s="1"/>
  <c r="R67" i="4" s="1"/>
  <c r="W65" i="7"/>
  <c r="S65" i="13"/>
  <c r="F801" i="21" s="1"/>
  <c r="AI66" i="7"/>
  <c r="AR66" i="7"/>
  <c r="AS66" i="7"/>
  <c r="E66" i="13"/>
  <c r="N66" i="13"/>
  <c r="B66" i="20" s="1"/>
  <c r="B557" i="21" s="1"/>
  <c r="AO65" i="7"/>
  <c r="R65" i="13"/>
  <c r="D801" i="21" s="1"/>
  <c r="AP65" i="7"/>
  <c r="T65" i="13"/>
  <c r="H801" i="21" s="1"/>
  <c r="R65" i="7"/>
  <c r="S65" i="7"/>
  <c r="T65" i="7"/>
  <c r="U65" i="7"/>
  <c r="D65" i="13"/>
  <c r="AB65" i="13"/>
  <c r="V64" i="7"/>
  <c r="Q64" i="13"/>
  <c r="B800" i="21" s="1"/>
  <c r="B66" i="4"/>
  <c r="C66" i="4" s="1"/>
  <c r="D66" i="4" s="1"/>
  <c r="J66" i="4" s="1"/>
  <c r="Q66" i="4" s="1"/>
  <c r="R66" i="4" s="1"/>
  <c r="W64" i="7"/>
  <c r="S64" i="13"/>
  <c r="F800" i="21" s="1"/>
  <c r="AI65" i="7"/>
  <c r="AR65" i="7"/>
  <c r="AS65" i="7"/>
  <c r="E65" i="13"/>
  <c r="N65" i="13"/>
  <c r="B65" i="20" s="1"/>
  <c r="B556" i="21" s="1"/>
  <c r="AO64" i="7"/>
  <c r="R64" i="13"/>
  <c r="D800" i="21" s="1"/>
  <c r="AP64" i="7"/>
  <c r="T64" i="13"/>
  <c r="H800" i="21" s="1"/>
  <c r="R64" i="7"/>
  <c r="S64" i="7"/>
  <c r="T64" i="7"/>
  <c r="U64" i="7"/>
  <c r="D64" i="13"/>
  <c r="AB64" i="13"/>
  <c r="V63" i="7"/>
  <c r="Q63" i="13"/>
  <c r="B799" i="21" s="1"/>
  <c r="B65" i="4"/>
  <c r="C65" i="4" s="1"/>
  <c r="D65" i="4" s="1"/>
  <c r="J65" i="4" s="1"/>
  <c r="Q65" i="4" s="1"/>
  <c r="R65" i="4" s="1"/>
  <c r="W63" i="7"/>
  <c r="S63" i="13"/>
  <c r="F799" i="21" s="1"/>
  <c r="AI64" i="7"/>
  <c r="AR64" i="7"/>
  <c r="AS64" i="7"/>
  <c r="E64" i="13"/>
  <c r="N64" i="13"/>
  <c r="B64" i="20" s="1"/>
  <c r="B555" i="21" s="1"/>
  <c r="AO63" i="7"/>
  <c r="R63" i="13"/>
  <c r="D799" i="21" s="1"/>
  <c r="AP63" i="7"/>
  <c r="T63" i="13"/>
  <c r="H799" i="21" s="1"/>
  <c r="R63" i="7"/>
  <c r="S63" i="7"/>
  <c r="T63" i="7"/>
  <c r="U63" i="7"/>
  <c r="D63" i="13"/>
  <c r="AB63" i="13"/>
  <c r="V62" i="7"/>
  <c r="Q62" i="13"/>
  <c r="B798" i="21" s="1"/>
  <c r="B64" i="4"/>
  <c r="C64" i="4" s="1"/>
  <c r="D64" i="4" s="1"/>
  <c r="J64" i="4" s="1"/>
  <c r="Q64" i="4" s="1"/>
  <c r="R64" i="4" s="1"/>
  <c r="W62" i="7"/>
  <c r="S62" i="13"/>
  <c r="F798" i="21" s="1"/>
  <c r="AI63" i="7"/>
  <c r="AR63" i="7"/>
  <c r="AS63" i="7"/>
  <c r="E63" i="13"/>
  <c r="N63" i="13"/>
  <c r="B63" i="20" s="1"/>
  <c r="B554" i="21" s="1"/>
  <c r="AO62" i="7"/>
  <c r="R62" i="13"/>
  <c r="D798" i="21" s="1"/>
  <c r="AP62" i="7"/>
  <c r="T62" i="13"/>
  <c r="H798" i="21" s="1"/>
  <c r="R62" i="7"/>
  <c r="S62" i="7"/>
  <c r="T62" i="7"/>
  <c r="U62" i="7"/>
  <c r="D62" i="13"/>
  <c r="AB62" i="13"/>
  <c r="V61" i="7"/>
  <c r="Q61" i="13"/>
  <c r="B797" i="21" s="1"/>
  <c r="B63" i="4"/>
  <c r="C63" i="4" s="1"/>
  <c r="D63" i="4" s="1"/>
  <c r="J63" i="4" s="1"/>
  <c r="Q63" i="4" s="1"/>
  <c r="R63" i="4" s="1"/>
  <c r="W61" i="7"/>
  <c r="S61" i="13"/>
  <c r="F797" i="21" s="1"/>
  <c r="AI62" i="7"/>
  <c r="AR62" i="7"/>
  <c r="AS62" i="7"/>
  <c r="E62" i="13"/>
  <c r="N62" i="13"/>
  <c r="B62" i="20" s="1"/>
  <c r="B553" i="21" s="1"/>
  <c r="AO61" i="7"/>
  <c r="R61" i="13"/>
  <c r="D797" i="21" s="1"/>
  <c r="AP61" i="7"/>
  <c r="T61" i="13"/>
  <c r="H797" i="21" s="1"/>
  <c r="R61" i="7"/>
  <c r="S61" i="7"/>
  <c r="T61" i="7"/>
  <c r="U61" i="7"/>
  <c r="D61" i="13"/>
  <c r="AB61" i="13"/>
  <c r="V60" i="7"/>
  <c r="Q60" i="13"/>
  <c r="B796" i="21" s="1"/>
  <c r="B62" i="4"/>
  <c r="C62" i="4" s="1"/>
  <c r="D62" i="4" s="1"/>
  <c r="J62" i="4" s="1"/>
  <c r="Q62" i="4" s="1"/>
  <c r="R62" i="4" s="1"/>
  <c r="W60" i="7"/>
  <c r="S60" i="13"/>
  <c r="F796" i="21" s="1"/>
  <c r="AI61" i="7"/>
  <c r="AR61" i="7"/>
  <c r="AS61" i="7"/>
  <c r="E61" i="13"/>
  <c r="N61" i="13"/>
  <c r="B61" i="20" s="1"/>
  <c r="B552" i="21" s="1"/>
  <c r="AO60" i="7"/>
  <c r="R60" i="13"/>
  <c r="D796" i="21" s="1"/>
  <c r="AP60" i="7"/>
  <c r="T60" i="13"/>
  <c r="H796" i="21" s="1"/>
  <c r="R60" i="7"/>
  <c r="S60" i="7"/>
  <c r="T60" i="7"/>
  <c r="U60" i="7"/>
  <c r="D60" i="13"/>
  <c r="AB60" i="13"/>
  <c r="V59" i="7"/>
  <c r="Q59" i="13"/>
  <c r="B795" i="21" s="1"/>
  <c r="B61" i="4"/>
  <c r="C61" i="4" s="1"/>
  <c r="D61" i="4" s="1"/>
  <c r="J61" i="4" s="1"/>
  <c r="Q61" i="4" s="1"/>
  <c r="R61" i="4" s="1"/>
  <c r="W59" i="7"/>
  <c r="S59" i="13"/>
  <c r="F795" i="21" s="1"/>
  <c r="AI60" i="7"/>
  <c r="AR60" i="7"/>
  <c r="AS60" i="7"/>
  <c r="E60" i="13"/>
  <c r="N60" i="13"/>
  <c r="B60" i="20" s="1"/>
  <c r="B551" i="21" s="1"/>
  <c r="AO59" i="7"/>
  <c r="R59" i="13"/>
  <c r="D795" i="21" s="1"/>
  <c r="AP59" i="7"/>
  <c r="T59" i="13"/>
  <c r="H795" i="21" s="1"/>
  <c r="R59" i="7"/>
  <c r="S59" i="7"/>
  <c r="T59" i="7"/>
  <c r="U59" i="7"/>
  <c r="D59" i="13"/>
  <c r="AB59" i="13"/>
  <c r="V58" i="7"/>
  <c r="Q58" i="13"/>
  <c r="B794" i="21" s="1"/>
  <c r="B60" i="4"/>
  <c r="C60" i="4" s="1"/>
  <c r="D60" i="4" s="1"/>
  <c r="J60" i="4" s="1"/>
  <c r="Q60" i="4" s="1"/>
  <c r="R60" i="4" s="1"/>
  <c r="W58" i="7"/>
  <c r="S58" i="13"/>
  <c r="F794" i="21" s="1"/>
  <c r="AI59" i="7"/>
  <c r="AR59" i="7"/>
  <c r="AS59" i="7"/>
  <c r="E59" i="13"/>
  <c r="N59" i="13"/>
  <c r="B59" i="20" s="1"/>
  <c r="B550" i="21" s="1"/>
  <c r="AO58" i="7"/>
  <c r="R58" i="13"/>
  <c r="D794" i="21" s="1"/>
  <c r="AP58" i="7"/>
  <c r="T58" i="13"/>
  <c r="H794" i="21" s="1"/>
  <c r="R58" i="7"/>
  <c r="S58" i="7"/>
  <c r="T58" i="7"/>
  <c r="U58" i="7"/>
  <c r="D58" i="13"/>
  <c r="AB58" i="13"/>
  <c r="V57" i="7"/>
  <c r="Q57" i="13"/>
  <c r="B793" i="21" s="1"/>
  <c r="B59" i="4"/>
  <c r="C59" i="4" s="1"/>
  <c r="D59" i="4" s="1"/>
  <c r="J59" i="4" s="1"/>
  <c r="Q59" i="4" s="1"/>
  <c r="R59" i="4" s="1"/>
  <c r="W57" i="7"/>
  <c r="S57" i="13"/>
  <c r="F793" i="21" s="1"/>
  <c r="AI58" i="7"/>
  <c r="AR58" i="7"/>
  <c r="AS58" i="7"/>
  <c r="E58" i="13"/>
  <c r="N58" i="13"/>
  <c r="B58" i="20" s="1"/>
  <c r="B549" i="21" s="1"/>
  <c r="AO57" i="7"/>
  <c r="R57" i="13"/>
  <c r="D793" i="21" s="1"/>
  <c r="AP57" i="7"/>
  <c r="T57" i="13"/>
  <c r="H793" i="21" s="1"/>
  <c r="R57" i="7"/>
  <c r="S57" i="7"/>
  <c r="T57" i="7"/>
  <c r="U57" i="7"/>
  <c r="D57" i="13"/>
  <c r="AB57" i="13"/>
  <c r="V56" i="7"/>
  <c r="Q56" i="13"/>
  <c r="B792" i="21" s="1"/>
  <c r="B58" i="4"/>
  <c r="C58" i="4" s="1"/>
  <c r="D58" i="4" s="1"/>
  <c r="J58" i="4" s="1"/>
  <c r="Q58" i="4" s="1"/>
  <c r="R58" i="4" s="1"/>
  <c r="W56" i="7"/>
  <c r="S56" i="13"/>
  <c r="F792" i="21" s="1"/>
  <c r="AI57" i="7"/>
  <c r="AR57" i="7"/>
  <c r="AS57" i="7"/>
  <c r="E57" i="13"/>
  <c r="N57" i="13"/>
  <c r="B57" i="20" s="1"/>
  <c r="B548" i="21" s="1"/>
  <c r="AO56" i="7"/>
  <c r="R56" i="13"/>
  <c r="D792" i="21" s="1"/>
  <c r="AP56" i="7"/>
  <c r="T56" i="13"/>
  <c r="H792" i="21" s="1"/>
  <c r="R56" i="7"/>
  <c r="S56" i="7"/>
  <c r="T56" i="7"/>
  <c r="U56" i="7"/>
  <c r="D56" i="13"/>
  <c r="AB56" i="13"/>
  <c r="V55" i="7"/>
  <c r="Q55" i="13"/>
  <c r="B791" i="21" s="1"/>
  <c r="B57" i="4"/>
  <c r="C57" i="4" s="1"/>
  <c r="D57" i="4" s="1"/>
  <c r="J57" i="4" s="1"/>
  <c r="Q57" i="4" s="1"/>
  <c r="R57" i="4" s="1"/>
  <c r="W55" i="7"/>
  <c r="S55" i="13"/>
  <c r="F791" i="21" s="1"/>
  <c r="AI56" i="7"/>
  <c r="AR56" i="7"/>
  <c r="AS56" i="7"/>
  <c r="E56" i="13"/>
  <c r="N56" i="13"/>
  <c r="B56" i="20" s="1"/>
  <c r="B547" i="21" s="1"/>
  <c r="AO55" i="7"/>
  <c r="R55" i="13"/>
  <c r="D791" i="21" s="1"/>
  <c r="AP55" i="7"/>
  <c r="T55" i="13"/>
  <c r="H791" i="21" s="1"/>
  <c r="R55" i="7"/>
  <c r="S55" i="7"/>
  <c r="T55" i="7"/>
  <c r="U55" i="7"/>
  <c r="D55" i="13"/>
  <c r="AB55" i="13"/>
  <c r="V54" i="7"/>
  <c r="Q54" i="13"/>
  <c r="B790" i="21" s="1"/>
  <c r="B56" i="4"/>
  <c r="C56" i="4" s="1"/>
  <c r="D56" i="4" s="1"/>
  <c r="J56" i="4" s="1"/>
  <c r="Q56" i="4" s="1"/>
  <c r="R56" i="4" s="1"/>
  <c r="W54" i="7"/>
  <c r="S54" i="13"/>
  <c r="F790" i="21" s="1"/>
  <c r="AI55" i="7"/>
  <c r="AR55" i="7"/>
  <c r="AS55" i="7"/>
  <c r="E55" i="13"/>
  <c r="N55" i="13"/>
  <c r="B55" i="20" s="1"/>
  <c r="B546" i="21" s="1"/>
  <c r="AO54" i="7"/>
  <c r="R54" i="13"/>
  <c r="D790" i="21" s="1"/>
  <c r="AP54" i="7"/>
  <c r="T54" i="13"/>
  <c r="H790" i="21" s="1"/>
  <c r="R54" i="7"/>
  <c r="S54" i="7"/>
  <c r="T54" i="7"/>
  <c r="U54" i="7"/>
  <c r="D54" i="13"/>
  <c r="AB54" i="13"/>
  <c r="V53" i="7"/>
  <c r="Q53" i="13"/>
  <c r="B789" i="21" s="1"/>
  <c r="B55" i="4"/>
  <c r="C55" i="4" s="1"/>
  <c r="D55" i="4" s="1"/>
  <c r="J55" i="4" s="1"/>
  <c r="Q55" i="4" s="1"/>
  <c r="R55" i="4" s="1"/>
  <c r="W53" i="7"/>
  <c r="S53" i="13"/>
  <c r="F789" i="21" s="1"/>
  <c r="AI54" i="7"/>
  <c r="AR54" i="7"/>
  <c r="AS54" i="7"/>
  <c r="E54" i="13"/>
  <c r="N54" i="13"/>
  <c r="B54" i="20" s="1"/>
  <c r="B545" i="21" s="1"/>
  <c r="AO53" i="7"/>
  <c r="R53" i="13"/>
  <c r="D789" i="21" s="1"/>
  <c r="AP53" i="7"/>
  <c r="T53" i="13"/>
  <c r="H789" i="21" s="1"/>
  <c r="R53" i="7"/>
  <c r="S53" i="7"/>
  <c r="T53" i="7"/>
  <c r="U53" i="7"/>
  <c r="D53" i="13"/>
  <c r="AB53" i="13"/>
  <c r="V52" i="7"/>
  <c r="Q52" i="13"/>
  <c r="B788" i="21" s="1"/>
  <c r="B54" i="4"/>
  <c r="C54" i="4" s="1"/>
  <c r="D54" i="4" s="1"/>
  <c r="J54" i="4" s="1"/>
  <c r="Q54" i="4" s="1"/>
  <c r="R54" i="4" s="1"/>
  <c r="W52" i="7"/>
  <c r="S52" i="13"/>
  <c r="F788" i="21" s="1"/>
  <c r="AI53" i="7"/>
  <c r="AR53" i="7"/>
  <c r="AS53" i="7"/>
  <c r="E53" i="13"/>
  <c r="N53" i="13"/>
  <c r="B53" i="20" s="1"/>
  <c r="B544" i="21" s="1"/>
  <c r="AO52" i="7"/>
  <c r="R52" i="13"/>
  <c r="D788" i="21" s="1"/>
  <c r="AP52" i="7"/>
  <c r="T52" i="13"/>
  <c r="H788" i="21" s="1"/>
  <c r="R52" i="7"/>
  <c r="S52" i="7"/>
  <c r="T52" i="7"/>
  <c r="U52" i="7"/>
  <c r="D52" i="13"/>
  <c r="AB52" i="13"/>
  <c r="V51" i="7"/>
  <c r="Q51" i="13"/>
  <c r="B787" i="21" s="1"/>
  <c r="B53" i="4"/>
  <c r="C53" i="4" s="1"/>
  <c r="D53" i="4" s="1"/>
  <c r="J53" i="4" s="1"/>
  <c r="Q53" i="4" s="1"/>
  <c r="R53" i="4" s="1"/>
  <c r="W51" i="7"/>
  <c r="S51" i="13"/>
  <c r="F787" i="21" s="1"/>
  <c r="AI52" i="7"/>
  <c r="AR52" i="7"/>
  <c r="AS52" i="7"/>
  <c r="E52" i="13"/>
  <c r="N52" i="13"/>
  <c r="B52" i="20" s="1"/>
  <c r="B543" i="21" s="1"/>
  <c r="AO51" i="7"/>
  <c r="R51" i="13"/>
  <c r="D787" i="21" s="1"/>
  <c r="AP51" i="7"/>
  <c r="T51" i="13"/>
  <c r="H787" i="21" s="1"/>
  <c r="R51" i="7"/>
  <c r="S51" i="7"/>
  <c r="T51" i="7"/>
  <c r="U51" i="7"/>
  <c r="D51" i="13"/>
  <c r="AB51" i="13"/>
  <c r="V50" i="7"/>
  <c r="Q50" i="13"/>
  <c r="B786" i="21" s="1"/>
  <c r="B52" i="4"/>
  <c r="C52" i="4" s="1"/>
  <c r="D52" i="4" s="1"/>
  <c r="J52" i="4" s="1"/>
  <c r="Q52" i="4" s="1"/>
  <c r="R52" i="4" s="1"/>
  <c r="W50" i="7"/>
  <c r="S50" i="13"/>
  <c r="F786" i="21" s="1"/>
  <c r="AI51" i="7"/>
  <c r="AR51" i="7"/>
  <c r="AS51" i="7"/>
  <c r="E51" i="13"/>
  <c r="N51" i="13"/>
  <c r="B51" i="20" s="1"/>
  <c r="B542" i="21" s="1"/>
  <c r="AO50" i="7"/>
  <c r="R50" i="13"/>
  <c r="D786" i="21" s="1"/>
  <c r="AP50" i="7"/>
  <c r="T50" i="13"/>
  <c r="H786" i="21" s="1"/>
  <c r="R50" i="7"/>
  <c r="S50" i="7"/>
  <c r="T50" i="7"/>
  <c r="U50" i="7"/>
  <c r="D50" i="13"/>
  <c r="AB50" i="13"/>
  <c r="V49" i="7"/>
  <c r="Q49" i="13"/>
  <c r="B785" i="21" s="1"/>
  <c r="B51" i="4"/>
  <c r="C51" i="4" s="1"/>
  <c r="D51" i="4" s="1"/>
  <c r="J51" i="4" s="1"/>
  <c r="Q51" i="4" s="1"/>
  <c r="R51" i="4" s="1"/>
  <c r="W49" i="7"/>
  <c r="S49" i="13"/>
  <c r="F785" i="21" s="1"/>
  <c r="AI50" i="7"/>
  <c r="AR50" i="7"/>
  <c r="AS50" i="7"/>
  <c r="E50" i="13"/>
  <c r="N50" i="13"/>
  <c r="B50" i="20" s="1"/>
  <c r="B541" i="21" s="1"/>
  <c r="AO49" i="7"/>
  <c r="R49" i="13"/>
  <c r="D785" i="21" s="1"/>
  <c r="AP49" i="7"/>
  <c r="T49" i="13"/>
  <c r="H785" i="21" s="1"/>
  <c r="R49" i="7"/>
  <c r="S49" i="7"/>
  <c r="T49" i="7"/>
  <c r="U49" i="7"/>
  <c r="D49" i="13"/>
  <c r="AB49" i="13"/>
  <c r="V48" i="7"/>
  <c r="Q48" i="13"/>
  <c r="B784" i="21" s="1"/>
  <c r="B50" i="4"/>
  <c r="C50" i="4" s="1"/>
  <c r="D50" i="4" s="1"/>
  <c r="J50" i="4" s="1"/>
  <c r="Q50" i="4" s="1"/>
  <c r="R50" i="4" s="1"/>
  <c r="W48" i="7"/>
  <c r="S48" i="13"/>
  <c r="F784" i="21" s="1"/>
  <c r="AI49" i="7"/>
  <c r="AR49" i="7"/>
  <c r="AS49" i="7"/>
  <c r="E49" i="13"/>
  <c r="N49" i="13"/>
  <c r="B49" i="20" s="1"/>
  <c r="B540" i="21" s="1"/>
  <c r="AO48" i="7"/>
  <c r="R48" i="13"/>
  <c r="D784" i="21" s="1"/>
  <c r="AP48" i="7"/>
  <c r="T48" i="13"/>
  <c r="H784" i="21" s="1"/>
  <c r="R48" i="7"/>
  <c r="S48" i="7"/>
  <c r="T48" i="7"/>
  <c r="U48" i="7"/>
  <c r="D48" i="13"/>
  <c r="AB48" i="13"/>
  <c r="V47" i="7"/>
  <c r="Q47" i="13"/>
  <c r="B783" i="21" s="1"/>
  <c r="B49" i="4"/>
  <c r="C49" i="4" s="1"/>
  <c r="D49" i="4" s="1"/>
  <c r="J49" i="4" s="1"/>
  <c r="Q49" i="4" s="1"/>
  <c r="R49" i="4" s="1"/>
  <c r="W47" i="7"/>
  <c r="S47" i="13"/>
  <c r="F783" i="21" s="1"/>
  <c r="AI48" i="7"/>
  <c r="AR48" i="7"/>
  <c r="AS48" i="7"/>
  <c r="E48" i="13"/>
  <c r="N48" i="13"/>
  <c r="B48" i="20" s="1"/>
  <c r="B539" i="21" s="1"/>
  <c r="AO47" i="7"/>
  <c r="R47" i="13"/>
  <c r="D783" i="21" s="1"/>
  <c r="AP47" i="7"/>
  <c r="T47" i="13"/>
  <c r="H783" i="21" s="1"/>
  <c r="R47" i="7"/>
  <c r="S47" i="7"/>
  <c r="T47" i="7"/>
  <c r="U47" i="7"/>
  <c r="D47" i="13"/>
  <c r="AB47" i="13"/>
  <c r="V46" i="7"/>
  <c r="Q46" i="13"/>
  <c r="B782" i="21" s="1"/>
  <c r="B48" i="4"/>
  <c r="C48" i="4" s="1"/>
  <c r="D48" i="4" s="1"/>
  <c r="J48" i="4" s="1"/>
  <c r="Q48" i="4" s="1"/>
  <c r="R48" i="4" s="1"/>
  <c r="W46" i="7"/>
  <c r="S46" i="13"/>
  <c r="F782" i="21" s="1"/>
  <c r="AI47" i="7"/>
  <c r="AR47" i="7"/>
  <c r="AS47" i="7"/>
  <c r="E47" i="13"/>
  <c r="N47" i="13"/>
  <c r="B47" i="20" s="1"/>
  <c r="B538" i="21" s="1"/>
  <c r="AO46" i="7"/>
  <c r="R46" i="13"/>
  <c r="D782" i="21" s="1"/>
  <c r="AP46" i="7"/>
  <c r="T46" i="13"/>
  <c r="H782" i="21" s="1"/>
  <c r="R46" i="7"/>
  <c r="S46" i="7"/>
  <c r="T46" i="7"/>
  <c r="U46" i="7"/>
  <c r="D46" i="13"/>
  <c r="AB46" i="13"/>
  <c r="V45" i="7"/>
  <c r="Q45" i="13"/>
  <c r="B781" i="21" s="1"/>
  <c r="B47" i="4"/>
  <c r="C47" i="4" s="1"/>
  <c r="D47" i="4" s="1"/>
  <c r="J47" i="4" s="1"/>
  <c r="Q47" i="4" s="1"/>
  <c r="R47" i="4" s="1"/>
  <c r="W45" i="7"/>
  <c r="S45" i="13"/>
  <c r="F781" i="21" s="1"/>
  <c r="AI46" i="7"/>
  <c r="AR46" i="7"/>
  <c r="AS46" i="7"/>
  <c r="E46" i="13"/>
  <c r="N46" i="13"/>
  <c r="B46" i="20" s="1"/>
  <c r="B537" i="21" s="1"/>
  <c r="AO45" i="7"/>
  <c r="R45" i="13"/>
  <c r="D781" i="21" s="1"/>
  <c r="AP45" i="7"/>
  <c r="T45" i="13"/>
  <c r="H781" i="21" s="1"/>
  <c r="R45" i="7"/>
  <c r="S45" i="7"/>
  <c r="T45" i="7"/>
  <c r="U45" i="7"/>
  <c r="D45" i="13"/>
  <c r="AB45" i="13"/>
  <c r="V44" i="7"/>
  <c r="Q44" i="13"/>
  <c r="B780" i="21" s="1"/>
  <c r="B46" i="4"/>
  <c r="C46" i="4" s="1"/>
  <c r="D46" i="4" s="1"/>
  <c r="J46" i="4" s="1"/>
  <c r="Q46" i="4" s="1"/>
  <c r="R46" i="4" s="1"/>
  <c r="W44" i="7"/>
  <c r="S44" i="13"/>
  <c r="F780" i="21" s="1"/>
  <c r="AI45" i="7"/>
  <c r="AR45" i="7"/>
  <c r="AS45" i="7"/>
  <c r="E45" i="13"/>
  <c r="N45" i="13"/>
  <c r="B45" i="20" s="1"/>
  <c r="B536" i="21" s="1"/>
  <c r="AO44" i="7"/>
  <c r="R44" i="13"/>
  <c r="D780" i="21" s="1"/>
  <c r="AP44" i="7"/>
  <c r="T44" i="13"/>
  <c r="H780" i="21" s="1"/>
  <c r="R44" i="7"/>
  <c r="S44" i="7"/>
  <c r="T44" i="7"/>
  <c r="U44" i="7"/>
  <c r="D44" i="13"/>
  <c r="AB44" i="13"/>
  <c r="V43" i="7"/>
  <c r="Q43" i="13"/>
  <c r="B779" i="21" s="1"/>
  <c r="B45" i="4"/>
  <c r="C45" i="4" s="1"/>
  <c r="D45" i="4" s="1"/>
  <c r="J45" i="4" s="1"/>
  <c r="Q45" i="4" s="1"/>
  <c r="R45" i="4" s="1"/>
  <c r="W43" i="7"/>
  <c r="S43" i="13"/>
  <c r="F779" i="21" s="1"/>
  <c r="AI44" i="7"/>
  <c r="AR44" i="7"/>
  <c r="AS44" i="7"/>
  <c r="E44" i="13"/>
  <c r="N44" i="13"/>
  <c r="B44" i="20" s="1"/>
  <c r="B535" i="21" s="1"/>
  <c r="AO43" i="7"/>
  <c r="R43" i="13"/>
  <c r="D779" i="21" s="1"/>
  <c r="AP43" i="7"/>
  <c r="T43" i="13"/>
  <c r="H779" i="21" s="1"/>
  <c r="R43" i="7"/>
  <c r="S43" i="7"/>
  <c r="T43" i="7"/>
  <c r="U43" i="7"/>
  <c r="D43" i="13"/>
  <c r="AB43" i="13"/>
  <c r="V42" i="7"/>
  <c r="Q42" i="13"/>
  <c r="B778" i="21" s="1"/>
  <c r="B44" i="4"/>
  <c r="C44" i="4" s="1"/>
  <c r="D44" i="4" s="1"/>
  <c r="J44" i="4" s="1"/>
  <c r="Q44" i="4" s="1"/>
  <c r="R44" i="4" s="1"/>
  <c r="W42" i="7"/>
  <c r="S42" i="13"/>
  <c r="F778" i="21" s="1"/>
  <c r="AI43" i="7"/>
  <c r="AR43" i="7"/>
  <c r="AS43" i="7"/>
  <c r="E43" i="13"/>
  <c r="N43" i="13"/>
  <c r="B43" i="20" s="1"/>
  <c r="B534" i="21" s="1"/>
  <c r="AO42" i="7"/>
  <c r="R42" i="13"/>
  <c r="D778" i="21" s="1"/>
  <c r="AP42" i="7"/>
  <c r="T42" i="13"/>
  <c r="H778" i="21" s="1"/>
  <c r="R42" i="7"/>
  <c r="S42" i="7"/>
  <c r="T42" i="7"/>
  <c r="U42" i="7"/>
  <c r="D42" i="13"/>
  <c r="AB42" i="13"/>
  <c r="V41" i="7"/>
  <c r="Q41" i="13"/>
  <c r="B777" i="21" s="1"/>
  <c r="B43" i="4"/>
  <c r="C43" i="4" s="1"/>
  <c r="D43" i="4" s="1"/>
  <c r="J43" i="4" s="1"/>
  <c r="Q43" i="4" s="1"/>
  <c r="R43" i="4" s="1"/>
  <c r="W41" i="7"/>
  <c r="S41" i="13"/>
  <c r="F777" i="21" s="1"/>
  <c r="AI42" i="7"/>
  <c r="AR42" i="7"/>
  <c r="AS42" i="7"/>
  <c r="E42" i="13"/>
  <c r="N42" i="13"/>
  <c r="B42" i="20" s="1"/>
  <c r="B533" i="21" s="1"/>
  <c r="AO41" i="7"/>
  <c r="R41" i="13"/>
  <c r="D777" i="21" s="1"/>
  <c r="AP41" i="7"/>
  <c r="T41" i="13"/>
  <c r="H777" i="21" s="1"/>
  <c r="R41" i="7"/>
  <c r="S41" i="7"/>
  <c r="T41" i="7"/>
  <c r="U41" i="7"/>
  <c r="D41" i="13"/>
  <c r="AB41" i="13"/>
  <c r="V40" i="7"/>
  <c r="Q40" i="13"/>
  <c r="B776" i="21" s="1"/>
  <c r="B42" i="4"/>
  <c r="C42" i="4" s="1"/>
  <c r="D42" i="4" s="1"/>
  <c r="J42" i="4" s="1"/>
  <c r="Q42" i="4" s="1"/>
  <c r="R42" i="4" s="1"/>
  <c r="W40" i="7"/>
  <c r="S40" i="13"/>
  <c r="F776" i="21" s="1"/>
  <c r="AI41" i="7"/>
  <c r="AR41" i="7"/>
  <c r="AS41" i="7"/>
  <c r="E41" i="13"/>
  <c r="N41" i="13"/>
  <c r="B41" i="20" s="1"/>
  <c r="B532" i="21" s="1"/>
  <c r="AO40" i="7"/>
  <c r="R40" i="13"/>
  <c r="D776" i="21" s="1"/>
  <c r="AP40" i="7"/>
  <c r="T40" i="13"/>
  <c r="H776" i="21" s="1"/>
  <c r="R40" i="7"/>
  <c r="S40" i="7"/>
  <c r="T40" i="7"/>
  <c r="U40" i="7"/>
  <c r="D40" i="13"/>
  <c r="AB40" i="13"/>
  <c r="V39" i="7"/>
  <c r="Q39" i="13"/>
  <c r="B775" i="21" s="1"/>
  <c r="B41" i="4"/>
  <c r="C41" i="4" s="1"/>
  <c r="D41" i="4" s="1"/>
  <c r="J41" i="4" s="1"/>
  <c r="Q41" i="4" s="1"/>
  <c r="R41" i="4" s="1"/>
  <c r="W39" i="7"/>
  <c r="S39" i="13"/>
  <c r="F775" i="21" s="1"/>
  <c r="AI40" i="7"/>
  <c r="AR40" i="7"/>
  <c r="AS40" i="7"/>
  <c r="E40" i="13"/>
  <c r="N40" i="13"/>
  <c r="B40" i="20" s="1"/>
  <c r="B531" i="21" s="1"/>
  <c r="AO39" i="7"/>
  <c r="R39" i="13"/>
  <c r="D775" i="21" s="1"/>
  <c r="AP39" i="7"/>
  <c r="T39" i="13"/>
  <c r="H775" i="21" s="1"/>
  <c r="R39" i="7"/>
  <c r="S39" i="7"/>
  <c r="T39" i="7"/>
  <c r="U39" i="7"/>
  <c r="D39" i="13"/>
  <c r="AB39" i="13"/>
  <c r="V38" i="7"/>
  <c r="Q38" i="13"/>
  <c r="B774" i="21" s="1"/>
  <c r="B40" i="4"/>
  <c r="C40" i="4" s="1"/>
  <c r="D40" i="4" s="1"/>
  <c r="J40" i="4" s="1"/>
  <c r="Q40" i="4" s="1"/>
  <c r="R40" i="4" s="1"/>
  <c r="W38" i="7"/>
  <c r="S38" i="13"/>
  <c r="F774" i="21" s="1"/>
  <c r="AI39" i="7"/>
  <c r="AR39" i="7"/>
  <c r="AS39" i="7"/>
  <c r="E39" i="13"/>
  <c r="N39" i="13"/>
  <c r="B39" i="20" s="1"/>
  <c r="B530" i="21" s="1"/>
  <c r="AO38" i="7"/>
  <c r="R38" i="13"/>
  <c r="D774" i="21" s="1"/>
  <c r="AP38" i="7"/>
  <c r="T38" i="13"/>
  <c r="H774" i="21" s="1"/>
  <c r="R38" i="7"/>
  <c r="S38" i="7"/>
  <c r="T38" i="7"/>
  <c r="U38" i="7"/>
  <c r="D38" i="13"/>
  <c r="AB38" i="13"/>
  <c r="V37" i="7"/>
  <c r="Q37" i="13"/>
  <c r="B773" i="21" s="1"/>
  <c r="B39" i="4"/>
  <c r="C39" i="4" s="1"/>
  <c r="D39" i="4" s="1"/>
  <c r="J39" i="4" s="1"/>
  <c r="Q39" i="4" s="1"/>
  <c r="R39" i="4" s="1"/>
  <c r="W37" i="7"/>
  <c r="S37" i="13"/>
  <c r="F773" i="21" s="1"/>
  <c r="AI38" i="7"/>
  <c r="AR38" i="7"/>
  <c r="AS38" i="7"/>
  <c r="E38" i="13"/>
  <c r="N38" i="13"/>
  <c r="B38" i="20" s="1"/>
  <c r="B529" i="21" s="1"/>
  <c r="AO37" i="7"/>
  <c r="R37" i="13"/>
  <c r="D773" i="21" s="1"/>
  <c r="AP37" i="7"/>
  <c r="T37" i="13"/>
  <c r="H773" i="21" s="1"/>
  <c r="R37" i="7"/>
  <c r="S37" i="7"/>
  <c r="T37" i="7"/>
  <c r="U37" i="7"/>
  <c r="D37" i="13"/>
  <c r="AB37" i="13"/>
  <c r="V36" i="7"/>
  <c r="Q36" i="13"/>
  <c r="B772" i="21" s="1"/>
  <c r="B38" i="4"/>
  <c r="C38" i="4" s="1"/>
  <c r="D38" i="4" s="1"/>
  <c r="J38" i="4" s="1"/>
  <c r="Q38" i="4" s="1"/>
  <c r="R38" i="4" s="1"/>
  <c r="W36" i="7"/>
  <c r="S36" i="13"/>
  <c r="F772" i="21" s="1"/>
  <c r="AI37" i="7"/>
  <c r="AR37" i="7"/>
  <c r="AS37" i="7"/>
  <c r="E37" i="13"/>
  <c r="N37" i="13"/>
  <c r="B37" i="20" s="1"/>
  <c r="B528" i="21" s="1"/>
  <c r="AO36" i="7"/>
  <c r="R36" i="13"/>
  <c r="D772" i="21" s="1"/>
  <c r="AP36" i="7"/>
  <c r="T36" i="13"/>
  <c r="H772" i="21" s="1"/>
  <c r="R36" i="7"/>
  <c r="S36" i="7"/>
  <c r="T36" i="7"/>
  <c r="U36" i="7"/>
  <c r="D36" i="13"/>
  <c r="AB36" i="13"/>
  <c r="V35" i="7"/>
  <c r="Q35" i="13"/>
  <c r="B771" i="21" s="1"/>
  <c r="B37" i="4"/>
  <c r="C37" i="4" s="1"/>
  <c r="D37" i="4" s="1"/>
  <c r="J37" i="4" s="1"/>
  <c r="Q37" i="4" s="1"/>
  <c r="R37" i="4" s="1"/>
  <c r="W35" i="7"/>
  <c r="S35" i="13"/>
  <c r="F771" i="21" s="1"/>
  <c r="AI36" i="7"/>
  <c r="AR36" i="7"/>
  <c r="AS36" i="7"/>
  <c r="E36" i="13"/>
  <c r="N36" i="13"/>
  <c r="B36" i="20" s="1"/>
  <c r="B527" i="21" s="1"/>
  <c r="AO35" i="7"/>
  <c r="R35" i="13"/>
  <c r="D771" i="21" s="1"/>
  <c r="AP35" i="7"/>
  <c r="T35" i="13"/>
  <c r="H771" i="21" s="1"/>
  <c r="R35" i="7"/>
  <c r="S35" i="7"/>
  <c r="T35" i="7"/>
  <c r="U35" i="7"/>
  <c r="D35" i="13"/>
  <c r="AB35" i="13"/>
  <c r="V34" i="7"/>
  <c r="Q34" i="13"/>
  <c r="B770" i="21" s="1"/>
  <c r="B36" i="4"/>
  <c r="C36" i="4" s="1"/>
  <c r="D36" i="4" s="1"/>
  <c r="J36" i="4" s="1"/>
  <c r="Q36" i="4" s="1"/>
  <c r="R36" i="4" s="1"/>
  <c r="W34" i="7"/>
  <c r="S34" i="13"/>
  <c r="F770" i="21" s="1"/>
  <c r="AI35" i="7"/>
  <c r="AR35" i="7"/>
  <c r="AS35" i="7"/>
  <c r="E35" i="13"/>
  <c r="N35" i="13"/>
  <c r="B35" i="20" s="1"/>
  <c r="B526" i="21" s="1"/>
  <c r="AO34" i="7"/>
  <c r="R34" i="13"/>
  <c r="D770" i="21" s="1"/>
  <c r="AP34" i="7"/>
  <c r="T34" i="13"/>
  <c r="H770" i="21" s="1"/>
  <c r="R34" i="7"/>
  <c r="S34" i="7"/>
  <c r="T34" i="7"/>
  <c r="U34" i="7"/>
  <c r="D34" i="13"/>
  <c r="AB34" i="13"/>
  <c r="V33" i="7"/>
  <c r="Q33" i="13"/>
  <c r="B769" i="21" s="1"/>
  <c r="B35" i="4"/>
  <c r="C35" i="4" s="1"/>
  <c r="D35" i="4" s="1"/>
  <c r="J35" i="4" s="1"/>
  <c r="Q35" i="4" s="1"/>
  <c r="R35" i="4" s="1"/>
  <c r="W33" i="7"/>
  <c r="S33" i="13"/>
  <c r="F769" i="21" s="1"/>
  <c r="AI34" i="7"/>
  <c r="AR34" i="7"/>
  <c r="AS34" i="7"/>
  <c r="E34" i="13"/>
  <c r="N34" i="13"/>
  <c r="B34" i="20" s="1"/>
  <c r="B525" i="21" s="1"/>
  <c r="AO33" i="7"/>
  <c r="R33" i="13"/>
  <c r="D769" i="21" s="1"/>
  <c r="AP33" i="7"/>
  <c r="T33" i="13"/>
  <c r="H769" i="21" s="1"/>
  <c r="R33" i="7"/>
  <c r="S33" i="7"/>
  <c r="T33" i="7"/>
  <c r="U33" i="7"/>
  <c r="D33" i="13"/>
  <c r="AB33" i="13"/>
  <c r="V32" i="7"/>
  <c r="Q32" i="13"/>
  <c r="B768" i="21" s="1"/>
  <c r="B34" i="4"/>
  <c r="C34" i="4" s="1"/>
  <c r="D34" i="4" s="1"/>
  <c r="J34" i="4" s="1"/>
  <c r="Q34" i="4" s="1"/>
  <c r="R34" i="4" s="1"/>
  <c r="W32" i="7"/>
  <c r="S32" i="13"/>
  <c r="F768" i="21" s="1"/>
  <c r="AI33" i="7"/>
  <c r="AR33" i="7"/>
  <c r="AS33" i="7"/>
  <c r="E33" i="13"/>
  <c r="N33" i="13"/>
  <c r="B33" i="20" s="1"/>
  <c r="B524" i="21" s="1"/>
  <c r="AO32" i="7"/>
  <c r="R32" i="13"/>
  <c r="D768" i="21" s="1"/>
  <c r="AP32" i="7"/>
  <c r="T32" i="13"/>
  <c r="H768" i="21" s="1"/>
  <c r="R32" i="7"/>
  <c r="S32" i="7"/>
  <c r="T32" i="7"/>
  <c r="U32" i="7"/>
  <c r="D32" i="13"/>
  <c r="AB32" i="13"/>
  <c r="V31" i="7"/>
  <c r="Q31" i="13"/>
  <c r="B767" i="21" s="1"/>
  <c r="B33" i="4"/>
  <c r="C33" i="4" s="1"/>
  <c r="D33" i="4" s="1"/>
  <c r="J33" i="4" s="1"/>
  <c r="Q33" i="4" s="1"/>
  <c r="R33" i="4" s="1"/>
  <c r="W31" i="7"/>
  <c r="S31" i="13"/>
  <c r="F767" i="21" s="1"/>
  <c r="AI32" i="7"/>
  <c r="AR32" i="7"/>
  <c r="AS32" i="7"/>
  <c r="E32" i="13"/>
  <c r="N32" i="13"/>
  <c r="B32" i="20" s="1"/>
  <c r="B523" i="21" s="1"/>
  <c r="AO31" i="7"/>
  <c r="R31" i="13"/>
  <c r="D767" i="21" s="1"/>
  <c r="AP31" i="7"/>
  <c r="T31" i="13"/>
  <c r="H767" i="21" s="1"/>
  <c r="R31" i="7"/>
  <c r="S31" i="7"/>
  <c r="T31" i="7"/>
  <c r="U31" i="7"/>
  <c r="D31" i="13"/>
  <c r="AB31" i="13"/>
  <c r="V30" i="7"/>
  <c r="Q30" i="13"/>
  <c r="B766" i="21" s="1"/>
  <c r="B32" i="4"/>
  <c r="C32" i="4" s="1"/>
  <c r="D32" i="4" s="1"/>
  <c r="J32" i="4" s="1"/>
  <c r="Q32" i="4" s="1"/>
  <c r="R32" i="4" s="1"/>
  <c r="W30" i="7"/>
  <c r="S30" i="13"/>
  <c r="F766" i="21" s="1"/>
  <c r="AI31" i="7"/>
  <c r="AR31" i="7"/>
  <c r="AS31" i="7"/>
  <c r="E31" i="13"/>
  <c r="N31" i="13"/>
  <c r="B31" i="20" s="1"/>
  <c r="B522" i="21" s="1"/>
  <c r="AO30" i="7"/>
  <c r="R30" i="13"/>
  <c r="D766" i="21" s="1"/>
  <c r="AP30" i="7"/>
  <c r="T30" i="13"/>
  <c r="H766" i="21" s="1"/>
  <c r="R30" i="7"/>
  <c r="S30" i="7"/>
  <c r="T30" i="7"/>
  <c r="U30" i="7"/>
  <c r="D30" i="13"/>
  <c r="AB30" i="13"/>
  <c r="V29" i="7"/>
  <c r="Q29" i="13"/>
  <c r="B765" i="21" s="1"/>
  <c r="B31" i="4"/>
  <c r="C31" i="4" s="1"/>
  <c r="D31" i="4" s="1"/>
  <c r="J31" i="4" s="1"/>
  <c r="Q31" i="4" s="1"/>
  <c r="R31" i="4" s="1"/>
  <c r="W29" i="7"/>
  <c r="S29" i="13"/>
  <c r="F765" i="21" s="1"/>
  <c r="AI30" i="7"/>
  <c r="AR30" i="7"/>
  <c r="AS30" i="7"/>
  <c r="E30" i="13"/>
  <c r="N30" i="13"/>
  <c r="B30" i="20" s="1"/>
  <c r="B521" i="21" s="1"/>
  <c r="AO29" i="7"/>
  <c r="R29" i="13"/>
  <c r="D765" i="21" s="1"/>
  <c r="AP29" i="7"/>
  <c r="T29" i="13"/>
  <c r="H765" i="21" s="1"/>
  <c r="R29" i="7"/>
  <c r="S29" i="7"/>
  <c r="T29" i="7"/>
  <c r="U29" i="7"/>
  <c r="D29" i="13"/>
  <c r="AB29" i="13"/>
  <c r="V28" i="7"/>
  <c r="Q28" i="13"/>
  <c r="B764" i="21" s="1"/>
  <c r="B30" i="4"/>
  <c r="C30" i="4" s="1"/>
  <c r="D30" i="4" s="1"/>
  <c r="J30" i="4" s="1"/>
  <c r="Q30" i="4" s="1"/>
  <c r="R30" i="4" s="1"/>
  <c r="W28" i="7"/>
  <c r="S28" i="13"/>
  <c r="F764" i="21" s="1"/>
  <c r="AI29" i="7"/>
  <c r="AR29" i="7"/>
  <c r="AS29" i="7"/>
  <c r="E29" i="13"/>
  <c r="N29" i="13"/>
  <c r="B29" i="20" s="1"/>
  <c r="B520" i="21" s="1"/>
  <c r="AO28" i="7"/>
  <c r="R28" i="13"/>
  <c r="D764" i="21" s="1"/>
  <c r="AP28" i="7"/>
  <c r="T28" i="13"/>
  <c r="H764" i="21" s="1"/>
  <c r="R28" i="7"/>
  <c r="S28" i="7"/>
  <c r="T28" i="7"/>
  <c r="U28" i="7"/>
  <c r="D28" i="13"/>
  <c r="AB28" i="13"/>
  <c r="V27" i="7"/>
  <c r="Q27" i="13"/>
  <c r="B763" i="21" s="1"/>
  <c r="B29" i="4"/>
  <c r="C29" i="4" s="1"/>
  <c r="D29" i="4" s="1"/>
  <c r="J29" i="4" s="1"/>
  <c r="Q29" i="4" s="1"/>
  <c r="R29" i="4" s="1"/>
  <c r="W27" i="7"/>
  <c r="S27" i="13"/>
  <c r="F763" i="21" s="1"/>
  <c r="AI28" i="7"/>
  <c r="AR28" i="7"/>
  <c r="AS28" i="7"/>
  <c r="E28" i="13"/>
  <c r="N28" i="13"/>
  <c r="B28" i="20" s="1"/>
  <c r="B519" i="21" s="1"/>
  <c r="AO27" i="7"/>
  <c r="R27" i="13"/>
  <c r="D763" i="21" s="1"/>
  <c r="AP27" i="7"/>
  <c r="T27" i="13"/>
  <c r="H763" i="21" s="1"/>
  <c r="R27" i="7"/>
  <c r="S27" i="7"/>
  <c r="T27" i="7"/>
  <c r="U27" i="7"/>
  <c r="D27" i="13"/>
  <c r="AB27" i="13"/>
  <c r="V26" i="7"/>
  <c r="Q26" i="13"/>
  <c r="B762" i="21" s="1"/>
  <c r="B28" i="4"/>
  <c r="C28" i="4" s="1"/>
  <c r="D28" i="4" s="1"/>
  <c r="J28" i="4" s="1"/>
  <c r="Q28" i="4" s="1"/>
  <c r="R28" i="4" s="1"/>
  <c r="W26" i="7"/>
  <c r="S26" i="13"/>
  <c r="F762" i="21" s="1"/>
  <c r="AI27" i="7"/>
  <c r="AR27" i="7"/>
  <c r="AS27" i="7"/>
  <c r="E27" i="13"/>
  <c r="N27" i="13"/>
  <c r="B27" i="20" s="1"/>
  <c r="B518" i="21" s="1"/>
  <c r="AO26" i="7"/>
  <c r="R26" i="13"/>
  <c r="D762" i="21" s="1"/>
  <c r="AP26" i="7"/>
  <c r="T26" i="13"/>
  <c r="H762" i="21" s="1"/>
  <c r="R26" i="7"/>
  <c r="S26" i="7"/>
  <c r="T26" i="7"/>
  <c r="U26" i="7"/>
  <c r="D26" i="13"/>
  <c r="AB26" i="13"/>
  <c r="V25" i="7"/>
  <c r="Q25" i="13"/>
  <c r="B761" i="21" s="1"/>
  <c r="B27" i="4"/>
  <c r="C27" i="4" s="1"/>
  <c r="D27" i="4" s="1"/>
  <c r="J27" i="4" s="1"/>
  <c r="Q27" i="4" s="1"/>
  <c r="R27" i="4" s="1"/>
  <c r="W25" i="7"/>
  <c r="S25" i="13"/>
  <c r="F761" i="21" s="1"/>
  <c r="AI26" i="7"/>
  <c r="AR26" i="7"/>
  <c r="AS26" i="7"/>
  <c r="E26" i="13"/>
  <c r="N26" i="13"/>
  <c r="B26" i="20" s="1"/>
  <c r="B517" i="21" s="1"/>
  <c r="AO25" i="7"/>
  <c r="R25" i="13"/>
  <c r="D761" i="21" s="1"/>
  <c r="AP25" i="7"/>
  <c r="T25" i="13"/>
  <c r="H761" i="21" s="1"/>
  <c r="R25" i="7"/>
  <c r="S25" i="7"/>
  <c r="T25" i="7"/>
  <c r="U25" i="7"/>
  <c r="D25" i="13"/>
  <c r="AB25" i="13"/>
  <c r="V24" i="7"/>
  <c r="Q24" i="13"/>
  <c r="B760" i="21" s="1"/>
  <c r="B26" i="4"/>
  <c r="C26" i="4" s="1"/>
  <c r="D26" i="4" s="1"/>
  <c r="J26" i="4" s="1"/>
  <c r="Q26" i="4" s="1"/>
  <c r="R26" i="4" s="1"/>
  <c r="W24" i="7"/>
  <c r="S24" i="13"/>
  <c r="F760" i="21" s="1"/>
  <c r="AI25" i="7"/>
  <c r="AR25" i="7"/>
  <c r="AS25" i="7"/>
  <c r="E25" i="13"/>
  <c r="N25" i="13"/>
  <c r="B25" i="20" s="1"/>
  <c r="B516" i="21" s="1"/>
  <c r="AO24" i="7"/>
  <c r="R24" i="13"/>
  <c r="D760" i="21" s="1"/>
  <c r="AP24" i="7"/>
  <c r="T24" i="13"/>
  <c r="H760" i="21" s="1"/>
  <c r="R24" i="7"/>
  <c r="S24" i="7"/>
  <c r="T24" i="7"/>
  <c r="U24" i="7"/>
  <c r="D24" i="13"/>
  <c r="AB24" i="13"/>
  <c r="V23" i="7"/>
  <c r="Q23" i="13"/>
  <c r="B759" i="21" s="1"/>
  <c r="B25" i="4"/>
  <c r="C25" i="4" s="1"/>
  <c r="D25" i="4" s="1"/>
  <c r="J25" i="4" s="1"/>
  <c r="Q25" i="4" s="1"/>
  <c r="R25" i="4" s="1"/>
  <c r="W23" i="7"/>
  <c r="S23" i="13"/>
  <c r="F759" i="21" s="1"/>
  <c r="AI24" i="7"/>
  <c r="AR24" i="7"/>
  <c r="AS24" i="7"/>
  <c r="E24" i="13"/>
  <c r="N24" i="13"/>
  <c r="B24" i="20" s="1"/>
  <c r="B515" i="21" s="1"/>
  <c r="AO23" i="7"/>
  <c r="R23" i="13"/>
  <c r="D759" i="21" s="1"/>
  <c r="AP23" i="7"/>
  <c r="T23" i="13"/>
  <c r="H759" i="21" s="1"/>
  <c r="R23" i="7"/>
  <c r="S23" i="7"/>
  <c r="T23" i="7"/>
  <c r="U23" i="7"/>
  <c r="D23" i="13"/>
  <c r="AB23" i="13"/>
  <c r="V22" i="7"/>
  <c r="Q22" i="13"/>
  <c r="B758" i="21" s="1"/>
  <c r="B24" i="4"/>
  <c r="C24" i="4" s="1"/>
  <c r="D24" i="4" s="1"/>
  <c r="J24" i="4" s="1"/>
  <c r="Q24" i="4" s="1"/>
  <c r="R24" i="4" s="1"/>
  <c r="W22" i="7"/>
  <c r="S22" i="13"/>
  <c r="F758" i="21" s="1"/>
  <c r="AI23" i="7"/>
  <c r="AR23" i="7"/>
  <c r="AS23" i="7"/>
  <c r="E23" i="13"/>
  <c r="N23" i="13"/>
  <c r="B23" i="20" s="1"/>
  <c r="B514" i="21" s="1"/>
  <c r="AO22" i="7"/>
  <c r="R22" i="13"/>
  <c r="D758" i="21" s="1"/>
  <c r="AP22" i="7"/>
  <c r="T22" i="13"/>
  <c r="H758" i="21" s="1"/>
  <c r="R22" i="7"/>
  <c r="S22" i="7"/>
  <c r="T22" i="7"/>
  <c r="U22" i="7"/>
  <c r="D22" i="13"/>
  <c r="AB22" i="13"/>
  <c r="V21" i="7"/>
  <c r="Q21" i="13"/>
  <c r="B757" i="21" s="1"/>
  <c r="B23" i="4"/>
  <c r="C23" i="4" s="1"/>
  <c r="D23" i="4" s="1"/>
  <c r="J23" i="4" s="1"/>
  <c r="Q23" i="4" s="1"/>
  <c r="R23" i="4" s="1"/>
  <c r="W21" i="7"/>
  <c r="S21" i="13"/>
  <c r="F757" i="21" s="1"/>
  <c r="AI22" i="7"/>
  <c r="AR22" i="7"/>
  <c r="AS22" i="7"/>
  <c r="E22" i="13"/>
  <c r="N22" i="13"/>
  <c r="B22" i="20" s="1"/>
  <c r="B513" i="21" s="1"/>
  <c r="AO21" i="7"/>
  <c r="R21" i="13"/>
  <c r="D757" i="21" s="1"/>
  <c r="AP21" i="7"/>
  <c r="T21" i="13"/>
  <c r="H757" i="21" s="1"/>
  <c r="R21" i="7"/>
  <c r="S21" i="7"/>
  <c r="T21" i="7"/>
  <c r="U21" i="7"/>
  <c r="D21" i="13"/>
  <c r="AB21" i="13"/>
  <c r="V20" i="7"/>
  <c r="Q20" i="13"/>
  <c r="B756" i="21" s="1"/>
  <c r="B22" i="4"/>
  <c r="C22" i="4" s="1"/>
  <c r="D22" i="4" s="1"/>
  <c r="J22" i="4" s="1"/>
  <c r="Q22" i="4" s="1"/>
  <c r="R22" i="4" s="1"/>
  <c r="W20" i="7"/>
  <c r="S20" i="13"/>
  <c r="F756" i="21" s="1"/>
  <c r="AI21" i="7"/>
  <c r="AR21" i="7"/>
  <c r="AS21" i="7"/>
  <c r="E21" i="13"/>
  <c r="N21" i="13"/>
  <c r="B21" i="20" s="1"/>
  <c r="B512" i="21" s="1"/>
  <c r="AO20" i="7"/>
  <c r="R20" i="13"/>
  <c r="D756" i="21" s="1"/>
  <c r="AP20" i="7"/>
  <c r="T20" i="13"/>
  <c r="H756" i="21" s="1"/>
  <c r="R20" i="7"/>
  <c r="S20" i="7"/>
  <c r="T20" i="7"/>
  <c r="U20" i="7"/>
  <c r="D20" i="13"/>
  <c r="AB20" i="13"/>
  <c r="V19" i="7"/>
  <c r="Q19" i="13"/>
  <c r="B755" i="21" s="1"/>
  <c r="B21" i="4"/>
  <c r="C21" i="4" s="1"/>
  <c r="D21" i="4" s="1"/>
  <c r="J21" i="4" s="1"/>
  <c r="Q21" i="4" s="1"/>
  <c r="R21" i="4" s="1"/>
  <c r="W19" i="7"/>
  <c r="S19" i="13"/>
  <c r="F755" i="21" s="1"/>
  <c r="AI20" i="7"/>
  <c r="AR20" i="7"/>
  <c r="AS20" i="7"/>
  <c r="E20" i="13"/>
  <c r="N20" i="13"/>
  <c r="B20" i="20" s="1"/>
  <c r="B511" i="21" s="1"/>
  <c r="AO19" i="7"/>
  <c r="R19" i="13"/>
  <c r="D755" i="21" s="1"/>
  <c r="AP19" i="7"/>
  <c r="T19" i="13"/>
  <c r="H755" i="21" s="1"/>
  <c r="R19" i="7"/>
  <c r="S19" i="7"/>
  <c r="T19" i="7"/>
  <c r="U19" i="7"/>
  <c r="D19" i="13"/>
  <c r="AB19" i="13"/>
  <c r="V18" i="7"/>
  <c r="Q18" i="13"/>
  <c r="B754" i="21" s="1"/>
  <c r="B20" i="4"/>
  <c r="C20" i="4" s="1"/>
  <c r="D20" i="4" s="1"/>
  <c r="J20" i="4" s="1"/>
  <c r="Q20" i="4" s="1"/>
  <c r="R20" i="4" s="1"/>
  <c r="W18" i="7"/>
  <c r="S18" i="13"/>
  <c r="F754" i="21" s="1"/>
  <c r="AI19" i="7"/>
  <c r="AR19" i="7"/>
  <c r="AS19" i="7"/>
  <c r="E19" i="13"/>
  <c r="N19" i="13"/>
  <c r="B19" i="20" s="1"/>
  <c r="B510" i="21" s="1"/>
  <c r="AO18" i="7"/>
  <c r="R18" i="13"/>
  <c r="D754" i="21" s="1"/>
  <c r="AP18" i="7"/>
  <c r="T18" i="13"/>
  <c r="H754" i="21" s="1"/>
  <c r="R18" i="7"/>
  <c r="S18" i="7"/>
  <c r="T18" i="7"/>
  <c r="U18" i="7"/>
  <c r="D18" i="13"/>
  <c r="AB18" i="13"/>
  <c r="V17" i="7"/>
  <c r="Q17" i="13"/>
  <c r="B753" i="21" s="1"/>
  <c r="B19" i="4"/>
  <c r="C19" i="4" s="1"/>
  <c r="D19" i="4" s="1"/>
  <c r="J19" i="4" s="1"/>
  <c r="Q19" i="4" s="1"/>
  <c r="R19" i="4" s="1"/>
  <c r="W17" i="7"/>
  <c r="S17" i="13"/>
  <c r="F753" i="21" s="1"/>
  <c r="AI18" i="7"/>
  <c r="AR18" i="7"/>
  <c r="AS18" i="7"/>
  <c r="E18" i="13"/>
  <c r="N18" i="13"/>
  <c r="B18" i="20" s="1"/>
  <c r="B509" i="21" s="1"/>
  <c r="AO17" i="7"/>
  <c r="R17" i="13"/>
  <c r="D753" i="21" s="1"/>
  <c r="AP17" i="7"/>
  <c r="T17" i="13"/>
  <c r="H753" i="21" s="1"/>
  <c r="R17" i="7"/>
  <c r="S17" i="7"/>
  <c r="T17" i="7"/>
  <c r="U17" i="7"/>
  <c r="D17" i="13"/>
  <c r="AB17" i="13"/>
  <c r="V16" i="7"/>
  <c r="Q16" i="13"/>
  <c r="B752" i="21" s="1"/>
  <c r="B18" i="4"/>
  <c r="C18" i="4" s="1"/>
  <c r="D18" i="4" s="1"/>
  <c r="J18" i="4" s="1"/>
  <c r="Q18" i="4" s="1"/>
  <c r="R18" i="4" s="1"/>
  <c r="W16" i="7"/>
  <c r="S16" i="13"/>
  <c r="F752" i="21" s="1"/>
  <c r="AI17" i="7"/>
  <c r="AR17" i="7"/>
  <c r="AS17" i="7"/>
  <c r="E17" i="13"/>
  <c r="N17" i="13"/>
  <c r="B17" i="20" s="1"/>
  <c r="B508" i="21" s="1"/>
  <c r="AO16" i="7"/>
  <c r="R16" i="13"/>
  <c r="D752" i="21" s="1"/>
  <c r="AP16" i="7"/>
  <c r="T16" i="13"/>
  <c r="H752" i="21" s="1"/>
  <c r="R16" i="7"/>
  <c r="S16" i="7"/>
  <c r="T16" i="7"/>
  <c r="U16" i="7"/>
  <c r="D16" i="13"/>
  <c r="AB16" i="13"/>
  <c r="V15" i="7"/>
  <c r="Q15" i="13"/>
  <c r="B751" i="21" s="1"/>
  <c r="B17" i="4"/>
  <c r="C17" i="4" s="1"/>
  <c r="D17" i="4" s="1"/>
  <c r="J17" i="4" s="1"/>
  <c r="Q17" i="4" s="1"/>
  <c r="R17" i="4" s="1"/>
  <c r="W15" i="7"/>
  <c r="S15" i="13"/>
  <c r="F751" i="21" s="1"/>
  <c r="AI16" i="7"/>
  <c r="AR16" i="7"/>
  <c r="AS16" i="7"/>
  <c r="E16" i="13"/>
  <c r="N16" i="13"/>
  <c r="B16" i="20" s="1"/>
  <c r="B507" i="21" s="1"/>
  <c r="AO15" i="7"/>
  <c r="R15" i="13"/>
  <c r="D751" i="21" s="1"/>
  <c r="AP15" i="7"/>
  <c r="T15" i="13"/>
  <c r="H751" i="21" s="1"/>
  <c r="R15" i="7"/>
  <c r="S15" i="7"/>
  <c r="T15" i="7"/>
  <c r="U15" i="7"/>
  <c r="D15" i="13"/>
  <c r="AB15" i="13"/>
  <c r="V14" i="7"/>
  <c r="Q14" i="13"/>
  <c r="B750" i="21" s="1"/>
  <c r="B16" i="4"/>
  <c r="C16" i="4" s="1"/>
  <c r="D16" i="4" s="1"/>
  <c r="W14" i="7"/>
  <c r="S14" i="13"/>
  <c r="F750" i="21" s="1"/>
  <c r="AI15" i="7"/>
  <c r="AR15" i="7"/>
  <c r="AS15" i="7"/>
  <c r="E15" i="13"/>
  <c r="N15" i="13"/>
  <c r="B15" i="20" s="1"/>
  <c r="B506" i="21" s="1"/>
  <c r="AO14" i="7"/>
  <c r="R14" i="13"/>
  <c r="D750" i="21" s="1"/>
  <c r="AP14" i="7"/>
  <c r="T14" i="13"/>
  <c r="H750" i="21" s="1"/>
  <c r="R14" i="7"/>
  <c r="S14" i="7"/>
  <c r="T14" i="7"/>
  <c r="U14" i="7"/>
  <c r="D14" i="13"/>
  <c r="AB14" i="13"/>
  <c r="V13" i="7"/>
  <c r="Q13" i="13"/>
  <c r="B749" i="21" s="1"/>
  <c r="B15" i="4"/>
  <c r="C15" i="4" s="1"/>
  <c r="D15" i="4" s="1"/>
  <c r="J15" i="4" s="1"/>
  <c r="Q15" i="4" s="1"/>
  <c r="R15" i="4" s="1"/>
  <c r="W13" i="7"/>
  <c r="S13" i="13"/>
  <c r="F749" i="21" s="1"/>
  <c r="AI14" i="7"/>
  <c r="AR14" i="7"/>
  <c r="AS14" i="7"/>
  <c r="E14" i="13"/>
  <c r="N14" i="13"/>
  <c r="B14" i="20" s="1"/>
  <c r="B505" i="21" s="1"/>
  <c r="AO13" i="7"/>
  <c r="R13" i="13"/>
  <c r="D749" i="21" s="1"/>
  <c r="AP13" i="7"/>
  <c r="T13" i="13"/>
  <c r="H749" i="21" s="1"/>
  <c r="D13" i="11"/>
  <c r="D994" i="12" s="1"/>
  <c r="I15" i="4"/>
  <c r="S15" i="4" s="1"/>
  <c r="C13" i="9"/>
  <c r="B504" i="12" s="1"/>
  <c r="D13" i="9"/>
  <c r="F504" i="12" s="1"/>
  <c r="E13" i="9"/>
  <c r="B259" i="12" s="1"/>
  <c r="F13" i="9"/>
  <c r="D259" i="12" s="1"/>
  <c r="G13" i="9"/>
  <c r="F259" i="12" s="1"/>
  <c r="D504" i="12"/>
  <c r="F13" i="11"/>
  <c r="H994" i="12" s="1"/>
  <c r="K15" i="4"/>
  <c r="L15" i="4" s="1"/>
  <c r="R13" i="7"/>
  <c r="S13" i="7"/>
  <c r="T13" i="7"/>
  <c r="U13" i="7"/>
  <c r="D13" i="13"/>
  <c r="AB13" i="13"/>
  <c r="V12" i="7"/>
  <c r="Q12" i="13"/>
  <c r="B748" i="21" s="1"/>
  <c r="B14" i="4"/>
  <c r="C14" i="4" s="1"/>
  <c r="D14" i="4" s="1"/>
  <c r="J14" i="4" s="1"/>
  <c r="Q14" i="4" s="1"/>
  <c r="R14" i="4" s="1"/>
  <c r="W12" i="7"/>
  <c r="S12" i="13"/>
  <c r="F748" i="21" s="1"/>
  <c r="AI13" i="7"/>
  <c r="AR13" i="7"/>
  <c r="AS13" i="7"/>
  <c r="E13" i="13"/>
  <c r="N13" i="13"/>
  <c r="B13" i="20" s="1"/>
  <c r="B504" i="21" s="1"/>
  <c r="AO12" i="7"/>
  <c r="R12" i="13"/>
  <c r="D748" i="21" s="1"/>
  <c r="AP12" i="7"/>
  <c r="T12" i="13"/>
  <c r="H748" i="21" s="1"/>
  <c r="D12" i="11"/>
  <c r="D993" i="12" s="1"/>
  <c r="I14" i="4"/>
  <c r="S14" i="4" s="1"/>
  <c r="C12" i="9"/>
  <c r="B503" i="12" s="1"/>
  <c r="D12" i="9"/>
  <c r="F503" i="12" s="1"/>
  <c r="E12" i="9"/>
  <c r="B258" i="12" s="1"/>
  <c r="F12" i="9"/>
  <c r="D258" i="12" s="1"/>
  <c r="G12" i="9"/>
  <c r="F258" i="12" s="1"/>
  <c r="D503" i="12"/>
  <c r="F12" i="11"/>
  <c r="H993" i="12" s="1"/>
  <c r="R12" i="7"/>
  <c r="S12" i="7"/>
  <c r="T12" i="7"/>
  <c r="U12" i="7"/>
  <c r="D12" i="13"/>
  <c r="AB12" i="13"/>
  <c r="V11" i="7"/>
  <c r="Q11" i="13"/>
  <c r="B747" i="21" s="1"/>
  <c r="B13" i="4"/>
  <c r="C13" i="4" s="1"/>
  <c r="D13" i="4" s="1"/>
  <c r="J13" i="4" s="1"/>
  <c r="Q13" i="4" s="1"/>
  <c r="R13" i="4" s="1"/>
  <c r="W11" i="7"/>
  <c r="S11" i="13"/>
  <c r="F747" i="21" s="1"/>
  <c r="AI12" i="7"/>
  <c r="AR12" i="7"/>
  <c r="AS12" i="7"/>
  <c r="E12" i="13"/>
  <c r="N12" i="13"/>
  <c r="B12" i="20" s="1"/>
  <c r="B503" i="21" s="1"/>
  <c r="AO11" i="7"/>
  <c r="R11" i="13"/>
  <c r="D747" i="21" s="1"/>
  <c r="AP11" i="7"/>
  <c r="T11" i="13"/>
  <c r="H747" i="21" s="1"/>
  <c r="D11" i="11"/>
  <c r="D992" i="12" s="1"/>
  <c r="I13" i="4"/>
  <c r="S13" i="4" s="1"/>
  <c r="C11" i="9"/>
  <c r="B502" i="12" s="1"/>
  <c r="D11" i="9"/>
  <c r="F502" i="12" s="1"/>
  <c r="E11" i="9"/>
  <c r="B257" i="12" s="1"/>
  <c r="F11" i="9"/>
  <c r="D257" i="12" s="1"/>
  <c r="G11" i="9"/>
  <c r="F257" i="12" s="1"/>
  <c r="D502" i="12"/>
  <c r="F11" i="11"/>
  <c r="H992" i="12" s="1"/>
  <c r="K13" i="4"/>
  <c r="L13" i="4" s="1"/>
  <c r="R11" i="7"/>
  <c r="S11" i="7"/>
  <c r="T11" i="7"/>
  <c r="U11" i="7"/>
  <c r="D11" i="13"/>
  <c r="AB11" i="13"/>
  <c r="V10" i="7"/>
  <c r="Q10" i="13"/>
  <c r="B746" i="21" s="1"/>
  <c r="B12" i="4"/>
  <c r="C12" i="4" s="1"/>
  <c r="D12" i="4" s="1"/>
  <c r="J12" i="4" s="1"/>
  <c r="Q12" i="4" s="1"/>
  <c r="R12" i="4" s="1"/>
  <c r="W10" i="7"/>
  <c r="S10" i="13"/>
  <c r="F746" i="21" s="1"/>
  <c r="AI11" i="7"/>
  <c r="AR11" i="7"/>
  <c r="AS11" i="7"/>
  <c r="E11" i="13"/>
  <c r="N11" i="13"/>
  <c r="B11" i="20" s="1"/>
  <c r="B502" i="21" s="1"/>
  <c r="AO10" i="7"/>
  <c r="R10" i="13"/>
  <c r="D746" i="21" s="1"/>
  <c r="AP10" i="7"/>
  <c r="T10" i="13"/>
  <c r="H746" i="21" s="1"/>
  <c r="D10" i="11"/>
  <c r="D991" i="12" s="1"/>
  <c r="I12" i="4"/>
  <c r="S12" i="4" s="1"/>
  <c r="C10" i="9"/>
  <c r="B501" i="12" s="1"/>
  <c r="D10" i="9"/>
  <c r="F501" i="12" s="1"/>
  <c r="E10" i="9"/>
  <c r="B256" i="12" s="1"/>
  <c r="F10" i="9"/>
  <c r="D256" i="12" s="1"/>
  <c r="G10" i="9"/>
  <c r="F256" i="12" s="1"/>
  <c r="D501" i="12"/>
  <c r="F10" i="11"/>
  <c r="H991" i="12" s="1"/>
  <c r="R10" i="7"/>
  <c r="S10" i="7"/>
  <c r="T10" i="7"/>
  <c r="U10" i="7"/>
  <c r="D10" i="13"/>
  <c r="AB10" i="13"/>
  <c r="V9" i="7"/>
  <c r="Q9" i="13"/>
  <c r="B745" i="21" s="1"/>
  <c r="B11" i="4"/>
  <c r="C11" i="4" s="1"/>
  <c r="D11" i="4" s="1"/>
  <c r="J11" i="4" s="1"/>
  <c r="Q11" i="4" s="1"/>
  <c r="R11" i="4" s="1"/>
  <c r="W9" i="7"/>
  <c r="S9" i="13"/>
  <c r="F745" i="21" s="1"/>
  <c r="AI10" i="7"/>
  <c r="AR10" i="7"/>
  <c r="AS10" i="7"/>
  <c r="E10" i="13"/>
  <c r="N10" i="13"/>
  <c r="B10" i="20" s="1"/>
  <c r="B501" i="21" s="1"/>
  <c r="AO9" i="7"/>
  <c r="R9" i="13"/>
  <c r="D745" i="21" s="1"/>
  <c r="AP9" i="7"/>
  <c r="T9" i="13"/>
  <c r="H745" i="21" s="1"/>
  <c r="D9" i="11"/>
  <c r="D990" i="12" s="1"/>
  <c r="I11" i="4"/>
  <c r="S11" i="4" s="1"/>
  <c r="C9" i="9"/>
  <c r="B500" i="12" s="1"/>
  <c r="D9" i="9"/>
  <c r="F500" i="12" s="1"/>
  <c r="E9" i="9"/>
  <c r="B255" i="12" s="1"/>
  <c r="F9" i="9"/>
  <c r="D255" i="12" s="1"/>
  <c r="G9" i="9"/>
  <c r="F255" i="12" s="1"/>
  <c r="D500" i="12"/>
  <c r="F9" i="11"/>
  <c r="H990" i="12" s="1"/>
  <c r="K11" i="4"/>
  <c r="L11" i="4" s="1"/>
  <c r="R9" i="7"/>
  <c r="S9" i="7"/>
  <c r="T9" i="7"/>
  <c r="U9" i="7"/>
  <c r="D9" i="13"/>
  <c r="AB9" i="13"/>
  <c r="V8" i="7"/>
  <c r="Q8" i="13"/>
  <c r="B744" i="21" s="1"/>
  <c r="B10" i="4"/>
  <c r="C10" i="4" s="1"/>
  <c r="D10" i="4" s="1"/>
  <c r="J10" i="4" s="1"/>
  <c r="Q10" i="4" s="1"/>
  <c r="R10" i="4" s="1"/>
  <c r="W8" i="7"/>
  <c r="S8" i="13"/>
  <c r="F744" i="21" s="1"/>
  <c r="AI9" i="7"/>
  <c r="AR9" i="7"/>
  <c r="AS9" i="7"/>
  <c r="E9" i="13"/>
  <c r="N9" i="13"/>
  <c r="B9" i="20" s="1"/>
  <c r="B500" i="21" s="1"/>
  <c r="AO8" i="7"/>
  <c r="R8" i="13"/>
  <c r="D744" i="21" s="1"/>
  <c r="AP8" i="7"/>
  <c r="T8" i="13"/>
  <c r="H744" i="21" s="1"/>
  <c r="D8" i="11"/>
  <c r="D989" i="12" s="1"/>
  <c r="I10" i="4"/>
  <c r="S10" i="4" s="1"/>
  <c r="C8" i="9"/>
  <c r="B499" i="12" s="1"/>
  <c r="D8" i="9"/>
  <c r="F499" i="12" s="1"/>
  <c r="E8" i="9"/>
  <c r="B254" i="12" s="1"/>
  <c r="F8" i="9"/>
  <c r="D254" i="12" s="1"/>
  <c r="G8" i="9"/>
  <c r="F254" i="12" s="1"/>
  <c r="D499" i="12"/>
  <c r="F8" i="11"/>
  <c r="H989" i="12" s="1"/>
  <c r="K10" i="4"/>
  <c r="L10" i="4" s="1"/>
  <c r="R8" i="7"/>
  <c r="S8" i="7"/>
  <c r="T8" i="7"/>
  <c r="U8" i="7"/>
  <c r="D8" i="13"/>
  <c r="AB8" i="13"/>
  <c r="V7" i="7"/>
  <c r="Q7" i="13"/>
  <c r="B743" i="21" s="1"/>
  <c r="B9" i="4"/>
  <c r="C9" i="4" s="1"/>
  <c r="D9" i="4" s="1"/>
  <c r="J9" i="4" s="1"/>
  <c r="Q9" i="4" s="1"/>
  <c r="R9" i="4" s="1"/>
  <c r="W7" i="7"/>
  <c r="S7" i="13"/>
  <c r="F743" i="21" s="1"/>
  <c r="AI8" i="7"/>
  <c r="AR8" i="7"/>
  <c r="AS8" i="7"/>
  <c r="E8" i="13"/>
  <c r="N8" i="13"/>
  <c r="B8" i="20" s="1"/>
  <c r="B499" i="21" s="1"/>
  <c r="AO7" i="7"/>
  <c r="R7" i="13"/>
  <c r="D743" i="21" s="1"/>
  <c r="AP7" i="7"/>
  <c r="T7" i="13"/>
  <c r="H743" i="21" s="1"/>
  <c r="R7" i="7"/>
  <c r="S7" i="7"/>
  <c r="T7" i="7"/>
  <c r="U7" i="7"/>
  <c r="D7" i="13"/>
  <c r="AB7" i="13"/>
  <c r="V6" i="7"/>
  <c r="Q6" i="13"/>
  <c r="B742" i="21" s="1"/>
  <c r="B8" i="4"/>
  <c r="C8" i="4" s="1"/>
  <c r="D8" i="4" s="1"/>
  <c r="J8" i="4" s="1"/>
  <c r="Q8" i="4" s="1"/>
  <c r="R8" i="4" s="1"/>
  <c r="W6" i="7"/>
  <c r="S6" i="13"/>
  <c r="F742" i="21" s="1"/>
  <c r="AI7" i="7"/>
  <c r="AR7" i="7"/>
  <c r="AS7" i="7"/>
  <c r="E7" i="13"/>
  <c r="N7" i="13"/>
  <c r="B7" i="20" s="1"/>
  <c r="B498" i="21" s="1"/>
  <c r="AO6" i="7"/>
  <c r="R6" i="13"/>
  <c r="D742" i="21" s="1"/>
  <c r="AP6" i="7"/>
  <c r="T6" i="13"/>
  <c r="H742" i="21" s="1"/>
  <c r="R6" i="7"/>
  <c r="S6" i="7"/>
  <c r="T6" i="7"/>
  <c r="U6" i="7"/>
  <c r="D6" i="13"/>
  <c r="AB6" i="13"/>
  <c r="V5" i="7"/>
  <c r="Q5" i="13"/>
  <c r="B741" i="21" s="1"/>
  <c r="B7" i="4"/>
  <c r="C7" i="4" s="1"/>
  <c r="D7" i="4" s="1"/>
  <c r="J7" i="4" s="1"/>
  <c r="Q7" i="4" s="1"/>
  <c r="R7" i="4" s="1"/>
  <c r="W5" i="7"/>
  <c r="S5" i="13"/>
  <c r="F741" i="21" s="1"/>
  <c r="AI6" i="7"/>
  <c r="AR6" i="7"/>
  <c r="AS6" i="7"/>
  <c r="E6" i="13"/>
  <c r="N6" i="13"/>
  <c r="B6" i="20" s="1"/>
  <c r="B497" i="21" s="1"/>
  <c r="AO5" i="7"/>
  <c r="R5" i="13"/>
  <c r="D741" i="21" s="1"/>
  <c r="AP5" i="7"/>
  <c r="T5" i="13"/>
  <c r="H741" i="21" s="1"/>
  <c r="R5" i="7"/>
  <c r="S5" i="7"/>
  <c r="T5" i="7"/>
  <c r="U5" i="7"/>
  <c r="D5" i="13"/>
  <c r="AB5" i="13"/>
  <c r="V4" i="7"/>
  <c r="Q4" i="13"/>
  <c r="B740" i="21" s="1"/>
  <c r="B6" i="4"/>
  <c r="C6" i="4" s="1"/>
  <c r="D6" i="4" s="1"/>
  <c r="J6" i="4" s="1"/>
  <c r="Q6" i="4" s="1"/>
  <c r="R6" i="4" s="1"/>
  <c r="W4" i="7"/>
  <c r="S4" i="13"/>
  <c r="F740" i="21" s="1"/>
  <c r="AI5" i="7"/>
  <c r="AR5" i="7"/>
  <c r="AS5" i="7"/>
  <c r="E5" i="13"/>
  <c r="N5" i="13"/>
  <c r="B5" i="20" s="1"/>
  <c r="B496" i="21" s="1"/>
  <c r="AO4" i="7"/>
  <c r="R4" i="13"/>
  <c r="D740" i="21" s="1"/>
  <c r="AP4" i="7"/>
  <c r="T4" i="13"/>
  <c r="H740" i="21" s="1"/>
  <c r="R4" i="7"/>
  <c r="S4" i="7"/>
  <c r="T4" i="7"/>
  <c r="U4" i="7"/>
  <c r="D4" i="13"/>
  <c r="AB4" i="13"/>
  <c r="V3" i="7"/>
  <c r="Q3" i="13"/>
  <c r="B739" i="21" s="1"/>
  <c r="B5" i="4"/>
  <c r="C5" i="4" s="1"/>
  <c r="D5" i="4" s="1"/>
  <c r="J5" i="4" s="1"/>
  <c r="Q5" i="4" s="1"/>
  <c r="R5" i="4" s="1"/>
  <c r="W3" i="7"/>
  <c r="S3" i="13"/>
  <c r="F739" i="21" s="1"/>
  <c r="AI4" i="7"/>
  <c r="AR4" i="7"/>
  <c r="AS4" i="7"/>
  <c r="E4" i="13"/>
  <c r="N4" i="13"/>
  <c r="B4" i="20" s="1"/>
  <c r="B495" i="21" s="1"/>
  <c r="AO3" i="7"/>
  <c r="R3" i="13"/>
  <c r="D739" i="21" s="1"/>
  <c r="AP3" i="7"/>
  <c r="T3" i="13"/>
  <c r="H739" i="21" s="1"/>
  <c r="R3" i="7"/>
  <c r="S3" i="7"/>
  <c r="T3" i="7"/>
  <c r="U3" i="7"/>
  <c r="D3" i="13"/>
  <c r="AB3" i="13"/>
  <c r="V2" i="7"/>
  <c r="Q2" i="13"/>
  <c r="B738" i="21" s="1"/>
  <c r="B4" i="4"/>
  <c r="C4" i="4" s="1"/>
  <c r="D4" i="4" s="1"/>
  <c r="W2" i="7"/>
  <c r="S2" i="13"/>
  <c r="F738" i="21" s="1"/>
  <c r="AI3" i="7"/>
  <c r="AR3" i="7"/>
  <c r="AS3" i="7"/>
  <c r="E3" i="13"/>
  <c r="N3" i="13"/>
  <c r="B3" i="20" s="1"/>
  <c r="B494" i="21" s="1"/>
  <c r="AO2" i="7"/>
  <c r="R2" i="13"/>
  <c r="D738" i="21" s="1"/>
  <c r="AP2" i="7"/>
  <c r="T2" i="13"/>
  <c r="H738" i="21" s="1"/>
  <c r="D208" i="11"/>
  <c r="D1189" i="12" s="1"/>
  <c r="E208" i="9"/>
  <c r="B454" i="12" s="1"/>
  <c r="G208" i="9"/>
  <c r="F454" i="12" s="1"/>
  <c r="D699" i="12"/>
  <c r="C208" i="9"/>
  <c r="B699" i="12" s="1"/>
  <c r="D208" i="9"/>
  <c r="F699" i="12" s="1"/>
  <c r="F208" i="9"/>
  <c r="D454" i="12" s="1"/>
  <c r="F208" i="11"/>
  <c r="H1189" i="12" s="1"/>
  <c r="D207" i="11"/>
  <c r="D1188" i="12" s="1"/>
  <c r="D207" i="9"/>
  <c r="F698" i="12" s="1"/>
  <c r="G207" i="9"/>
  <c r="F453" i="12" s="1"/>
  <c r="D698" i="12"/>
  <c r="C207" i="9"/>
  <c r="B698" i="12" s="1"/>
  <c r="E207" i="9"/>
  <c r="B453" i="12" s="1"/>
  <c r="F207" i="9"/>
  <c r="D453" i="12" s="1"/>
  <c r="F207" i="11"/>
  <c r="H1188" i="12" s="1"/>
  <c r="D206" i="11"/>
  <c r="D1187" i="12" s="1"/>
  <c r="D206" i="9"/>
  <c r="F697" i="12" s="1"/>
  <c r="E206" i="9"/>
  <c r="B452" i="12" s="1"/>
  <c r="F206" i="9"/>
  <c r="D452" i="12" s="1"/>
  <c r="C206" i="9"/>
  <c r="B697" i="12" s="1"/>
  <c r="G206" i="9"/>
  <c r="F452" i="12" s="1"/>
  <c r="D697" i="12"/>
  <c r="F206" i="11"/>
  <c r="H1187" i="12" s="1"/>
  <c r="D205" i="11"/>
  <c r="D1186" i="12" s="1"/>
  <c r="E205" i="9"/>
  <c r="B451" i="12" s="1"/>
  <c r="G205" i="9"/>
  <c r="F451" i="12" s="1"/>
  <c r="C205" i="9"/>
  <c r="B696" i="12" s="1"/>
  <c r="D696" i="12"/>
  <c r="D205" i="9"/>
  <c r="F696" i="12" s="1"/>
  <c r="F205" i="9"/>
  <c r="D451" i="12" s="1"/>
  <c r="F205" i="11"/>
  <c r="H1186" i="12" s="1"/>
  <c r="D204" i="11"/>
  <c r="D1185" i="12" s="1"/>
  <c r="E204" i="9"/>
  <c r="B450" i="12" s="1"/>
  <c r="G204" i="9"/>
  <c r="F450" i="12" s="1"/>
  <c r="C204" i="9"/>
  <c r="B695" i="12" s="1"/>
  <c r="D695" i="12"/>
  <c r="D204" i="9"/>
  <c r="F695" i="12" s="1"/>
  <c r="F204" i="9"/>
  <c r="D450" i="12" s="1"/>
  <c r="F204" i="11"/>
  <c r="H1185" i="12" s="1"/>
  <c r="D203" i="11"/>
  <c r="D1184" i="12" s="1"/>
  <c r="F203" i="9"/>
  <c r="D449" i="12" s="1"/>
  <c r="C203" i="9"/>
  <c r="B694" i="12" s="1"/>
  <c r="E203" i="9"/>
  <c r="B449" i="12" s="1"/>
  <c r="D203" i="9"/>
  <c r="F694" i="12" s="1"/>
  <c r="G203" i="9"/>
  <c r="F449" i="12" s="1"/>
  <c r="D694" i="12"/>
  <c r="F203" i="11"/>
  <c r="H1184" i="12" s="1"/>
  <c r="D202" i="11"/>
  <c r="D1183" i="12" s="1"/>
  <c r="D202" i="9"/>
  <c r="F693" i="12" s="1"/>
  <c r="G202" i="9"/>
  <c r="F448" i="12" s="1"/>
  <c r="E202" i="9"/>
  <c r="B448" i="12" s="1"/>
  <c r="C202" i="9"/>
  <c r="B693" i="12" s="1"/>
  <c r="F202" i="9"/>
  <c r="D448" i="12" s="1"/>
  <c r="D693" i="12"/>
  <c r="F202" i="11"/>
  <c r="H1183" i="12" s="1"/>
  <c r="D201" i="11"/>
  <c r="D1182" i="12" s="1"/>
  <c r="F201" i="9"/>
  <c r="D447" i="12" s="1"/>
  <c r="G201" i="9"/>
  <c r="F447" i="12" s="1"/>
  <c r="D692" i="12"/>
  <c r="C201" i="9"/>
  <c r="B692" i="12" s="1"/>
  <c r="D201" i="9"/>
  <c r="F692" i="12" s="1"/>
  <c r="E201" i="9"/>
  <c r="B447" i="12" s="1"/>
  <c r="F201" i="11"/>
  <c r="H1182" i="12" s="1"/>
  <c r="D200" i="11"/>
  <c r="D1181" i="12" s="1"/>
  <c r="C200" i="9"/>
  <c r="B691" i="12" s="1"/>
  <c r="D200" i="9"/>
  <c r="F691" i="12" s="1"/>
  <c r="G200" i="9"/>
  <c r="F446" i="12" s="1"/>
  <c r="D691" i="12"/>
  <c r="E200" i="9"/>
  <c r="B446" i="12" s="1"/>
  <c r="F200" i="9"/>
  <c r="D446" i="12" s="1"/>
  <c r="F200" i="11"/>
  <c r="H1181" i="12" s="1"/>
  <c r="D199" i="11"/>
  <c r="D1180" i="12" s="1"/>
  <c r="D199" i="9"/>
  <c r="F690" i="12" s="1"/>
  <c r="G199" i="9"/>
  <c r="F445" i="12" s="1"/>
  <c r="D690" i="12"/>
  <c r="C199" i="9"/>
  <c r="B690" i="12" s="1"/>
  <c r="E199" i="9"/>
  <c r="B445" i="12" s="1"/>
  <c r="F199" i="9"/>
  <c r="D445" i="12" s="1"/>
  <c r="F199" i="11"/>
  <c r="H1180" i="12" s="1"/>
  <c r="D198" i="11"/>
  <c r="D1179" i="12" s="1"/>
  <c r="E198" i="9"/>
  <c r="B444" i="12" s="1"/>
  <c r="D689" i="12"/>
  <c r="C198" i="9"/>
  <c r="B689" i="12" s="1"/>
  <c r="F198" i="9"/>
  <c r="D444" i="12" s="1"/>
  <c r="D198" i="9"/>
  <c r="F689" i="12" s="1"/>
  <c r="G198" i="9"/>
  <c r="F444" i="12" s="1"/>
  <c r="F198" i="11"/>
  <c r="H1179" i="12" s="1"/>
  <c r="D197" i="11"/>
  <c r="D1178" i="12" s="1"/>
  <c r="E197" i="9"/>
  <c r="B443" i="12" s="1"/>
  <c r="C197" i="9"/>
  <c r="B688" i="12" s="1"/>
  <c r="D688" i="12"/>
  <c r="D197" i="9"/>
  <c r="F688" i="12" s="1"/>
  <c r="F197" i="9"/>
  <c r="D443" i="12" s="1"/>
  <c r="G197" i="9"/>
  <c r="F443" i="12" s="1"/>
  <c r="F197" i="11"/>
  <c r="H1178" i="12" s="1"/>
  <c r="D196" i="11"/>
  <c r="D1177" i="12" s="1"/>
  <c r="D196" i="9"/>
  <c r="F687" i="12" s="1"/>
  <c r="F196" i="9"/>
  <c r="D442" i="12" s="1"/>
  <c r="C196" i="9"/>
  <c r="B687" i="12" s="1"/>
  <c r="E196" i="9"/>
  <c r="B442" i="12" s="1"/>
  <c r="G196" i="9"/>
  <c r="F442" i="12" s="1"/>
  <c r="D687" i="12"/>
  <c r="F196" i="11"/>
  <c r="H1177" i="12" s="1"/>
  <c r="D195" i="11"/>
  <c r="D1176" i="12" s="1"/>
  <c r="E195" i="9"/>
  <c r="B441" i="12" s="1"/>
  <c r="D195" i="9"/>
  <c r="F686" i="12" s="1"/>
  <c r="F195" i="9"/>
  <c r="D441" i="12" s="1"/>
  <c r="G195" i="9"/>
  <c r="F441" i="12" s="1"/>
  <c r="D686" i="12"/>
  <c r="C195" i="9"/>
  <c r="B686" i="12" s="1"/>
  <c r="F195" i="11"/>
  <c r="H1176" i="12" s="1"/>
  <c r="D194" i="11"/>
  <c r="D1175" i="12" s="1"/>
  <c r="D194" i="9"/>
  <c r="F685" i="12" s="1"/>
  <c r="D685" i="12"/>
  <c r="C194" i="9"/>
  <c r="B685" i="12" s="1"/>
  <c r="E194" i="9"/>
  <c r="B440" i="12" s="1"/>
  <c r="F194" i="9"/>
  <c r="D440" i="12" s="1"/>
  <c r="G194" i="9"/>
  <c r="F440" i="12" s="1"/>
  <c r="F194" i="11"/>
  <c r="H1175" i="12" s="1"/>
  <c r="D193" i="11"/>
  <c r="D1174" i="12" s="1"/>
  <c r="C193" i="9"/>
  <c r="B684" i="12" s="1"/>
  <c r="D193" i="9"/>
  <c r="F684" i="12" s="1"/>
  <c r="E193" i="9"/>
  <c r="B439" i="12" s="1"/>
  <c r="G193" i="9"/>
  <c r="F439" i="12" s="1"/>
  <c r="D684" i="12"/>
  <c r="F193" i="9"/>
  <c r="D439" i="12" s="1"/>
  <c r="F193" i="11"/>
  <c r="H1174" i="12" s="1"/>
  <c r="D192" i="11"/>
  <c r="D1173" i="12" s="1"/>
  <c r="D192" i="9"/>
  <c r="F683" i="12" s="1"/>
  <c r="F192" i="9"/>
  <c r="D438" i="12" s="1"/>
  <c r="G192" i="9"/>
  <c r="F438" i="12" s="1"/>
  <c r="D683" i="12"/>
  <c r="C192" i="9"/>
  <c r="B683" i="12" s="1"/>
  <c r="E192" i="9"/>
  <c r="B438" i="12" s="1"/>
  <c r="F192" i="11"/>
  <c r="H1173" i="12" s="1"/>
  <c r="I193" i="4"/>
  <c r="S193" i="4" s="1"/>
  <c r="D191" i="11"/>
  <c r="D1172" i="12" s="1"/>
  <c r="D191" i="9"/>
  <c r="F682" i="12" s="1"/>
  <c r="G191" i="9"/>
  <c r="F437" i="12" s="1"/>
  <c r="C191" i="9"/>
  <c r="B682" i="12" s="1"/>
  <c r="E191" i="9"/>
  <c r="B437" i="12" s="1"/>
  <c r="F191" i="9"/>
  <c r="D437" i="12" s="1"/>
  <c r="D682" i="12"/>
  <c r="K193" i="4"/>
  <c r="L193" i="4" s="1"/>
  <c r="F191" i="11"/>
  <c r="H1172" i="12" s="1"/>
  <c r="I192" i="4"/>
  <c r="S192" i="4" s="1"/>
  <c r="D190" i="11"/>
  <c r="D1171" i="12" s="1"/>
  <c r="C190" i="9"/>
  <c r="B681" i="12" s="1"/>
  <c r="E190" i="9"/>
  <c r="B436" i="12" s="1"/>
  <c r="D190" i="9"/>
  <c r="F681" i="12" s="1"/>
  <c r="F190" i="9"/>
  <c r="D436" i="12" s="1"/>
  <c r="G190" i="9"/>
  <c r="F436" i="12" s="1"/>
  <c r="D681" i="12"/>
  <c r="V190" i="8"/>
  <c r="Y190" i="8"/>
  <c r="K192" i="4"/>
  <c r="L192" i="4" s="1"/>
  <c r="F190" i="11"/>
  <c r="H1171" i="12" s="1"/>
  <c r="D189" i="11"/>
  <c r="D1170" i="12" s="1"/>
  <c r="E189" i="9"/>
  <c r="B435" i="12" s="1"/>
  <c r="G189" i="9"/>
  <c r="F435" i="12" s="1"/>
  <c r="C189" i="9"/>
  <c r="B680" i="12" s="1"/>
  <c r="D189" i="9"/>
  <c r="F680" i="12" s="1"/>
  <c r="F189" i="9"/>
  <c r="D435" i="12" s="1"/>
  <c r="D680" i="12"/>
  <c r="V189" i="8"/>
  <c r="Y189" i="8"/>
  <c r="F189" i="11"/>
  <c r="H1170" i="12" s="1"/>
  <c r="D188" i="11"/>
  <c r="D1169" i="12" s="1"/>
  <c r="E188" i="9"/>
  <c r="B434" i="12" s="1"/>
  <c r="G188" i="9"/>
  <c r="F434" i="12" s="1"/>
  <c r="D679" i="12"/>
  <c r="C188" i="9"/>
  <c r="B679" i="12" s="1"/>
  <c r="D188" i="9"/>
  <c r="F679" i="12" s="1"/>
  <c r="F188" i="9"/>
  <c r="D434" i="12" s="1"/>
  <c r="V188" i="8"/>
  <c r="Y188" i="8"/>
  <c r="F188" i="11"/>
  <c r="H1169" i="12" s="1"/>
  <c r="I189" i="4"/>
  <c r="S189" i="4" s="1"/>
  <c r="D187" i="11"/>
  <c r="D1168" i="12" s="1"/>
  <c r="D187" i="9"/>
  <c r="F678" i="12" s="1"/>
  <c r="F187" i="9"/>
  <c r="D433" i="12" s="1"/>
  <c r="E187" i="9"/>
  <c r="B433" i="12" s="1"/>
  <c r="D678" i="12"/>
  <c r="C187" i="9"/>
  <c r="B678" i="12" s="1"/>
  <c r="G187" i="9"/>
  <c r="F433" i="12" s="1"/>
  <c r="V187" i="8"/>
  <c r="Y187" i="8"/>
  <c r="K189" i="4"/>
  <c r="L189" i="4" s="1"/>
  <c r="F187" i="11"/>
  <c r="H1168" i="12" s="1"/>
  <c r="D186" i="11"/>
  <c r="D1167" i="12" s="1"/>
  <c r="C186" i="9"/>
  <c r="B677" i="12" s="1"/>
  <c r="D186" i="9"/>
  <c r="F677" i="12" s="1"/>
  <c r="E186" i="9"/>
  <c r="B432" i="12" s="1"/>
  <c r="F186" i="9"/>
  <c r="D432" i="12" s="1"/>
  <c r="G186" i="9"/>
  <c r="F432" i="12" s="1"/>
  <c r="D677" i="12"/>
  <c r="V186" i="8"/>
  <c r="Y186" i="8"/>
  <c r="F186" i="11"/>
  <c r="H1167" i="12" s="1"/>
  <c r="D185" i="11"/>
  <c r="D1166" i="12" s="1"/>
  <c r="G185" i="9"/>
  <c r="F431" i="12" s="1"/>
  <c r="D676" i="12"/>
  <c r="C185" i="9"/>
  <c r="B676" i="12" s="1"/>
  <c r="D185" i="9"/>
  <c r="F676" i="12" s="1"/>
  <c r="E185" i="9"/>
  <c r="B431" i="12" s="1"/>
  <c r="F185" i="9"/>
  <c r="D431" i="12" s="1"/>
  <c r="V185" i="8"/>
  <c r="Y185" i="8"/>
  <c r="F185" i="11"/>
  <c r="H1166" i="12" s="1"/>
  <c r="D184" i="11"/>
  <c r="D1165" i="12" s="1"/>
  <c r="D184" i="9"/>
  <c r="F675" i="12" s="1"/>
  <c r="C184" i="9"/>
  <c r="B675" i="12" s="1"/>
  <c r="E184" i="9"/>
  <c r="B430" i="12" s="1"/>
  <c r="F184" i="9"/>
  <c r="D430" i="12" s="1"/>
  <c r="G184" i="9"/>
  <c r="F430" i="12" s="1"/>
  <c r="D675" i="12"/>
  <c r="V184" i="8"/>
  <c r="Y184" i="8"/>
  <c r="F184" i="11"/>
  <c r="H1165" i="12" s="1"/>
  <c r="D183" i="11"/>
  <c r="D1164" i="12" s="1"/>
  <c r="E183" i="9"/>
  <c r="B429" i="12" s="1"/>
  <c r="G183" i="9"/>
  <c r="F429" i="12" s="1"/>
  <c r="D674" i="12"/>
  <c r="D183" i="9"/>
  <c r="F674" i="12" s="1"/>
  <c r="F183" i="9"/>
  <c r="D429" i="12" s="1"/>
  <c r="C183" i="9"/>
  <c r="B674" i="12" s="1"/>
  <c r="V183" i="8"/>
  <c r="Y183" i="8"/>
  <c r="F183" i="11"/>
  <c r="H1164" i="12" s="1"/>
  <c r="D182" i="11"/>
  <c r="D1163" i="12" s="1"/>
  <c r="D182" i="9"/>
  <c r="F673" i="12" s="1"/>
  <c r="C182" i="9"/>
  <c r="B673" i="12" s="1"/>
  <c r="E182" i="9"/>
  <c r="B428" i="12" s="1"/>
  <c r="D673" i="12"/>
  <c r="F182" i="9"/>
  <c r="D428" i="12" s="1"/>
  <c r="G182" i="9"/>
  <c r="F428" i="12" s="1"/>
  <c r="V182" i="8"/>
  <c r="Y182" i="8"/>
  <c r="F182" i="11"/>
  <c r="H1163" i="12" s="1"/>
  <c r="D181" i="11"/>
  <c r="D1162" i="12" s="1"/>
  <c r="D181" i="9"/>
  <c r="F672" i="12" s="1"/>
  <c r="E181" i="9"/>
  <c r="B427" i="12" s="1"/>
  <c r="F181" i="9"/>
  <c r="D427" i="12" s="1"/>
  <c r="G181" i="9"/>
  <c r="F427" i="12" s="1"/>
  <c r="C181" i="9"/>
  <c r="B672" i="12" s="1"/>
  <c r="D672" i="12"/>
  <c r="F181" i="11"/>
  <c r="H1162" i="12" s="1"/>
  <c r="D180" i="11"/>
  <c r="D1161" i="12" s="1"/>
  <c r="D180" i="9"/>
  <c r="F671" i="12" s="1"/>
  <c r="F180" i="9"/>
  <c r="D426" i="12" s="1"/>
  <c r="D671" i="12"/>
  <c r="C180" i="9"/>
  <c r="B671" i="12" s="1"/>
  <c r="E180" i="9"/>
  <c r="B426" i="12" s="1"/>
  <c r="G180" i="9"/>
  <c r="F426" i="12" s="1"/>
  <c r="F180" i="11"/>
  <c r="H1161" i="12" s="1"/>
  <c r="D179" i="11"/>
  <c r="D1160" i="12" s="1"/>
  <c r="C179" i="9"/>
  <c r="B670" i="12" s="1"/>
  <c r="F179" i="9"/>
  <c r="D425" i="12" s="1"/>
  <c r="G179" i="9"/>
  <c r="F425" i="12" s="1"/>
  <c r="D670" i="12"/>
  <c r="D179" i="9"/>
  <c r="F670" i="12" s="1"/>
  <c r="E179" i="9"/>
  <c r="B425" i="12" s="1"/>
  <c r="F179" i="11"/>
  <c r="H1160" i="12" s="1"/>
  <c r="D178" i="11"/>
  <c r="D1159" i="12" s="1"/>
  <c r="D178" i="9"/>
  <c r="F669" i="12" s="1"/>
  <c r="G178" i="9"/>
  <c r="F424" i="12" s="1"/>
  <c r="C178" i="9"/>
  <c r="B669" i="12" s="1"/>
  <c r="E178" i="9"/>
  <c r="B424" i="12" s="1"/>
  <c r="F178" i="9"/>
  <c r="D424" i="12" s="1"/>
  <c r="D669" i="12"/>
  <c r="F178" i="11"/>
  <c r="H1159" i="12" s="1"/>
  <c r="D177" i="11"/>
  <c r="D1158" i="12" s="1"/>
  <c r="D177" i="9"/>
  <c r="F668" i="12" s="1"/>
  <c r="F177" i="9"/>
  <c r="D423" i="12" s="1"/>
  <c r="G177" i="9"/>
  <c r="F423" i="12" s="1"/>
  <c r="D668" i="12"/>
  <c r="C177" i="9"/>
  <c r="B668" i="12" s="1"/>
  <c r="E177" i="9"/>
  <c r="B423" i="12" s="1"/>
  <c r="F177" i="11"/>
  <c r="H1158" i="12" s="1"/>
  <c r="D176" i="11"/>
  <c r="D1157" i="12" s="1"/>
  <c r="E176" i="9"/>
  <c r="B422" i="12" s="1"/>
  <c r="G176" i="9"/>
  <c r="F422" i="12" s="1"/>
  <c r="D667" i="12"/>
  <c r="C176" i="9"/>
  <c r="B667" i="12" s="1"/>
  <c r="D176" i="9"/>
  <c r="F667" i="12" s="1"/>
  <c r="F176" i="9"/>
  <c r="D422" i="12" s="1"/>
  <c r="F176" i="11"/>
  <c r="H1157" i="12" s="1"/>
  <c r="D175" i="11"/>
  <c r="D1156" i="12" s="1"/>
  <c r="F175" i="9"/>
  <c r="D421" i="12" s="1"/>
  <c r="D666" i="12"/>
  <c r="D175" i="9"/>
  <c r="F666" i="12" s="1"/>
  <c r="E175" i="9"/>
  <c r="B421" i="12" s="1"/>
  <c r="C175" i="9"/>
  <c r="B666" i="12" s="1"/>
  <c r="G175" i="9"/>
  <c r="F421" i="12" s="1"/>
  <c r="F175" i="11"/>
  <c r="H1156" i="12" s="1"/>
  <c r="D174" i="11"/>
  <c r="D1155" i="12" s="1"/>
  <c r="E174" i="9"/>
  <c r="B420" i="12" s="1"/>
  <c r="F174" i="9"/>
  <c r="D420" i="12" s="1"/>
  <c r="D665" i="12"/>
  <c r="C174" i="9"/>
  <c r="B665" i="12" s="1"/>
  <c r="D174" i="9"/>
  <c r="F665" i="12" s="1"/>
  <c r="G174" i="9"/>
  <c r="F420" i="12" s="1"/>
  <c r="F174" i="11"/>
  <c r="H1155" i="12" s="1"/>
  <c r="D173" i="11"/>
  <c r="D1154" i="12" s="1"/>
  <c r="D173" i="9"/>
  <c r="F664" i="12" s="1"/>
  <c r="E173" i="9"/>
  <c r="B419" i="12" s="1"/>
  <c r="F173" i="9"/>
  <c r="D419" i="12" s="1"/>
  <c r="G173" i="9"/>
  <c r="F419" i="12" s="1"/>
  <c r="C173" i="9"/>
  <c r="B664" i="12" s="1"/>
  <c r="D664" i="12"/>
  <c r="F173" i="11"/>
  <c r="H1154" i="12" s="1"/>
  <c r="D172" i="11"/>
  <c r="D1153" i="12" s="1"/>
  <c r="E172" i="9"/>
  <c r="B418" i="12" s="1"/>
  <c r="F172" i="9"/>
  <c r="D418" i="12" s="1"/>
  <c r="G172" i="9"/>
  <c r="F418" i="12" s="1"/>
  <c r="C172" i="9"/>
  <c r="B663" i="12" s="1"/>
  <c r="D663" i="12"/>
  <c r="D172" i="9"/>
  <c r="F663" i="12" s="1"/>
  <c r="F172" i="11"/>
  <c r="H1153" i="12" s="1"/>
  <c r="D171" i="11"/>
  <c r="D1152" i="12" s="1"/>
  <c r="E171" i="9"/>
  <c r="B417" i="12" s="1"/>
  <c r="G171" i="9"/>
  <c r="F417" i="12" s="1"/>
  <c r="D662" i="12"/>
  <c r="D171" i="9"/>
  <c r="F662" i="12" s="1"/>
  <c r="F171" i="9"/>
  <c r="D417" i="12" s="1"/>
  <c r="C171" i="9"/>
  <c r="B662" i="12" s="1"/>
  <c r="F171" i="11"/>
  <c r="H1152" i="12" s="1"/>
  <c r="D170" i="11"/>
  <c r="D1151" i="12" s="1"/>
  <c r="E170" i="9"/>
  <c r="B416" i="12" s="1"/>
  <c r="D661" i="12"/>
  <c r="D170" i="9"/>
  <c r="F661" i="12" s="1"/>
  <c r="C170" i="9"/>
  <c r="B661" i="12" s="1"/>
  <c r="F170" i="9"/>
  <c r="D416" i="12" s="1"/>
  <c r="G170" i="9"/>
  <c r="F416" i="12" s="1"/>
  <c r="F170" i="11"/>
  <c r="H1151" i="12" s="1"/>
  <c r="D169" i="11"/>
  <c r="D1150" i="12" s="1"/>
  <c r="D169" i="9"/>
  <c r="F660" i="12" s="1"/>
  <c r="F169" i="9"/>
  <c r="D415" i="12" s="1"/>
  <c r="D660" i="12"/>
  <c r="C169" i="9"/>
  <c r="B660" i="12" s="1"/>
  <c r="E169" i="9"/>
  <c r="B415" i="12" s="1"/>
  <c r="G169" i="9"/>
  <c r="F415" i="12" s="1"/>
  <c r="F169" i="11"/>
  <c r="H1150" i="12" s="1"/>
  <c r="D168" i="11"/>
  <c r="D1149" i="12" s="1"/>
  <c r="F168" i="9"/>
  <c r="D414" i="12" s="1"/>
  <c r="C168" i="9"/>
  <c r="B659" i="12" s="1"/>
  <c r="E168" i="9"/>
  <c r="B414" i="12" s="1"/>
  <c r="D168" i="9"/>
  <c r="F659" i="12" s="1"/>
  <c r="G168" i="9"/>
  <c r="F414" i="12" s="1"/>
  <c r="D659" i="12"/>
  <c r="F168" i="11"/>
  <c r="H1149" i="12" s="1"/>
  <c r="D167" i="11"/>
  <c r="D1148" i="12" s="1"/>
  <c r="D167" i="9"/>
  <c r="F658" i="12" s="1"/>
  <c r="F167" i="9"/>
  <c r="D413" i="12" s="1"/>
  <c r="D658" i="12"/>
  <c r="C167" i="9"/>
  <c r="B658" i="12" s="1"/>
  <c r="E167" i="9"/>
  <c r="B413" i="12" s="1"/>
  <c r="G167" i="9"/>
  <c r="F413" i="12" s="1"/>
  <c r="F167" i="11"/>
  <c r="H1148" i="12" s="1"/>
  <c r="D166" i="11"/>
  <c r="D1147" i="12" s="1"/>
  <c r="E166" i="9"/>
  <c r="B412" i="12" s="1"/>
  <c r="F166" i="9"/>
  <c r="D412" i="12" s="1"/>
  <c r="D657" i="12"/>
  <c r="C166" i="9"/>
  <c r="B657" i="12" s="1"/>
  <c r="D166" i="9"/>
  <c r="F657" i="12" s="1"/>
  <c r="G166" i="9"/>
  <c r="F412" i="12" s="1"/>
  <c r="F166" i="11"/>
  <c r="H1147" i="12" s="1"/>
  <c r="D165" i="11"/>
  <c r="D1146" i="12" s="1"/>
  <c r="C165" i="9"/>
  <c r="B656" i="12" s="1"/>
  <c r="D165" i="9"/>
  <c r="F656" i="12" s="1"/>
  <c r="D656" i="12"/>
  <c r="E165" i="9"/>
  <c r="B411" i="12" s="1"/>
  <c r="F165" i="9"/>
  <c r="D411" i="12" s="1"/>
  <c r="G165" i="9"/>
  <c r="F411" i="12" s="1"/>
  <c r="F165" i="11"/>
  <c r="H1146" i="12" s="1"/>
  <c r="D164" i="11"/>
  <c r="D1145" i="12" s="1"/>
  <c r="E164" i="9"/>
  <c r="B410" i="12" s="1"/>
  <c r="D655" i="12"/>
  <c r="D164" i="9"/>
  <c r="F655" i="12" s="1"/>
  <c r="F164" i="9"/>
  <c r="D410" i="12" s="1"/>
  <c r="G164" i="9"/>
  <c r="F410" i="12" s="1"/>
  <c r="C164" i="9"/>
  <c r="B655" i="12" s="1"/>
  <c r="F164" i="11"/>
  <c r="H1145" i="12" s="1"/>
  <c r="D163" i="11"/>
  <c r="D1144" i="12" s="1"/>
  <c r="E163" i="9"/>
  <c r="B409" i="12" s="1"/>
  <c r="F163" i="9"/>
  <c r="D409" i="12" s="1"/>
  <c r="C163" i="9"/>
  <c r="B654" i="12" s="1"/>
  <c r="D163" i="9"/>
  <c r="F654" i="12" s="1"/>
  <c r="G163" i="9"/>
  <c r="F409" i="12" s="1"/>
  <c r="D654" i="12"/>
  <c r="F163" i="11"/>
  <c r="H1144" i="12" s="1"/>
  <c r="D162" i="11"/>
  <c r="D1143" i="12" s="1"/>
  <c r="C162" i="9"/>
  <c r="B653" i="12" s="1"/>
  <c r="D162" i="9"/>
  <c r="F653" i="12" s="1"/>
  <c r="E162" i="9"/>
  <c r="B408" i="12" s="1"/>
  <c r="F162" i="9"/>
  <c r="D408" i="12" s="1"/>
  <c r="G162" i="9"/>
  <c r="F408" i="12" s="1"/>
  <c r="D653" i="12"/>
  <c r="F162" i="11"/>
  <c r="H1143" i="12" s="1"/>
  <c r="D161" i="11"/>
  <c r="D1142" i="12" s="1"/>
  <c r="C161" i="9"/>
  <c r="B652" i="12" s="1"/>
  <c r="D161" i="9"/>
  <c r="F652" i="12" s="1"/>
  <c r="F161" i="9"/>
  <c r="D407" i="12" s="1"/>
  <c r="G161" i="9"/>
  <c r="F407" i="12" s="1"/>
  <c r="E161" i="9"/>
  <c r="B407" i="12" s="1"/>
  <c r="D652" i="12"/>
  <c r="F161" i="11"/>
  <c r="H1142" i="12" s="1"/>
  <c r="D160" i="11"/>
  <c r="D1141" i="12" s="1"/>
  <c r="D160" i="9"/>
  <c r="F651" i="12" s="1"/>
  <c r="C160" i="9"/>
  <c r="B651" i="12" s="1"/>
  <c r="F160" i="9"/>
  <c r="D406" i="12" s="1"/>
  <c r="G160" i="9"/>
  <c r="F406" i="12" s="1"/>
  <c r="E160" i="9"/>
  <c r="B406" i="12" s="1"/>
  <c r="D651" i="12"/>
  <c r="F160" i="11"/>
  <c r="H1141" i="12" s="1"/>
  <c r="D159" i="11"/>
  <c r="D1140" i="12" s="1"/>
  <c r="D650" i="12"/>
  <c r="C159" i="9"/>
  <c r="B650" i="12" s="1"/>
  <c r="F159" i="9"/>
  <c r="D405" i="12" s="1"/>
  <c r="D159" i="9"/>
  <c r="F650" i="12" s="1"/>
  <c r="E159" i="9"/>
  <c r="B405" i="12" s="1"/>
  <c r="G159" i="9"/>
  <c r="F405" i="12" s="1"/>
  <c r="F159" i="11"/>
  <c r="H1140" i="12" s="1"/>
  <c r="D158" i="11"/>
  <c r="D1139" i="12" s="1"/>
  <c r="F158" i="9"/>
  <c r="D404" i="12" s="1"/>
  <c r="D649" i="12"/>
  <c r="C158" i="9"/>
  <c r="B649" i="12" s="1"/>
  <c r="D158" i="9"/>
  <c r="F649" i="12" s="1"/>
  <c r="E158" i="9"/>
  <c r="B404" i="12" s="1"/>
  <c r="G158" i="9"/>
  <c r="F404" i="12" s="1"/>
  <c r="F158" i="11"/>
  <c r="H1139" i="12" s="1"/>
  <c r="D157" i="11"/>
  <c r="D1138" i="12" s="1"/>
  <c r="E157" i="9"/>
  <c r="B403" i="12" s="1"/>
  <c r="G157" i="9"/>
  <c r="F403" i="12" s="1"/>
  <c r="D648" i="12"/>
  <c r="C157" i="9"/>
  <c r="B648" i="12" s="1"/>
  <c r="D157" i="9"/>
  <c r="F648" i="12" s="1"/>
  <c r="F157" i="9"/>
  <c r="D403" i="12" s="1"/>
  <c r="F157" i="11"/>
  <c r="H1138" i="12" s="1"/>
  <c r="D156" i="11"/>
  <c r="D1137" i="12" s="1"/>
  <c r="D156" i="9"/>
  <c r="F647" i="12" s="1"/>
  <c r="C156" i="9"/>
  <c r="B647" i="12" s="1"/>
  <c r="F156" i="9"/>
  <c r="D402" i="12" s="1"/>
  <c r="D647" i="12"/>
  <c r="E156" i="9"/>
  <c r="B402" i="12" s="1"/>
  <c r="G156" i="9"/>
  <c r="F402" i="12" s="1"/>
  <c r="F156" i="11"/>
  <c r="H1137" i="12" s="1"/>
  <c r="D155" i="11"/>
  <c r="D1136" i="12" s="1"/>
  <c r="D155" i="9"/>
  <c r="F646" i="12" s="1"/>
  <c r="F155" i="9"/>
  <c r="D401" i="12" s="1"/>
  <c r="D646" i="12"/>
  <c r="C155" i="9"/>
  <c r="B646" i="12" s="1"/>
  <c r="E155" i="9"/>
  <c r="B401" i="12" s="1"/>
  <c r="G155" i="9"/>
  <c r="F401" i="12" s="1"/>
  <c r="F155" i="11"/>
  <c r="H1136" i="12" s="1"/>
  <c r="D154" i="11"/>
  <c r="D1135" i="12" s="1"/>
  <c r="F154" i="9"/>
  <c r="D400" i="12" s="1"/>
  <c r="D645" i="12"/>
  <c r="D154" i="9"/>
  <c r="F645" i="12" s="1"/>
  <c r="G154" i="9"/>
  <c r="F400" i="12" s="1"/>
  <c r="C154" i="9"/>
  <c r="B645" i="12" s="1"/>
  <c r="E154" i="9"/>
  <c r="B400" i="12" s="1"/>
  <c r="F154" i="11"/>
  <c r="H1135" i="12" s="1"/>
  <c r="D153" i="11"/>
  <c r="D1134" i="12" s="1"/>
  <c r="E153" i="9"/>
  <c r="B399" i="12" s="1"/>
  <c r="D644" i="12"/>
  <c r="C153" i="9"/>
  <c r="B644" i="12" s="1"/>
  <c r="D153" i="9"/>
  <c r="F644" i="12" s="1"/>
  <c r="F153" i="9"/>
  <c r="D399" i="12" s="1"/>
  <c r="G153" i="9"/>
  <c r="F399" i="12" s="1"/>
  <c r="F153" i="11"/>
  <c r="H1134" i="12" s="1"/>
  <c r="D152" i="11"/>
  <c r="D1133" i="12" s="1"/>
  <c r="F152" i="9"/>
  <c r="D398" i="12" s="1"/>
  <c r="D643" i="12"/>
  <c r="C152" i="9"/>
  <c r="B643" i="12" s="1"/>
  <c r="D152" i="9"/>
  <c r="F643" i="12" s="1"/>
  <c r="E152" i="9"/>
  <c r="B398" i="12" s="1"/>
  <c r="G152" i="9"/>
  <c r="F398" i="12" s="1"/>
  <c r="F152" i="11"/>
  <c r="H1133" i="12" s="1"/>
  <c r="D151" i="11"/>
  <c r="D1132" i="12" s="1"/>
  <c r="E151" i="9"/>
  <c r="B397" i="12" s="1"/>
  <c r="G151" i="9"/>
  <c r="F397" i="12" s="1"/>
  <c r="D151" i="9"/>
  <c r="F642" i="12" s="1"/>
  <c r="C151" i="9"/>
  <c r="B642" i="12" s="1"/>
  <c r="F151" i="9"/>
  <c r="D397" i="12" s="1"/>
  <c r="D642" i="12"/>
  <c r="F151" i="11"/>
  <c r="H1132" i="12" s="1"/>
  <c r="D150" i="11"/>
  <c r="D1131" i="12" s="1"/>
  <c r="E150" i="9"/>
  <c r="B396" i="12" s="1"/>
  <c r="G150" i="9"/>
  <c r="F396" i="12" s="1"/>
  <c r="D150" i="9"/>
  <c r="F641" i="12" s="1"/>
  <c r="F150" i="9"/>
  <c r="D396" i="12" s="1"/>
  <c r="D641" i="12"/>
  <c r="C150" i="9"/>
  <c r="B641" i="12" s="1"/>
  <c r="F150" i="11"/>
  <c r="H1131" i="12" s="1"/>
  <c r="D149" i="11"/>
  <c r="D1130" i="12" s="1"/>
  <c r="D640" i="12"/>
  <c r="D149" i="9"/>
  <c r="F640" i="12" s="1"/>
  <c r="G149" i="9"/>
  <c r="F395" i="12" s="1"/>
  <c r="C149" i="9"/>
  <c r="B640" i="12" s="1"/>
  <c r="E149" i="9"/>
  <c r="B395" i="12" s="1"/>
  <c r="F149" i="9"/>
  <c r="D395" i="12" s="1"/>
  <c r="F149" i="11"/>
  <c r="H1130" i="12" s="1"/>
  <c r="D148" i="11"/>
  <c r="D1129" i="12" s="1"/>
  <c r="D148" i="9"/>
  <c r="F639" i="12" s="1"/>
  <c r="G148" i="9"/>
  <c r="F394" i="12" s="1"/>
  <c r="D639" i="12"/>
  <c r="C148" i="9"/>
  <c r="B639" i="12" s="1"/>
  <c r="F148" i="9"/>
  <c r="D394" i="12" s="1"/>
  <c r="E148" i="9"/>
  <c r="B394" i="12" s="1"/>
  <c r="V148" i="8"/>
  <c r="Y148" i="8"/>
  <c r="F148" i="11"/>
  <c r="H1129" i="12" s="1"/>
  <c r="D147" i="11"/>
  <c r="D1128" i="12" s="1"/>
  <c r="D638" i="12"/>
  <c r="C147" i="9"/>
  <c r="B638" i="12" s="1"/>
  <c r="D147" i="9"/>
  <c r="F638" i="12" s="1"/>
  <c r="E147" i="9"/>
  <c r="B393" i="12" s="1"/>
  <c r="F147" i="9"/>
  <c r="D393" i="12" s="1"/>
  <c r="G147" i="9"/>
  <c r="F393" i="12" s="1"/>
  <c r="V147" i="8"/>
  <c r="Y147" i="8"/>
  <c r="F147" i="11"/>
  <c r="H1128" i="12" s="1"/>
  <c r="D146" i="11"/>
  <c r="D1127" i="12" s="1"/>
  <c r="D146" i="9"/>
  <c r="F637" i="12" s="1"/>
  <c r="E146" i="9"/>
  <c r="B392" i="12" s="1"/>
  <c r="G146" i="9"/>
  <c r="F392" i="12" s="1"/>
  <c r="D637" i="12"/>
  <c r="F146" i="9"/>
  <c r="D392" i="12" s="1"/>
  <c r="C146" i="9"/>
  <c r="B637" i="12" s="1"/>
  <c r="V146" i="8"/>
  <c r="Y146" i="8"/>
  <c r="F146" i="11"/>
  <c r="H1127" i="12" s="1"/>
  <c r="D145" i="11"/>
  <c r="D1126" i="12" s="1"/>
  <c r="D145" i="9"/>
  <c r="F636" i="12" s="1"/>
  <c r="F145" i="9"/>
  <c r="D391" i="12" s="1"/>
  <c r="E145" i="9"/>
  <c r="B391" i="12" s="1"/>
  <c r="D636" i="12"/>
  <c r="C145" i="9"/>
  <c r="B636" i="12" s="1"/>
  <c r="G145" i="9"/>
  <c r="F391" i="12" s="1"/>
  <c r="V145" i="8"/>
  <c r="Y145" i="8"/>
  <c r="F145" i="11"/>
  <c r="H1126" i="12" s="1"/>
  <c r="D144" i="11"/>
  <c r="D1125" i="12" s="1"/>
  <c r="E144" i="9"/>
  <c r="B390" i="12" s="1"/>
  <c r="G144" i="9"/>
  <c r="F390" i="12" s="1"/>
  <c r="D144" i="9"/>
  <c r="F635" i="12" s="1"/>
  <c r="C144" i="9"/>
  <c r="B635" i="12" s="1"/>
  <c r="F144" i="9"/>
  <c r="D390" i="12" s="1"/>
  <c r="D635" i="12"/>
  <c r="V144" i="8"/>
  <c r="Y144" i="8"/>
  <c r="F144" i="11"/>
  <c r="H1125" i="12" s="1"/>
  <c r="D143" i="11"/>
  <c r="D1124" i="12" s="1"/>
  <c r="D143" i="9"/>
  <c r="F634" i="12" s="1"/>
  <c r="F143" i="9"/>
  <c r="D389" i="12" s="1"/>
  <c r="C143" i="9"/>
  <c r="B634" i="12" s="1"/>
  <c r="E143" i="9"/>
  <c r="B389" i="12" s="1"/>
  <c r="G143" i="9"/>
  <c r="F389" i="12" s="1"/>
  <c r="D634" i="12"/>
  <c r="V143" i="8"/>
  <c r="Y143" i="8"/>
  <c r="F143" i="11"/>
  <c r="H1124" i="12" s="1"/>
  <c r="D142" i="11"/>
  <c r="D1123" i="12" s="1"/>
  <c r="D142" i="9"/>
  <c r="F633" i="12" s="1"/>
  <c r="G142" i="9"/>
  <c r="F388" i="12" s="1"/>
  <c r="D633" i="12"/>
  <c r="C142" i="9"/>
  <c r="B633" i="12" s="1"/>
  <c r="E142" i="9"/>
  <c r="B388" i="12" s="1"/>
  <c r="F142" i="9"/>
  <c r="D388" i="12" s="1"/>
  <c r="V142" i="8"/>
  <c r="Y142" i="8"/>
  <c r="F142" i="11"/>
  <c r="H1123" i="12" s="1"/>
  <c r="D141" i="11"/>
  <c r="D1122" i="12" s="1"/>
  <c r="E141" i="9"/>
  <c r="B387" i="12" s="1"/>
  <c r="C141" i="9"/>
  <c r="B632" i="12" s="1"/>
  <c r="D141" i="9"/>
  <c r="F632" i="12" s="1"/>
  <c r="F141" i="9"/>
  <c r="D387" i="12" s="1"/>
  <c r="G141" i="9"/>
  <c r="F387" i="12" s="1"/>
  <c r="D632" i="12"/>
  <c r="V141" i="8"/>
  <c r="Y141" i="8"/>
  <c r="F141" i="11"/>
  <c r="H1122" i="12" s="1"/>
  <c r="D140" i="11"/>
  <c r="D1121" i="12" s="1"/>
  <c r="D140" i="9"/>
  <c r="F631" i="12" s="1"/>
  <c r="G140" i="9"/>
  <c r="F386" i="12" s="1"/>
  <c r="C140" i="9"/>
  <c r="B631" i="12" s="1"/>
  <c r="E140" i="9"/>
  <c r="B386" i="12" s="1"/>
  <c r="D631" i="12"/>
  <c r="F140" i="9"/>
  <c r="D386" i="12" s="1"/>
  <c r="V140" i="8"/>
  <c r="Y140" i="8"/>
  <c r="F140" i="11"/>
  <c r="H1121" i="12" s="1"/>
  <c r="D139" i="11"/>
  <c r="D1120" i="12" s="1"/>
  <c r="F139" i="9"/>
  <c r="D385" i="12" s="1"/>
  <c r="D139" i="9"/>
  <c r="F630" i="12" s="1"/>
  <c r="E139" i="9"/>
  <c r="B385" i="12" s="1"/>
  <c r="C139" i="9"/>
  <c r="B630" i="12" s="1"/>
  <c r="G139" i="9"/>
  <c r="F385" i="12" s="1"/>
  <c r="D630" i="12"/>
  <c r="V139" i="8"/>
  <c r="Y139" i="8"/>
  <c r="F139" i="11"/>
  <c r="H1120" i="12" s="1"/>
  <c r="D138" i="11"/>
  <c r="D1119" i="12" s="1"/>
  <c r="E138" i="9"/>
  <c r="B384" i="12" s="1"/>
  <c r="C138" i="9"/>
  <c r="B629" i="12" s="1"/>
  <c r="F138" i="9"/>
  <c r="D384" i="12" s="1"/>
  <c r="D629" i="12"/>
  <c r="D138" i="9"/>
  <c r="F629" i="12" s="1"/>
  <c r="G138" i="9"/>
  <c r="F384" i="12" s="1"/>
  <c r="F138" i="11"/>
  <c r="H1119" i="12" s="1"/>
  <c r="D137" i="11"/>
  <c r="D1118" i="12" s="1"/>
  <c r="D628" i="12"/>
  <c r="E137" i="9"/>
  <c r="B383" i="12" s="1"/>
  <c r="G137" i="9"/>
  <c r="F383" i="12" s="1"/>
  <c r="C137" i="9"/>
  <c r="B628" i="12" s="1"/>
  <c r="D137" i="9"/>
  <c r="F628" i="12" s="1"/>
  <c r="F137" i="9"/>
  <c r="D383" i="12" s="1"/>
  <c r="F137" i="11"/>
  <c r="H1118" i="12" s="1"/>
  <c r="D136" i="11"/>
  <c r="D1117" i="12" s="1"/>
  <c r="C136" i="9"/>
  <c r="B627" i="12" s="1"/>
  <c r="E136" i="9"/>
  <c r="B382" i="12" s="1"/>
  <c r="F136" i="9"/>
  <c r="D382" i="12" s="1"/>
  <c r="D627" i="12"/>
  <c r="D136" i="9"/>
  <c r="F627" i="12" s="1"/>
  <c r="G136" i="9"/>
  <c r="F382" i="12" s="1"/>
  <c r="F136" i="11"/>
  <c r="H1117" i="12" s="1"/>
  <c r="D135" i="11"/>
  <c r="D1116" i="12" s="1"/>
  <c r="E135" i="9"/>
  <c r="B381" i="12" s="1"/>
  <c r="F135" i="9"/>
  <c r="D381" i="12" s="1"/>
  <c r="G135" i="9"/>
  <c r="F381" i="12" s="1"/>
  <c r="D626" i="12"/>
  <c r="C135" i="9"/>
  <c r="B626" i="12" s="1"/>
  <c r="D135" i="9"/>
  <c r="F626" i="12" s="1"/>
  <c r="F135" i="11"/>
  <c r="H1116" i="12" s="1"/>
  <c r="D134" i="11"/>
  <c r="D1115" i="12" s="1"/>
  <c r="F134" i="9"/>
  <c r="D380" i="12" s="1"/>
  <c r="G134" i="9"/>
  <c r="F380" i="12" s="1"/>
  <c r="C134" i="9"/>
  <c r="B625" i="12" s="1"/>
  <c r="E134" i="9"/>
  <c r="B380" i="12" s="1"/>
  <c r="D134" i="9"/>
  <c r="F625" i="12" s="1"/>
  <c r="D625" i="12"/>
  <c r="F134" i="11"/>
  <c r="H1115" i="12" s="1"/>
  <c r="D133" i="11"/>
  <c r="D1114" i="12" s="1"/>
  <c r="E133" i="9"/>
  <c r="B379" i="12" s="1"/>
  <c r="F133" i="9"/>
  <c r="D379" i="12" s="1"/>
  <c r="C133" i="9"/>
  <c r="B624" i="12" s="1"/>
  <c r="G133" i="9"/>
  <c r="F379" i="12" s="1"/>
  <c r="D624" i="12"/>
  <c r="D133" i="9"/>
  <c r="F624" i="12" s="1"/>
  <c r="F133" i="11"/>
  <c r="H1114" i="12" s="1"/>
  <c r="D132" i="11"/>
  <c r="D1113" i="12" s="1"/>
  <c r="D132" i="9"/>
  <c r="F623" i="12" s="1"/>
  <c r="G132" i="9"/>
  <c r="F378" i="12" s="1"/>
  <c r="E132" i="9"/>
  <c r="B378" i="12" s="1"/>
  <c r="C132" i="9"/>
  <c r="B623" i="12" s="1"/>
  <c r="F132" i="9"/>
  <c r="D378" i="12" s="1"/>
  <c r="D623" i="12"/>
  <c r="F132" i="11"/>
  <c r="H1113" i="12" s="1"/>
  <c r="D131" i="11"/>
  <c r="D1112" i="12" s="1"/>
  <c r="G131" i="9"/>
  <c r="F377" i="12" s="1"/>
  <c r="D622" i="12"/>
  <c r="E131" i="9"/>
  <c r="B377" i="12" s="1"/>
  <c r="C131" i="9"/>
  <c r="B622" i="12" s="1"/>
  <c r="D131" i="9"/>
  <c r="F622" i="12" s="1"/>
  <c r="F131" i="9"/>
  <c r="D377" i="12" s="1"/>
  <c r="F131" i="11"/>
  <c r="H1112" i="12" s="1"/>
  <c r="D73" i="11"/>
  <c r="D1054" i="12" s="1"/>
  <c r="C73" i="9"/>
  <c r="B564" i="12" s="1"/>
  <c r="E73" i="9"/>
  <c r="B319" i="12" s="1"/>
  <c r="G73" i="9"/>
  <c r="F319" i="12" s="1"/>
  <c r="D73" i="9"/>
  <c r="F564" i="12" s="1"/>
  <c r="F73" i="9"/>
  <c r="D319" i="12" s="1"/>
  <c r="D564" i="12"/>
  <c r="F73" i="11"/>
  <c r="H1054" i="12" s="1"/>
  <c r="D72" i="11"/>
  <c r="D1053" i="12" s="1"/>
  <c r="D72" i="9"/>
  <c r="F563" i="12" s="1"/>
  <c r="F72" i="9"/>
  <c r="D318" i="12" s="1"/>
  <c r="C72" i="9"/>
  <c r="B563" i="12" s="1"/>
  <c r="E72" i="9"/>
  <c r="B318" i="12" s="1"/>
  <c r="G72" i="9"/>
  <c r="F318" i="12" s="1"/>
  <c r="D563" i="12"/>
  <c r="F72" i="11"/>
  <c r="H1053" i="12" s="1"/>
  <c r="D71" i="11"/>
  <c r="D1052" i="12" s="1"/>
  <c r="E71" i="9"/>
  <c r="B317" i="12" s="1"/>
  <c r="C71" i="9"/>
  <c r="B562" i="12" s="1"/>
  <c r="G71" i="9"/>
  <c r="F317" i="12" s="1"/>
  <c r="D71" i="9"/>
  <c r="F562" i="12" s="1"/>
  <c r="F71" i="9"/>
  <c r="D317" i="12" s="1"/>
  <c r="D562" i="12"/>
  <c r="F71" i="11"/>
  <c r="H1052" i="12" s="1"/>
  <c r="D70" i="11"/>
  <c r="D1051" i="12" s="1"/>
  <c r="F70" i="9"/>
  <c r="D316" i="12" s="1"/>
  <c r="C70" i="9"/>
  <c r="B561" i="12" s="1"/>
  <c r="D70" i="9"/>
  <c r="F561" i="12" s="1"/>
  <c r="E70" i="9"/>
  <c r="B316" i="12" s="1"/>
  <c r="G70" i="9"/>
  <c r="F316" i="12" s="1"/>
  <c r="D561" i="12"/>
  <c r="F70" i="11"/>
  <c r="H1051" i="12" s="1"/>
  <c r="D69" i="11"/>
  <c r="D1050" i="12" s="1"/>
  <c r="E69" i="9"/>
  <c r="B315" i="12" s="1"/>
  <c r="G69" i="9"/>
  <c r="F315" i="12" s="1"/>
  <c r="D560" i="12"/>
  <c r="D69" i="9"/>
  <c r="F560" i="12" s="1"/>
  <c r="C69" i="9"/>
  <c r="B560" i="12" s="1"/>
  <c r="F69" i="9"/>
  <c r="D315" i="12" s="1"/>
  <c r="F69" i="11"/>
  <c r="H1050" i="12" s="1"/>
  <c r="D68" i="11"/>
  <c r="D1049" i="12" s="1"/>
  <c r="C68" i="9"/>
  <c r="B559" i="12" s="1"/>
  <c r="E68" i="9"/>
  <c r="B314" i="12" s="1"/>
  <c r="G68" i="9"/>
  <c r="F314" i="12" s="1"/>
  <c r="D68" i="9"/>
  <c r="F559" i="12" s="1"/>
  <c r="F68" i="9"/>
  <c r="D314" i="12" s="1"/>
  <c r="D559" i="12"/>
  <c r="F68" i="11"/>
  <c r="H1049" i="12" s="1"/>
  <c r="D67" i="11"/>
  <c r="D1048" i="12" s="1"/>
  <c r="E67" i="9"/>
  <c r="B313" i="12" s="1"/>
  <c r="F67" i="9"/>
  <c r="D313" i="12" s="1"/>
  <c r="C67" i="9"/>
  <c r="B558" i="12" s="1"/>
  <c r="D67" i="9"/>
  <c r="F558" i="12" s="1"/>
  <c r="G67" i="9"/>
  <c r="F313" i="12" s="1"/>
  <c r="D558" i="12"/>
  <c r="F67" i="11"/>
  <c r="H1048" i="12" s="1"/>
  <c r="D66" i="11"/>
  <c r="D1047" i="12" s="1"/>
  <c r="E66" i="9"/>
  <c r="B312" i="12" s="1"/>
  <c r="D66" i="9"/>
  <c r="F557" i="12" s="1"/>
  <c r="D557" i="12"/>
  <c r="C66" i="9"/>
  <c r="B557" i="12" s="1"/>
  <c r="F66" i="9"/>
  <c r="D312" i="12" s="1"/>
  <c r="G66" i="9"/>
  <c r="F312" i="12" s="1"/>
  <c r="F66" i="11"/>
  <c r="H1047" i="12" s="1"/>
  <c r="D65" i="11"/>
  <c r="D1046" i="12" s="1"/>
  <c r="D65" i="9"/>
  <c r="F556" i="12" s="1"/>
  <c r="D556" i="12"/>
  <c r="F65" i="9"/>
  <c r="D311" i="12" s="1"/>
  <c r="G65" i="9"/>
  <c r="F311" i="12" s="1"/>
  <c r="C65" i="9"/>
  <c r="B556" i="12" s="1"/>
  <c r="E65" i="9"/>
  <c r="B311" i="12" s="1"/>
  <c r="F65" i="11"/>
  <c r="H1046" i="12" s="1"/>
  <c r="D64" i="11"/>
  <c r="D1045" i="12" s="1"/>
  <c r="C64" i="9"/>
  <c r="B555" i="12" s="1"/>
  <c r="E64" i="9"/>
  <c r="B310" i="12" s="1"/>
  <c r="G64" i="9"/>
  <c r="F310" i="12" s="1"/>
  <c r="D555" i="12"/>
  <c r="D64" i="9"/>
  <c r="F555" i="12" s="1"/>
  <c r="F64" i="9"/>
  <c r="D310" i="12" s="1"/>
  <c r="F64" i="11"/>
  <c r="H1045" i="12" s="1"/>
  <c r="D63" i="11"/>
  <c r="D1044" i="12" s="1"/>
  <c r="D63" i="9"/>
  <c r="F554" i="12" s="1"/>
  <c r="D554" i="12"/>
  <c r="C63" i="9"/>
  <c r="B554" i="12" s="1"/>
  <c r="F63" i="9"/>
  <c r="D309" i="12" s="1"/>
  <c r="G63" i="9"/>
  <c r="F309" i="12" s="1"/>
  <c r="E63" i="9"/>
  <c r="B309" i="12" s="1"/>
  <c r="F63" i="11"/>
  <c r="H1044" i="12" s="1"/>
  <c r="D62" i="11"/>
  <c r="D1043" i="12" s="1"/>
  <c r="C62" i="9"/>
  <c r="B553" i="12" s="1"/>
  <c r="E62" i="9"/>
  <c r="B308" i="12" s="1"/>
  <c r="G62" i="9"/>
  <c r="F308" i="12" s="1"/>
  <c r="D62" i="9"/>
  <c r="F553" i="12" s="1"/>
  <c r="F62" i="9"/>
  <c r="D308" i="12" s="1"/>
  <c r="D553" i="12"/>
  <c r="F62" i="11"/>
  <c r="H1043" i="12" s="1"/>
  <c r="D61" i="11"/>
  <c r="D1042" i="12" s="1"/>
  <c r="D61" i="9"/>
  <c r="F552" i="12" s="1"/>
  <c r="E61" i="9"/>
  <c r="B307" i="12" s="1"/>
  <c r="G61" i="9"/>
  <c r="F307" i="12" s="1"/>
  <c r="C61" i="9"/>
  <c r="B552" i="12" s="1"/>
  <c r="F61" i="9"/>
  <c r="D307" i="12" s="1"/>
  <c r="D552" i="12"/>
  <c r="F61" i="11"/>
  <c r="H1042" i="12" s="1"/>
  <c r="D60" i="11"/>
  <c r="D1041" i="12" s="1"/>
  <c r="E60" i="9"/>
  <c r="B306" i="12" s="1"/>
  <c r="D551" i="12"/>
  <c r="C60" i="9"/>
  <c r="B551" i="12" s="1"/>
  <c r="D60" i="9"/>
  <c r="F551" i="12" s="1"/>
  <c r="F60" i="9"/>
  <c r="D306" i="12" s="1"/>
  <c r="G60" i="9"/>
  <c r="F306" i="12" s="1"/>
  <c r="F60" i="11"/>
  <c r="H1041" i="12" s="1"/>
  <c r="D59" i="11"/>
  <c r="D1040" i="12" s="1"/>
  <c r="C59" i="9"/>
  <c r="B550" i="12" s="1"/>
  <c r="F59" i="9"/>
  <c r="D305" i="12" s="1"/>
  <c r="G59" i="9"/>
  <c r="F305" i="12" s="1"/>
  <c r="D59" i="9"/>
  <c r="F550" i="12" s="1"/>
  <c r="E59" i="9"/>
  <c r="B305" i="12" s="1"/>
  <c r="D550" i="12"/>
  <c r="F59" i="11"/>
  <c r="H1040" i="12" s="1"/>
  <c r="D58" i="11"/>
  <c r="D1039" i="12" s="1"/>
  <c r="E58" i="9"/>
  <c r="B304" i="12" s="1"/>
  <c r="C58" i="9"/>
  <c r="B549" i="12" s="1"/>
  <c r="F58" i="9"/>
  <c r="D304" i="12" s="1"/>
  <c r="D58" i="9"/>
  <c r="F549" i="12" s="1"/>
  <c r="G58" i="9"/>
  <c r="F304" i="12" s="1"/>
  <c r="D549" i="12"/>
  <c r="F58" i="11"/>
  <c r="H1039" i="12" s="1"/>
  <c r="D57" i="11"/>
  <c r="D1038" i="12" s="1"/>
  <c r="D57" i="9"/>
  <c r="F548" i="12" s="1"/>
  <c r="C57" i="9"/>
  <c r="B548" i="12" s="1"/>
  <c r="E57" i="9"/>
  <c r="B303" i="12" s="1"/>
  <c r="F57" i="9"/>
  <c r="D303" i="12" s="1"/>
  <c r="G57" i="9"/>
  <c r="F303" i="12" s="1"/>
  <c r="D548" i="12"/>
  <c r="F57" i="11"/>
  <c r="H1038" i="12" s="1"/>
  <c r="D56" i="11"/>
  <c r="D1037" i="12" s="1"/>
  <c r="E56" i="9"/>
  <c r="B302" i="12" s="1"/>
  <c r="G56" i="9"/>
  <c r="F302" i="12" s="1"/>
  <c r="C56" i="9"/>
  <c r="B547" i="12" s="1"/>
  <c r="F56" i="9"/>
  <c r="D302" i="12" s="1"/>
  <c r="D547" i="12"/>
  <c r="D56" i="9"/>
  <c r="F547" i="12" s="1"/>
  <c r="V56" i="8"/>
  <c r="Y56" i="8"/>
  <c r="F56" i="11"/>
  <c r="H1037" i="12" s="1"/>
  <c r="D55" i="11"/>
  <c r="D1036" i="12" s="1"/>
  <c r="C55" i="9"/>
  <c r="B546" i="12" s="1"/>
  <c r="D55" i="9"/>
  <c r="F546" i="12" s="1"/>
  <c r="F55" i="9"/>
  <c r="D301" i="12" s="1"/>
  <c r="G55" i="9"/>
  <c r="F301" i="12" s="1"/>
  <c r="E55" i="9"/>
  <c r="B301" i="12" s="1"/>
  <c r="D546" i="12"/>
  <c r="V55" i="8"/>
  <c r="Y55" i="8"/>
  <c r="F55" i="11"/>
  <c r="H1036" i="12" s="1"/>
  <c r="D54" i="11"/>
  <c r="D1035" i="12" s="1"/>
  <c r="D54" i="9"/>
  <c r="F545" i="12" s="1"/>
  <c r="E54" i="9"/>
  <c r="B300" i="12" s="1"/>
  <c r="F54" i="9"/>
  <c r="D300" i="12" s="1"/>
  <c r="G54" i="9"/>
  <c r="F300" i="12" s="1"/>
  <c r="C54" i="9"/>
  <c r="B545" i="12" s="1"/>
  <c r="D545" i="12"/>
  <c r="V54" i="8"/>
  <c r="Y54" i="8"/>
  <c r="F54" i="11"/>
  <c r="H1035" i="12" s="1"/>
  <c r="D53" i="11"/>
  <c r="D1034" i="12" s="1"/>
  <c r="E53" i="9"/>
  <c r="B299" i="12" s="1"/>
  <c r="G53" i="9"/>
  <c r="F299" i="12" s="1"/>
  <c r="D544" i="12"/>
  <c r="C53" i="9"/>
  <c r="B544" i="12" s="1"/>
  <c r="F53" i="9"/>
  <c r="D299" i="12" s="1"/>
  <c r="D53" i="9"/>
  <c r="F544" i="12" s="1"/>
  <c r="V53" i="8"/>
  <c r="Y53" i="8"/>
  <c r="F53" i="11"/>
  <c r="H1034" i="12" s="1"/>
  <c r="D52" i="11"/>
  <c r="D1033" i="12" s="1"/>
  <c r="F52" i="9"/>
  <c r="D298" i="12" s="1"/>
  <c r="C52" i="9"/>
  <c r="B543" i="12" s="1"/>
  <c r="E52" i="9"/>
  <c r="B298" i="12" s="1"/>
  <c r="D543" i="12"/>
  <c r="D52" i="9"/>
  <c r="F543" i="12" s="1"/>
  <c r="G52" i="9"/>
  <c r="F298" i="12" s="1"/>
  <c r="V52" i="8"/>
  <c r="Y52" i="8"/>
  <c r="F52" i="11"/>
  <c r="H1033" i="12" s="1"/>
  <c r="D51" i="11"/>
  <c r="D1032" i="12" s="1"/>
  <c r="E51" i="9"/>
  <c r="B297" i="12" s="1"/>
  <c r="F51" i="9"/>
  <c r="D297" i="12" s="1"/>
  <c r="D51" i="9"/>
  <c r="F542" i="12" s="1"/>
  <c r="G51" i="9"/>
  <c r="F297" i="12" s="1"/>
  <c r="D542" i="12"/>
  <c r="C51" i="9"/>
  <c r="B542" i="12" s="1"/>
  <c r="V51" i="8"/>
  <c r="Y51" i="8"/>
  <c r="F51" i="11"/>
  <c r="H1032" i="12" s="1"/>
  <c r="D50" i="11"/>
  <c r="D1031" i="12" s="1"/>
  <c r="D50" i="9"/>
  <c r="F541" i="12" s="1"/>
  <c r="D541" i="12"/>
  <c r="G50" i="9"/>
  <c r="F296" i="12" s="1"/>
  <c r="C50" i="9"/>
  <c r="B541" i="12" s="1"/>
  <c r="E50" i="9"/>
  <c r="B296" i="12" s="1"/>
  <c r="F50" i="9"/>
  <c r="D296" i="12" s="1"/>
  <c r="V50" i="8"/>
  <c r="Y50" i="8"/>
  <c r="F50" i="11"/>
  <c r="H1031" i="12" s="1"/>
  <c r="D49" i="11"/>
  <c r="D1030" i="12" s="1"/>
  <c r="E49" i="9"/>
  <c r="B295" i="12" s="1"/>
  <c r="G49" i="9"/>
  <c r="F295" i="12" s="1"/>
  <c r="D540" i="12"/>
  <c r="D49" i="9"/>
  <c r="F540" i="12" s="1"/>
  <c r="F49" i="9"/>
  <c r="D295" i="12" s="1"/>
  <c r="C49" i="9"/>
  <c r="B540" i="12" s="1"/>
  <c r="V49" i="8"/>
  <c r="Y49" i="8"/>
  <c r="F49" i="11"/>
  <c r="H1030" i="12" s="1"/>
  <c r="D48" i="11"/>
  <c r="D1029" i="12" s="1"/>
  <c r="C48" i="9"/>
  <c r="B539" i="12" s="1"/>
  <c r="E48" i="9"/>
  <c r="B294" i="12" s="1"/>
  <c r="D48" i="9"/>
  <c r="F539" i="12" s="1"/>
  <c r="F48" i="9"/>
  <c r="D294" i="12" s="1"/>
  <c r="G48" i="9"/>
  <c r="F294" i="12" s="1"/>
  <c r="D539" i="12"/>
  <c r="V48" i="8"/>
  <c r="Y48" i="8"/>
  <c r="F48" i="11"/>
  <c r="H1029" i="12" s="1"/>
  <c r="D47" i="11"/>
  <c r="D1028" i="12" s="1"/>
  <c r="I49" i="4"/>
  <c r="S49" i="4" s="1"/>
  <c r="E47" i="9"/>
  <c r="B293" i="12" s="1"/>
  <c r="D538" i="12"/>
  <c r="D47" i="9"/>
  <c r="F538" i="12" s="1"/>
  <c r="F47" i="9"/>
  <c r="D293" i="12" s="1"/>
  <c r="C47" i="9"/>
  <c r="B538" i="12" s="1"/>
  <c r="G47" i="9"/>
  <c r="F293" i="12" s="1"/>
  <c r="V47" i="8"/>
  <c r="Y47" i="8"/>
  <c r="F47" i="11"/>
  <c r="H1028" i="12" s="1"/>
  <c r="K49" i="4"/>
  <c r="L49" i="4" s="1"/>
  <c r="D46" i="11"/>
  <c r="D1027" i="12" s="1"/>
  <c r="I48" i="4"/>
  <c r="S48" i="4" s="1"/>
  <c r="C46" i="9"/>
  <c r="B537" i="12" s="1"/>
  <c r="D46" i="9"/>
  <c r="F537" i="12" s="1"/>
  <c r="E46" i="9"/>
  <c r="B292" i="12" s="1"/>
  <c r="F46" i="9"/>
  <c r="D292" i="12" s="1"/>
  <c r="G46" i="9"/>
  <c r="F292" i="12" s="1"/>
  <c r="D537" i="12"/>
  <c r="F46" i="11"/>
  <c r="H1027" i="12" s="1"/>
  <c r="K48" i="4"/>
  <c r="L48" i="4" s="1"/>
  <c r="D45" i="11"/>
  <c r="D1026" i="12" s="1"/>
  <c r="I47" i="4"/>
  <c r="S47" i="4" s="1"/>
  <c r="C45" i="9"/>
  <c r="B536" i="12" s="1"/>
  <c r="D45" i="9"/>
  <c r="F536" i="12" s="1"/>
  <c r="G45" i="9"/>
  <c r="F291" i="12" s="1"/>
  <c r="E45" i="9"/>
  <c r="B291" i="12" s="1"/>
  <c r="F45" i="9"/>
  <c r="D291" i="12" s="1"/>
  <c r="D536" i="12"/>
  <c r="F45" i="11"/>
  <c r="H1026" i="12" s="1"/>
  <c r="K47" i="4"/>
  <c r="L47" i="4" s="1"/>
  <c r="D44" i="11"/>
  <c r="D1025" i="12" s="1"/>
  <c r="I46" i="4"/>
  <c r="S46" i="4" s="1"/>
  <c r="C44" i="9"/>
  <c r="B535" i="12" s="1"/>
  <c r="E44" i="9"/>
  <c r="B290" i="12" s="1"/>
  <c r="F44" i="9"/>
  <c r="D290" i="12" s="1"/>
  <c r="G44" i="9"/>
  <c r="F290" i="12" s="1"/>
  <c r="D535" i="12"/>
  <c r="D44" i="9"/>
  <c r="F535" i="12" s="1"/>
  <c r="F44" i="11"/>
  <c r="H1025" i="12" s="1"/>
  <c r="K46" i="4"/>
  <c r="L46" i="4" s="1"/>
  <c r="D43" i="11"/>
  <c r="D1024" i="12" s="1"/>
  <c r="I45" i="4"/>
  <c r="S45" i="4" s="1"/>
  <c r="C43" i="9"/>
  <c r="B534" i="12" s="1"/>
  <c r="F43" i="9"/>
  <c r="D289" i="12" s="1"/>
  <c r="G43" i="9"/>
  <c r="F289" i="12" s="1"/>
  <c r="D534" i="12"/>
  <c r="D43" i="9"/>
  <c r="F534" i="12" s="1"/>
  <c r="E43" i="9"/>
  <c r="B289" i="12" s="1"/>
  <c r="F43" i="11"/>
  <c r="H1024" i="12" s="1"/>
  <c r="K45" i="4"/>
  <c r="L45" i="4" s="1"/>
  <c r="D42" i="11"/>
  <c r="D1023" i="12" s="1"/>
  <c r="I44" i="4"/>
  <c r="S44" i="4" s="1"/>
  <c r="C42" i="9"/>
  <c r="B533" i="12" s="1"/>
  <c r="E42" i="9"/>
  <c r="B288" i="12" s="1"/>
  <c r="F42" i="9"/>
  <c r="D288" i="12" s="1"/>
  <c r="G42" i="9"/>
  <c r="F288" i="12" s="1"/>
  <c r="D533" i="12"/>
  <c r="D42" i="9"/>
  <c r="F533" i="12" s="1"/>
  <c r="F42" i="11"/>
  <c r="H1023" i="12" s="1"/>
  <c r="K44" i="4"/>
  <c r="L44" i="4" s="1"/>
  <c r="D41" i="11"/>
  <c r="D1022" i="12" s="1"/>
  <c r="I43" i="4"/>
  <c r="S43" i="4" s="1"/>
  <c r="C41" i="9"/>
  <c r="B532" i="12" s="1"/>
  <c r="E41" i="9"/>
  <c r="B287" i="12" s="1"/>
  <c r="D532" i="12"/>
  <c r="D41" i="9"/>
  <c r="F532" i="12" s="1"/>
  <c r="F41" i="9"/>
  <c r="D287" i="12" s="1"/>
  <c r="G41" i="9"/>
  <c r="F287" i="12" s="1"/>
  <c r="F41" i="11"/>
  <c r="H1022" i="12" s="1"/>
  <c r="K43" i="4"/>
  <c r="L43" i="4" s="1"/>
  <c r="D40" i="11"/>
  <c r="D1021" i="12" s="1"/>
  <c r="I42" i="4"/>
  <c r="S42" i="4" s="1"/>
  <c r="C40" i="9"/>
  <c r="B531" i="12" s="1"/>
  <c r="D531" i="12"/>
  <c r="D40" i="9"/>
  <c r="F531" i="12" s="1"/>
  <c r="E40" i="9"/>
  <c r="B286" i="12" s="1"/>
  <c r="F40" i="9"/>
  <c r="D286" i="12" s="1"/>
  <c r="G40" i="9"/>
  <c r="F286" i="12" s="1"/>
  <c r="F40" i="11"/>
  <c r="H1021" i="12" s="1"/>
  <c r="K42" i="4"/>
  <c r="L42" i="4" s="1"/>
  <c r="D39" i="11"/>
  <c r="D1020" i="12" s="1"/>
  <c r="I41" i="4"/>
  <c r="S41" i="4" s="1"/>
  <c r="C39" i="9"/>
  <c r="B530" i="12" s="1"/>
  <c r="E39" i="9"/>
  <c r="B285" i="12" s="1"/>
  <c r="F39" i="9"/>
  <c r="D285" i="12" s="1"/>
  <c r="D39" i="9"/>
  <c r="F530" i="12" s="1"/>
  <c r="G39" i="9"/>
  <c r="F285" i="12" s="1"/>
  <c r="D530" i="12"/>
  <c r="F39" i="11"/>
  <c r="H1020" i="12" s="1"/>
  <c r="K41" i="4"/>
  <c r="L41" i="4" s="1"/>
  <c r="D38" i="11"/>
  <c r="D1019" i="12" s="1"/>
  <c r="I40" i="4"/>
  <c r="S40" i="4" s="1"/>
  <c r="D38" i="9"/>
  <c r="F529" i="12" s="1"/>
  <c r="E38" i="9"/>
  <c r="B284" i="12" s="1"/>
  <c r="F38" i="9"/>
  <c r="D284" i="12" s="1"/>
  <c r="C38" i="9"/>
  <c r="B529" i="12" s="1"/>
  <c r="G38" i="9"/>
  <c r="F284" i="12" s="1"/>
  <c r="D529" i="12"/>
  <c r="F38" i="11"/>
  <c r="H1019" i="12" s="1"/>
  <c r="D37" i="11"/>
  <c r="D1018" i="12" s="1"/>
  <c r="C37" i="9"/>
  <c r="B528" i="12" s="1"/>
  <c r="D37" i="9"/>
  <c r="F528" i="12" s="1"/>
  <c r="E37" i="9"/>
  <c r="B283" i="12" s="1"/>
  <c r="F37" i="9"/>
  <c r="D283" i="12" s="1"/>
  <c r="G37" i="9"/>
  <c r="F283" i="12" s="1"/>
  <c r="D528" i="12"/>
  <c r="F37" i="11"/>
  <c r="H1018" i="12" s="1"/>
  <c r="D36" i="11"/>
  <c r="D1017" i="12" s="1"/>
  <c r="C36" i="9"/>
  <c r="B527" i="12" s="1"/>
  <c r="D36" i="9"/>
  <c r="F527" i="12" s="1"/>
  <c r="E36" i="9"/>
  <c r="B282" i="12" s="1"/>
  <c r="F36" i="9"/>
  <c r="D282" i="12" s="1"/>
  <c r="G36" i="9"/>
  <c r="F282" i="12" s="1"/>
  <c r="D527" i="12"/>
  <c r="F36" i="11"/>
  <c r="H1017" i="12" s="1"/>
  <c r="D35" i="11"/>
  <c r="D1016" i="12" s="1"/>
  <c r="C35" i="9"/>
  <c r="B526" i="12" s="1"/>
  <c r="D35" i="9"/>
  <c r="F526" i="12" s="1"/>
  <c r="E35" i="9"/>
  <c r="B281" i="12" s="1"/>
  <c r="F35" i="9"/>
  <c r="D281" i="12" s="1"/>
  <c r="G35" i="9"/>
  <c r="F281" i="12" s="1"/>
  <c r="D526" i="12"/>
  <c r="F35" i="11"/>
  <c r="H1016" i="12" s="1"/>
  <c r="D34" i="11"/>
  <c r="D1015" i="12" s="1"/>
  <c r="C34" i="9"/>
  <c r="B525" i="12" s="1"/>
  <c r="D34" i="9"/>
  <c r="F525" i="12" s="1"/>
  <c r="E34" i="9"/>
  <c r="B280" i="12" s="1"/>
  <c r="F34" i="9"/>
  <c r="D280" i="12" s="1"/>
  <c r="G34" i="9"/>
  <c r="F280" i="12" s="1"/>
  <c r="D525" i="12"/>
  <c r="F34" i="11"/>
  <c r="H1015" i="12" s="1"/>
  <c r="D33" i="11"/>
  <c r="D1014" i="12" s="1"/>
  <c r="C33" i="9"/>
  <c r="B524" i="12" s="1"/>
  <c r="D33" i="9"/>
  <c r="F524" i="12" s="1"/>
  <c r="E33" i="9"/>
  <c r="B279" i="12" s="1"/>
  <c r="F33" i="9"/>
  <c r="D279" i="12" s="1"/>
  <c r="G33" i="9"/>
  <c r="F279" i="12" s="1"/>
  <c r="D524" i="12"/>
  <c r="F33" i="11"/>
  <c r="H1014" i="12" s="1"/>
  <c r="D32" i="11"/>
  <c r="D1013" i="12" s="1"/>
  <c r="C32" i="9"/>
  <c r="B523" i="12" s="1"/>
  <c r="D32" i="9"/>
  <c r="F523" i="12" s="1"/>
  <c r="E32" i="9"/>
  <c r="B278" i="12" s="1"/>
  <c r="F32" i="9"/>
  <c r="D278" i="12" s="1"/>
  <c r="G32" i="9"/>
  <c r="F278" i="12" s="1"/>
  <c r="D523" i="12"/>
  <c r="F32" i="11"/>
  <c r="H1013" i="12" s="1"/>
  <c r="D31" i="11"/>
  <c r="D1012" i="12" s="1"/>
  <c r="C31" i="9"/>
  <c r="B522" i="12" s="1"/>
  <c r="D31" i="9"/>
  <c r="F522" i="12" s="1"/>
  <c r="E31" i="9"/>
  <c r="B277" i="12" s="1"/>
  <c r="F31" i="9"/>
  <c r="D277" i="12" s="1"/>
  <c r="G31" i="9"/>
  <c r="F277" i="12" s="1"/>
  <c r="D522" i="12"/>
  <c r="F31" i="11"/>
  <c r="H1012" i="12" s="1"/>
  <c r="D30" i="11"/>
  <c r="D1011" i="12" s="1"/>
  <c r="C30" i="9"/>
  <c r="B521" i="12" s="1"/>
  <c r="D30" i="9"/>
  <c r="F521" i="12" s="1"/>
  <c r="E30" i="9"/>
  <c r="B276" i="12" s="1"/>
  <c r="F30" i="9"/>
  <c r="D276" i="12" s="1"/>
  <c r="G30" i="9"/>
  <c r="F276" i="12" s="1"/>
  <c r="D521" i="12"/>
  <c r="F30" i="11"/>
  <c r="H1011" i="12" s="1"/>
  <c r="D29" i="11"/>
  <c r="D1010" i="12" s="1"/>
  <c r="C29" i="9"/>
  <c r="B520" i="12" s="1"/>
  <c r="D29" i="9"/>
  <c r="F520" i="12" s="1"/>
  <c r="E29" i="9"/>
  <c r="B275" i="12" s="1"/>
  <c r="F29" i="9"/>
  <c r="D275" i="12" s="1"/>
  <c r="G29" i="9"/>
  <c r="F275" i="12" s="1"/>
  <c r="D520" i="12"/>
  <c r="F29" i="11"/>
  <c r="H1010" i="12" s="1"/>
  <c r="D28" i="11"/>
  <c r="D1009" i="12" s="1"/>
  <c r="C28" i="9"/>
  <c r="B519" i="12" s="1"/>
  <c r="D28" i="9"/>
  <c r="F519" i="12" s="1"/>
  <c r="E28" i="9"/>
  <c r="B274" i="12" s="1"/>
  <c r="F28" i="9"/>
  <c r="D274" i="12" s="1"/>
  <c r="G28" i="9"/>
  <c r="F274" i="12" s="1"/>
  <c r="D519" i="12"/>
  <c r="F28" i="11"/>
  <c r="H1009" i="12" s="1"/>
  <c r="D27" i="11"/>
  <c r="D1008" i="12" s="1"/>
  <c r="C27" i="9"/>
  <c r="B518" i="12" s="1"/>
  <c r="D27" i="9"/>
  <c r="F518" i="12" s="1"/>
  <c r="E27" i="9"/>
  <c r="B273" i="12" s="1"/>
  <c r="F27" i="9"/>
  <c r="D273" i="12" s="1"/>
  <c r="G27" i="9"/>
  <c r="F273" i="12" s="1"/>
  <c r="D518" i="12"/>
  <c r="F27" i="11"/>
  <c r="H1008" i="12" s="1"/>
  <c r="D26" i="11"/>
  <c r="D1007" i="12" s="1"/>
  <c r="C26" i="9"/>
  <c r="B517" i="12" s="1"/>
  <c r="D26" i="9"/>
  <c r="F517" i="12" s="1"/>
  <c r="E26" i="9"/>
  <c r="B272" i="12" s="1"/>
  <c r="F26" i="9"/>
  <c r="D272" i="12" s="1"/>
  <c r="G26" i="9"/>
  <c r="F272" i="12" s="1"/>
  <c r="D517" i="12"/>
  <c r="V26" i="8"/>
  <c r="Y26" i="8"/>
  <c r="F26" i="11"/>
  <c r="H1007" i="12" s="1"/>
  <c r="D25" i="11"/>
  <c r="D1006" i="12" s="1"/>
  <c r="C25" i="9"/>
  <c r="B516" i="12" s="1"/>
  <c r="D25" i="9"/>
  <c r="F516" i="12" s="1"/>
  <c r="E25" i="9"/>
  <c r="B271" i="12" s="1"/>
  <c r="F25" i="9"/>
  <c r="D271" i="12" s="1"/>
  <c r="G25" i="9"/>
  <c r="F271" i="12" s="1"/>
  <c r="D516" i="12"/>
  <c r="V25" i="8"/>
  <c r="Y25" i="8"/>
  <c r="F25" i="11"/>
  <c r="H1006" i="12" s="1"/>
  <c r="D24" i="11"/>
  <c r="D1005" i="12" s="1"/>
  <c r="C24" i="9"/>
  <c r="B515" i="12" s="1"/>
  <c r="D24" i="9"/>
  <c r="F515" i="12" s="1"/>
  <c r="E24" i="9"/>
  <c r="B270" i="12" s="1"/>
  <c r="F24" i="9"/>
  <c r="D270" i="12" s="1"/>
  <c r="G24" i="9"/>
  <c r="F270" i="12" s="1"/>
  <c r="D515" i="12"/>
  <c r="V24" i="8"/>
  <c r="Y24" i="8"/>
  <c r="F24" i="11"/>
  <c r="H1005" i="12" s="1"/>
  <c r="D23" i="11"/>
  <c r="D1004" i="12" s="1"/>
  <c r="C23" i="9"/>
  <c r="B514" i="12" s="1"/>
  <c r="D23" i="9"/>
  <c r="F514" i="12" s="1"/>
  <c r="E23" i="9"/>
  <c r="B269" i="12" s="1"/>
  <c r="F23" i="9"/>
  <c r="D269" i="12" s="1"/>
  <c r="G23" i="9"/>
  <c r="F269" i="12" s="1"/>
  <c r="D514" i="12"/>
  <c r="V23" i="8"/>
  <c r="Y23" i="8"/>
  <c r="F23" i="11"/>
  <c r="H1004" i="12" s="1"/>
  <c r="D22" i="11"/>
  <c r="D1003" i="12" s="1"/>
  <c r="C22" i="9"/>
  <c r="B513" i="12" s="1"/>
  <c r="D22" i="9"/>
  <c r="F513" i="12" s="1"/>
  <c r="E22" i="9"/>
  <c r="B268" i="12" s="1"/>
  <c r="F22" i="9"/>
  <c r="D268" i="12" s="1"/>
  <c r="G22" i="9"/>
  <c r="F268" i="12" s="1"/>
  <c r="D513" i="12"/>
  <c r="V22" i="8"/>
  <c r="Y22" i="8"/>
  <c r="F22" i="11"/>
  <c r="H1003" i="12" s="1"/>
  <c r="D21" i="11"/>
  <c r="D1002" i="12" s="1"/>
  <c r="C21" i="9"/>
  <c r="B512" i="12" s="1"/>
  <c r="D21" i="9"/>
  <c r="F512" i="12" s="1"/>
  <c r="E21" i="9"/>
  <c r="B267" i="12" s="1"/>
  <c r="F21" i="9"/>
  <c r="D267" i="12" s="1"/>
  <c r="G21" i="9"/>
  <c r="F267" i="12" s="1"/>
  <c r="D512" i="12"/>
  <c r="V21" i="8"/>
  <c r="Y21" i="8"/>
  <c r="F21" i="11"/>
  <c r="H1002" i="12" s="1"/>
  <c r="D20" i="11"/>
  <c r="D1001" i="12" s="1"/>
  <c r="C20" i="9"/>
  <c r="B511" i="12" s="1"/>
  <c r="D20" i="9"/>
  <c r="F511" i="12" s="1"/>
  <c r="E20" i="9"/>
  <c r="B266" i="12" s="1"/>
  <c r="F20" i="9"/>
  <c r="D266" i="12" s="1"/>
  <c r="G20" i="9"/>
  <c r="F266" i="12" s="1"/>
  <c r="D511" i="12"/>
  <c r="V20" i="8"/>
  <c r="Y20" i="8"/>
  <c r="F20" i="11"/>
  <c r="H1001" i="12" s="1"/>
  <c r="D19" i="11"/>
  <c r="D1000" i="12" s="1"/>
  <c r="C19" i="9"/>
  <c r="B510" i="12" s="1"/>
  <c r="D19" i="9"/>
  <c r="F510" i="12" s="1"/>
  <c r="E19" i="9"/>
  <c r="B265" i="12" s="1"/>
  <c r="F19" i="9"/>
  <c r="D265" i="12" s="1"/>
  <c r="G19" i="9"/>
  <c r="F265" i="12" s="1"/>
  <c r="D510" i="12"/>
  <c r="V19" i="8"/>
  <c r="Y19" i="8"/>
  <c r="F19" i="11"/>
  <c r="H1000" i="12" s="1"/>
  <c r="D18" i="11"/>
  <c r="D999" i="12" s="1"/>
  <c r="C18" i="9"/>
  <c r="B509" i="12" s="1"/>
  <c r="D18" i="9"/>
  <c r="F509" i="12" s="1"/>
  <c r="E18" i="9"/>
  <c r="B264" i="12" s="1"/>
  <c r="F18" i="9"/>
  <c r="D264" i="12" s="1"/>
  <c r="G18" i="9"/>
  <c r="F264" i="12" s="1"/>
  <c r="D509" i="12"/>
  <c r="V18" i="8"/>
  <c r="Y18" i="8"/>
  <c r="F18" i="11"/>
  <c r="H999" i="12" s="1"/>
  <c r="D17" i="11"/>
  <c r="D998" i="12" s="1"/>
  <c r="C17" i="9"/>
  <c r="B508" i="12" s="1"/>
  <c r="D17" i="9"/>
  <c r="F508" i="12" s="1"/>
  <c r="E17" i="9"/>
  <c r="B263" i="12" s="1"/>
  <c r="F17" i="9"/>
  <c r="D263" i="12" s="1"/>
  <c r="G17" i="9"/>
  <c r="F263" i="12" s="1"/>
  <c r="D508" i="12"/>
  <c r="V17" i="8"/>
  <c r="Y17" i="8"/>
  <c r="F17" i="11"/>
  <c r="H998" i="12" s="1"/>
  <c r="D16" i="11"/>
  <c r="D997" i="12" s="1"/>
  <c r="D507" i="12"/>
  <c r="C16" i="9"/>
  <c r="B507" i="12" s="1"/>
  <c r="D16" i="9"/>
  <c r="F507" i="12" s="1"/>
  <c r="E16" i="9"/>
  <c r="B262" i="12" s="1"/>
  <c r="F16" i="9"/>
  <c r="D262" i="12" s="1"/>
  <c r="G16" i="9"/>
  <c r="F262" i="12" s="1"/>
  <c r="V16" i="8"/>
  <c r="Y16" i="8"/>
  <c r="F16" i="11"/>
  <c r="H997" i="12" s="1"/>
  <c r="D15" i="11"/>
  <c r="D996" i="12" s="1"/>
  <c r="C15" i="9"/>
  <c r="B506" i="12" s="1"/>
  <c r="D15" i="9"/>
  <c r="F506" i="12" s="1"/>
  <c r="E15" i="9"/>
  <c r="B261" i="12" s="1"/>
  <c r="F15" i="9"/>
  <c r="D261" i="12" s="1"/>
  <c r="G15" i="9"/>
  <c r="F261" i="12" s="1"/>
  <c r="D506" i="12"/>
  <c r="V15" i="8"/>
  <c r="Y15" i="8"/>
  <c r="F15" i="11"/>
  <c r="H996" i="12" s="1"/>
  <c r="D7" i="11"/>
  <c r="D988" i="12" s="1"/>
  <c r="C7" i="9"/>
  <c r="B498" i="12" s="1"/>
  <c r="D7" i="9"/>
  <c r="F498" i="12" s="1"/>
  <c r="E7" i="9"/>
  <c r="B253" i="12" s="1"/>
  <c r="F7" i="9"/>
  <c r="D253" i="12" s="1"/>
  <c r="G7" i="9"/>
  <c r="F253" i="12" s="1"/>
  <c r="D498" i="12"/>
  <c r="V7" i="8"/>
  <c r="Y7" i="8"/>
  <c r="F7" i="11"/>
  <c r="H988" i="12" s="1"/>
  <c r="D6" i="11"/>
  <c r="D987" i="12" s="1"/>
  <c r="C6" i="9"/>
  <c r="B497" i="12" s="1"/>
  <c r="D6" i="9"/>
  <c r="F497" i="12" s="1"/>
  <c r="E6" i="9"/>
  <c r="B252" i="12" s="1"/>
  <c r="F6" i="9"/>
  <c r="D252" i="12" s="1"/>
  <c r="G6" i="9"/>
  <c r="F252" i="12" s="1"/>
  <c r="D497" i="12"/>
  <c r="V6" i="8"/>
  <c r="Y6" i="8"/>
  <c r="F6" i="11"/>
  <c r="H987" i="12" s="1"/>
  <c r="D5" i="11"/>
  <c r="D986" i="12" s="1"/>
  <c r="C5" i="9"/>
  <c r="B496" i="12" s="1"/>
  <c r="D5" i="9"/>
  <c r="F496" i="12" s="1"/>
  <c r="E5" i="9"/>
  <c r="B251" i="12" s="1"/>
  <c r="F5" i="9"/>
  <c r="D251" i="12" s="1"/>
  <c r="G5" i="9"/>
  <c r="F251" i="12" s="1"/>
  <c r="D496" i="12"/>
  <c r="V5" i="8"/>
  <c r="Y5" i="8"/>
  <c r="F5" i="11"/>
  <c r="H986" i="12" s="1"/>
  <c r="D4" i="11"/>
  <c r="D985" i="12" s="1"/>
  <c r="C4" i="9"/>
  <c r="B495" i="12" s="1"/>
  <c r="D4" i="9"/>
  <c r="F495" i="12" s="1"/>
  <c r="E4" i="9"/>
  <c r="B250" i="12" s="1"/>
  <c r="F4" i="9"/>
  <c r="D250" i="12" s="1"/>
  <c r="G4" i="9"/>
  <c r="F250" i="12" s="1"/>
  <c r="D495" i="12"/>
  <c r="V4" i="8"/>
  <c r="Y4" i="8"/>
  <c r="F4" i="11"/>
  <c r="H985" i="12" s="1"/>
  <c r="D3" i="11"/>
  <c r="D984" i="12" s="1"/>
  <c r="C3" i="9"/>
  <c r="B494" i="12" s="1"/>
  <c r="D3" i="9"/>
  <c r="F494" i="12" s="1"/>
  <c r="E3" i="9"/>
  <c r="B249" i="12" s="1"/>
  <c r="F3" i="9"/>
  <c r="D249" i="12" s="1"/>
  <c r="G3" i="9"/>
  <c r="F249" i="12" s="1"/>
  <c r="D494" i="12"/>
  <c r="V3" i="8"/>
  <c r="Y3" i="8"/>
  <c r="F3" i="11"/>
  <c r="H984" i="12" s="1"/>
  <c r="D11" i="24"/>
  <c r="D10" i="24"/>
  <c r="D2" i="11"/>
  <c r="C2" i="9"/>
  <c r="D2" i="9"/>
  <c r="F493" i="12" s="1"/>
  <c r="E2" i="9"/>
  <c r="F2" i="9"/>
  <c r="D248" i="12" s="1"/>
  <c r="G2" i="9"/>
  <c r="F248" i="12" s="1"/>
  <c r="D493" i="12"/>
  <c r="V2" i="8"/>
  <c r="Y2" i="8"/>
  <c r="K4" i="4"/>
  <c r="L4" i="4" s="1"/>
  <c r="F2" i="11"/>
  <c r="H983" i="12" s="1"/>
  <c r="D9" i="24"/>
  <c r="D3" i="12"/>
  <c r="D8" i="24"/>
  <c r="Z143" i="8"/>
  <c r="Z138" i="8"/>
  <c r="Z135" i="8"/>
  <c r="Z134" i="8"/>
  <c r="Z133" i="8"/>
  <c r="Z56" i="8"/>
  <c r="Z55" i="8"/>
  <c r="Z51" i="8"/>
  <c r="Z26" i="8"/>
  <c r="Z25" i="8"/>
  <c r="Z24" i="8"/>
  <c r="Z23" i="8"/>
  <c r="Z22" i="8"/>
  <c r="Z21" i="8"/>
  <c r="Z20" i="8"/>
  <c r="Z19" i="8"/>
  <c r="Z18" i="8"/>
  <c r="Z17" i="8"/>
  <c r="Z16" i="8"/>
  <c r="Z15" i="8"/>
  <c r="AJ187" i="7"/>
  <c r="AJ181" i="7"/>
  <c r="AJ171" i="7"/>
  <c r="AJ168" i="7"/>
  <c r="AJ166" i="7"/>
  <c r="AJ165" i="7"/>
  <c r="AJ149" i="7"/>
  <c r="AJ145" i="7"/>
  <c r="AJ143" i="7"/>
  <c r="AJ139" i="7"/>
  <c r="AJ133" i="7"/>
  <c r="AJ132" i="7"/>
  <c r="AJ131" i="7"/>
  <c r="Z7" i="8"/>
  <c r="Z6" i="8"/>
  <c r="Z5" i="8"/>
  <c r="Z4" i="8"/>
  <c r="Z3" i="8"/>
  <c r="Z2" i="8"/>
  <c r="D16" i="24"/>
  <c r="R238" i="8"/>
  <c r="R237" i="8"/>
  <c r="R236" i="8"/>
  <c r="R235" i="8"/>
  <c r="R234" i="8"/>
  <c r="R233" i="8"/>
  <c r="R232" i="8"/>
  <c r="R231" i="8"/>
  <c r="R230" i="8"/>
  <c r="R229" i="8"/>
  <c r="R228" i="8"/>
  <c r="R227" i="8"/>
  <c r="R218" i="8"/>
  <c r="R217" i="8"/>
  <c r="R216" i="8"/>
  <c r="R215" i="8"/>
  <c r="R214" i="8"/>
  <c r="R213" i="8"/>
  <c r="R212" i="8"/>
  <c r="R211" i="8"/>
  <c r="R210" i="8"/>
  <c r="R209" i="8"/>
  <c r="AJ188" i="7"/>
  <c r="AJ186" i="7"/>
  <c r="AJ182" i="7"/>
  <c r="AJ179" i="7"/>
  <c r="AJ176" i="7"/>
  <c r="AJ169" i="7"/>
  <c r="AJ147" i="7"/>
  <c r="AJ144" i="7"/>
  <c r="AJ138" i="7"/>
  <c r="AJ137" i="7"/>
  <c r="AJ135" i="7"/>
  <c r="R129" i="8"/>
  <c r="R128" i="8"/>
  <c r="R127" i="8"/>
  <c r="R126" i="8"/>
  <c r="R125" i="8"/>
  <c r="R124" i="8"/>
  <c r="R123" i="8"/>
  <c r="R122" i="8"/>
  <c r="R121" i="8"/>
  <c r="R120" i="8"/>
  <c r="R119" i="8"/>
  <c r="R118" i="8"/>
  <c r="R117" i="8"/>
  <c r="R116" i="8"/>
  <c r="R115" i="8"/>
  <c r="R114" i="8"/>
  <c r="R113" i="8"/>
  <c r="R112" i="8"/>
  <c r="R111" i="8"/>
  <c r="R110" i="8"/>
  <c r="R102" i="8"/>
  <c r="R101" i="8"/>
  <c r="R100" i="8"/>
  <c r="R99" i="8"/>
  <c r="R98" i="8"/>
  <c r="R97" i="8"/>
  <c r="R96" i="8"/>
  <c r="R95" i="8"/>
  <c r="R94" i="8"/>
  <c r="R93" i="8"/>
  <c r="R92" i="8"/>
  <c r="R91" i="8"/>
  <c r="R90" i="8"/>
  <c r="R89" i="8"/>
  <c r="R81" i="8"/>
  <c r="R80" i="8"/>
  <c r="R79" i="8"/>
  <c r="R78" i="8"/>
  <c r="R77" i="8"/>
  <c r="R76" i="8"/>
  <c r="R75" i="8"/>
  <c r="R74" i="8"/>
  <c r="R13" i="8"/>
  <c r="R12" i="8"/>
  <c r="R11" i="8"/>
  <c r="R10" i="8"/>
  <c r="Z225" i="8"/>
  <c r="Z242" i="8"/>
  <c r="AJ10" i="7"/>
  <c r="R9" i="8"/>
  <c r="R8" i="8"/>
  <c r="Z219" i="8"/>
  <c r="Z239" i="8"/>
  <c r="Z226" i="8"/>
  <c r="Z241" i="8"/>
  <c r="Z240" i="8"/>
  <c r="R208" i="8"/>
  <c r="R207" i="8"/>
  <c r="R206" i="8"/>
  <c r="R205" i="8"/>
  <c r="R204" i="8"/>
  <c r="R203" i="8"/>
  <c r="R202" i="8"/>
  <c r="R201" i="8"/>
  <c r="R200" i="8"/>
  <c r="R199" i="8"/>
  <c r="R198" i="8"/>
  <c r="R197" i="8"/>
  <c r="R196" i="8"/>
  <c r="R195" i="8"/>
  <c r="R194" i="8"/>
  <c r="R193" i="8"/>
  <c r="R192" i="8"/>
  <c r="R191" i="8"/>
  <c r="R167" i="8"/>
  <c r="R166" i="8"/>
  <c r="R165" i="8"/>
  <c r="R164" i="8"/>
  <c r="R163" i="8"/>
  <c r="R162" i="8"/>
  <c r="R161" i="8"/>
  <c r="R160" i="8"/>
  <c r="R159" i="8"/>
  <c r="R158" i="8"/>
  <c r="R157" i="8"/>
  <c r="R156" i="8"/>
  <c r="R155" i="8"/>
  <c r="R154" i="8"/>
  <c r="R153" i="8"/>
  <c r="R152" i="8"/>
  <c r="R151" i="8"/>
  <c r="R150" i="8"/>
  <c r="R149" i="8"/>
  <c r="Z109" i="8"/>
  <c r="Z108" i="8"/>
  <c r="Z107" i="8"/>
  <c r="Z106" i="8"/>
  <c r="Z105" i="8"/>
  <c r="Z104" i="8"/>
  <c r="Z103" i="8"/>
  <c r="Z88" i="8"/>
  <c r="Z87" i="8"/>
  <c r="Z86" i="8"/>
  <c r="Z85" i="8"/>
  <c r="Z84" i="8"/>
  <c r="Z83" i="8"/>
  <c r="Z82" i="8"/>
  <c r="R73" i="8"/>
  <c r="R72" i="8"/>
  <c r="R71" i="8"/>
  <c r="R70" i="8"/>
  <c r="R69" i="8"/>
  <c r="R68" i="8"/>
  <c r="R67" i="8"/>
  <c r="R66" i="8"/>
  <c r="R65" i="8"/>
  <c r="R64" i="8"/>
  <c r="R63" i="8"/>
  <c r="R62" i="8"/>
  <c r="R61" i="8"/>
  <c r="R60" i="8"/>
  <c r="R46" i="8"/>
  <c r="R45" i="8"/>
  <c r="R44" i="8"/>
  <c r="R43" i="8"/>
  <c r="R42" i="8"/>
  <c r="R41" i="8"/>
  <c r="R40" i="8"/>
  <c r="R39" i="8"/>
  <c r="R38" i="8"/>
  <c r="R37" i="8"/>
  <c r="R36" i="8"/>
  <c r="R35" i="8"/>
  <c r="R34" i="8"/>
  <c r="R33" i="8"/>
  <c r="R32" i="8"/>
  <c r="R31" i="8"/>
  <c r="R30" i="8"/>
  <c r="R29" i="8"/>
  <c r="R28" i="8"/>
  <c r="R27" i="8"/>
  <c r="Z173" i="8"/>
  <c r="Z170" i="8"/>
  <c r="Z169" i="8"/>
  <c r="Z148" i="8"/>
  <c r="Z146" i="8"/>
  <c r="Z145" i="8"/>
  <c r="Z144" i="8"/>
  <c r="Z137" i="8"/>
  <c r="Z132" i="8"/>
  <c r="Z57" i="8"/>
  <c r="Z54" i="8"/>
  <c r="Z53" i="8"/>
  <c r="Z50" i="8"/>
  <c r="Z49" i="8"/>
  <c r="Z48" i="8"/>
  <c r="R130" i="8"/>
  <c r="R14" i="8"/>
  <c r="Z190" i="8"/>
  <c r="Z189" i="8"/>
  <c r="Z188" i="8"/>
  <c r="Z187" i="8"/>
  <c r="Z186" i="8"/>
  <c r="Z185" i="8"/>
  <c r="Z184" i="8"/>
  <c r="Z183" i="8"/>
  <c r="Z182" i="8"/>
  <c r="Z181" i="8"/>
  <c r="Z180" i="8"/>
  <c r="Z179" i="8"/>
  <c r="Z178" i="8"/>
  <c r="Z177" i="8"/>
  <c r="Z176" i="8"/>
  <c r="Z175" i="8"/>
  <c r="Z174" i="8"/>
  <c r="Z172" i="8"/>
  <c r="Z171" i="8"/>
  <c r="Z168" i="8"/>
  <c r="Z147" i="8"/>
  <c r="Z142" i="8"/>
  <c r="Z141" i="8"/>
  <c r="Z140" i="8"/>
  <c r="Z139" i="8"/>
  <c r="Z136" i="8"/>
  <c r="Z131" i="8"/>
  <c r="Z59" i="8"/>
  <c r="Z58" i="8"/>
  <c r="Z52" i="8"/>
  <c r="Z47" i="8"/>
  <c r="K233" i="4" l="1"/>
  <c r="L233" i="4" s="1"/>
  <c r="I218" i="4"/>
  <c r="S218" i="4" s="1"/>
  <c r="K218" i="4"/>
  <c r="L218" i="4" s="1"/>
  <c r="K126" i="4"/>
  <c r="L126" i="4" s="1"/>
  <c r="I126" i="4"/>
  <c r="S126" i="4" s="1"/>
  <c r="I111" i="4"/>
  <c r="S111" i="4" s="1"/>
  <c r="V109" i="8"/>
  <c r="Y109" i="8"/>
  <c r="K111" i="4"/>
  <c r="L111" i="4" s="1"/>
  <c r="I96" i="4"/>
  <c r="S96" i="4" s="1"/>
  <c r="K96" i="4"/>
  <c r="L96" i="4" s="1"/>
  <c r="K14" i="4"/>
  <c r="L14" i="4" s="1"/>
  <c r="I187" i="4"/>
  <c r="S187" i="4" s="1"/>
  <c r="K187" i="4"/>
  <c r="L187" i="4" s="1"/>
  <c r="I184" i="4"/>
  <c r="S184" i="4" s="1"/>
  <c r="K184" i="4"/>
  <c r="L184" i="4" s="1"/>
  <c r="I183" i="4"/>
  <c r="S183" i="4" s="1"/>
  <c r="V138" i="8"/>
  <c r="Y138" i="8"/>
  <c r="V137" i="8"/>
  <c r="Y137" i="8"/>
  <c r="V136" i="8"/>
  <c r="Y136" i="8"/>
  <c r="V135" i="8"/>
  <c r="Y135" i="8"/>
  <c r="V134" i="8"/>
  <c r="Y134" i="8"/>
  <c r="V133" i="8"/>
  <c r="Y133" i="8"/>
  <c r="I134" i="4"/>
  <c r="S134" i="4" s="1"/>
  <c r="V132" i="8"/>
  <c r="Y132" i="8"/>
  <c r="K134" i="4"/>
  <c r="L134" i="4" s="1"/>
  <c r="I133" i="4"/>
  <c r="S133" i="4" s="1"/>
  <c r="V131" i="8"/>
  <c r="Y131" i="8"/>
  <c r="K133" i="4"/>
  <c r="L133" i="4" s="1"/>
  <c r="V59" i="8"/>
  <c r="Y59" i="8"/>
  <c r="V58" i="8"/>
  <c r="Y58" i="8"/>
  <c r="V57" i="8"/>
  <c r="Y57" i="8"/>
  <c r="K40" i="4"/>
  <c r="L40" i="4" s="1"/>
  <c r="I39" i="4"/>
  <c r="S39" i="4" s="1"/>
  <c r="K39" i="4"/>
  <c r="L39" i="4" s="1"/>
  <c r="I38" i="4"/>
  <c r="S38" i="4" s="1"/>
  <c r="I232" i="4"/>
  <c r="S232" i="4" s="1"/>
  <c r="K232" i="4"/>
  <c r="L232" i="4" s="1"/>
  <c r="Z224" i="8"/>
  <c r="Y224" i="8"/>
  <c r="V224" i="8"/>
  <c r="K125" i="4"/>
  <c r="L125" i="4" s="1"/>
  <c r="V108" i="8"/>
  <c r="Y108" i="8"/>
  <c r="K110" i="4"/>
  <c r="L110" i="4" s="1"/>
  <c r="V107" i="8"/>
  <c r="Y107" i="8"/>
  <c r="K95" i="4"/>
  <c r="L95" i="4" s="1"/>
  <c r="I80" i="4"/>
  <c r="S80" i="4" s="1"/>
  <c r="K80" i="4"/>
  <c r="L80" i="4" s="1"/>
  <c r="K12" i="4"/>
  <c r="L12" i="4" s="1"/>
  <c r="I210" i="4"/>
  <c r="S210" i="4" s="1"/>
  <c r="I191" i="4"/>
  <c r="S191" i="4" s="1"/>
  <c r="K191" i="4"/>
  <c r="L191" i="4" s="1"/>
  <c r="I190" i="4"/>
  <c r="S190" i="4" s="1"/>
  <c r="K190" i="4"/>
  <c r="L190" i="4" s="1"/>
  <c r="I188" i="4"/>
  <c r="S188" i="4" s="1"/>
  <c r="K188" i="4"/>
  <c r="L188" i="4" s="1"/>
  <c r="I186" i="4"/>
  <c r="S186" i="4" s="1"/>
  <c r="K186" i="4"/>
  <c r="L186" i="4" s="1"/>
  <c r="I185" i="4"/>
  <c r="S185" i="4" s="1"/>
  <c r="K185" i="4"/>
  <c r="L185" i="4" s="1"/>
  <c r="V181" i="8"/>
  <c r="Y181" i="8"/>
  <c r="K183" i="4"/>
  <c r="L183" i="4" s="1"/>
  <c r="I182" i="4"/>
  <c r="S182" i="4" s="1"/>
  <c r="V180" i="8"/>
  <c r="Y180" i="8"/>
  <c r="K182" i="4"/>
  <c r="L182" i="4" s="1"/>
  <c r="I181" i="4"/>
  <c r="S181" i="4" s="1"/>
  <c r="V179" i="8"/>
  <c r="Y179" i="8"/>
  <c r="K181" i="4"/>
  <c r="L181" i="4" s="1"/>
  <c r="I180" i="4"/>
  <c r="S180" i="4" s="1"/>
  <c r="V178" i="8"/>
  <c r="Y178" i="8"/>
  <c r="K180" i="4"/>
  <c r="L180" i="4" s="1"/>
  <c r="I179" i="4"/>
  <c r="S179" i="4" s="1"/>
  <c r="V177" i="8"/>
  <c r="Y177" i="8"/>
  <c r="K179" i="4"/>
  <c r="L179" i="4" s="1"/>
  <c r="I178" i="4"/>
  <c r="S178" i="4" s="1"/>
  <c r="V176" i="8"/>
  <c r="Y176" i="8"/>
  <c r="K178" i="4"/>
  <c r="L178" i="4" s="1"/>
  <c r="I177" i="4"/>
  <c r="S177" i="4" s="1"/>
  <c r="V175" i="8"/>
  <c r="Y175" i="8"/>
  <c r="K177" i="4"/>
  <c r="L177" i="4" s="1"/>
  <c r="I176" i="4"/>
  <c r="S176" i="4" s="1"/>
  <c r="V174" i="8"/>
  <c r="Y174" i="8"/>
  <c r="K176" i="4"/>
  <c r="L176" i="4" s="1"/>
  <c r="I175" i="4"/>
  <c r="S175" i="4" s="1"/>
  <c r="V173" i="8"/>
  <c r="Y173" i="8"/>
  <c r="K175" i="4"/>
  <c r="L175" i="4" s="1"/>
  <c r="I174" i="4"/>
  <c r="S174" i="4" s="1"/>
  <c r="V172" i="8"/>
  <c r="Y172" i="8"/>
  <c r="K174" i="4"/>
  <c r="L174" i="4" s="1"/>
  <c r="I173" i="4"/>
  <c r="S173" i="4" s="1"/>
  <c r="V171" i="8"/>
  <c r="Y171" i="8"/>
  <c r="K173" i="4"/>
  <c r="L173" i="4" s="1"/>
  <c r="I172" i="4"/>
  <c r="S172" i="4" s="1"/>
  <c r="V170" i="8"/>
  <c r="Y170" i="8"/>
  <c r="K172" i="4"/>
  <c r="L172" i="4" s="1"/>
  <c r="I171" i="4"/>
  <c r="S171" i="4" s="1"/>
  <c r="V169" i="8"/>
  <c r="Y169" i="8"/>
  <c r="V168" i="8"/>
  <c r="Y168" i="8"/>
  <c r="K38" i="4"/>
  <c r="L38" i="4" s="1"/>
  <c r="I37" i="4"/>
  <c r="S37" i="4" s="1"/>
  <c r="K37" i="4"/>
  <c r="L37" i="4" s="1"/>
  <c r="I36" i="4"/>
  <c r="S36" i="4" s="1"/>
  <c r="K36" i="4"/>
  <c r="L36" i="4" s="1"/>
  <c r="I24" i="4"/>
  <c r="S24" i="4" s="1"/>
  <c r="K24" i="4"/>
  <c r="L24" i="4" s="1"/>
  <c r="I23" i="4"/>
  <c r="S23" i="4" s="1"/>
  <c r="K23" i="4"/>
  <c r="L23" i="4" s="1"/>
  <c r="I22" i="4"/>
  <c r="S22" i="4" s="1"/>
  <c r="K22" i="4"/>
  <c r="L22" i="4" s="1"/>
  <c r="I21" i="4"/>
  <c r="S21" i="4" s="1"/>
  <c r="K21" i="4"/>
  <c r="L21" i="4" s="1"/>
  <c r="I20" i="4"/>
  <c r="S20" i="4" s="1"/>
  <c r="K20" i="4"/>
  <c r="L20" i="4" s="1"/>
  <c r="I19" i="4"/>
  <c r="S19" i="4" s="1"/>
  <c r="K19" i="4"/>
  <c r="L19" i="4" s="1"/>
  <c r="I18" i="4"/>
  <c r="S18" i="4" s="1"/>
  <c r="K18" i="4"/>
  <c r="L18" i="4" s="1"/>
  <c r="I17" i="4"/>
  <c r="S17" i="4" s="1"/>
  <c r="K17" i="4"/>
  <c r="L17" i="4" s="1"/>
  <c r="I132" i="4"/>
  <c r="S132" i="4" s="1"/>
  <c r="K132" i="4"/>
  <c r="L132" i="4" s="1"/>
  <c r="J132" i="4"/>
  <c r="Q132" i="4" s="1"/>
  <c r="R132" i="4" s="1"/>
  <c r="H242" i="9"/>
  <c r="B978" i="12" s="1"/>
  <c r="D1468" i="12"/>
  <c r="D1467" i="12"/>
  <c r="H241" i="9"/>
  <c r="B977" i="12" s="1"/>
  <c r="M243" i="4"/>
  <c r="O243" i="4" s="1"/>
  <c r="N243" i="4"/>
  <c r="P243" i="4" s="1"/>
  <c r="H240" i="9"/>
  <c r="B976" i="12" s="1"/>
  <c r="D1466" i="12"/>
  <c r="M242" i="4"/>
  <c r="O242" i="4" s="1"/>
  <c r="N242" i="4"/>
  <c r="P242" i="4" s="1"/>
  <c r="M241" i="4"/>
  <c r="O241" i="4" s="1"/>
  <c r="N241" i="4"/>
  <c r="P241" i="4" s="1"/>
  <c r="H239" i="9"/>
  <c r="B975" i="12" s="1"/>
  <c r="D1465" i="12"/>
  <c r="M240" i="4"/>
  <c r="O240" i="4" s="1"/>
  <c r="N240" i="4"/>
  <c r="P240" i="4" s="1"/>
  <c r="M239" i="4"/>
  <c r="O239" i="4" s="1"/>
  <c r="N239" i="4"/>
  <c r="P239" i="4" s="1"/>
  <c r="M238" i="4"/>
  <c r="O238" i="4" s="1"/>
  <c r="N238" i="4"/>
  <c r="P238" i="4" s="1"/>
  <c r="M237" i="4"/>
  <c r="O237" i="4" s="1"/>
  <c r="N237" i="4"/>
  <c r="P237" i="4" s="1"/>
  <c r="M236" i="4"/>
  <c r="O236" i="4" s="1"/>
  <c r="N236" i="4"/>
  <c r="P236" i="4" s="1"/>
  <c r="M235" i="4"/>
  <c r="O235" i="4" s="1"/>
  <c r="N235" i="4"/>
  <c r="P235" i="4" s="1"/>
  <c r="M234" i="4"/>
  <c r="O234" i="4" s="1"/>
  <c r="N234" i="4"/>
  <c r="P234" i="4" s="1"/>
  <c r="M233" i="4"/>
  <c r="O233" i="4" s="1"/>
  <c r="N233" i="4"/>
  <c r="P233" i="4" s="1"/>
  <c r="M232" i="4"/>
  <c r="O232" i="4" s="1"/>
  <c r="N232" i="4"/>
  <c r="P232" i="4" s="1"/>
  <c r="M230" i="4"/>
  <c r="O230" i="4" s="1"/>
  <c r="N230" i="4"/>
  <c r="M229" i="4"/>
  <c r="O229" i="4" s="1"/>
  <c r="N229" i="4"/>
  <c r="P229" i="4" s="1"/>
  <c r="D1452" i="12"/>
  <c r="H226" i="9"/>
  <c r="B962" i="12" s="1"/>
  <c r="M228" i="4"/>
  <c r="O228" i="4" s="1"/>
  <c r="N228" i="4"/>
  <c r="P228" i="4" s="1"/>
  <c r="M227" i="4"/>
  <c r="O227" i="4" s="1"/>
  <c r="N227" i="4"/>
  <c r="P227" i="4" s="1"/>
  <c r="D1451" i="12"/>
  <c r="H225" i="9"/>
  <c r="B961" i="12" s="1"/>
  <c r="M226" i="4"/>
  <c r="O226" i="4" s="1"/>
  <c r="N226" i="4"/>
  <c r="P226" i="4" s="1"/>
  <c r="H224" i="9"/>
  <c r="B960" i="12" s="1"/>
  <c r="D1450" i="12"/>
  <c r="M225" i="4"/>
  <c r="O225" i="4" s="1"/>
  <c r="N225" i="4"/>
  <c r="P225" i="4" s="1"/>
  <c r="H223" i="9"/>
  <c r="B959" i="12" s="1"/>
  <c r="D1449" i="12"/>
  <c r="M224" i="4"/>
  <c r="O224" i="4" s="1"/>
  <c r="N224" i="4"/>
  <c r="P224" i="4" s="1"/>
  <c r="H222" i="9"/>
  <c r="B958" i="12" s="1"/>
  <c r="D1448" i="12"/>
  <c r="H221" i="9"/>
  <c r="B957" i="12" s="1"/>
  <c r="D1447" i="12"/>
  <c r="M223" i="4"/>
  <c r="O223" i="4" s="1"/>
  <c r="N223" i="4"/>
  <c r="H220" i="9"/>
  <c r="B956" i="12" s="1"/>
  <c r="D1446" i="12"/>
  <c r="M222" i="4"/>
  <c r="O222" i="4" s="1"/>
  <c r="N222" i="4"/>
  <c r="D1445" i="12"/>
  <c r="H219" i="9"/>
  <c r="B955" i="12" s="1"/>
  <c r="M221" i="4"/>
  <c r="O221" i="4" s="1"/>
  <c r="N221" i="4"/>
  <c r="P221" i="4" s="1"/>
  <c r="M220" i="4"/>
  <c r="O220" i="4" s="1"/>
  <c r="N220" i="4"/>
  <c r="M219" i="4"/>
  <c r="O219" i="4" s="1"/>
  <c r="N219" i="4"/>
  <c r="M218" i="4"/>
  <c r="O218" i="4" s="1"/>
  <c r="N218" i="4"/>
  <c r="P218" i="4" s="1"/>
  <c r="M217" i="4"/>
  <c r="O217" i="4" s="1"/>
  <c r="N217" i="4"/>
  <c r="M216" i="4"/>
  <c r="O216" i="4" s="1"/>
  <c r="N216" i="4"/>
  <c r="M215" i="4"/>
  <c r="O215" i="4" s="1"/>
  <c r="N215" i="4"/>
  <c r="M214" i="4"/>
  <c r="O214" i="4" s="1"/>
  <c r="N214" i="4"/>
  <c r="P214" i="4" s="1"/>
  <c r="M213" i="4"/>
  <c r="O213" i="4" s="1"/>
  <c r="N213" i="4"/>
  <c r="M212" i="4"/>
  <c r="O212" i="4" s="1"/>
  <c r="N212" i="4"/>
  <c r="P212" i="4" s="1"/>
  <c r="M211" i="4"/>
  <c r="O211" i="4" s="1"/>
  <c r="N211" i="4"/>
  <c r="P211" i="4" s="1"/>
  <c r="M131" i="4"/>
  <c r="O131" i="4" s="1"/>
  <c r="N131" i="4"/>
  <c r="M130" i="4"/>
  <c r="O130" i="4" s="1"/>
  <c r="N130" i="4"/>
  <c r="M129" i="4"/>
  <c r="O129" i="4" s="1"/>
  <c r="N129" i="4"/>
  <c r="M128" i="4"/>
  <c r="O128" i="4" s="1"/>
  <c r="N128" i="4"/>
  <c r="M127" i="4"/>
  <c r="O127" i="4" s="1"/>
  <c r="N127" i="4"/>
  <c r="M126" i="4"/>
  <c r="O126" i="4" s="1"/>
  <c r="N126" i="4"/>
  <c r="M125" i="4"/>
  <c r="O125" i="4" s="1"/>
  <c r="N125" i="4"/>
  <c r="P125" i="4" s="1"/>
  <c r="M124" i="4"/>
  <c r="O124" i="4" s="1"/>
  <c r="N124" i="4"/>
  <c r="B23" i="18"/>
  <c r="B122" i="20"/>
  <c r="B613" i="21" s="1"/>
  <c r="M123" i="4"/>
  <c r="O123" i="4" s="1"/>
  <c r="N123" i="4"/>
  <c r="P123" i="4" s="1"/>
  <c r="M122" i="4"/>
  <c r="O122" i="4" s="1"/>
  <c r="N122" i="4"/>
  <c r="P122" i="4" s="1"/>
  <c r="M121" i="4"/>
  <c r="O121" i="4" s="1"/>
  <c r="N121" i="4"/>
  <c r="M120" i="4"/>
  <c r="O120" i="4" s="1"/>
  <c r="N120" i="4"/>
  <c r="M119" i="4"/>
  <c r="O119" i="4" s="1"/>
  <c r="N119" i="4"/>
  <c r="M118" i="4"/>
  <c r="O118" i="4" s="1"/>
  <c r="N118" i="4"/>
  <c r="M117" i="4"/>
  <c r="O117" i="4" s="1"/>
  <c r="N117" i="4"/>
  <c r="M116" i="4"/>
  <c r="O116" i="4" s="1"/>
  <c r="N116" i="4"/>
  <c r="P116" i="4" s="1"/>
  <c r="M115" i="4"/>
  <c r="O115" i="4" s="1"/>
  <c r="N115" i="4"/>
  <c r="P115" i="4" s="1"/>
  <c r="M114" i="4"/>
  <c r="O114" i="4" s="1"/>
  <c r="N114" i="4"/>
  <c r="P114" i="4" s="1"/>
  <c r="M113" i="4"/>
  <c r="O113" i="4" s="1"/>
  <c r="N113" i="4"/>
  <c r="P113" i="4" s="1"/>
  <c r="M112" i="4"/>
  <c r="O112" i="4" s="1"/>
  <c r="N112" i="4"/>
  <c r="P112" i="4" s="1"/>
  <c r="H109" i="9"/>
  <c r="B845" i="12" s="1"/>
  <c r="D1335" i="12"/>
  <c r="M111" i="4"/>
  <c r="O111" i="4" s="1"/>
  <c r="N111" i="4"/>
  <c r="P111" i="4" s="1"/>
  <c r="H108" i="9"/>
  <c r="B844" i="12" s="1"/>
  <c r="D1334" i="12"/>
  <c r="M110" i="4"/>
  <c r="O110" i="4" s="1"/>
  <c r="N110" i="4"/>
  <c r="P110" i="4" s="1"/>
  <c r="H107" i="9"/>
  <c r="B843" i="12" s="1"/>
  <c r="D1333" i="12"/>
  <c r="M109" i="4"/>
  <c r="O109" i="4" s="1"/>
  <c r="N109" i="4"/>
  <c r="P109" i="4" s="1"/>
  <c r="H106" i="9"/>
  <c r="B842" i="12" s="1"/>
  <c r="D1332" i="12"/>
  <c r="M108" i="4"/>
  <c r="O108" i="4" s="1"/>
  <c r="N108" i="4"/>
  <c r="P108" i="4" s="1"/>
  <c r="H105" i="9"/>
  <c r="B841" i="12" s="1"/>
  <c r="D1331" i="12"/>
  <c r="M107" i="4"/>
  <c r="O107" i="4" s="1"/>
  <c r="N107" i="4"/>
  <c r="P107" i="4" s="1"/>
  <c r="H104" i="9"/>
  <c r="B840" i="12" s="1"/>
  <c r="D1330" i="12"/>
  <c r="H103" i="9"/>
  <c r="B839" i="12" s="1"/>
  <c r="D1329" i="12"/>
  <c r="M105" i="4"/>
  <c r="O105" i="4" s="1"/>
  <c r="N105" i="4"/>
  <c r="P105" i="4" s="1"/>
  <c r="M104" i="4"/>
  <c r="O104" i="4" s="1"/>
  <c r="N104" i="4"/>
  <c r="P104" i="4" s="1"/>
  <c r="M103" i="4"/>
  <c r="O103" i="4" s="1"/>
  <c r="N103" i="4"/>
  <c r="P103" i="4" s="1"/>
  <c r="M102" i="4"/>
  <c r="O102" i="4" s="1"/>
  <c r="N102" i="4"/>
  <c r="P102" i="4" s="1"/>
  <c r="M101" i="4"/>
  <c r="O101" i="4" s="1"/>
  <c r="N101" i="4"/>
  <c r="P101" i="4" s="1"/>
  <c r="M100" i="4"/>
  <c r="O100" i="4" s="1"/>
  <c r="N100" i="4"/>
  <c r="P100" i="4" s="1"/>
  <c r="M99" i="4"/>
  <c r="O99" i="4" s="1"/>
  <c r="N99" i="4"/>
  <c r="M98" i="4"/>
  <c r="O98" i="4" s="1"/>
  <c r="N98" i="4"/>
  <c r="P98" i="4" s="1"/>
  <c r="M97" i="4"/>
  <c r="O97" i="4" s="1"/>
  <c r="N97" i="4"/>
  <c r="P97" i="4" s="1"/>
  <c r="M96" i="4"/>
  <c r="O96" i="4" s="1"/>
  <c r="N96" i="4"/>
  <c r="P96" i="4" s="1"/>
  <c r="M95" i="4"/>
  <c r="O95" i="4" s="1"/>
  <c r="N95" i="4"/>
  <c r="P95" i="4" s="1"/>
  <c r="M94" i="4"/>
  <c r="O94" i="4" s="1"/>
  <c r="N94" i="4"/>
  <c r="P94" i="4" s="1"/>
  <c r="M93" i="4"/>
  <c r="O93" i="4" s="1"/>
  <c r="N93" i="4"/>
  <c r="P93" i="4" s="1"/>
  <c r="M92" i="4"/>
  <c r="O92" i="4" s="1"/>
  <c r="N92" i="4"/>
  <c r="P92" i="4" s="1"/>
  <c r="M91" i="4"/>
  <c r="O91" i="4" s="1"/>
  <c r="N91" i="4"/>
  <c r="P91" i="4" s="1"/>
  <c r="H88" i="9"/>
  <c r="B824" i="12" s="1"/>
  <c r="D1314" i="12"/>
  <c r="M90" i="4"/>
  <c r="O90" i="4" s="1"/>
  <c r="N90" i="4"/>
  <c r="P90" i="4" s="1"/>
  <c r="H87" i="9"/>
  <c r="B823" i="12" s="1"/>
  <c r="D1313" i="12"/>
  <c r="M89" i="4"/>
  <c r="O89" i="4" s="1"/>
  <c r="N89" i="4"/>
  <c r="P89" i="4" s="1"/>
  <c r="H86" i="9"/>
  <c r="B822" i="12" s="1"/>
  <c r="D1312" i="12"/>
  <c r="M88" i="4"/>
  <c r="O88" i="4" s="1"/>
  <c r="N88" i="4"/>
  <c r="H85" i="9"/>
  <c r="B821" i="12" s="1"/>
  <c r="D1311" i="12"/>
  <c r="M87" i="4"/>
  <c r="O87" i="4" s="1"/>
  <c r="N87" i="4"/>
  <c r="H84" i="9"/>
  <c r="B820" i="12" s="1"/>
  <c r="D1310" i="12"/>
  <c r="M86" i="4"/>
  <c r="O86" i="4" s="1"/>
  <c r="N86" i="4"/>
  <c r="H83" i="9"/>
  <c r="B819" i="12" s="1"/>
  <c r="D1309" i="12"/>
  <c r="M85" i="4"/>
  <c r="O85" i="4" s="1"/>
  <c r="N85" i="4"/>
  <c r="H82" i="9"/>
  <c r="B818" i="12" s="1"/>
  <c r="D1308" i="12"/>
  <c r="M84" i="4"/>
  <c r="O84" i="4" s="1"/>
  <c r="N84" i="4"/>
  <c r="M83" i="4"/>
  <c r="O83" i="4" s="1"/>
  <c r="N83" i="4"/>
  <c r="M82" i="4"/>
  <c r="O82" i="4" s="1"/>
  <c r="N82" i="4"/>
  <c r="M81" i="4"/>
  <c r="O81" i="4" s="1"/>
  <c r="N81" i="4"/>
  <c r="M79" i="4"/>
  <c r="O79" i="4" s="1"/>
  <c r="N79" i="4"/>
  <c r="M78" i="4"/>
  <c r="O78" i="4" s="1"/>
  <c r="N78" i="4"/>
  <c r="M77" i="4"/>
  <c r="O77" i="4" s="1"/>
  <c r="N77" i="4"/>
  <c r="P77" i="4" s="1"/>
  <c r="M76" i="4"/>
  <c r="O76" i="4" s="1"/>
  <c r="N76" i="4"/>
  <c r="P76" i="4" s="1"/>
  <c r="I16" i="4"/>
  <c r="S16" i="4" s="1"/>
  <c r="K16" i="4"/>
  <c r="L16" i="4" s="1"/>
  <c r="J16" i="4"/>
  <c r="Q16" i="4" s="1"/>
  <c r="R16" i="4" s="1"/>
  <c r="M15" i="4"/>
  <c r="O15" i="4" s="1"/>
  <c r="N15" i="4"/>
  <c r="P15" i="4" s="1"/>
  <c r="M13" i="4"/>
  <c r="O13" i="4" s="1"/>
  <c r="N13" i="4"/>
  <c r="P13" i="4" s="1"/>
  <c r="M11" i="4"/>
  <c r="O11" i="4" s="1"/>
  <c r="N11" i="4"/>
  <c r="P11" i="4" s="1"/>
  <c r="M10" i="4"/>
  <c r="O10" i="4" s="1"/>
  <c r="N10" i="4"/>
  <c r="P10" i="4" s="1"/>
  <c r="J4" i="4"/>
  <c r="Q4" i="4" s="1"/>
  <c r="R4" i="4" s="1"/>
  <c r="B8" i="3"/>
  <c r="M193" i="4"/>
  <c r="O193" i="4" s="1"/>
  <c r="N193" i="4"/>
  <c r="P193" i="4" s="1"/>
  <c r="H190" i="9"/>
  <c r="B926" i="12" s="1"/>
  <c r="D1416" i="12"/>
  <c r="M192" i="4"/>
  <c r="O192" i="4" s="1"/>
  <c r="N192" i="4"/>
  <c r="P192" i="4" s="1"/>
  <c r="H189" i="9"/>
  <c r="B925" i="12" s="1"/>
  <c r="D1415" i="12"/>
  <c r="H188" i="9"/>
  <c r="B924" i="12" s="1"/>
  <c r="D1414" i="12"/>
  <c r="H187" i="9"/>
  <c r="B923" i="12" s="1"/>
  <c r="D1413" i="12"/>
  <c r="M189" i="4"/>
  <c r="O189" i="4" s="1"/>
  <c r="N189" i="4"/>
  <c r="P189" i="4" s="1"/>
  <c r="H186" i="9"/>
  <c r="B922" i="12" s="1"/>
  <c r="D1412" i="12"/>
  <c r="H185" i="9"/>
  <c r="B921" i="12" s="1"/>
  <c r="D1411" i="12"/>
  <c r="H184" i="9"/>
  <c r="B920" i="12" s="1"/>
  <c r="D1410" i="12"/>
  <c r="H183" i="9"/>
  <c r="B919" i="12" s="1"/>
  <c r="D1409" i="12"/>
  <c r="H182" i="9"/>
  <c r="B918" i="12" s="1"/>
  <c r="D1408" i="12"/>
  <c r="N184" i="4"/>
  <c r="H148" i="9"/>
  <c r="B884" i="12" s="1"/>
  <c r="D1374" i="12"/>
  <c r="H147" i="9"/>
  <c r="B883" i="12" s="1"/>
  <c r="D1373" i="12"/>
  <c r="H146" i="9"/>
  <c r="B882" i="12" s="1"/>
  <c r="D1372" i="12"/>
  <c r="H145" i="9"/>
  <c r="B881" i="12" s="1"/>
  <c r="D1371" i="12"/>
  <c r="H144" i="9"/>
  <c r="B880" i="12" s="1"/>
  <c r="D1370" i="12"/>
  <c r="H143" i="9"/>
  <c r="B879" i="12" s="1"/>
  <c r="D1369" i="12"/>
  <c r="H142" i="9"/>
  <c r="B878" i="12" s="1"/>
  <c r="D1368" i="12"/>
  <c r="H141" i="9"/>
  <c r="B877" i="12" s="1"/>
  <c r="D1367" i="12"/>
  <c r="H140" i="9"/>
  <c r="B876" i="12" s="1"/>
  <c r="D1366" i="12"/>
  <c r="H139" i="9"/>
  <c r="B875" i="12" s="1"/>
  <c r="D1365" i="12"/>
  <c r="H138" i="9"/>
  <c r="B874" i="12" s="1"/>
  <c r="D1364" i="12"/>
  <c r="H137" i="9"/>
  <c r="B873" i="12" s="1"/>
  <c r="D1363" i="12"/>
  <c r="H136" i="9"/>
  <c r="B872" i="12" s="1"/>
  <c r="D1362" i="12"/>
  <c r="H56" i="9"/>
  <c r="B792" i="12" s="1"/>
  <c r="D1282" i="12"/>
  <c r="H55" i="9"/>
  <c r="B791" i="12" s="1"/>
  <c r="D1281" i="12"/>
  <c r="H54" i="9"/>
  <c r="B790" i="12" s="1"/>
  <c r="D1280" i="12"/>
  <c r="H53" i="9"/>
  <c r="B789" i="12" s="1"/>
  <c r="D1279" i="12"/>
  <c r="H52" i="9"/>
  <c r="B788" i="12" s="1"/>
  <c r="D1278" i="12"/>
  <c r="H51" i="9"/>
  <c r="B787" i="12" s="1"/>
  <c r="D1277" i="12"/>
  <c r="H50" i="9"/>
  <c r="B786" i="12" s="1"/>
  <c r="D1276" i="12"/>
  <c r="H49" i="9"/>
  <c r="B785" i="12" s="1"/>
  <c r="D1275" i="12"/>
  <c r="H48" i="9"/>
  <c r="B784" i="12" s="1"/>
  <c r="D1274" i="12"/>
  <c r="H47" i="9"/>
  <c r="B783" i="12" s="1"/>
  <c r="D1273" i="12"/>
  <c r="M49" i="4"/>
  <c r="O49" i="4" s="1"/>
  <c r="N49" i="4"/>
  <c r="M48" i="4"/>
  <c r="O48" i="4" s="1"/>
  <c r="N48" i="4"/>
  <c r="M47" i="4"/>
  <c r="O47" i="4" s="1"/>
  <c r="N47" i="4"/>
  <c r="M46" i="4"/>
  <c r="O46" i="4" s="1"/>
  <c r="N46" i="4"/>
  <c r="M45" i="4"/>
  <c r="O45" i="4" s="1"/>
  <c r="N45" i="4"/>
  <c r="M44" i="4"/>
  <c r="O44" i="4" s="1"/>
  <c r="N44" i="4"/>
  <c r="M43" i="4"/>
  <c r="O43" i="4" s="1"/>
  <c r="N43" i="4"/>
  <c r="P43" i="4" s="1"/>
  <c r="M42" i="4"/>
  <c r="O42" i="4" s="1"/>
  <c r="N42" i="4"/>
  <c r="M41" i="4"/>
  <c r="O41" i="4" s="1"/>
  <c r="N41" i="4"/>
  <c r="H26" i="9"/>
  <c r="B762" i="12" s="1"/>
  <c r="D1252" i="12"/>
  <c r="H25" i="9"/>
  <c r="B761" i="12" s="1"/>
  <c r="D1251" i="12"/>
  <c r="H24" i="9"/>
  <c r="B760" i="12" s="1"/>
  <c r="D1250" i="12"/>
  <c r="H23" i="9"/>
  <c r="B759" i="12" s="1"/>
  <c r="D1249" i="12"/>
  <c r="H22" i="9"/>
  <c r="B758" i="12" s="1"/>
  <c r="D1248" i="12"/>
  <c r="H21" i="9"/>
  <c r="B757" i="12" s="1"/>
  <c r="D1247" i="12"/>
  <c r="H20" i="9"/>
  <c r="B756" i="12" s="1"/>
  <c r="D1246" i="12"/>
  <c r="H19" i="9"/>
  <c r="B755" i="12" s="1"/>
  <c r="D1245" i="12"/>
  <c r="H18" i="9"/>
  <c r="B754" i="12" s="1"/>
  <c r="D1244" i="12"/>
  <c r="H17" i="9"/>
  <c r="B753" i="12" s="1"/>
  <c r="D1243" i="12"/>
  <c r="H16" i="9"/>
  <c r="B752" i="12" s="1"/>
  <c r="D1242" i="12"/>
  <c r="M18" i="4"/>
  <c r="O18" i="4" s="1"/>
  <c r="N18" i="4"/>
  <c r="H15" i="9"/>
  <c r="B751" i="12" s="1"/>
  <c r="D1241" i="12"/>
  <c r="M17" i="4"/>
  <c r="O17" i="4" s="1"/>
  <c r="N17" i="4"/>
  <c r="P17" i="4" s="1"/>
  <c r="H7" i="9"/>
  <c r="B743" i="12" s="1"/>
  <c r="D1233" i="12"/>
  <c r="H6" i="9"/>
  <c r="B742" i="12" s="1"/>
  <c r="D1232" i="12"/>
  <c r="H5" i="9"/>
  <c r="B741" i="12" s="1"/>
  <c r="D1231" i="12"/>
  <c r="H4" i="9"/>
  <c r="B740" i="12" s="1"/>
  <c r="D1230" i="12"/>
  <c r="H3" i="9"/>
  <c r="B739" i="12" s="1"/>
  <c r="D1229" i="12"/>
  <c r="B14" i="22"/>
  <c r="D983" i="12"/>
  <c r="B493" i="12"/>
  <c r="D15" i="24"/>
  <c r="B248" i="12"/>
  <c r="D14" i="24"/>
  <c r="B13" i="22"/>
  <c r="H2" i="9"/>
  <c r="B738" i="12" s="1"/>
  <c r="D1228" i="12"/>
  <c r="M4" i="4"/>
  <c r="N4" i="4"/>
  <c r="L8" i="3"/>
  <c r="V238" i="8"/>
  <c r="Y238" i="8"/>
  <c r="Z238" i="8"/>
  <c r="V237" i="8"/>
  <c r="Y237" i="8"/>
  <c r="Z237" i="8"/>
  <c r="V236" i="8"/>
  <c r="Y236" i="8"/>
  <c r="Z236" i="8"/>
  <c r="Y235" i="8"/>
  <c r="V235" i="8"/>
  <c r="Z235" i="8"/>
  <c r="V234" i="8"/>
  <c r="Y234" i="8"/>
  <c r="Z234" i="8"/>
  <c r="Y233" i="8"/>
  <c r="V233" i="8"/>
  <c r="Z233" i="8"/>
  <c r="Y232" i="8"/>
  <c r="V232" i="8"/>
  <c r="Z232" i="8"/>
  <c r="Y231" i="8"/>
  <c r="V231" i="8"/>
  <c r="Z231" i="8"/>
  <c r="V230" i="8"/>
  <c r="Y230" i="8"/>
  <c r="Z230" i="8"/>
  <c r="Y229" i="8"/>
  <c r="V229" i="8"/>
  <c r="Z229" i="8"/>
  <c r="V228" i="8"/>
  <c r="Y228" i="8"/>
  <c r="Z228" i="8"/>
  <c r="Y227" i="8"/>
  <c r="V227" i="8"/>
  <c r="Z227" i="8"/>
  <c r="Y218" i="8"/>
  <c r="V218" i="8"/>
  <c r="Z218" i="8"/>
  <c r="Y217" i="8"/>
  <c r="V217" i="8"/>
  <c r="Z217" i="8"/>
  <c r="Y216" i="8"/>
  <c r="V216" i="8"/>
  <c r="Z216" i="8"/>
  <c r="Y215" i="8"/>
  <c r="V215" i="8"/>
  <c r="Z215" i="8"/>
  <c r="Y214" i="8"/>
  <c r="V214" i="8"/>
  <c r="Z214" i="8"/>
  <c r="V213" i="8"/>
  <c r="Y213" i="8"/>
  <c r="Z213" i="8"/>
  <c r="Y212" i="8"/>
  <c r="V212" i="8"/>
  <c r="Z212" i="8"/>
  <c r="Y211" i="8"/>
  <c r="V211" i="8"/>
  <c r="Z211" i="8"/>
  <c r="Y210" i="8"/>
  <c r="V210" i="8"/>
  <c r="Z210" i="8"/>
  <c r="V209" i="8"/>
  <c r="Y209" i="8"/>
  <c r="Z209" i="8"/>
  <c r="Y129" i="8"/>
  <c r="V129" i="8"/>
  <c r="Z129" i="8"/>
  <c r="Z128" i="8"/>
  <c r="Y128" i="8"/>
  <c r="V128" i="8"/>
  <c r="Y127" i="8"/>
  <c r="V127" i="8"/>
  <c r="Z127" i="8"/>
  <c r="Z126" i="8"/>
  <c r="Y126" i="8"/>
  <c r="V126" i="8"/>
  <c r="Y125" i="8"/>
  <c r="V125" i="8"/>
  <c r="Z125" i="8"/>
  <c r="Y124" i="8"/>
  <c r="V124" i="8"/>
  <c r="Z124" i="8"/>
  <c r="Y123" i="8"/>
  <c r="V123" i="8"/>
  <c r="Z123" i="8"/>
  <c r="Y122" i="8"/>
  <c r="V122" i="8"/>
  <c r="Z122" i="8"/>
  <c r="Z121" i="8"/>
  <c r="Y121" i="8"/>
  <c r="V121" i="8"/>
  <c r="Z120" i="8"/>
  <c r="Y120" i="8"/>
  <c r="V120" i="8"/>
  <c r="Z119" i="8"/>
  <c r="Y119" i="8"/>
  <c r="V119" i="8"/>
  <c r="Y118" i="8"/>
  <c r="V118" i="8"/>
  <c r="Z118" i="8"/>
  <c r="Y117" i="8"/>
  <c r="V117" i="8"/>
  <c r="Z117" i="8"/>
  <c r="Y116" i="8"/>
  <c r="V116" i="8"/>
  <c r="Z116" i="8"/>
  <c r="Y115" i="8"/>
  <c r="V115" i="8"/>
  <c r="Z115" i="8"/>
  <c r="Y114" i="8"/>
  <c r="V114" i="8"/>
  <c r="Z114" i="8"/>
  <c r="Y113" i="8"/>
  <c r="V113" i="8"/>
  <c r="Z113" i="8"/>
  <c r="Y112" i="8"/>
  <c r="V112" i="8"/>
  <c r="Z112" i="8"/>
  <c r="Y111" i="8"/>
  <c r="V111" i="8"/>
  <c r="Z111" i="8"/>
  <c r="Y110" i="8"/>
  <c r="V110" i="8"/>
  <c r="Z110" i="8"/>
  <c r="Y102" i="8"/>
  <c r="V102" i="8"/>
  <c r="Z102" i="8"/>
  <c r="Y101" i="8"/>
  <c r="V101" i="8"/>
  <c r="Z101" i="8"/>
  <c r="Y100" i="8"/>
  <c r="V100" i="8"/>
  <c r="Z100" i="8"/>
  <c r="Y99" i="8"/>
  <c r="V99" i="8"/>
  <c r="Z99" i="8"/>
  <c r="Y98" i="8"/>
  <c r="V98" i="8"/>
  <c r="Z98" i="8"/>
  <c r="Y97" i="8"/>
  <c r="V97" i="8"/>
  <c r="Z97" i="8"/>
  <c r="Y96" i="8"/>
  <c r="V96" i="8"/>
  <c r="Z96" i="8"/>
  <c r="Y95" i="8"/>
  <c r="V95" i="8"/>
  <c r="Z95" i="8"/>
  <c r="Y94" i="8"/>
  <c r="V94" i="8"/>
  <c r="Z94" i="8"/>
  <c r="Y93" i="8"/>
  <c r="V93" i="8"/>
  <c r="Z93" i="8"/>
  <c r="Y92" i="8"/>
  <c r="V92" i="8"/>
  <c r="Z92" i="8"/>
  <c r="Y91" i="8"/>
  <c r="V91" i="8"/>
  <c r="Z91" i="8"/>
  <c r="Y90" i="8"/>
  <c r="V90" i="8"/>
  <c r="Z90" i="8"/>
  <c r="Y89" i="8"/>
  <c r="V89" i="8"/>
  <c r="Z89" i="8"/>
  <c r="Y81" i="8"/>
  <c r="V81" i="8"/>
  <c r="Z81" i="8"/>
  <c r="Y80" i="8"/>
  <c r="V80" i="8"/>
  <c r="Z80" i="8"/>
  <c r="Y79" i="8"/>
  <c r="V79" i="8"/>
  <c r="Z79" i="8"/>
  <c r="Y78" i="8"/>
  <c r="V78" i="8"/>
  <c r="Z78" i="8"/>
  <c r="Y77" i="8"/>
  <c r="V77" i="8"/>
  <c r="Z77" i="8"/>
  <c r="Y76" i="8"/>
  <c r="V76" i="8"/>
  <c r="Z76" i="8"/>
  <c r="Y75" i="8"/>
  <c r="V75" i="8"/>
  <c r="Z75" i="8"/>
  <c r="Y74" i="8"/>
  <c r="V74" i="8"/>
  <c r="Z74" i="8"/>
  <c r="Y13" i="8"/>
  <c r="V13" i="8"/>
  <c r="Z13" i="8"/>
  <c r="Y12" i="8"/>
  <c r="V12" i="8"/>
  <c r="Z12" i="8"/>
  <c r="Y11" i="8"/>
  <c r="V11" i="8"/>
  <c r="Z11" i="8"/>
  <c r="Z10" i="8"/>
  <c r="Y10" i="8"/>
  <c r="V10" i="8"/>
  <c r="Z9" i="8"/>
  <c r="Y9" i="8"/>
  <c r="V9" i="8"/>
  <c r="Y8" i="8"/>
  <c r="V8" i="8"/>
  <c r="Z8" i="8"/>
  <c r="V208" i="8"/>
  <c r="Y208" i="8"/>
  <c r="Z208" i="8"/>
  <c r="Y207" i="8"/>
  <c r="V207" i="8"/>
  <c r="Z207" i="8"/>
  <c r="Y206" i="8"/>
  <c r="V206" i="8"/>
  <c r="Z206" i="8"/>
  <c r="Y205" i="8"/>
  <c r="V205" i="8"/>
  <c r="Z205" i="8"/>
  <c r="Y204" i="8"/>
  <c r="V204" i="8"/>
  <c r="Z204" i="8"/>
  <c r="Y203" i="8"/>
  <c r="V203" i="8"/>
  <c r="Z203" i="8"/>
  <c r="Y202" i="8"/>
  <c r="V202" i="8"/>
  <c r="Z202" i="8"/>
  <c r="Y201" i="8"/>
  <c r="V201" i="8"/>
  <c r="Z201" i="8"/>
  <c r="Y200" i="8"/>
  <c r="V200" i="8"/>
  <c r="Z200" i="8"/>
  <c r="Y199" i="8"/>
  <c r="V199" i="8"/>
  <c r="Z199" i="8"/>
  <c r="Y198" i="8"/>
  <c r="V198" i="8"/>
  <c r="Z198" i="8"/>
  <c r="Y197" i="8"/>
  <c r="V197" i="8"/>
  <c r="Z197" i="8"/>
  <c r="Y196" i="8"/>
  <c r="V196" i="8"/>
  <c r="Z196" i="8"/>
  <c r="Y195" i="8"/>
  <c r="V195" i="8"/>
  <c r="Z195" i="8"/>
  <c r="Y194" i="8"/>
  <c r="V194" i="8"/>
  <c r="Z194" i="8"/>
  <c r="Y193" i="8"/>
  <c r="V193" i="8"/>
  <c r="Z193" i="8"/>
  <c r="Y192" i="8"/>
  <c r="V192" i="8"/>
  <c r="Z192" i="8"/>
  <c r="Y191" i="8"/>
  <c r="V191" i="8"/>
  <c r="Z191" i="8"/>
  <c r="Y167" i="8"/>
  <c r="V167" i="8"/>
  <c r="Z167" i="8"/>
  <c r="Y166" i="8"/>
  <c r="V166" i="8"/>
  <c r="Z166" i="8"/>
  <c r="Y165" i="8"/>
  <c r="V165" i="8"/>
  <c r="Z165" i="8"/>
  <c r="Y164" i="8"/>
  <c r="V164" i="8"/>
  <c r="Z164" i="8"/>
  <c r="Y163" i="8"/>
  <c r="V163" i="8"/>
  <c r="Z163" i="8"/>
  <c r="Y162" i="8"/>
  <c r="V162" i="8"/>
  <c r="Z162" i="8"/>
  <c r="Y161" i="8"/>
  <c r="V161" i="8"/>
  <c r="Z161" i="8"/>
  <c r="Y160" i="8"/>
  <c r="V160" i="8"/>
  <c r="Z160" i="8"/>
  <c r="Y159" i="8"/>
  <c r="V159" i="8"/>
  <c r="Z159" i="8"/>
  <c r="Y158" i="8"/>
  <c r="V158" i="8"/>
  <c r="Z158" i="8"/>
  <c r="Y157" i="8"/>
  <c r="V157" i="8"/>
  <c r="Z157" i="8"/>
  <c r="Y156" i="8"/>
  <c r="V156" i="8"/>
  <c r="Z156" i="8"/>
  <c r="Z155" i="8"/>
  <c r="Y155" i="8"/>
  <c r="V155" i="8"/>
  <c r="Y154" i="8"/>
  <c r="V154" i="8"/>
  <c r="Z154" i="8"/>
  <c r="Z153" i="8"/>
  <c r="Y153" i="8"/>
  <c r="V153" i="8"/>
  <c r="Y152" i="8"/>
  <c r="V152" i="8"/>
  <c r="Z152" i="8"/>
  <c r="Y151" i="8"/>
  <c r="V151" i="8"/>
  <c r="Z151" i="8"/>
  <c r="Z150" i="8"/>
  <c r="Y150" i="8"/>
  <c r="V150" i="8"/>
  <c r="Z149" i="8"/>
  <c r="Y149" i="8"/>
  <c r="V149" i="8"/>
  <c r="Y73" i="8"/>
  <c r="V73" i="8"/>
  <c r="Z73" i="8"/>
  <c r="Y72" i="8"/>
  <c r="V72" i="8"/>
  <c r="Z72" i="8"/>
  <c r="Y71" i="8"/>
  <c r="V71" i="8"/>
  <c r="Z71" i="8"/>
  <c r="Y70" i="8"/>
  <c r="V70" i="8"/>
  <c r="Z70" i="8"/>
  <c r="Z69" i="8"/>
  <c r="Y69" i="8"/>
  <c r="V69" i="8"/>
  <c r="Z68" i="8"/>
  <c r="Y68" i="8"/>
  <c r="V68" i="8"/>
  <c r="Y67" i="8"/>
  <c r="V67" i="8"/>
  <c r="Z67" i="8"/>
  <c r="Y66" i="8"/>
  <c r="V66" i="8"/>
  <c r="Z66" i="8"/>
  <c r="Y65" i="8"/>
  <c r="V65" i="8"/>
  <c r="Z65" i="8"/>
  <c r="Y64" i="8"/>
  <c r="V64" i="8"/>
  <c r="Z64" i="8"/>
  <c r="Z63" i="8"/>
  <c r="Y63" i="8"/>
  <c r="V63" i="8"/>
  <c r="Y62" i="8"/>
  <c r="V62" i="8"/>
  <c r="Z62" i="8"/>
  <c r="Y61" i="8"/>
  <c r="V61" i="8"/>
  <c r="Z61" i="8"/>
  <c r="Y60" i="8"/>
  <c r="V60" i="8"/>
  <c r="Z60" i="8"/>
  <c r="Z46" i="8"/>
  <c r="Y46" i="8"/>
  <c r="V46" i="8"/>
  <c r="Y45" i="8"/>
  <c r="V45" i="8"/>
  <c r="Z45" i="8"/>
  <c r="Y44" i="8"/>
  <c r="V44" i="8"/>
  <c r="Z44" i="8"/>
  <c r="Z43" i="8"/>
  <c r="Y43" i="8"/>
  <c r="V43" i="8"/>
  <c r="Y42" i="8"/>
  <c r="V42" i="8"/>
  <c r="Z42" i="8"/>
  <c r="Y41" i="8"/>
  <c r="V41" i="8"/>
  <c r="Z41" i="8"/>
  <c r="Z40" i="8"/>
  <c r="Y40" i="8"/>
  <c r="V40" i="8"/>
  <c r="Y39" i="8"/>
  <c r="V39" i="8"/>
  <c r="Z39" i="8"/>
  <c r="Y38" i="8"/>
  <c r="V38" i="8"/>
  <c r="Z38" i="8"/>
  <c r="Z37" i="8"/>
  <c r="Y37" i="8"/>
  <c r="V37" i="8"/>
  <c r="Y36" i="8"/>
  <c r="V36" i="8"/>
  <c r="Z36" i="8"/>
  <c r="Y35" i="8"/>
  <c r="V35" i="8"/>
  <c r="Z35" i="8"/>
  <c r="Y34" i="8"/>
  <c r="V34" i="8"/>
  <c r="Z34" i="8"/>
  <c r="Y33" i="8"/>
  <c r="V33" i="8"/>
  <c r="Z33" i="8"/>
  <c r="Z32" i="8"/>
  <c r="Y32" i="8"/>
  <c r="V32" i="8"/>
  <c r="Y31" i="8"/>
  <c r="V31" i="8"/>
  <c r="Z31" i="8"/>
  <c r="Y30" i="8"/>
  <c r="V30" i="8"/>
  <c r="Z30" i="8"/>
  <c r="Z29" i="8"/>
  <c r="Y29" i="8"/>
  <c r="V29" i="8"/>
  <c r="Y28" i="8"/>
  <c r="V28" i="8"/>
  <c r="Z28" i="8"/>
  <c r="Y27" i="8"/>
  <c r="V27" i="8"/>
  <c r="Z27" i="8"/>
  <c r="Z130" i="8"/>
  <c r="V130" i="8"/>
  <c r="Y130" i="8"/>
  <c r="Z14" i="8"/>
  <c r="V14" i="8"/>
  <c r="Y14" i="8"/>
  <c r="I244" i="4"/>
  <c r="S244" i="4" s="1"/>
  <c r="K244" i="4"/>
  <c r="L244" i="4" s="1"/>
  <c r="K231" i="4"/>
  <c r="L231" i="4" s="1"/>
  <c r="I106" i="4"/>
  <c r="S106" i="4" s="1"/>
  <c r="K106" i="4"/>
  <c r="L106" i="4" s="1"/>
  <c r="B15" i="1"/>
  <c r="B16" i="1" s="1"/>
  <c r="B14" i="1"/>
  <c r="K210" i="4"/>
  <c r="L210" i="4" s="1"/>
  <c r="I209" i="4"/>
  <c r="S209" i="4" s="1"/>
  <c r="K209" i="4"/>
  <c r="L209" i="4" s="1"/>
  <c r="I208" i="4"/>
  <c r="S208" i="4" s="1"/>
  <c r="K208" i="4"/>
  <c r="L208" i="4" s="1"/>
  <c r="I207" i="4"/>
  <c r="S207" i="4" s="1"/>
  <c r="K207" i="4"/>
  <c r="L207" i="4" s="1"/>
  <c r="I206" i="4"/>
  <c r="S206" i="4" s="1"/>
  <c r="K206" i="4"/>
  <c r="L206" i="4" s="1"/>
  <c r="I205" i="4"/>
  <c r="S205" i="4" s="1"/>
  <c r="K205" i="4"/>
  <c r="L205" i="4" s="1"/>
  <c r="I204" i="4"/>
  <c r="S204" i="4" s="1"/>
  <c r="K204" i="4"/>
  <c r="L204" i="4" s="1"/>
  <c r="I203" i="4"/>
  <c r="S203" i="4" s="1"/>
  <c r="K203" i="4"/>
  <c r="L203" i="4" s="1"/>
  <c r="I202" i="4"/>
  <c r="S202" i="4" s="1"/>
  <c r="K202" i="4"/>
  <c r="L202" i="4" s="1"/>
  <c r="I201" i="4"/>
  <c r="S201" i="4" s="1"/>
  <c r="K201" i="4"/>
  <c r="L201" i="4" s="1"/>
  <c r="I200" i="4"/>
  <c r="S200" i="4" s="1"/>
  <c r="K200" i="4"/>
  <c r="L200" i="4" s="1"/>
  <c r="I199" i="4"/>
  <c r="S199" i="4" s="1"/>
  <c r="K199" i="4"/>
  <c r="L199" i="4" s="1"/>
  <c r="I198" i="4"/>
  <c r="S198" i="4" s="1"/>
  <c r="K198" i="4"/>
  <c r="L198" i="4" s="1"/>
  <c r="I197" i="4"/>
  <c r="S197" i="4" s="1"/>
  <c r="K197" i="4"/>
  <c r="L197" i="4" s="1"/>
  <c r="I196" i="4"/>
  <c r="S196" i="4" s="1"/>
  <c r="K196" i="4"/>
  <c r="L196" i="4" s="1"/>
  <c r="I195" i="4"/>
  <c r="S195" i="4" s="1"/>
  <c r="K195" i="4"/>
  <c r="L195" i="4" s="1"/>
  <c r="I194" i="4"/>
  <c r="S194" i="4" s="1"/>
  <c r="K194" i="4"/>
  <c r="L194" i="4" s="1"/>
  <c r="K171" i="4"/>
  <c r="L171" i="4" s="1"/>
  <c r="I170" i="4"/>
  <c r="S170" i="4" s="1"/>
  <c r="K170" i="4"/>
  <c r="L170" i="4" s="1"/>
  <c r="I169" i="4"/>
  <c r="S169" i="4" s="1"/>
  <c r="K169" i="4"/>
  <c r="L169" i="4" s="1"/>
  <c r="I168" i="4"/>
  <c r="S168" i="4" s="1"/>
  <c r="K168" i="4"/>
  <c r="L168" i="4" s="1"/>
  <c r="I167" i="4"/>
  <c r="S167" i="4" s="1"/>
  <c r="K167" i="4"/>
  <c r="L167" i="4" s="1"/>
  <c r="I166" i="4"/>
  <c r="S166" i="4" s="1"/>
  <c r="K166" i="4"/>
  <c r="L166" i="4" s="1"/>
  <c r="I165" i="4"/>
  <c r="S165" i="4" s="1"/>
  <c r="K165" i="4"/>
  <c r="L165" i="4" s="1"/>
  <c r="I164" i="4"/>
  <c r="S164" i="4" s="1"/>
  <c r="K164" i="4"/>
  <c r="L164" i="4" s="1"/>
  <c r="I163" i="4"/>
  <c r="S163" i="4" s="1"/>
  <c r="K163" i="4"/>
  <c r="L163" i="4" s="1"/>
  <c r="I162" i="4"/>
  <c r="S162" i="4" s="1"/>
  <c r="K162" i="4"/>
  <c r="L162" i="4" s="1"/>
  <c r="I161" i="4"/>
  <c r="S161" i="4" s="1"/>
  <c r="K161" i="4"/>
  <c r="L161" i="4" s="1"/>
  <c r="I160" i="4"/>
  <c r="S160" i="4" s="1"/>
  <c r="K160" i="4"/>
  <c r="L160" i="4" s="1"/>
  <c r="I159" i="4"/>
  <c r="S159" i="4" s="1"/>
  <c r="K159" i="4"/>
  <c r="L159" i="4" s="1"/>
  <c r="I158" i="4"/>
  <c r="S158" i="4" s="1"/>
  <c r="K158" i="4"/>
  <c r="L158" i="4" s="1"/>
  <c r="I157" i="4"/>
  <c r="S157" i="4" s="1"/>
  <c r="K157" i="4"/>
  <c r="L157" i="4" s="1"/>
  <c r="I156" i="4"/>
  <c r="S156" i="4" s="1"/>
  <c r="K156" i="4"/>
  <c r="L156" i="4" s="1"/>
  <c r="I155" i="4"/>
  <c r="S155" i="4" s="1"/>
  <c r="K155" i="4"/>
  <c r="L155" i="4" s="1"/>
  <c r="I154" i="4"/>
  <c r="S154" i="4" s="1"/>
  <c r="K154" i="4"/>
  <c r="L154" i="4" s="1"/>
  <c r="I153" i="4"/>
  <c r="S153" i="4" s="1"/>
  <c r="K153" i="4"/>
  <c r="L153" i="4" s="1"/>
  <c r="I152" i="4"/>
  <c r="S152" i="4" s="1"/>
  <c r="K152" i="4"/>
  <c r="L152" i="4" s="1"/>
  <c r="I151" i="4"/>
  <c r="S151" i="4" s="1"/>
  <c r="K151" i="4"/>
  <c r="L151" i="4" s="1"/>
  <c r="I150" i="4"/>
  <c r="S150" i="4" s="1"/>
  <c r="K150" i="4"/>
  <c r="L150" i="4" s="1"/>
  <c r="I149" i="4"/>
  <c r="S149" i="4" s="1"/>
  <c r="K149" i="4"/>
  <c r="L149" i="4" s="1"/>
  <c r="I148" i="4"/>
  <c r="S148" i="4" s="1"/>
  <c r="K148" i="4"/>
  <c r="L148" i="4" s="1"/>
  <c r="I147" i="4"/>
  <c r="S147" i="4" s="1"/>
  <c r="K147" i="4"/>
  <c r="L147" i="4" s="1"/>
  <c r="I146" i="4"/>
  <c r="S146" i="4" s="1"/>
  <c r="K146" i="4"/>
  <c r="L146" i="4" s="1"/>
  <c r="I145" i="4"/>
  <c r="S145" i="4" s="1"/>
  <c r="K145" i="4"/>
  <c r="L145" i="4" s="1"/>
  <c r="I144" i="4"/>
  <c r="S144" i="4" s="1"/>
  <c r="K144" i="4"/>
  <c r="L144" i="4" s="1"/>
  <c r="I143" i="4"/>
  <c r="S143" i="4" s="1"/>
  <c r="K143" i="4"/>
  <c r="L143" i="4" s="1"/>
  <c r="I142" i="4"/>
  <c r="S142" i="4" s="1"/>
  <c r="K142" i="4"/>
  <c r="L142" i="4" s="1"/>
  <c r="I141" i="4"/>
  <c r="S141" i="4" s="1"/>
  <c r="K141" i="4"/>
  <c r="L141" i="4" s="1"/>
  <c r="I140" i="4"/>
  <c r="S140" i="4" s="1"/>
  <c r="K140" i="4"/>
  <c r="L140" i="4" s="1"/>
  <c r="I139" i="4"/>
  <c r="S139" i="4" s="1"/>
  <c r="K139" i="4"/>
  <c r="L139" i="4" s="1"/>
  <c r="I138" i="4"/>
  <c r="S138" i="4" s="1"/>
  <c r="K138" i="4"/>
  <c r="L138" i="4" s="1"/>
  <c r="I137" i="4"/>
  <c r="S137" i="4" s="1"/>
  <c r="K137" i="4"/>
  <c r="L137" i="4" s="1"/>
  <c r="I136" i="4"/>
  <c r="S136" i="4" s="1"/>
  <c r="K136" i="4"/>
  <c r="L136" i="4" s="1"/>
  <c r="I135" i="4"/>
  <c r="S135" i="4" s="1"/>
  <c r="K135" i="4"/>
  <c r="L135" i="4" s="1"/>
  <c r="I75" i="4"/>
  <c r="S75" i="4" s="1"/>
  <c r="K75" i="4"/>
  <c r="L75" i="4" s="1"/>
  <c r="I74" i="4"/>
  <c r="S74" i="4" s="1"/>
  <c r="K74" i="4"/>
  <c r="L74" i="4" s="1"/>
  <c r="I73" i="4"/>
  <c r="S73" i="4" s="1"/>
  <c r="K73" i="4"/>
  <c r="L73" i="4" s="1"/>
  <c r="I72" i="4"/>
  <c r="S72" i="4" s="1"/>
  <c r="K72" i="4"/>
  <c r="L72" i="4" s="1"/>
  <c r="I71" i="4"/>
  <c r="S71" i="4" s="1"/>
  <c r="K71" i="4"/>
  <c r="L71" i="4" s="1"/>
  <c r="I70" i="4"/>
  <c r="S70" i="4" s="1"/>
  <c r="K70" i="4"/>
  <c r="L70" i="4" s="1"/>
  <c r="I69" i="4"/>
  <c r="S69" i="4" s="1"/>
  <c r="K69" i="4"/>
  <c r="L69" i="4" s="1"/>
  <c r="I68" i="4"/>
  <c r="S68" i="4" s="1"/>
  <c r="K68" i="4"/>
  <c r="L68" i="4" s="1"/>
  <c r="I67" i="4"/>
  <c r="S67" i="4" s="1"/>
  <c r="K67" i="4"/>
  <c r="L67" i="4" s="1"/>
  <c r="I66" i="4"/>
  <c r="S66" i="4" s="1"/>
  <c r="K66" i="4"/>
  <c r="L66" i="4" s="1"/>
  <c r="I65" i="4"/>
  <c r="S65" i="4" s="1"/>
  <c r="K65" i="4"/>
  <c r="L65" i="4" s="1"/>
  <c r="I64" i="4"/>
  <c r="S64" i="4" s="1"/>
  <c r="K64" i="4"/>
  <c r="L64" i="4" s="1"/>
  <c r="I63" i="4"/>
  <c r="S63" i="4" s="1"/>
  <c r="K63" i="4"/>
  <c r="L63" i="4" s="1"/>
  <c r="I62" i="4"/>
  <c r="S62" i="4" s="1"/>
  <c r="K62" i="4"/>
  <c r="L62" i="4" s="1"/>
  <c r="I61" i="4"/>
  <c r="S61" i="4" s="1"/>
  <c r="K61" i="4"/>
  <c r="L61" i="4" s="1"/>
  <c r="I60" i="4"/>
  <c r="S60" i="4" s="1"/>
  <c r="K60" i="4"/>
  <c r="L60" i="4" s="1"/>
  <c r="I59" i="4"/>
  <c r="S59" i="4" s="1"/>
  <c r="K59" i="4"/>
  <c r="L59" i="4" s="1"/>
  <c r="I58" i="4"/>
  <c r="S58" i="4" s="1"/>
  <c r="K58" i="4"/>
  <c r="L58" i="4" s="1"/>
  <c r="I57" i="4"/>
  <c r="S57" i="4" s="1"/>
  <c r="K57" i="4"/>
  <c r="L57" i="4" s="1"/>
  <c r="I56" i="4"/>
  <c r="S56" i="4" s="1"/>
  <c r="K56" i="4"/>
  <c r="L56" i="4" s="1"/>
  <c r="I55" i="4"/>
  <c r="S55" i="4" s="1"/>
  <c r="K55" i="4"/>
  <c r="L55" i="4" s="1"/>
  <c r="I54" i="4"/>
  <c r="S54" i="4" s="1"/>
  <c r="K54" i="4"/>
  <c r="L54" i="4" s="1"/>
  <c r="I53" i="4"/>
  <c r="S53" i="4" s="1"/>
  <c r="K53" i="4"/>
  <c r="L53" i="4" s="1"/>
  <c r="I52" i="4"/>
  <c r="S52" i="4" s="1"/>
  <c r="K52" i="4"/>
  <c r="L52" i="4" s="1"/>
  <c r="I51" i="4"/>
  <c r="S51" i="4" s="1"/>
  <c r="K51" i="4"/>
  <c r="L51" i="4" s="1"/>
  <c r="I50" i="4"/>
  <c r="S50" i="4" s="1"/>
  <c r="K50" i="4"/>
  <c r="L50" i="4" s="1"/>
  <c r="B7" i="22"/>
  <c r="I4" i="4"/>
  <c r="S4" i="4" s="1"/>
  <c r="I35" i="4"/>
  <c r="S35" i="4" s="1"/>
  <c r="K35" i="4"/>
  <c r="L35" i="4" s="1"/>
  <c r="I34" i="4"/>
  <c r="S34" i="4" s="1"/>
  <c r="K34" i="4"/>
  <c r="L34" i="4" s="1"/>
  <c r="I33" i="4"/>
  <c r="S33" i="4" s="1"/>
  <c r="K33" i="4"/>
  <c r="L33" i="4" s="1"/>
  <c r="I32" i="4"/>
  <c r="S32" i="4" s="1"/>
  <c r="K32" i="4"/>
  <c r="L32" i="4" s="1"/>
  <c r="I31" i="4"/>
  <c r="S31" i="4" s="1"/>
  <c r="K31" i="4"/>
  <c r="L31" i="4" s="1"/>
  <c r="I30" i="4"/>
  <c r="S30" i="4" s="1"/>
  <c r="K30" i="4"/>
  <c r="L30" i="4" s="1"/>
  <c r="I29" i="4"/>
  <c r="S29" i="4" s="1"/>
  <c r="K29" i="4"/>
  <c r="L29" i="4" s="1"/>
  <c r="I28" i="4"/>
  <c r="S28" i="4" s="1"/>
  <c r="K28" i="4"/>
  <c r="L28" i="4" s="1"/>
  <c r="I27" i="4"/>
  <c r="S27" i="4" s="1"/>
  <c r="K27" i="4"/>
  <c r="L27" i="4" s="1"/>
  <c r="I26" i="4"/>
  <c r="S26" i="4" s="1"/>
  <c r="K26" i="4"/>
  <c r="L26" i="4" s="1"/>
  <c r="I25" i="4"/>
  <c r="S25" i="4" s="1"/>
  <c r="K25" i="4"/>
  <c r="L25" i="4" s="1"/>
  <c r="I9" i="4"/>
  <c r="S9" i="4" s="1"/>
  <c r="K9" i="4"/>
  <c r="L9" i="4" s="1"/>
  <c r="I8" i="4"/>
  <c r="S8" i="4" s="1"/>
  <c r="K8" i="4"/>
  <c r="L8" i="4" s="1"/>
  <c r="I7" i="4"/>
  <c r="S7" i="4" s="1"/>
  <c r="K7" i="4"/>
  <c r="L7" i="4" s="1"/>
  <c r="I6" i="4"/>
  <c r="S6" i="4" s="1"/>
  <c r="K6" i="4"/>
  <c r="L6" i="4" s="1"/>
  <c r="I5" i="4"/>
  <c r="S5" i="4" s="1"/>
  <c r="K5" i="4"/>
  <c r="L5" i="4" s="1"/>
  <c r="D12" i="24"/>
  <c r="P126" i="4" l="1"/>
  <c r="P124" i="4"/>
  <c r="P121" i="4"/>
  <c r="P119" i="4"/>
  <c r="P213" i="4"/>
  <c r="P127" i="4"/>
  <c r="P120" i="4"/>
  <c r="P118" i="4"/>
  <c r="P117" i="4"/>
  <c r="M80" i="4"/>
  <c r="O80" i="4" s="1"/>
  <c r="N80" i="4"/>
  <c r="M14" i="4"/>
  <c r="O14" i="4" s="1"/>
  <c r="N14" i="4"/>
  <c r="P14" i="4" s="1"/>
  <c r="M191" i="4"/>
  <c r="O191" i="4" s="1"/>
  <c r="N191" i="4"/>
  <c r="P191" i="4" s="1"/>
  <c r="M190" i="4"/>
  <c r="O190" i="4" s="1"/>
  <c r="N190" i="4"/>
  <c r="P190" i="4" s="1"/>
  <c r="M188" i="4"/>
  <c r="O188" i="4" s="1"/>
  <c r="N188" i="4"/>
  <c r="P188" i="4" s="1"/>
  <c r="M187" i="4"/>
  <c r="O187" i="4" s="1"/>
  <c r="N187" i="4"/>
  <c r="P187" i="4" s="1"/>
  <c r="M186" i="4"/>
  <c r="O186" i="4" s="1"/>
  <c r="N186" i="4"/>
  <c r="P186" i="4" s="1"/>
  <c r="M185" i="4"/>
  <c r="O185" i="4" s="1"/>
  <c r="N185" i="4"/>
  <c r="M184" i="4"/>
  <c r="O184" i="4" s="1"/>
  <c r="H181" i="9"/>
  <c r="B917" i="12" s="1"/>
  <c r="D1407" i="12"/>
  <c r="M183" i="4"/>
  <c r="O183" i="4" s="1"/>
  <c r="H169" i="9"/>
  <c r="B905" i="12" s="1"/>
  <c r="D1395" i="12"/>
  <c r="H168" i="9"/>
  <c r="B904" i="12" s="1"/>
  <c r="D1394" i="12"/>
  <c r="H135" i="9"/>
  <c r="B871" i="12" s="1"/>
  <c r="D1361" i="12"/>
  <c r="H134" i="9"/>
  <c r="B870" i="12" s="1"/>
  <c r="D1360" i="12"/>
  <c r="H133" i="9"/>
  <c r="B869" i="12" s="1"/>
  <c r="D1359" i="12"/>
  <c r="H132" i="9"/>
  <c r="B868" i="12" s="1"/>
  <c r="D1358" i="12"/>
  <c r="M134" i="4"/>
  <c r="O134" i="4" s="1"/>
  <c r="N134" i="4"/>
  <c r="H131" i="9"/>
  <c r="B867" i="12" s="1"/>
  <c r="D1357" i="12"/>
  <c r="M133" i="4"/>
  <c r="O133" i="4" s="1"/>
  <c r="N133" i="4"/>
  <c r="H59" i="9"/>
  <c r="B795" i="12" s="1"/>
  <c r="D1285" i="12"/>
  <c r="H58" i="9"/>
  <c r="B794" i="12" s="1"/>
  <c r="D1284" i="12"/>
  <c r="H57" i="9"/>
  <c r="B793" i="12" s="1"/>
  <c r="D1283" i="12"/>
  <c r="M40" i="4"/>
  <c r="O40" i="4" s="1"/>
  <c r="N40" i="4"/>
  <c r="M39" i="4"/>
  <c r="O39" i="4" s="1"/>
  <c r="N39" i="4"/>
  <c r="M38" i="4"/>
  <c r="O38" i="4" s="1"/>
  <c r="N38" i="4"/>
  <c r="M37" i="4"/>
  <c r="O37" i="4" s="1"/>
  <c r="N37" i="4"/>
  <c r="M36" i="4"/>
  <c r="O36" i="4" s="1"/>
  <c r="N36" i="4"/>
  <c r="M24" i="4"/>
  <c r="O24" i="4" s="1"/>
  <c r="N24" i="4"/>
  <c r="M23" i="4"/>
  <c r="O23" i="4" s="1"/>
  <c r="N23" i="4"/>
  <c r="M22" i="4"/>
  <c r="O22" i="4" s="1"/>
  <c r="N22" i="4"/>
  <c r="M21" i="4"/>
  <c r="O21" i="4" s="1"/>
  <c r="N21" i="4"/>
  <c r="M20" i="4"/>
  <c r="O20" i="4" s="1"/>
  <c r="N20" i="4"/>
  <c r="M19" i="4"/>
  <c r="O19" i="4" s="1"/>
  <c r="N19" i="4"/>
  <c r="P223" i="4"/>
  <c r="P222" i="4"/>
  <c r="P220" i="4"/>
  <c r="P217" i="4"/>
  <c r="P215" i="4"/>
  <c r="P130" i="4"/>
  <c r="P129" i="4"/>
  <c r="P230" i="4"/>
  <c r="P219" i="4"/>
  <c r="P216" i="4"/>
  <c r="P131" i="4"/>
  <c r="P128" i="4"/>
  <c r="P88" i="4"/>
  <c r="P87" i="4"/>
  <c r="P86" i="4"/>
  <c r="M12" i="4"/>
  <c r="O12" i="4" s="1"/>
  <c r="N12" i="4"/>
  <c r="P12" i="4" s="1"/>
  <c r="P18" i="4"/>
  <c r="N183" i="4"/>
  <c r="H180" i="9"/>
  <c r="B916" i="12" s="1"/>
  <c r="D1406" i="12"/>
  <c r="M182" i="4"/>
  <c r="O182" i="4" s="1"/>
  <c r="N182" i="4"/>
  <c r="P182" i="4" s="1"/>
  <c r="H179" i="9"/>
  <c r="B915" i="12" s="1"/>
  <c r="D1405" i="12"/>
  <c r="M181" i="4"/>
  <c r="O181" i="4" s="1"/>
  <c r="N181" i="4"/>
  <c r="H178" i="9"/>
  <c r="B914" i="12" s="1"/>
  <c r="D1404" i="12"/>
  <c r="M180" i="4"/>
  <c r="O180" i="4" s="1"/>
  <c r="N180" i="4"/>
  <c r="H177" i="9"/>
  <c r="B913" i="12" s="1"/>
  <c r="D1403" i="12"/>
  <c r="M179" i="4"/>
  <c r="O179" i="4" s="1"/>
  <c r="N179" i="4"/>
  <c r="P179" i="4" s="1"/>
  <c r="H176" i="9"/>
  <c r="B912" i="12" s="1"/>
  <c r="D1402" i="12"/>
  <c r="M178" i="4"/>
  <c r="O178" i="4" s="1"/>
  <c r="N178" i="4"/>
  <c r="P178" i="4" s="1"/>
  <c r="H175" i="9"/>
  <c r="B911" i="12" s="1"/>
  <c r="D1401" i="12"/>
  <c r="M177" i="4"/>
  <c r="O177" i="4" s="1"/>
  <c r="N177" i="4"/>
  <c r="H174" i="9"/>
  <c r="B910" i="12" s="1"/>
  <c r="D1400" i="12"/>
  <c r="M176" i="4"/>
  <c r="O176" i="4" s="1"/>
  <c r="N176" i="4"/>
  <c r="P176" i="4" s="1"/>
  <c r="H173" i="9"/>
  <c r="B909" i="12" s="1"/>
  <c r="D1399" i="12"/>
  <c r="M175" i="4"/>
  <c r="O175" i="4" s="1"/>
  <c r="N175" i="4"/>
  <c r="P175" i="4" s="1"/>
  <c r="H172" i="9"/>
  <c r="B908" i="12" s="1"/>
  <c r="D1398" i="12"/>
  <c r="M174" i="4"/>
  <c r="O174" i="4" s="1"/>
  <c r="N174" i="4"/>
  <c r="H171" i="9"/>
  <c r="B907" i="12" s="1"/>
  <c r="D1397" i="12"/>
  <c r="M173" i="4"/>
  <c r="O173" i="4" s="1"/>
  <c r="N173" i="4"/>
  <c r="H170" i="9"/>
  <c r="B906" i="12" s="1"/>
  <c r="D1396" i="12"/>
  <c r="M172" i="4"/>
  <c r="O172" i="4" s="1"/>
  <c r="N172" i="4"/>
  <c r="P42" i="4"/>
  <c r="P45" i="4"/>
  <c r="P44" i="4"/>
  <c r="P41" i="4"/>
  <c r="N132" i="4"/>
  <c r="M132" i="4"/>
  <c r="O132" i="4" s="1"/>
  <c r="N16" i="4"/>
  <c r="M16" i="4"/>
  <c r="O16" i="4" s="1"/>
  <c r="O4" i="4"/>
  <c r="L9" i="3"/>
  <c r="P4" i="4"/>
  <c r="H238" i="9"/>
  <c r="B974" i="12" s="1"/>
  <c r="D1464" i="12"/>
  <c r="D1463" i="12"/>
  <c r="H237" i="9"/>
  <c r="B973" i="12" s="1"/>
  <c r="H236" i="9"/>
  <c r="B972" i="12" s="1"/>
  <c r="D1462" i="12"/>
  <c r="H235" i="9"/>
  <c r="B971" i="12" s="1"/>
  <c r="D1461" i="12"/>
  <c r="D1460" i="12"/>
  <c r="H234" i="9"/>
  <c r="B970" i="12" s="1"/>
  <c r="H233" i="9"/>
  <c r="B969" i="12" s="1"/>
  <c r="D1459" i="12"/>
  <c r="H232" i="9"/>
  <c r="B968" i="12" s="1"/>
  <c r="D1458" i="12"/>
  <c r="D1457" i="12"/>
  <c r="H231" i="9"/>
  <c r="B967" i="12" s="1"/>
  <c r="H230" i="9"/>
  <c r="B966" i="12" s="1"/>
  <c r="D1456" i="12"/>
  <c r="D1455" i="12"/>
  <c r="H229" i="9"/>
  <c r="B965" i="12" s="1"/>
  <c r="D1454" i="12"/>
  <c r="H228" i="9"/>
  <c r="B964" i="12" s="1"/>
  <c r="D1453" i="12"/>
  <c r="H227" i="9"/>
  <c r="B963" i="12" s="1"/>
  <c r="H218" i="9"/>
  <c r="B954" i="12" s="1"/>
  <c r="D1444" i="12"/>
  <c r="H217" i="9"/>
  <c r="B953" i="12" s="1"/>
  <c r="D1443" i="12"/>
  <c r="D1442" i="12"/>
  <c r="H216" i="9"/>
  <c r="B952" i="12" s="1"/>
  <c r="D1441" i="12"/>
  <c r="H215" i="9"/>
  <c r="B951" i="12" s="1"/>
  <c r="D1440" i="12"/>
  <c r="H214" i="9"/>
  <c r="B950" i="12" s="1"/>
  <c r="D1439" i="12"/>
  <c r="H213" i="9"/>
  <c r="B949" i="12" s="1"/>
  <c r="D1438" i="12"/>
  <c r="H212" i="9"/>
  <c r="B948" i="12" s="1"/>
  <c r="H211" i="9"/>
  <c r="B947" i="12" s="1"/>
  <c r="D1437" i="12"/>
  <c r="H210" i="9"/>
  <c r="B946" i="12" s="1"/>
  <c r="D1436" i="12"/>
  <c r="D1435" i="12"/>
  <c r="H209" i="9"/>
  <c r="B945" i="12" s="1"/>
  <c r="H129" i="9"/>
  <c r="B865" i="12" s="1"/>
  <c r="D1355" i="12"/>
  <c r="H128" i="9"/>
  <c r="B864" i="12" s="1"/>
  <c r="D1354" i="12"/>
  <c r="H127" i="9"/>
  <c r="B863" i="12" s="1"/>
  <c r="D1353" i="12"/>
  <c r="H126" i="9"/>
  <c r="B862" i="12" s="1"/>
  <c r="D1352" i="12"/>
  <c r="H125" i="9"/>
  <c r="B861" i="12" s="1"/>
  <c r="D1351" i="12"/>
  <c r="H124" i="9"/>
  <c r="B860" i="12" s="1"/>
  <c r="D1350" i="12"/>
  <c r="H123" i="9"/>
  <c r="B859" i="12" s="1"/>
  <c r="D1349" i="12"/>
  <c r="H122" i="9"/>
  <c r="B858" i="12" s="1"/>
  <c r="D1348" i="12"/>
  <c r="H121" i="9"/>
  <c r="B857" i="12" s="1"/>
  <c r="D1347" i="12"/>
  <c r="H120" i="9"/>
  <c r="B856" i="12" s="1"/>
  <c r="D1346" i="12"/>
  <c r="H119" i="9"/>
  <c r="B855" i="12" s="1"/>
  <c r="D1345" i="12"/>
  <c r="H118" i="9"/>
  <c r="B854" i="12" s="1"/>
  <c r="D1344" i="12"/>
  <c r="H117" i="9"/>
  <c r="B853" i="12" s="1"/>
  <c r="D1343" i="12"/>
  <c r="H116" i="9"/>
  <c r="B852" i="12" s="1"/>
  <c r="D1342" i="12"/>
  <c r="H115" i="9"/>
  <c r="B851" i="12" s="1"/>
  <c r="D1341" i="12"/>
  <c r="H114" i="9"/>
  <c r="B850" i="12" s="1"/>
  <c r="D1340" i="12"/>
  <c r="H113" i="9"/>
  <c r="B849" i="12" s="1"/>
  <c r="D1339" i="12"/>
  <c r="H112" i="9"/>
  <c r="B848" i="12" s="1"/>
  <c r="D1338" i="12"/>
  <c r="H111" i="9"/>
  <c r="B847" i="12" s="1"/>
  <c r="D1337" i="12"/>
  <c r="H110" i="9"/>
  <c r="B846" i="12" s="1"/>
  <c r="D1336" i="12"/>
  <c r="H102" i="9"/>
  <c r="B838" i="12" s="1"/>
  <c r="D1328" i="12"/>
  <c r="H101" i="9"/>
  <c r="B837" i="12" s="1"/>
  <c r="D1327" i="12"/>
  <c r="H100" i="9"/>
  <c r="B836" i="12" s="1"/>
  <c r="D1326" i="12"/>
  <c r="H99" i="9"/>
  <c r="B835" i="12" s="1"/>
  <c r="D1325" i="12"/>
  <c r="H98" i="9"/>
  <c r="B834" i="12" s="1"/>
  <c r="D1324" i="12"/>
  <c r="H97" i="9"/>
  <c r="B833" i="12" s="1"/>
  <c r="D1323" i="12"/>
  <c r="H96" i="9"/>
  <c r="B832" i="12" s="1"/>
  <c r="D1322" i="12"/>
  <c r="H95" i="9"/>
  <c r="B831" i="12" s="1"/>
  <c r="D1321" i="12"/>
  <c r="H94" i="9"/>
  <c r="B830" i="12" s="1"/>
  <c r="D1320" i="12"/>
  <c r="H93" i="9"/>
  <c r="B829" i="12" s="1"/>
  <c r="D1319" i="12"/>
  <c r="H92" i="9"/>
  <c r="B828" i="12" s="1"/>
  <c r="D1318" i="12"/>
  <c r="H91" i="9"/>
  <c r="B827" i="12" s="1"/>
  <c r="D1317" i="12"/>
  <c r="H90" i="9"/>
  <c r="B826" i="12" s="1"/>
  <c r="D1316" i="12"/>
  <c r="H89" i="9"/>
  <c r="B825" i="12" s="1"/>
  <c r="D1315" i="12"/>
  <c r="H81" i="9"/>
  <c r="B817" i="12" s="1"/>
  <c r="D1307" i="12"/>
  <c r="H80" i="9"/>
  <c r="B816" i="12" s="1"/>
  <c r="D1306" i="12"/>
  <c r="H79" i="9"/>
  <c r="B815" i="12" s="1"/>
  <c r="D1305" i="12"/>
  <c r="H78" i="9"/>
  <c r="B814" i="12" s="1"/>
  <c r="D1304" i="12"/>
  <c r="H77" i="9"/>
  <c r="B813" i="12" s="1"/>
  <c r="D1303" i="12"/>
  <c r="H76" i="9"/>
  <c r="B812" i="12" s="1"/>
  <c r="D1302" i="12"/>
  <c r="H75" i="9"/>
  <c r="B811" i="12" s="1"/>
  <c r="D1301" i="12"/>
  <c r="H74" i="9"/>
  <c r="B810" i="12" s="1"/>
  <c r="D1300" i="12"/>
  <c r="H13" i="9"/>
  <c r="B749" i="12" s="1"/>
  <c r="D1239" i="12"/>
  <c r="H12" i="9"/>
  <c r="B748" i="12" s="1"/>
  <c r="D1238" i="12"/>
  <c r="H11" i="9"/>
  <c r="B747" i="12" s="1"/>
  <c r="D1237" i="12"/>
  <c r="H10" i="9"/>
  <c r="B746" i="12" s="1"/>
  <c r="D1236" i="12"/>
  <c r="H9" i="9"/>
  <c r="B745" i="12" s="1"/>
  <c r="D1235" i="12"/>
  <c r="H8" i="9"/>
  <c r="D1234" i="12"/>
  <c r="H208" i="9"/>
  <c r="B944" i="12" s="1"/>
  <c r="D1434" i="12"/>
  <c r="H207" i="9"/>
  <c r="B943" i="12" s="1"/>
  <c r="D1433" i="12"/>
  <c r="H206" i="9"/>
  <c r="B942" i="12" s="1"/>
  <c r="D1432" i="12"/>
  <c r="H205" i="9"/>
  <c r="B941" i="12" s="1"/>
  <c r="D1431" i="12"/>
  <c r="H204" i="9"/>
  <c r="B940" i="12" s="1"/>
  <c r="D1430" i="12"/>
  <c r="H203" i="9"/>
  <c r="B939" i="12" s="1"/>
  <c r="D1429" i="12"/>
  <c r="H202" i="9"/>
  <c r="B938" i="12" s="1"/>
  <c r="D1428" i="12"/>
  <c r="H201" i="9"/>
  <c r="B937" i="12" s="1"/>
  <c r="D1427" i="12"/>
  <c r="H200" i="9"/>
  <c r="B936" i="12" s="1"/>
  <c r="D1426" i="12"/>
  <c r="H199" i="9"/>
  <c r="B935" i="12" s="1"/>
  <c r="D1425" i="12"/>
  <c r="H198" i="9"/>
  <c r="B934" i="12" s="1"/>
  <c r="D1424" i="12"/>
  <c r="H197" i="9"/>
  <c r="B933" i="12" s="1"/>
  <c r="D1423" i="12"/>
  <c r="H196" i="9"/>
  <c r="B932" i="12" s="1"/>
  <c r="D1422" i="12"/>
  <c r="H195" i="9"/>
  <c r="B931" i="12" s="1"/>
  <c r="D1421" i="12"/>
  <c r="H194" i="9"/>
  <c r="B930" i="12" s="1"/>
  <c r="D1420" i="12"/>
  <c r="H193" i="9"/>
  <c r="B929" i="12" s="1"/>
  <c r="D1419" i="12"/>
  <c r="H192" i="9"/>
  <c r="B928" i="12" s="1"/>
  <c r="D1418" i="12"/>
  <c r="H191" i="9"/>
  <c r="B927" i="12" s="1"/>
  <c r="D1417" i="12"/>
  <c r="H167" i="9"/>
  <c r="B903" i="12" s="1"/>
  <c r="D1393" i="12"/>
  <c r="H166" i="9"/>
  <c r="B902" i="12" s="1"/>
  <c r="D1392" i="12"/>
  <c r="H165" i="9"/>
  <c r="B901" i="12" s="1"/>
  <c r="D1391" i="12"/>
  <c r="H164" i="9"/>
  <c r="B900" i="12" s="1"/>
  <c r="D1390" i="12"/>
  <c r="H163" i="9"/>
  <c r="B899" i="12" s="1"/>
  <c r="D1389" i="12"/>
  <c r="H162" i="9"/>
  <c r="B898" i="12" s="1"/>
  <c r="D1388" i="12"/>
  <c r="H161" i="9"/>
  <c r="B897" i="12" s="1"/>
  <c r="D1387" i="12"/>
  <c r="H160" i="9"/>
  <c r="B896" i="12" s="1"/>
  <c r="D1386" i="12"/>
  <c r="H159" i="9"/>
  <c r="B895" i="12" s="1"/>
  <c r="D1385" i="12"/>
  <c r="H158" i="9"/>
  <c r="B894" i="12" s="1"/>
  <c r="D1384" i="12"/>
  <c r="H157" i="9"/>
  <c r="B893" i="12" s="1"/>
  <c r="D1383" i="12"/>
  <c r="H156" i="9"/>
  <c r="B892" i="12" s="1"/>
  <c r="D1382" i="12"/>
  <c r="H155" i="9"/>
  <c r="B891" i="12" s="1"/>
  <c r="D1381" i="12"/>
  <c r="H154" i="9"/>
  <c r="B890" i="12" s="1"/>
  <c r="D1380" i="12"/>
  <c r="H153" i="9"/>
  <c r="B889" i="12" s="1"/>
  <c r="D1379" i="12"/>
  <c r="H152" i="9"/>
  <c r="B888" i="12" s="1"/>
  <c r="D1378" i="12"/>
  <c r="H151" i="9"/>
  <c r="B887" i="12" s="1"/>
  <c r="D1377" i="12"/>
  <c r="H150" i="9"/>
  <c r="B886" i="12" s="1"/>
  <c r="D1376" i="12"/>
  <c r="H149" i="9"/>
  <c r="B885" i="12" s="1"/>
  <c r="D1375" i="12"/>
  <c r="H73" i="9"/>
  <c r="B809" i="12" s="1"/>
  <c r="D1299" i="12"/>
  <c r="H72" i="9"/>
  <c r="B808" i="12" s="1"/>
  <c r="D1298" i="12"/>
  <c r="H71" i="9"/>
  <c r="B807" i="12" s="1"/>
  <c r="D1297" i="12"/>
  <c r="H70" i="9"/>
  <c r="B806" i="12" s="1"/>
  <c r="D1296" i="12"/>
  <c r="H69" i="9"/>
  <c r="B805" i="12" s="1"/>
  <c r="D1295" i="12"/>
  <c r="H68" i="9"/>
  <c r="B804" i="12" s="1"/>
  <c r="D1294" i="12"/>
  <c r="H67" i="9"/>
  <c r="B803" i="12" s="1"/>
  <c r="D1293" i="12"/>
  <c r="H66" i="9"/>
  <c r="B802" i="12" s="1"/>
  <c r="D1292" i="12"/>
  <c r="H65" i="9"/>
  <c r="B801" i="12" s="1"/>
  <c r="D1291" i="12"/>
  <c r="H64" i="9"/>
  <c r="B800" i="12" s="1"/>
  <c r="D1290" i="12"/>
  <c r="H63" i="9"/>
  <c r="B799" i="12" s="1"/>
  <c r="D1289" i="12"/>
  <c r="H62" i="9"/>
  <c r="B798" i="12" s="1"/>
  <c r="D1288" i="12"/>
  <c r="H61" i="9"/>
  <c r="B797" i="12" s="1"/>
  <c r="D1287" i="12"/>
  <c r="H60" i="9"/>
  <c r="B796" i="12" s="1"/>
  <c r="D1286" i="12"/>
  <c r="H46" i="9"/>
  <c r="B782" i="12" s="1"/>
  <c r="D1272" i="12"/>
  <c r="H45" i="9"/>
  <c r="B781" i="12" s="1"/>
  <c r="D1271" i="12"/>
  <c r="H44" i="9"/>
  <c r="B780" i="12" s="1"/>
  <c r="D1270" i="12"/>
  <c r="H43" i="9"/>
  <c r="B779" i="12" s="1"/>
  <c r="D1269" i="12"/>
  <c r="H42" i="9"/>
  <c r="B778" i="12" s="1"/>
  <c r="D1268" i="12"/>
  <c r="H41" i="9"/>
  <c r="B777" i="12" s="1"/>
  <c r="D1267" i="12"/>
  <c r="H40" i="9"/>
  <c r="B776" i="12" s="1"/>
  <c r="D1266" i="12"/>
  <c r="H39" i="9"/>
  <c r="B775" i="12" s="1"/>
  <c r="D1265" i="12"/>
  <c r="H38" i="9"/>
  <c r="B774" i="12" s="1"/>
  <c r="D1264" i="12"/>
  <c r="H37" i="9"/>
  <c r="B773" i="12" s="1"/>
  <c r="D1263" i="12"/>
  <c r="H36" i="9"/>
  <c r="B772" i="12" s="1"/>
  <c r="D1262" i="12"/>
  <c r="H35" i="9"/>
  <c r="B771" i="12" s="1"/>
  <c r="D1261" i="12"/>
  <c r="H34" i="9"/>
  <c r="B770" i="12" s="1"/>
  <c r="D1260" i="12"/>
  <c r="H33" i="9"/>
  <c r="B769" i="12" s="1"/>
  <c r="D1259" i="12"/>
  <c r="H32" i="9"/>
  <c r="B768" i="12" s="1"/>
  <c r="D1258" i="12"/>
  <c r="H31" i="9"/>
  <c r="B767" i="12" s="1"/>
  <c r="D1257" i="12"/>
  <c r="H30" i="9"/>
  <c r="B766" i="12" s="1"/>
  <c r="D1256" i="12"/>
  <c r="H29" i="9"/>
  <c r="B765" i="12" s="1"/>
  <c r="D1255" i="12"/>
  <c r="H28" i="9"/>
  <c r="B764" i="12" s="1"/>
  <c r="D1254" i="12"/>
  <c r="H27" i="9"/>
  <c r="B763" i="12" s="1"/>
  <c r="D1253" i="12"/>
  <c r="H130" i="9"/>
  <c r="B866" i="12" s="1"/>
  <c r="D1356" i="12"/>
  <c r="H14" i="9"/>
  <c r="B750" i="12" s="1"/>
  <c r="D1240" i="12"/>
  <c r="N244" i="4"/>
  <c r="M244" i="4"/>
  <c r="O244" i="4" s="1"/>
  <c r="N231" i="4"/>
  <c r="M231" i="4"/>
  <c r="O231" i="4" s="1"/>
  <c r="N106" i="4"/>
  <c r="M106" i="4"/>
  <c r="O106" i="4" s="1"/>
  <c r="B19" i="19"/>
  <c r="B19" i="18"/>
  <c r="B15" i="19" s="1"/>
  <c r="F4" i="15"/>
  <c r="F21" i="1" s="1"/>
  <c r="F6" i="15"/>
  <c r="F23" i="1" s="1"/>
  <c r="F5" i="15"/>
  <c r="F22" i="1" s="1"/>
  <c r="N210" i="4"/>
  <c r="M210" i="4"/>
  <c r="O210" i="4" s="1"/>
  <c r="N209" i="4"/>
  <c r="M209" i="4"/>
  <c r="O209" i="4" s="1"/>
  <c r="N208" i="4"/>
  <c r="M208" i="4"/>
  <c r="O208" i="4" s="1"/>
  <c r="N207" i="4"/>
  <c r="M207" i="4"/>
  <c r="O207" i="4" s="1"/>
  <c r="N206" i="4"/>
  <c r="M206" i="4"/>
  <c r="O206" i="4" s="1"/>
  <c r="N205" i="4"/>
  <c r="M205" i="4"/>
  <c r="O205" i="4" s="1"/>
  <c r="N204" i="4"/>
  <c r="M204" i="4"/>
  <c r="O204" i="4" s="1"/>
  <c r="N203" i="4"/>
  <c r="M203" i="4"/>
  <c r="O203" i="4" s="1"/>
  <c r="N202" i="4"/>
  <c r="M202" i="4"/>
  <c r="O202" i="4" s="1"/>
  <c r="N201" i="4"/>
  <c r="M201" i="4"/>
  <c r="O201" i="4" s="1"/>
  <c r="N200" i="4"/>
  <c r="M200" i="4"/>
  <c r="O200" i="4" s="1"/>
  <c r="N199" i="4"/>
  <c r="M199" i="4"/>
  <c r="O199" i="4" s="1"/>
  <c r="N198" i="4"/>
  <c r="M198" i="4"/>
  <c r="O198" i="4" s="1"/>
  <c r="N197" i="4"/>
  <c r="M197" i="4"/>
  <c r="O197" i="4" s="1"/>
  <c r="N196" i="4"/>
  <c r="M196" i="4"/>
  <c r="O196" i="4" s="1"/>
  <c r="N195" i="4"/>
  <c r="M195" i="4"/>
  <c r="O195" i="4" s="1"/>
  <c r="N194" i="4"/>
  <c r="M194" i="4"/>
  <c r="O194" i="4" s="1"/>
  <c r="N171" i="4"/>
  <c r="M171" i="4"/>
  <c r="O171" i="4" s="1"/>
  <c r="N170" i="4"/>
  <c r="M170" i="4"/>
  <c r="O170" i="4" s="1"/>
  <c r="N169" i="4"/>
  <c r="M169" i="4"/>
  <c r="O169" i="4" s="1"/>
  <c r="N168" i="4"/>
  <c r="M168" i="4"/>
  <c r="O168" i="4" s="1"/>
  <c r="N167" i="4"/>
  <c r="M167" i="4"/>
  <c r="O167" i="4" s="1"/>
  <c r="N166" i="4"/>
  <c r="M166" i="4"/>
  <c r="O166" i="4" s="1"/>
  <c r="N165" i="4"/>
  <c r="M165" i="4"/>
  <c r="O165" i="4" s="1"/>
  <c r="N164" i="4"/>
  <c r="M164" i="4"/>
  <c r="O164" i="4" s="1"/>
  <c r="N163" i="4"/>
  <c r="M163" i="4"/>
  <c r="O163" i="4" s="1"/>
  <c r="N162" i="4"/>
  <c r="M162" i="4"/>
  <c r="O162" i="4" s="1"/>
  <c r="N161" i="4"/>
  <c r="M161" i="4"/>
  <c r="O161" i="4" s="1"/>
  <c r="N160" i="4"/>
  <c r="M160" i="4"/>
  <c r="O160" i="4" s="1"/>
  <c r="N159" i="4"/>
  <c r="M159" i="4"/>
  <c r="O159" i="4" s="1"/>
  <c r="N158" i="4"/>
  <c r="M158" i="4"/>
  <c r="O158" i="4" s="1"/>
  <c r="N157" i="4"/>
  <c r="M157" i="4"/>
  <c r="O157" i="4" s="1"/>
  <c r="N156" i="4"/>
  <c r="M156" i="4"/>
  <c r="O156" i="4" s="1"/>
  <c r="N155" i="4"/>
  <c r="M155" i="4"/>
  <c r="O155" i="4" s="1"/>
  <c r="N154" i="4"/>
  <c r="M154" i="4"/>
  <c r="O154" i="4" s="1"/>
  <c r="N153" i="4"/>
  <c r="M153" i="4"/>
  <c r="O153" i="4" s="1"/>
  <c r="N152" i="4"/>
  <c r="M152" i="4"/>
  <c r="O152" i="4" s="1"/>
  <c r="N151" i="4"/>
  <c r="M151" i="4"/>
  <c r="O151" i="4" s="1"/>
  <c r="N150" i="4"/>
  <c r="M150" i="4"/>
  <c r="O150" i="4" s="1"/>
  <c r="N149" i="4"/>
  <c r="M149" i="4"/>
  <c r="O149" i="4" s="1"/>
  <c r="N148" i="4"/>
  <c r="M148" i="4"/>
  <c r="O148" i="4" s="1"/>
  <c r="N147" i="4"/>
  <c r="M147" i="4"/>
  <c r="O147" i="4" s="1"/>
  <c r="N146" i="4"/>
  <c r="M146" i="4"/>
  <c r="O146" i="4" s="1"/>
  <c r="N145" i="4"/>
  <c r="M145" i="4"/>
  <c r="O145" i="4" s="1"/>
  <c r="N144" i="4"/>
  <c r="M144" i="4"/>
  <c r="O144" i="4" s="1"/>
  <c r="N143" i="4"/>
  <c r="M143" i="4"/>
  <c r="O143" i="4" s="1"/>
  <c r="N142" i="4"/>
  <c r="M142" i="4"/>
  <c r="O142" i="4" s="1"/>
  <c r="N141" i="4"/>
  <c r="M141" i="4"/>
  <c r="O141" i="4" s="1"/>
  <c r="N140" i="4"/>
  <c r="M140" i="4"/>
  <c r="O140" i="4" s="1"/>
  <c r="N139" i="4"/>
  <c r="M139" i="4"/>
  <c r="O139" i="4" s="1"/>
  <c r="N138" i="4"/>
  <c r="M138" i="4"/>
  <c r="O138" i="4" s="1"/>
  <c r="N137" i="4"/>
  <c r="M137" i="4"/>
  <c r="O137" i="4" s="1"/>
  <c r="N136" i="4"/>
  <c r="M136" i="4"/>
  <c r="O136" i="4" s="1"/>
  <c r="N135" i="4"/>
  <c r="M135" i="4"/>
  <c r="O135" i="4" s="1"/>
  <c r="N75" i="4"/>
  <c r="M75" i="4"/>
  <c r="O75" i="4" s="1"/>
  <c r="N74" i="4"/>
  <c r="M74" i="4"/>
  <c r="O74" i="4" s="1"/>
  <c r="N73" i="4"/>
  <c r="M73" i="4"/>
  <c r="O73" i="4" s="1"/>
  <c r="N72" i="4"/>
  <c r="M72" i="4"/>
  <c r="O72" i="4" s="1"/>
  <c r="N71" i="4"/>
  <c r="M71" i="4"/>
  <c r="O71" i="4" s="1"/>
  <c r="N70" i="4"/>
  <c r="M70" i="4"/>
  <c r="O70" i="4" s="1"/>
  <c r="N69" i="4"/>
  <c r="M69" i="4"/>
  <c r="O69" i="4" s="1"/>
  <c r="N68" i="4"/>
  <c r="M68" i="4"/>
  <c r="O68" i="4" s="1"/>
  <c r="N67" i="4"/>
  <c r="M67" i="4"/>
  <c r="O67" i="4" s="1"/>
  <c r="N66" i="4"/>
  <c r="M66" i="4"/>
  <c r="O66" i="4" s="1"/>
  <c r="N65" i="4"/>
  <c r="M65" i="4"/>
  <c r="O65" i="4" s="1"/>
  <c r="N64" i="4"/>
  <c r="M64" i="4"/>
  <c r="O64" i="4" s="1"/>
  <c r="N63" i="4"/>
  <c r="M63" i="4"/>
  <c r="O63" i="4" s="1"/>
  <c r="N62" i="4"/>
  <c r="M62" i="4"/>
  <c r="O62" i="4" s="1"/>
  <c r="N61" i="4"/>
  <c r="M61" i="4"/>
  <c r="O61" i="4" s="1"/>
  <c r="N60" i="4"/>
  <c r="M60" i="4"/>
  <c r="O60" i="4" s="1"/>
  <c r="N59" i="4"/>
  <c r="M59" i="4"/>
  <c r="O59" i="4" s="1"/>
  <c r="N58" i="4"/>
  <c r="M58" i="4"/>
  <c r="O58" i="4" s="1"/>
  <c r="N57" i="4"/>
  <c r="M57" i="4"/>
  <c r="O57" i="4" s="1"/>
  <c r="N56" i="4"/>
  <c r="M56" i="4"/>
  <c r="O56" i="4" s="1"/>
  <c r="N55" i="4"/>
  <c r="M55" i="4"/>
  <c r="O55" i="4" s="1"/>
  <c r="N54" i="4"/>
  <c r="M54" i="4"/>
  <c r="O54" i="4" s="1"/>
  <c r="N53" i="4"/>
  <c r="M53" i="4"/>
  <c r="O53" i="4" s="1"/>
  <c r="N52" i="4"/>
  <c r="M52" i="4"/>
  <c r="O52" i="4" s="1"/>
  <c r="N51" i="4"/>
  <c r="M51" i="4"/>
  <c r="O51" i="4" s="1"/>
  <c r="N50" i="4"/>
  <c r="M50" i="4"/>
  <c r="O50" i="4" s="1"/>
  <c r="N35" i="4"/>
  <c r="M35" i="4"/>
  <c r="O35" i="4" s="1"/>
  <c r="N34" i="4"/>
  <c r="M34" i="4"/>
  <c r="O34" i="4" s="1"/>
  <c r="N33" i="4"/>
  <c r="M33" i="4"/>
  <c r="O33" i="4" s="1"/>
  <c r="N32" i="4"/>
  <c r="M32" i="4"/>
  <c r="O32" i="4" s="1"/>
  <c r="N31" i="4"/>
  <c r="M31" i="4"/>
  <c r="O31" i="4" s="1"/>
  <c r="N30" i="4"/>
  <c r="M30" i="4"/>
  <c r="O30" i="4" s="1"/>
  <c r="N29" i="4"/>
  <c r="M29" i="4"/>
  <c r="O29" i="4" s="1"/>
  <c r="N28" i="4"/>
  <c r="M28" i="4"/>
  <c r="O28" i="4" s="1"/>
  <c r="N27" i="4"/>
  <c r="M27" i="4"/>
  <c r="O27" i="4" s="1"/>
  <c r="N26" i="4"/>
  <c r="M26" i="4"/>
  <c r="O26" i="4" s="1"/>
  <c r="N25" i="4"/>
  <c r="M25" i="4"/>
  <c r="O25" i="4" s="1"/>
  <c r="N9" i="4"/>
  <c r="M9" i="4"/>
  <c r="O9" i="4" s="1"/>
  <c r="N8" i="4"/>
  <c r="M8" i="4"/>
  <c r="O8" i="4" s="1"/>
  <c r="N7" i="4"/>
  <c r="M7" i="4"/>
  <c r="O7" i="4" s="1"/>
  <c r="N6" i="4"/>
  <c r="M6" i="4"/>
  <c r="O6" i="4" s="1"/>
  <c r="N5" i="4"/>
  <c r="M5" i="4"/>
  <c r="O5" i="4" s="1"/>
  <c r="P85" i="4"/>
  <c r="P84" i="4"/>
  <c r="P82" i="4"/>
  <c r="P79" i="4"/>
  <c r="P99" i="4"/>
  <c r="P83" i="4"/>
  <c r="P81" i="4"/>
  <c r="P78" i="4"/>
  <c r="P46" i="4"/>
  <c r="B8" i="2"/>
  <c r="P49" i="4"/>
  <c r="P48" i="4"/>
  <c r="P47" i="4"/>
  <c r="B10" i="2"/>
  <c r="B10" i="22"/>
  <c r="D13" i="24"/>
  <c r="P185" i="4" l="1"/>
  <c r="P40" i="4"/>
  <c r="P39" i="4"/>
  <c r="P38" i="4"/>
  <c r="P24" i="4"/>
  <c r="P21" i="4"/>
  <c r="P19" i="4"/>
  <c r="P183" i="4"/>
  <c r="P133" i="4"/>
  <c r="P36" i="4"/>
  <c r="P23" i="4"/>
  <c r="P22" i="4"/>
  <c r="P20" i="4"/>
  <c r="P134" i="4"/>
  <c r="P37" i="4"/>
  <c r="P80" i="4"/>
  <c r="P184" i="4"/>
  <c r="P177" i="4"/>
  <c r="P142" i="4"/>
  <c r="P174" i="4"/>
  <c r="P173" i="4"/>
  <c r="P181" i="4"/>
  <c r="P180" i="4"/>
  <c r="P56" i="4"/>
  <c r="P172" i="4"/>
  <c r="B7" i="3"/>
  <c r="B9" i="3"/>
  <c r="D4" i="24"/>
  <c r="B744" i="12"/>
  <c r="P132" i="4"/>
  <c r="P16" i="4"/>
  <c r="B6" i="3"/>
  <c r="P206" i="4"/>
  <c r="P205" i="4"/>
  <c r="P106" i="4"/>
  <c r="P244" i="4"/>
  <c r="P231" i="4"/>
  <c r="P210" i="4"/>
  <c r="P209" i="4"/>
  <c r="P208" i="4"/>
  <c r="P207" i="4"/>
  <c r="P204" i="4"/>
  <c r="P203" i="4"/>
  <c r="P202" i="4"/>
  <c r="P201" i="4"/>
  <c r="P200" i="4"/>
  <c r="P199" i="4"/>
  <c r="P198" i="4"/>
  <c r="P197" i="4"/>
  <c r="P196" i="4"/>
  <c r="P195" i="4"/>
  <c r="P194" i="4"/>
  <c r="P171" i="4"/>
  <c r="P170" i="4"/>
  <c r="P169" i="4"/>
  <c r="P168" i="4"/>
  <c r="P167" i="4"/>
  <c r="P166" i="4"/>
  <c r="P165" i="4"/>
  <c r="P163" i="4"/>
  <c r="P162" i="4"/>
  <c r="P157" i="4"/>
  <c r="P65" i="4"/>
  <c r="P33" i="4"/>
  <c r="P164" i="4"/>
  <c r="P161" i="4"/>
  <c r="P160" i="4"/>
  <c r="P159" i="4"/>
  <c r="P158" i="4"/>
  <c r="P156" i="4"/>
  <c r="P64" i="4"/>
  <c r="P60" i="4"/>
  <c r="P59" i="4"/>
  <c r="P50" i="4"/>
  <c r="P31" i="4"/>
  <c r="P29" i="4"/>
  <c r="P155" i="4"/>
  <c r="P154" i="4"/>
  <c r="P153" i="4"/>
  <c r="P152" i="4"/>
  <c r="P151" i="4"/>
  <c r="P150" i="4"/>
  <c r="P149" i="4"/>
  <c r="P148" i="4"/>
  <c r="P147" i="4"/>
  <c r="P146" i="4"/>
  <c r="P145" i="4"/>
  <c r="P144" i="4"/>
  <c r="P143" i="4"/>
  <c r="P137" i="4"/>
  <c r="P136" i="4"/>
  <c r="P73" i="4"/>
  <c r="P72" i="4"/>
  <c r="P70" i="4"/>
  <c r="P69" i="4"/>
  <c r="P68" i="4"/>
  <c r="P66" i="4"/>
  <c r="P62" i="4"/>
  <c r="P58" i="4"/>
  <c r="P57" i="4"/>
  <c r="P141" i="4"/>
  <c r="P140" i="4"/>
  <c r="P139" i="4"/>
  <c r="P138" i="4"/>
  <c r="P135" i="4"/>
  <c r="P75" i="4"/>
  <c r="P74" i="4"/>
  <c r="P71" i="4"/>
  <c r="P67" i="4"/>
  <c r="P63" i="4"/>
  <c r="P61" i="4"/>
  <c r="P32" i="4"/>
  <c r="P34" i="4"/>
  <c r="P30" i="4"/>
  <c r="P55" i="4"/>
  <c r="P54" i="4"/>
  <c r="P53" i="4"/>
  <c r="P52" i="4"/>
  <c r="P51" i="4"/>
  <c r="P35" i="4"/>
  <c r="P28" i="4"/>
  <c r="P27" i="4"/>
  <c r="P26" i="4"/>
  <c r="P25" i="4"/>
  <c r="P9" i="4"/>
  <c r="P8" i="4"/>
  <c r="P7" i="4"/>
  <c r="P6" i="4"/>
  <c r="P5" i="4"/>
</calcChain>
</file>

<file path=xl/sharedStrings.xml><?xml version="1.0" encoding="utf-8"?>
<sst xmlns="http://schemas.openxmlformats.org/spreadsheetml/2006/main" count="1703" uniqueCount="1358">
  <si>
    <t>Subsurface Formula Checks</t>
  </si>
  <si>
    <t>Check</t>
  </si>
  <si>
    <t>Live result</t>
  </si>
  <si>
    <t>Why it matters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</si>
  <si>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</si>
  <si>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</si>
  <si>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</si>
  <si>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</si>
  <si>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</si>
  <si>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</si>
  <si>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</si>
  <si>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</si>
  <si>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</si>
  <si>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</si>
  <si>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</si>
  <si>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</si>
  <si>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</si>
  <si>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</si>
  <si>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</si>
  <si>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</si>
  <si>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</si>
  <si>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</si>
  <si>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</si>
  <si>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</si>
  <si>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</si>
  <si>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</si>
  <si>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</si>
  <si>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</si>
  <si>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</si>
  <si>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</si>
  <si>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</si>
  <si>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</si>
  <si>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Output</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</si>
  <si>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</si>
  <si>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</si>
  <si>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</si>
  <si>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</si>
  <si>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</si>
  <si>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</si>
  <si>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</si>
  <si>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</si>
  <si>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</si>
  <si>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</si>
  <si>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</si>
  <si>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</si>
  <si>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</si>
  <si>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</si>
  <si>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</si>
  <si>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</si>
  <si>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</si>
  <si>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</si>
  <si>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</si>
  <si>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</si>
  <si>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</si>
  <si>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</si>
  <si>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</si>
  <si>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</si>
  <si>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</si>
  <si>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</si>
  <si>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</si>
  <si>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</si>
  <si>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</si>
  <si>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</si>
  <si>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</si>
  <si>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</si>
  <si>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</si>
  <si>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</si>
  <si>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</si>
  <si>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</si>
  <si>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</si>
  <si>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</si>
  <si>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</si>
  <si>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</si>
  <si>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</si>
  <si>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</si>
  <si>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</si>
  <si>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</si>
  <si>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</si>
  <si>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</si>
  <si>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</si>
  <si>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</si>
  <si>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</si>
  <si>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</si>
  <si>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</si>
  <si>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</si>
  <si>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</si>
  <si>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</si>
  <si>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</si>
  <si>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</si>
  <si>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</si>
  <si>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Graph</t>
  </si>
  <si>
    <t>What it is trying to show</t>
  </si>
  <si>
    <t>How to read the baseline</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</si>
  <si>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</si>
  <si>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</si>
  <si>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</si>
  <si>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</si>
  <si>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</si>
  <si>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</si>
  <si>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</si>
  <si>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</si>
  <si>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</si>
  <si>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</si>
  <si>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</si>
  <si>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</si>
  <si>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</si>
  <si>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</si>
  <si>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</si>
  <si>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</si>
  <si>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</si>
  <si>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</si>
  <si>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</si>
  <si>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</si>
  <si>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Meaning</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</si>
  <si>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</si>
  <si>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</si>
  <si>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</si>
  <si>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</si>
  <si>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</si>
  <si>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</si>
  <si>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</si>
  <si>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</si>
  <si>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</si>
  <si>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</si>
  <si>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</si>
  <si>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</si>
  <si>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</si>
  <si>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</si>
  <si>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</si>
  <si>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</si>
  <si>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</si>
  <si>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</si>
  <si>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</si>
  <si>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</si>
  <si>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</si>
  <si>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</si>
  <si>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</si>
  <si>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</si>
  <si>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</si>
  <si>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</si>
  <si>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What it shows</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</si>
  <si>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</si>
  <si>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</si>
  <si>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</si>
  <si>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</si>
  <si>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</si>
  <si>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</si>
  <si>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</si>
  <si>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</si>
  <si>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</si>
  <si>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</si>
  <si>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</si>
  <si>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</si>
  <si>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</si>
  <si>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</si>
  <si>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</si>
  <si>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</si>
  <si>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</si>
  <si>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</si>
  <si>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</si>
  <si>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</si>
  <si>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</si>
  <si>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Less negative is stronger.</t>
  </si>
  <si>
    <t>Evidence</t>
  </si>
  <si>
    <t>Radar, thermal, composition, magnetic/plasma support.</t>
  </si>
  <si>
    <t>Higher percent means stronger support.</t>
  </si>
  <si>
    <t>Doppler-Angle Depth Inversion</t>
  </si>
  <si>
    <t>Main view only: charts plus key live results. The detailed row-by-row numbers that feed the graphs were moved to the Doppler_Depth_Data tab.</t>
  </si>
  <si>
    <t>Main result</t>
  </si>
  <si>
    <t>Live inputs</t>
  </si>
  <si>
    <t>Sample depth point</t>
  </si>
  <si>
    <t>Simplified method</t>
  </si>
  <si>
    <t>Mean raw slant error</t>
  </si>
  <si>
    <t>VHF wavelength</t>
  </si>
  <si>
    <t>x position</t>
  </si>
  <si>
    <t>km</t>
  </si>
  <si>
    <t>1</t>
  </si>
  <si>
    <t>Doppler shift gives line-of-sight velocity</t>
  </si>
  <si>
    <t>Mean corrected error</t>
  </si>
  <si>
    <t>Spacecraft speed</t>
  </si>
  <si>
    <t>m/s</t>
  </si>
  <si>
    <t>True ocean depth</t>
  </si>
  <si>
    <t>2</t>
  </si>
  <si>
    <t>Velocity gives look angle</t>
  </si>
  <si>
    <t>Max Doppler angle</t>
  </si>
  <si>
    <t>Ice refractive index</t>
  </si>
  <si>
    <t>n</t>
  </si>
  <si>
    <t>Raw slant depth</t>
  </si>
  <si>
    <t>3</t>
  </si>
  <si>
    <t>Echo delay gives slant depth</t>
  </si>
  <si>
    <t>Depth correction status</t>
  </si>
  <si>
    <t>Speed of light</t>
  </si>
  <si>
    <t>Corrected ocean depth</t>
  </si>
  <si>
    <t>4</t>
  </si>
  <si>
    <t>Angle correction gives actual depth</t>
  </si>
  <si>
    <t>NASA context source</t>
  </si>
  <si>
    <t>https://science.nasa.gov/mission/europa-clipper/spacecraft-instruments/</t>
  </si>
  <si>
    <t>Detailed Doppler Depth Data - feeds the Doppler dashboard charts</t>
  </si>
  <si>
    <t>x_km</t>
  </si>
  <si>
    <t>vhf_doppler_hz</t>
  </si>
  <si>
    <t>radial_velocity_m_s</t>
  </si>
  <si>
    <t>doppler_angle_deg</t>
  </si>
  <si>
    <t>geometry_look_angle_deg</t>
  </si>
  <si>
    <t>true_upper_depth_m</t>
  </si>
  <si>
    <t>true_lens_depth_m</t>
  </si>
  <si>
    <t>true_ocean_depth_m</t>
  </si>
  <si>
    <t>upper_slant_delay_us</t>
  </si>
  <si>
    <t>lens_slant_delay_us</t>
  </si>
  <si>
    <t>ocean_slant_delay_us</t>
  </si>
  <si>
    <t>raw_ocean_slant_depth_m</t>
  </si>
  <si>
    <t>doppler_corrected_ocean_depth_m</t>
  </si>
  <si>
    <t>uncorrected_ocean_error_m</t>
  </si>
  <si>
    <t>corrected_ocean_error_m</t>
  </si>
  <si>
    <t>correction_removed_m</t>
  </si>
  <si>
    <t>raw_lens_slant_depth_m</t>
  </si>
  <si>
    <t>doppler_corrected_lens_depth_m</t>
  </si>
  <si>
    <t>doppler_corrected_upper_depth_m</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</si>
  <si>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</si>
  <si>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</si>
  <si>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</si>
  <si>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</si>
  <si>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</si>
  <si>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</si>
  <si>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</si>
  <si>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</si>
  <si>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</si>
  <si>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</si>
  <si>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</si>
  <si>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</si>
  <si>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</si>
  <si>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</si>
  <si>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</si>
  <si>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</si>
  <si>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</si>
  <si>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</si>
  <si>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</si>
  <si>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</si>
  <si>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</si>
  <si>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</si>
  <si>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</si>
  <si>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</si>
  <si>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</si>
  <si>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</si>
  <si>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</si>
  <si>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</si>
  <si>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</si>
  <si>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</si>
  <si>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</si>
  <si>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</si>
  <si>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</si>
  <si>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</si>
  <si>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</si>
  <si>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</si>
  <si>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</si>
  <si>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</si>
  <si>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</si>
  <si>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Used to convert extra slant path into apparent depth.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</si>
  <si>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</si>
  <si>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</si>
  <si>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</si>
  <si>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</si>
  <si>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</si>
  <si>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</si>
  <si>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</si>
  <si>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</si>
  <si>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</si>
  <si>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</si>
  <si>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</si>
  <si>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</si>
  <si>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</si>
  <si>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</si>
  <si>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</si>
  <si>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</si>
  <si>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</si>
  <si>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</si>
  <si>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</si>
  <si>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</si>
  <si>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</si>
  <si>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</si>
  <si>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</si>
  <si>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c</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</si>
  <si>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</si>
  <si>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</si>
  <si>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</si>
  <si>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</si>
  <si>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</si>
  <si>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</si>
  <si>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</si>
  <si>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</si>
  <si>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</si>
  <si>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</si>
  <si>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</si>
  <si>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</si>
  <si>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</si>
  <si>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</si>
  <si>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</si>
  <si>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</si>
  <si>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</si>
  <si>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</si>
  <si>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</si>
  <si>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</si>
  <si>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</si>
  <si>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</si>
  <si>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</si>
  <si>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</si>
  <si>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</si>
  <si>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</si>
  <si>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</si>
  <si>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</si>
  <si>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</si>
  <si>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</si>
  <si>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</si>
  <si>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</si>
  <si>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</si>
  <si>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</si>
  <si>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</si>
  <si>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</si>
  <si>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</si>
  <si>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</si>
  <si>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</si>
  <si>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</si>
  <si>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</si>
  <si>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</si>
  <si>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</si>
  <si>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</si>
  <si>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</si>
  <si>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</si>
  <si>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</si>
  <si>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</si>
  <si>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</si>
  <si>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</si>
  <si>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</si>
  <si>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</si>
  <si>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</si>
  <si>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</si>
  <si>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</si>
  <si>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</si>
  <si>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</si>
  <si>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</si>
  <si>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</si>
  <si>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</si>
  <si>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</si>
  <si>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</si>
  <si>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</si>
  <si>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</si>
  <si>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</si>
  <si>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</si>
  <si>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</si>
  <si>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</si>
  <si>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</si>
  <si>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</si>
  <si>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</si>
  <si>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</si>
  <si>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</si>
  <si>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</si>
  <si>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</si>
  <si>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</si>
  <si>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</si>
  <si>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</si>
  <si>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</si>
  <si>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</si>
  <si>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</si>
  <si>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</si>
  <si>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</si>
  <si>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</si>
  <si>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</si>
  <si>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</si>
  <si>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</si>
  <si>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</si>
  <si>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</si>
  <si>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</si>
  <si>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</si>
  <si>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</si>
  <si>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</si>
  <si>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</si>
  <si>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</si>
  <si>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</si>
  <si>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</si>
  <si>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</si>
  <si>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</si>
  <si>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</si>
  <si>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</si>
  <si>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</si>
  <si>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</si>
  <si>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</si>
  <si>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</si>
  <si>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</si>
  <si>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</si>
  <si>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</si>
  <si>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</si>
  <si>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</si>
  <si>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</si>
  <si>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</si>
  <si>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</si>
  <si>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</si>
  <si>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</si>
  <si>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</si>
  <si>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</si>
  <si>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</si>
  <si>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</si>
  <si>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</si>
  <si>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</si>
  <si>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</si>
  <si>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</si>
  <si>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</si>
  <si>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</si>
  <si>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</si>
  <si>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</si>
  <si>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</si>
  <si>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</si>
  <si>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</si>
  <si>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</si>
  <si>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</si>
  <si>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</si>
  <si>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</si>
  <si>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</si>
  <si>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</si>
  <si>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</si>
  <si>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</si>
  <si>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</si>
  <si>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</si>
  <si>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</si>
  <si>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</si>
  <si>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</si>
  <si>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</si>
  <si>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</si>
  <si>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</si>
  <si>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</si>
  <si>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</si>
  <si>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</si>
  <si>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</si>
  <si>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</si>
  <si>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</si>
  <si>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</si>
  <si>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</si>
  <si>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</si>
  <si>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</si>
  <si>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</si>
  <si>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</si>
  <si>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</si>
  <si>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</si>
  <si>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</si>
  <si>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</si>
  <si>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</si>
  <si>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</si>
  <si>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</si>
  <si>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</si>
  <si>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</si>
  <si>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</si>
  <si>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</si>
  <si>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</si>
  <si>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</si>
  <si>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</si>
  <si>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</si>
  <si>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</si>
  <si>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</si>
  <si>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</si>
  <si>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</si>
  <si>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</si>
  <si>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</si>
  <si>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</si>
  <si>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</si>
  <si>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</si>
  <si>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</si>
  <si>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</si>
  <si>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</si>
  <si>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</si>
  <si>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</si>
  <si>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</si>
  <si>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</si>
  <si>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</si>
  <si>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</si>
  <si>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</si>
  <si>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</si>
  <si>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</si>
  <si>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</si>
  <si>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</si>
  <si>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</si>
  <si>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</si>
  <si>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</si>
  <si>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</si>
  <si>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</si>
  <si>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</si>
  <si>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</si>
  <si>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</si>
  <si>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</si>
  <si>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</si>
  <si>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</si>
  <si>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</si>
  <si>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</si>
  <si>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</si>
  <si>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</si>
  <si>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</si>
  <si>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</si>
  <si>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</si>
  <si>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</si>
  <si>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</si>
  <si>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</si>
  <si>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</si>
  <si>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</si>
  <si>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</si>
  <si>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</si>
  <si>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</si>
  <si>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</si>
  <si>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</si>
  <si>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</si>
  <si>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</si>
  <si>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</si>
  <si>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</si>
  <si>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</si>
  <si>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</si>
  <si>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</si>
  <si>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</si>
  <si>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</si>
  <si>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</si>
  <si>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</si>
  <si>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</si>
  <si>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</si>
  <si>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</si>
  <si>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</si>
  <si>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</si>
  <si>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surface_height_m</t>
  </si>
  <si>
    <t>nadir_height_m</t>
  </si>
  <si>
    <t>spacecraft_altitude_km</t>
  </si>
  <si>
    <t>target_y_km</t>
  </si>
  <si>
    <t>upper_ice_layer_depth_m</t>
  </si>
  <si>
    <t>upper_ice_layer_elevation_m</t>
  </si>
  <si>
    <t>lens_strength_0to1</t>
  </si>
  <si>
    <t>briny_warm_lens_depth_m</t>
  </si>
  <si>
    <t>briny_warm_lens_elevation_m</t>
  </si>
  <si>
    <t>ice_ocean_boundary_depth_m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</si>
  <si>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</si>
  <si>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</si>
  <si>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</si>
  <si>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</si>
  <si>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</si>
  <si>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</si>
  <si>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</si>
  <si>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</si>
  <si>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</si>
  <si>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</si>
  <si>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</si>
  <si>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</si>
  <si>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</si>
  <si>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</si>
  <si>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</si>
  <si>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</si>
  <si>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</si>
  <si>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</si>
  <si>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</si>
  <si>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</si>
  <si>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</si>
  <si>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</si>
  <si>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</si>
  <si>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</si>
  <si>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</si>
  <si>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</si>
  <si>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</si>
  <si>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</si>
  <si>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</si>
  <si>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</si>
  <si>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</si>
  <si>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</si>
  <si>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</si>
  <si>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</si>
  <si>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</si>
  <si>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</si>
  <si>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</si>
  <si>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</si>
  <si>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</si>
  <si>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</si>
  <si>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</si>
  <si>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</si>
  <si>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</si>
  <si>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</si>
  <si>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</si>
  <si>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</si>
  <si>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</si>
  <si>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</si>
  <si>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</si>
  <si>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</si>
  <si>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</si>
  <si>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</si>
  <si>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</si>
  <si>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</si>
  <si>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</si>
  <si>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</si>
  <si>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</si>
  <si>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</si>
  <si>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</si>
  <si>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</si>
  <si>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</si>
  <si>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Subsurface Truth Model: Icy Layers</t>
  </si>
  <si>
    <t>Icy top surface x</t>
  </si>
  <si>
    <t>Icy top surface</t>
  </si>
  <si>
    <t>Shallow ice layer x</t>
  </si>
  <si>
    <t>Shallow ice layer</t>
  </si>
  <si>
    <t>Warm/briny lens x</t>
  </si>
  <si>
    <t>Ice-ocean boundary x</t>
  </si>
  <si>
    <t>Scenario Comparison: Thin / Medium / Thick Ice</t>
  </si>
  <si>
    <t>Thin shell x</t>
  </si>
  <si>
    <t>Thin shell</t>
  </si>
  <si>
    <t>Medium shell x</t>
  </si>
  <si>
    <t>Medium shell</t>
  </si>
  <si>
    <t>Thick shell x</t>
  </si>
  <si>
    <t>Thick shell</t>
  </si>
  <si>
    <t>Boundary Uncertainty Band</t>
  </si>
  <si>
    <t>Lower bound x</t>
  </si>
  <si>
    <t>Lower bound</t>
  </si>
  <si>
    <t>Mean boundary x</t>
  </si>
  <si>
    <t>Mean boundary</t>
  </si>
  <si>
    <t>Upper bound x</t>
  </si>
  <si>
    <t>Upper bound</t>
  </si>
  <si>
    <t>Ocean Model vs No-Ocean Control</t>
  </si>
  <si>
    <t>Ocean model margin x</t>
  </si>
  <si>
    <t>Ocean model margin</t>
  </si>
  <si>
    <t>No-ocean control margin x</t>
  </si>
  <si>
    <t>No-ocean control margin</t>
  </si>
  <si>
    <t>Zero threshold x</t>
  </si>
  <si>
    <t>Zero threshold</t>
  </si>
  <si>
    <t>Radargram-Style Return Timing With Clutter</t>
  </si>
  <si>
    <t>Surface clutter upper x</t>
  </si>
  <si>
    <t>Surface clutter upper</t>
  </si>
  <si>
    <t>Shallow ice return x</t>
  </si>
  <si>
    <t>Shallow ice return</t>
  </si>
  <si>
    <t>Warm/briny lens return x</t>
  </si>
  <si>
    <t>Warm/briny lens return</t>
  </si>
  <si>
    <t>Ocean boundary return x</t>
  </si>
  <si>
    <t>Ocean boundary return</t>
  </si>
  <si>
    <t>Detectability Margin vs Threshold</t>
  </si>
  <si>
    <t>Lens echo margin x</t>
  </si>
  <si>
    <t>Lens echo margin</t>
  </si>
  <si>
    <t>Ocean echo margin x</t>
  </si>
  <si>
    <t>Ocean echo margin</t>
  </si>
  <si>
    <t>Zero margin threshold x</t>
  </si>
  <si>
    <t>Zero margin threshold</t>
  </si>
  <si>
    <t>Reflection Strength by Material / Interface</t>
  </si>
  <si>
    <t>Material/interface strength x</t>
  </si>
  <si>
    <t>Material/interface strength</t>
  </si>
  <si>
    <t>Cross-Instrument Evidence Score</t>
  </si>
  <si>
    <t>Evidence support score x</t>
  </si>
  <si>
    <t>Evidence support score</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</si>
  <si>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</si>
  <si>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</si>
  <si>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</si>
  <si>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</si>
  <si>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</si>
  <si>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</si>
  <si>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</si>
  <si>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</si>
  <si>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</si>
  <si>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</si>
  <si>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</si>
  <si>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</si>
  <si>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</si>
  <si>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</si>
  <si>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</si>
  <si>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</si>
  <si>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</si>
  <si>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</si>
  <si>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</si>
  <si>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</si>
  <si>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</si>
  <si>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</si>
  <si>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</si>
  <si>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</si>
  <si>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</si>
  <si>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</si>
  <si>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</si>
  <si>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</si>
  <si>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</si>
  <si>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</si>
  <si>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</si>
  <si>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</si>
  <si>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</si>
  <si>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</si>
  <si>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</si>
  <si>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</si>
  <si>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</si>
  <si>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</si>
  <si>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</si>
  <si>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</si>
  <si>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</si>
  <si>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</si>
  <si>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</si>
  <si>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</si>
  <si>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</si>
  <si>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</si>
  <si>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</si>
  <si>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</si>
  <si>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</si>
  <si>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</si>
  <si>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</si>
  <si>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</si>
  <si>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</si>
  <si>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</si>
  <si>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</si>
  <si>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</si>
  <si>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</si>
  <si>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Formula</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</si>
  <si>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</si>
  <si>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</si>
  <si>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</si>
  <si>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</si>
  <si>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</si>
  <si>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</si>
  <si>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</si>
  <si>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</si>
  <si>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</si>
  <si>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</si>
  <si>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</si>
  <si>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</si>
  <si>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</si>
  <si>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</si>
  <si>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</si>
  <si>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</si>
  <si>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</si>
  <si>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</si>
  <si>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</si>
  <si>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</si>
  <si>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</si>
  <si>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</si>
  <si>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</si>
  <si>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</si>
  <si>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</si>
  <si>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</si>
  <si>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</si>
  <si>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</si>
  <si>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</si>
  <si>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</si>
  <si>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</si>
  <si>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</si>
  <si>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</si>
  <si>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</si>
  <si>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</si>
  <si>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</si>
  <si>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</si>
  <si>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</si>
  <si>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</si>
  <si>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</si>
  <si>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</si>
  <si>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</si>
  <si>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</si>
  <si>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</si>
  <si>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</si>
  <si>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</si>
  <si>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</si>
  <si>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</si>
  <si>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</si>
  <si>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</si>
  <si>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</si>
  <si>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</si>
  <si>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</si>
  <si>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</si>
  <si>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</si>
  <si>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</si>
  <si>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</si>
  <si>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</si>
  <si>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</si>
  <si>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</si>
  <si>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</si>
  <si>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</si>
  <si>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</si>
  <si>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</si>
  <si>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</si>
  <si>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</si>
  <si>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</si>
  <si>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</si>
  <si>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</si>
  <si>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</si>
  <si>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</si>
  <si>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</si>
  <si>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</si>
  <si>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</si>
  <si>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</si>
  <si>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</si>
  <si>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</si>
  <si>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</si>
  <si>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</si>
  <si>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</si>
  <si>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</si>
  <si>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</si>
  <si>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</si>
  <si>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</si>
  <si>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</si>
  <si>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</si>
  <si>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</si>
  <si>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</si>
  <si>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</si>
  <si>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</si>
  <si>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</si>
  <si>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</si>
  <si>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</si>
  <si>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</si>
  <si>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</si>
  <si>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</si>
  <si>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</si>
  <si>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</si>
  <si>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</si>
  <si>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</si>
  <si>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</si>
  <si>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</si>
  <si>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</si>
  <si>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</si>
  <si>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</si>
  <si>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</si>
  <si>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</si>
  <si>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</si>
  <si>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</si>
  <si>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</si>
  <si>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</si>
  <si>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</si>
  <si>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</si>
  <si>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</si>
  <si>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</si>
  <si>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</si>
  <si>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</si>
  <si>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</si>
  <si>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</si>
  <si>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</si>
  <si>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</si>
  <si>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</si>
  <si>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 strengths, centers, widths</t>
  </si>
  <si>
    <t>lens_depth = mean + sinusoid - uplift*lens_strength</t>
  </si>
  <si>
    <t>Possible lens depth below icy surface.</t>
  </si>
  <si>
    <t>lens controls</t>
  </si>
  <si>
    <t>ocean_depth = nominal + basal waves - surface coupling</t>
  </si>
  <si>
    <t>Possible ice-ocean boundary depth.</t>
  </si>
  <si>
    <t>ocean boundary controls</t>
  </si>
  <si>
    <t>delay_us = 2*n*depth/c*1e6</t>
  </si>
  <si>
    <t>Two-way delay after the surface return.</t>
  </si>
  <si>
    <t>ice refractive index, speed of light</t>
  </si>
  <si>
    <t>subsurface layer delay</t>
  </si>
  <si>
    <t>echo_dB = base contrast - two-way attenuation - roughness penalty</t>
  </si>
  <si>
    <t>Simple radar echo strength estimate.</t>
  </si>
  <si>
    <t>attenuation and layer depth/roughness</t>
  </si>
  <si>
    <t>relative echo strength</t>
  </si>
  <si>
    <t>detectability_margin = echo_dB - detection_threshold_dB</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</si>
  <si>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</si>
  <si>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</si>
  <si>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</si>
  <si>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</si>
  <si>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</si>
  <si>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</si>
  <si>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</si>
  <si>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</si>
  <si>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</si>
  <si>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</si>
  <si>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</si>
  <si>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</si>
  <si>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</si>
  <si>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</si>
  <si>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</si>
  <si>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</si>
  <si>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</si>
  <si>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</si>
  <si>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</si>
  <si>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</si>
  <si>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</si>
  <si>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</si>
  <si>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</si>
  <si>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</si>
  <si>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</si>
  <si>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</si>
  <si>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</si>
  <si>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</si>
  <si>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</si>
  <si>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</si>
  <si>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</si>
  <si>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</si>
  <si>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</si>
  <si>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</si>
  <si>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</si>
  <si>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</si>
  <si>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</si>
  <si>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</si>
  <si>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</si>
  <si>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</si>
  <si>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</si>
  <si>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</si>
  <si>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</si>
  <si>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</si>
  <si>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</si>
  <si>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</si>
  <si>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</si>
  <si>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</si>
  <si>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</si>
  <si>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</si>
  <si>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</si>
  <si>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</si>
  <si>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</si>
  <si>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</si>
  <si>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</si>
  <si>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</si>
  <si>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</si>
  <si>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</si>
  <si>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</si>
  <si>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</si>
  <si>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</si>
  <si>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</si>
  <si>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</si>
  <si>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</si>
  <si>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</si>
  <si>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</si>
  <si>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</si>
  <si>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</si>
  <si>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</si>
  <si>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</si>
  <si>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</si>
  <si>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</si>
  <si>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</si>
  <si>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</si>
  <si>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</si>
  <si>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</si>
  <si>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</si>
  <si>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</si>
  <si>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</si>
  <si>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</si>
  <si>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</si>
  <si>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</si>
  <si>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</si>
  <si>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</si>
  <si>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</si>
  <si>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</si>
  <si>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</si>
  <si>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</si>
  <si>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</si>
  <si>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</si>
  <si>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</si>
  <si>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</si>
  <si>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</si>
  <si>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</si>
  <si>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</si>
  <si>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</si>
  <si>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</si>
  <si>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</si>
  <si>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</si>
  <si>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</si>
  <si>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</si>
  <si>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</si>
  <si>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</si>
  <si>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</si>
  <si>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</si>
  <si>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</si>
  <si>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</si>
  <si>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</si>
  <si>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</si>
  <si>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</si>
  <si>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</si>
  <si>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</si>
  <si>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</si>
  <si>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</si>
  <si>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</si>
  <si>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</si>
  <si>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</si>
  <si>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</si>
  <si>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</si>
  <si>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</si>
  <si>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</si>
  <si>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</si>
  <si>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</si>
  <si>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</si>
  <si>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</si>
  <si>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</si>
  <si>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</si>
  <si>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</si>
  <si>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</si>
  <si>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</si>
  <si>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</si>
  <si>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</si>
  <si>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</si>
  <si>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</si>
  <si>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</si>
  <si>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</si>
  <si>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</si>
  <si>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</si>
  <si>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</si>
  <si>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</si>
  <si>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</si>
  <si>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</si>
  <si>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</si>
  <si>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</si>
  <si>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</si>
  <si>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</si>
  <si>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</si>
  <si>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</si>
  <si>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</si>
  <si>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OK</t>
  </si>
  <si>
    <t>Reference floor and zero-depth baselines are renamed/styled as neutral references, not scenario outputs.</t>
  </si>
  <si>
    <t>Graph explanations</t>
  </si>
  <si>
    <t>Dashboard rows 65-71 and Graph_Guide explain every chart and its source range.</t>
  </si>
  <si>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</si>
  <si>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</si>
  <si>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</si>
  <si>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</si>
  <si>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</si>
  <si>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</si>
  <si>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</si>
  <si>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</si>
  <si>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</si>
  <si>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</si>
  <si>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</si>
  <si>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</si>
  <si>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</si>
  <si>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</si>
  <si>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</si>
  <si>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</si>
  <si>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</si>
  <si>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</si>
  <si>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</si>
  <si>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</si>
  <si>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</si>
  <si>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</si>
  <si>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</si>
  <si>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</si>
  <si>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</si>
  <si>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</si>
  <si>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</si>
  <si>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</si>
  <si>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</si>
  <si>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</si>
  <si>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</si>
  <si>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</si>
  <si>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</si>
  <si>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</si>
  <si>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</si>
  <si>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</si>
  <si>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</si>
  <si>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</si>
  <si>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</si>
  <si>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</si>
  <si>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</si>
  <si>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</si>
  <si>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</si>
  <si>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</si>
  <si>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</si>
  <si>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</si>
  <si>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</si>
  <si>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</si>
  <si>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</si>
  <si>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</si>
  <si>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</si>
  <si>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</si>
  <si>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</si>
  <si>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</si>
  <si>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Formula / source</t>
  </si>
  <si>
    <t>Workbook checks</t>
  </si>
  <si>
    <t>=IF(COUNTIF(Checks!B4:B23,"OK")=ROWS(Checks!B4:B23),"OK","Review Checks")</t>
  </si>
  <si>
    <t>Confirms input bounds, chart helper links, and apparent-height conversion checks.</t>
  </si>
  <si>
    <t>=Dashboard!B7</t>
  </si>
  <si>
    <t>Expected flat-surface radar apparent depth before topography is applied.</t>
  </si>
  <si>
    <t>Topography-adjusted apparent depth at mid-pass</t>
  </si>
  <si>
    <t>=Dashboard!B8</t>
  </si>
  <si>
    <t>Same geometry after terrain height changes the nadir and target ranges.</t>
  </si>
  <si>
    <t>=Dashboard!B9</t>
  </si>
  <si>
    <t>Topo apparent depth minus flat apparent depth; negative means the echo appears shallower.</t>
  </si>
  <si>
    <t>=Dashboard!B16</t>
  </si>
  <si>
    <t>Twice max absolute topography-adjusted VHF Doppler.</t>
  </si>
  <si>
    <t>Chart baseline treatment</t>
  </si>
  <si>
    <t>Baselines renamed and styled neutral grey.</t>
  </si>
  <si>
    <t>Prevents reference floors from reading like orange model output lines.</t>
  </si>
  <si>
    <t>Subsurface Dashboard Graphs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</si>
  <si>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</si>
  <si>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</si>
  <si>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</si>
  <si>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</si>
  <si>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</si>
  <si>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</si>
  <si>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</si>
  <si>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</si>
  <si>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</si>
  <si>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</si>
  <si>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</si>
  <si>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</si>
  <si>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</si>
  <si>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</si>
  <si>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</si>
  <si>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</si>
  <si>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</si>
  <si>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</si>
  <si>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</si>
  <si>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</si>
  <si>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</si>
  <si>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</si>
  <si>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</si>
  <si>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</si>
  <si>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</si>
  <si>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</si>
  <si>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</si>
  <si>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</si>
  <si>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</si>
  <si>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</si>
  <si>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</si>
  <si>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</si>
  <si>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</si>
  <si>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</si>
  <si>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</si>
  <si>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</si>
  <si>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</si>
  <si>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</si>
  <si>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</si>
  <si>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</si>
  <si>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Shows lower/mean/upper possible bottom reflector depths.</t>
  </si>
  <si>
    <t>Avoids pretending the boundary is exactly known.</t>
  </si>
  <si>
    <t>Mean is the live model.</t>
  </si>
  <si>
    <t>Subsurface_Scenario_Data!A:B:D</t>
  </si>
  <si>
    <t>mean +/- uncertainty</t>
  </si>
  <si>
    <t>Compares deep-reflector detectability against a no-ocean control.</t>
  </si>
  <si>
    <t>A proposed ocean model should separate from the control.</t>
  </si>
  <si>
    <t>0 dB is threshold.</t>
  </si>
  <si>
    <t>Subsurface_Scenario_Data!A:H:J</t>
  </si>
  <si>
    <t>Shows surface clutter, shallow return, lens return, and deep return timing.</t>
  </si>
  <si>
    <t>Closer to what radar interpretation feels like than clean depth lines.</t>
  </si>
  <si>
    <t>Delay is after surface return.</t>
  </si>
  <si>
    <t>Subsurface_Radargram_Data!A:F</t>
  </si>
  <si>
    <t>layer delay + jitter</t>
  </si>
  <si>
    <t>Compares relative reflector strength of likely ice/ocean materials.</t>
  </si>
  <si>
    <t>Material contrast matters as much as shape.</t>
  </si>
  <si>
    <t>Subsurface_Materials_Evidence!A:B</t>
  </si>
  <si>
    <t>lookup assumptions</t>
  </si>
  <si>
    <t>Editable through table if needed</t>
  </si>
  <si>
    <t>Radar, thermal, composition, and magnetic/plasma support inputs.</t>
  </si>
  <si>
    <t>Makes the model more realistic by not relying on radar alone.</t>
  </si>
  <si>
    <t>weighted evidence score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</si>
  <si>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</si>
  <si>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</si>
  <si>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</si>
  <si>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</si>
  <si>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</si>
  <si>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</si>
  <si>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</si>
  <si>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</si>
  <si>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</si>
  <si>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</si>
  <si>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</si>
  <si>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</si>
  <si>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</si>
  <si>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</si>
  <si>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</si>
  <si>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</si>
  <si>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</si>
  <si>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</si>
  <si>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</si>
  <si>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</si>
  <si>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</si>
  <si>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</si>
  <si>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</si>
  <si>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</si>
  <si>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</si>
  <si>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</si>
  <si>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</si>
  <si>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</si>
  <si>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</si>
  <si>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</si>
  <si>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</si>
  <si>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</si>
  <si>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</si>
  <si>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</si>
  <si>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</si>
  <si>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</si>
  <si>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</si>
  <si>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</si>
  <si>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</si>
  <si>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</si>
  <si>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</si>
  <si>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</si>
  <si>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</si>
  <si>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</si>
  <si>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</si>
  <si>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</si>
  <si>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</si>
  <si>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</si>
  <si>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</si>
  <si>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</si>
  <si>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</si>
  <si>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</si>
  <si>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</si>
  <si>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</si>
  <si>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</si>
  <si>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</si>
  <si>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</si>
  <si>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</si>
  <si>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</si>
  <si>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</si>
  <si>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</si>
  <si>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</si>
  <si>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</si>
  <si>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</si>
  <si>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</si>
  <si>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</si>
  <si>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</si>
  <si>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</si>
  <si>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</si>
  <si>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</si>
  <si>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</si>
  <si>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</si>
  <si>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</si>
  <si>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</si>
  <si>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Simulation Formulas</t>
  </si>
  <si>
    <t>These formulas drive the live subsurface data and dashboard charts.</t>
  </si>
  <si>
    <t>surface_height = Model_Data!h_target</t>
  </si>
  <si>
    <t>Uses the existing generated icy topography as the surface.</t>
  </si>
  <si>
    <t>Model_Data, topography controls</t>
  </si>
  <si>
    <t>upper_depth = mean + A1*sin(2*pi*(x+phase)/L1) + A2*cos(2*pi*x/L2) + coupling*(surface-avg_surface)</t>
  </si>
  <si>
    <t>Synthetic shallow internal ice layer.</t>
  </si>
  <si>
    <t>Subsurface_Inputs shallow ice controls</t>
  </si>
  <si>
    <t>lens_strength = MIN(1, MAX(0, lensA*gaussianA + lensB*gaussianB))</t>
  </si>
  <si>
    <t>Where a possible warm/briny lens is strongest.</t>
  </si>
  <si>
    <t>lens_depth = mean + wave_amp*sin(2*pi*(x-phase)/wavelength) - uplift*lens_strength</t>
  </si>
  <si>
    <t>Possible warm/briny ice lens depth.</t>
  </si>
  <si>
    <t>ocean_depth = nominal + A*sin(2*pi*(x+phase)/L) + B*cos(2*pi*(x-phase)/L2) - coupling*(surface-avg_surface)</t>
  </si>
  <si>
    <t>ice-ocean controls</t>
  </si>
  <si>
    <t>elevation = surface_height - depth</t>
  </si>
  <si>
    <t>Converts depth below surface to elevation profile.</t>
  </si>
  <si>
    <t>surface and layer depth</t>
  </si>
  <si>
    <t>layer elevation</t>
  </si>
  <si>
    <t>Two-way radar delay after the surface return.</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</si>
  <si>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</si>
  <si>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</si>
  <si>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</si>
  <si>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</si>
  <si>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</si>
  <si>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</si>
  <si>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</si>
  <si>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</si>
  <si>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</si>
  <si>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</si>
  <si>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</si>
  <si>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</si>
  <si>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</si>
  <si>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</si>
  <si>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</si>
  <si>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</si>
  <si>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</si>
  <si>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</si>
  <si>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</si>
  <si>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</si>
  <si>
    <t>Live dashboard graph formulas</t>
  </si>
  <si>
    <t>Live chart-data range</t>
  </si>
  <si>
    <t>How it updates</t>
  </si>
  <si>
    <t>Formula/source basis</t>
  </si>
  <si>
    <t>Subsurface_Chart_Data!A3:H243</t>
  </si>
  <si>
    <t>Chart-data cells point to Subsurface_Live_Data; changing Subsurface_Inputs recalculates the layer elevations and redraws the chart.</t>
  </si>
  <si>
    <t>surface B, shallow G, lens J, boundary L from Subsurface_Live_Data</t>
  </si>
  <si>
    <t>Subsurface_Chart_Data!A248:F488</t>
  </si>
  <si>
    <t>Scenario depth formulas update from the live boundary depth and input multipliers.</t>
  </si>
  <si>
    <t>thin E, medium F, thick G from Subsurface_Scenario_Data</t>
  </si>
  <si>
    <t>Subsurface_Chart_Data!A493:F733</t>
  </si>
  <si>
    <t>Uncertainty bounds update from the live boundary depth and the boundary uncertainty input.</t>
  </si>
  <si>
    <t>low C, mean B, high D from Subsurface_Scenario_Data</t>
  </si>
  <si>
    <t>Subsurface_Chart_Data!A738:F978</t>
  </si>
  <si>
    <t>Margins update from the detection threshold, ocean echo model, and no-ocean control input.</t>
  </si>
  <si>
    <t>ocean margin H, no-ocean margin I, zero J from Subsurface_Scenario_Data</t>
  </si>
  <si>
    <t>Subsurface_Chart_Data!A983:H1223</t>
  </si>
  <si>
    <t>Timing curves update from layer depths, refractive index, speed of light, and radargram jitter/clutter inputs.</t>
  </si>
  <si>
    <t>clutter C, shallow D, lens E, ocean F from Subsurface_Radargram_Data</t>
  </si>
  <si>
    <t>Subsurface_Chart_Data!A1228:F1468</t>
  </si>
  <si>
    <t>Echo margins update from live lens/ocean echo formulas minus detection threshold.</t>
  </si>
  <si>
    <t>lens X, ocean Y, zero AA from Subsurface_Live_Data</t>
  </si>
  <si>
    <t>Subsurface_Chart_Data!A1473:B1477</t>
  </si>
  <si>
    <t>Material strength chart updates from the material/evidence table.</t>
  </si>
  <si>
    <t>material index G and strength H from Subsurface_Materials_Evidence</t>
  </si>
  <si>
    <t>Subsurface_Chart_Data!A1492:B1495</t>
  </si>
  <si>
    <t>Evidence score chart updates from the editable support-score inputs.</t>
  </si>
  <si>
    <t>evidence index I and score J from Subsurface_Materials_Evidence</t>
  </si>
  <si>
    <t>Audit note</t>
  </si>
  <si>
    <t>Radargram lens-return blanks are intentional. They appear only where the simulated lens is below the lens display threshold, so Excel skips those weak-lens points instead of drawing false returns.</t>
  </si>
  <si>
    <t>Subsurface_Radargram_Data column E, Subsurface_Live_Data column U</t>
  </si>
  <si>
    <t>See Subsurface_Model_Audit</t>
  </si>
  <si>
    <t>Integration cleanup</t>
  </si>
  <si>
    <t>Weak lens radargram points now return blanks instead of visible error values. Subsurface_Chart_Data still uses live formulas, so graphs update when inputs change.</t>
  </si>
  <si>
    <t>Subsurface_Radargram_Data column E, Subsurface_Chart_Data radargram block</t>
  </si>
  <si>
    <t>Doppler-angle depth inversion formulas</t>
  </si>
  <si>
    <t>Workbook concept</t>
  </si>
  <si>
    <t>Output used for</t>
  </si>
  <si>
    <t>Important note</t>
  </si>
  <si>
    <t>Doppler radial velocity</t>
  </si>
  <si>
    <t>v_radial = ABS(fD) * radar_wavelength / 2</t>
  </si>
  <si>
    <t>Doppler_Depth_Data!B:B, Inputs!C13</t>
  </si>
  <si>
    <t>Estimate line-of-sight motion from simulated VHF Doppler.</t>
  </si>
  <si>
    <t>Simplified two-way radar Doppler relationship.</t>
  </si>
  <si>
    <t>Doppler look angle</t>
  </si>
  <si>
    <t>theta = ASIN(MIN(1, v_radial / spacecraft_speed))</t>
  </si>
  <si>
    <t>Doppler_Depth_Data!C:C, Inputs!C11</t>
  </si>
  <si>
    <t>Estimate the angle needed to correct slant depth.</t>
  </si>
  <si>
    <t>The cap prevents invalid ASIN values if noisy inputs exceed the physical range.</t>
  </si>
  <si>
    <t>Slant depth from radar delay</t>
  </si>
  <si>
    <t>slant_depth = c * delay_us / (2 * ice_index * 1,000,000)</t>
  </si>
  <si>
    <t>Inputs!C21, Inputs!C12, simulated layer delays</t>
  </si>
  <si>
    <t>Convert radar echo time into distance through ice.</t>
  </si>
  <si>
    <t>Uses two-way travel time and the slower radar speed in ice.</t>
  </si>
  <si>
    <t>Actual vertical depth</t>
  </si>
  <si>
    <t>actual_depth = slant_depth * COS(theta)</t>
  </si>
  <si>
    <t>Doppler angle and slant depth columns</t>
  </si>
  <si>
    <t>Estimate corrected ocean, lens, and upper-layer depths.</t>
  </si>
  <si>
    <t>This is the workbook's simplified version of correcting an angled return.</t>
  </si>
  <si>
    <t>Depth error check</t>
  </si>
  <si>
    <t>error = corrected_depth - true_simulated_depth</t>
  </si>
  <si>
    <t>Corrected depth and Subsurface_Live_Data true depth</t>
  </si>
  <si>
    <t>Prove the formula is integrated and calculating on-sheet.</t>
  </si>
  <si>
    <t>In this controlled simulation the corrected ocean error should be near zero.</t>
  </si>
  <si>
    <t>Subsurface Model Audit</t>
  </si>
  <si>
    <t>Live Excel checks for graph integration, formula-driven calculations, and visible workbook errors.</t>
  </si>
  <si>
    <t>Area</t>
  </si>
  <si>
    <t>What the check verifies</t>
  </si>
  <si>
    <t>Result</t>
  </si>
  <si>
    <t>Workbook health</t>
  </si>
  <si>
    <t>No visible calculation errors in subsurface sheets</t>
  </si>
  <si>
    <t>Uses ISERROR across the live data, scenario, radargram, chart-data, and evidence sheets.</t>
  </si>
  <si>
    <t>Weak-lens radargram gaps are now blanks, not visible error values.</t>
  </si>
  <si>
    <t>Graph links</t>
  </si>
  <si>
    <t>All plotted chart-source cells are formulas</t>
  </si>
  <si>
    <t>Counts formula cells in every plotted block of Subsurface_Chart_Data.</t>
  </si>
  <si>
    <t>Confirms chart sources are live formulas, not pasted values.</t>
  </si>
  <si>
    <t>Main simulation output is formula-driven</t>
  </si>
  <si>
    <t>Counts formulas in Subsurface_Live_Data.</t>
  </si>
  <si>
    <t>The model outputs are calculated inside Excel.</t>
  </si>
  <si>
    <t>Layer logic</t>
  </si>
  <si>
    <t>Depth order is shallow ice &lt; lens &lt; ocean</t>
  </si>
  <si>
    <t>Checks every row for physically ordered depths below the surface.</t>
  </si>
  <si>
    <t>Larger depth means deeper below the icy topography.</t>
  </si>
  <si>
    <t>Elevation order is surface &gt; shallow ice &gt; lens &gt; ocean</t>
  </si>
  <si>
    <t>Checks every row for correct plotted vertical order.</t>
  </si>
  <si>
    <t>Matches the icy-layer graph.</t>
  </si>
  <si>
    <t>Layer formulas</t>
  </si>
  <si>
    <t>Layer elevations equal surface height minus depth</t>
  </si>
  <si>
    <t>Checks shallow, lens, and ocean-boundary elevation formulas.</t>
  </si>
  <si>
    <t>Confirms the first graph's y-values are calculated correctly.</t>
  </si>
  <si>
    <t>Radar timing</t>
  </si>
  <si>
    <t>Deeper reflectors return later</t>
  </si>
  <si>
    <t>Checks shallow delay &lt; lens delay &lt; ocean-boundary delay.</t>
  </si>
  <si>
    <t>Matches the radargram graph.</t>
  </si>
  <si>
    <t>Delay formula equals 2*n*depth/c*1e6</t>
  </si>
  <si>
    <t>Checks shallow, lens, and ocean-boundary radar delays.</t>
  </si>
  <si>
    <t>Confirms radar timing is calculated in Excel.</t>
  </si>
  <si>
    <t>Echo strength</t>
  </si>
  <si>
    <t>Echo formulas match attenuation and roughness assumptions</t>
  </si>
  <si>
    <t>Checks shallow echo, lens echo, and ocean-boundary echo.</t>
  </si>
  <si>
    <t>Confirms echo strength is calculated in Excel.</t>
  </si>
  <si>
    <t>Margins equal echo strength minus detection threshold</t>
  </si>
  <si>
    <t>Checks lens margin, ocean margin, and zero reference.</t>
  </si>
  <si>
    <t>Checks the detectability-margin graph.</t>
  </si>
  <si>
    <t>Scenario logic</t>
  </si>
  <si>
    <t>Thin &lt; medium &lt; thick shell scenarios</t>
  </si>
  <si>
    <t>Checks scenario depth ordering across every row.</t>
  </si>
  <si>
    <t>Checks the scenario comparison chart.</t>
  </si>
  <si>
    <t>Uncertainty logic</t>
  </si>
  <si>
    <t>Lower &lt;= mean &lt;= upper boundary band</t>
  </si>
  <si>
    <t>Checks the uncertainty range around the mean boundary.</t>
  </si>
  <si>
    <t>Checks the uncertainty-band graph.</t>
  </si>
  <si>
    <t>Radargram logic</t>
  </si>
  <si>
    <t>Weak lens returns are skipped as blanks</t>
  </si>
  <si>
    <t>Counts blank lens-return cells and compares them with weak-lens flags.</t>
  </si>
  <si>
    <t>Blank cells prevent false weak-lens returns without showing spreadsheet errors.</t>
  </si>
  <si>
    <t>Evidence logic</t>
  </si>
  <si>
    <t>Evidence scores stay between 0 and 100 percent</t>
  </si>
  <si>
    <t>Checks evidence-score inputs used by the evidence graph.</t>
  </si>
  <si>
    <t>Checks the cross-instrument evidence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</si>
</sst>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0"/>
  </numFmts>
  <fonts count="39">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
      <b/>
      <sz val="12"/>
      <color rgb="FF1F2937"/>
      <name val="Carlito"/>
    </font>
    <font>
      <b/>
      <sz val="11"/>
      <color rgb="FFFFFFFF"/>
      <name val="Carlito"/>
    </font>
    <font>
      <b/>
      <sz val="13"/>
      <color rgb="FF1F2937"/>
      <name val="Carlito"/>
    </font>
    <font>
      <b/>
      <sz val="11"/>
      <name val="Carlito"/>
    </font>
    <font>
      <b/>
      <sz val="16"/>
      <name val="Carlito"/>
    </font>
    <font>
      <b/>
      <sz val="11"/>
      <color rgb="FFFFFFFF"/>
      <name val="Aptos"/>
    </font>
    <font>
      <b/>
      <sz val="9"/>
      <color rgb="FF1F1F1F"/>
      <name val="Aptos"/>
    </font>
    <font>
      <sz val="9"/>
      <color rgb="FF1F1F1F"/>
      <name val="Aptos"/>
    </font>
    <font>
      <b/>
      <sz val="14"/>
      <color rgb="FFFFFFFF"/>
      <name val="Aptos Display"/>
    </font>
    <font>
      <b/>
      <sz val="8"/>
      <color rgb="FFFFFFFF"/>
      <name val="Aptos"/>
    </font>
    <font>
      <sz val="8"/>
      <color rgb="FF1F1F1F"/>
      <name val="Aptos"/>
    </font>
    <font>
      <b/>
      <sz val="18"/>
      <color rgb="FFFFFFFF"/>
      <name val="Aptos Display"/>
    </font>
    <font>
      <sz val="10"/>
      <color rgb="FFFFFFFF"/>
      <name val="Aptos"/>
    </font>
    <font>
      <b/>
      <sz val="10"/>
      <color rgb="FFFFFFFF"/>
      <name val="Aptos"/>
    </font>
    <font>
      <sz val="9"/>
      <color rgb="FF1F1F1F"/>
      <name val="Aptos"/>
    </font>
    <font>
      <b/>
      <sz val="14"/>
      <color rgb="FF17365D"/>
      <name val="Aptos Display"/>
    </font>
    <font>
      <sz val="8"/>
      <color rgb="FF404040"/>
      <name val="Aptos"/>
    </font>
    <font>
      <b/>
      <sz val="9"/>
      <color rgb="FF1F1F1F"/>
      <name val="Aptos"/>
    </font>
  </fonts>
  <fills count="25">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
      <patternFill patternType="solid">
        <fgColor rgb="FF1F4E79"/>
      </patternFill>
    </fill>
    <fill>
      <patternFill patternType="solid">
        <fgColor rgb="FF1F4E79"/>
        <bgColor indexed="64"/>
      </patternFill>
    </fill>
    <fill>
      <patternFill patternType="solid">
        <fgColor rgb="FF17365D"/>
      </patternFill>
    </fill>
    <fill>
      <patternFill patternType="solid">
        <fgColor rgb="FFD9EAF7"/>
      </patternFill>
    </fill>
    <fill>
      <patternFill patternType="solid">
        <fgColor rgb="FF17365D"/>
      </patternFill>
    </fill>
    <fill>
      <patternFill patternType="solid">
        <fgColor rgb="FF244062"/>
      </patternFill>
    </fill>
    <fill>
      <patternFill patternType="solid">
        <fgColor rgb="FF1F4E79"/>
      </patternFill>
    </fill>
    <fill>
      <patternFill patternType="solid">
        <fgColor rgb="FFE2F0D9"/>
      </patternFill>
    </fill>
    <fill>
      <patternFill patternType="solid">
        <fgColor rgb="FFF2F2F2"/>
      </patternFill>
    </fill>
    <fill>
      <patternFill patternType="solid">
        <fgColor rgb="FFD9EAF7"/>
      </patternFill>
    </fill>
    <fill>
      <patternFill patternType="solid">
        <fgColor rgb="FFFCE4D6"/>
      </patternFill>
    </fill>
  </fills>
  <borders count="15">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
      <left style="thin">
        <color rgb="FFD4DAE3"/>
      </left>
      <right style="thin">
        <color rgb="FFD4DAE3"/>
      </right>
      <top style="thin">
        <color rgb="FFD4DAE3"/>
      </top>
      <bottom style="thin">
        <color rgb="FFD4DAE3"/>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s>
  <cellStyleXfs count="1">
    <xf numFmtId="0" fontId="0" fillId="0" borderId="0"/>
  </cellStyleXfs>
  <cellXfs count="86">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21" fillId="0" borderId="0" xfId="0" applyFont="1"/>
    <xf numFmtId="0" fontId="22" fillId="14" borderId="9" xfId="0" applyFont="1" applyFill="1" applyBorder="1" applyAlignment="1">
      <alignment vertical="top" wrapText="1"/>
    </xf>
    <xf numFmtId="0" fontId="0" fillId="0" borderId="9" xfId="0" applyBorder="1" applyAlignment="1">
      <alignment vertical="top" wrapText="1"/>
    </xf>
    <xf numFmtId="0" fontId="23"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8" fillId="15" borderId="9" xfId="0" applyFont="1" applyFill="1" applyBorder="1" applyAlignment="1">
      <alignment wrapText="1"/>
    </xf>
    <xf numFmtId="0" fontId="0" fillId="0" borderId="9" xfId="0" applyBorder="1" applyAlignment="1">
      <alignment wrapText="1"/>
    </xf>
    <xf numFmtId="0" fontId="24" fillId="0" borderId="9" xfId="0" applyFont="1" applyBorder="1" applyAlignment="1">
      <alignment horizontal="center" wrapText="1"/>
    </xf>
    <xf numFmtId="0" fontId="28" fillId="0" borderId="10" xfId="0" applyFont="1" applyBorder="1" applyAlignment="1">
      <alignment horizontal="left" vertical="center" wrapText="1"/>
    </xf>
    <xf numFmtId="0" fontId="27" fillId="17" borderId="10" xfId="0" applyFont="1" applyFill="1" applyBorder="1" applyAlignment="1">
      <alignment horizontal="left" vertical="center" wrapText="1"/>
    </xf>
    <xf numFmtId="0" fontId="35" fillId="21" borderId="11" xfId="0" applyFont="1" applyFill="1" applyBorder="1" applyAlignment="1">
      <alignment horizontal="left" vertical="center" wrapText="1"/>
    </xf>
    <xf numFmtId="164" fontId="36" fillId="22" borderId="11" xfId="0" applyNumberFormat="1" applyFont="1" applyFill="1" applyBorder="1" applyAlignment="1">
      <alignment horizontal="right" vertical="center"/>
    </xf>
    <xf numFmtId="0" fontId="35" fillId="22" borderId="11" xfId="0" applyFont="1" applyFill="1" applyBorder="1" applyAlignment="1">
      <alignment horizontal="left" vertical="center" wrapText="1"/>
    </xf>
    <xf numFmtId="0" fontId="35" fillId="23" borderId="11" xfId="0" applyFont="1" applyFill="1" applyBorder="1" applyAlignment="1">
      <alignment horizontal="left" vertical="center" wrapText="1"/>
    </xf>
    <xf numFmtId="164" fontId="35" fillId="22" borderId="11" xfId="0" applyNumberFormat="1" applyFont="1" applyFill="1" applyBorder="1" applyAlignment="1">
      <alignment horizontal="right" vertical="center"/>
    </xf>
    <xf numFmtId="0" fontId="35" fillId="24" borderId="11" xfId="0" applyFont="1" applyFill="1" applyBorder="1" applyAlignment="1">
      <alignment horizontal="left" vertical="center" wrapText="1"/>
    </xf>
    <xf numFmtId="0" fontId="35" fillId="21" borderId="11" xfId="0" applyFont="1" applyFill="1" applyBorder="1" applyAlignment="1">
      <alignment horizontal="center" vertical="center" wrapText="1"/>
    </xf>
    <xf numFmtId="49" fontId="36" fillId="22" borderId="11" xfId="0" applyNumberFormat="1" applyFont="1" applyFill="1" applyBorder="1" applyAlignment="1">
      <alignment horizontal="right" vertical="center"/>
    </xf>
    <xf numFmtId="0" fontId="38" fillId="23" borderId="11" xfId="0" applyFont="1" applyFill="1" applyBorder="1" applyAlignment="1">
      <alignment horizontal="left" vertical="center" wrapText="1"/>
    </xf>
    <xf numFmtId="0" fontId="30" fillId="18" borderId="11" xfId="0" applyFont="1" applyFill="1" applyBorder="1" applyAlignment="1">
      <alignment horizontal="center" vertical="center" wrapText="1"/>
    </xf>
    <xf numFmtId="165" fontId="31" fillId="0" borderId="11" xfId="0" applyNumberFormat="1" applyFont="1" applyBorder="1" applyAlignment="1">
      <alignment horizontal="right" vertical="center"/>
    </xf>
    <xf numFmtId="164" fontId="31" fillId="0" borderId="11" xfId="0" applyNumberFormat="1" applyFont="1" applyBorder="1" applyAlignment="1">
      <alignment horizontal="right" vertical="center"/>
    </xf>
    <xf numFmtId="166" fontId="31" fillId="0" borderId="11" xfId="0" applyNumberFormat="1" applyFont="1" applyBorder="1" applyAlignment="1">
      <alignment horizontal="right" vertical="center"/>
    </xf>
    <xf numFmtId="0" fontId="10" fillId="0" borderId="5" xfId="0" applyFont="1" applyBorder="1" applyAlignment="1">
      <alignment vertical="top" wrapText="1"/>
    </xf>
    <xf numFmtId="0" fontId="0" fillId="0" borderId="6" xfId="0" applyBorder="1"/>
    <xf numFmtId="0" fontId="0" fillId="0" borderId="7" xfId="0" applyBorder="1"/>
    <xf numFmtId="0" fontId="5" fillId="6" borderId="1" xfId="0" applyFont="1" applyFill="1" applyBorder="1" applyAlignment="1">
      <alignment horizontal="left" vertical="center"/>
    </xf>
    <xf numFmtId="0" fontId="0" fillId="0" borderId="3" xfId="0" applyBorder="1"/>
    <xf numFmtId="0" fontId="0" fillId="0" borderId="4" xfId="0" applyBorder="1"/>
    <xf numFmtId="0" fontId="1" fillId="2" borderId="0" xfId="0" applyFont="1" applyFill="1" applyAlignment="1">
      <alignment horizontal="center" vertical="center"/>
    </xf>
    <xf numFmtId="0" fontId="0" fillId="0" borderId="0" xfId="0"/>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5" borderId="1" xfId="0" applyFont="1" applyFill="1" applyBorder="1" applyAlignment="1">
      <alignment wrapText="1"/>
    </xf>
    <xf numFmtId="0" fontId="3" fillId="3" borderId="0" xfId="0" applyFont="1" applyFill="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34" fillId="20" borderId="12" xfId="0" applyFont="1" applyFill="1" applyBorder="1" applyAlignment="1">
      <alignment horizontal="left" vertical="center" wrapText="1"/>
    </xf>
    <xf numFmtId="0" fontId="0" fillId="0" borderId="13" xfId="0" applyBorder="1"/>
    <xf numFmtId="0" fontId="0" fillId="0" borderId="14" xfId="0" applyBorder="1"/>
    <xf numFmtId="0" fontId="37" fillId="0" borderId="12" xfId="0" applyFont="1" applyBorder="1" applyAlignment="1">
      <alignment horizontal="left" vertical="center" wrapText="1"/>
    </xf>
    <xf numFmtId="0" fontId="37" fillId="22" borderId="12" xfId="0" applyFont="1" applyFill="1" applyBorder="1" applyAlignment="1">
      <alignment horizontal="left" vertical="center" wrapText="1"/>
    </xf>
    <xf numFmtId="0" fontId="32" fillId="18" borderId="0" xfId="0" applyFont="1" applyFill="1" applyAlignment="1">
      <alignment horizontal="left" vertical="center" wrapText="1"/>
    </xf>
    <xf numFmtId="0" fontId="33" fillId="19" borderId="0" xfId="0" applyFont="1" applyFill="1" applyAlignment="1">
      <alignment horizontal="left" vertical="center" wrapText="1"/>
    </xf>
    <xf numFmtId="0" fontId="29" fillId="18" borderId="0" xfId="0" applyFont="1" applyFill="1" applyAlignment="1">
      <alignment horizontal="left" vertical="center"/>
    </xf>
    <xf numFmtId="0" fontId="2" fillId="3" borderId="0" xfId="0" applyFont="1" applyFill="1" applyAlignment="1">
      <alignment wrapText="1"/>
    </xf>
    <xf numFmtId="0" fontId="14" fillId="7" borderId="0" xfId="0" applyFont="1" applyFill="1" applyAlignment="1">
      <alignment horizontal="center" vertical="center" wrapText="1"/>
    </xf>
    <xf numFmtId="0" fontId="12" fillId="10" borderId="5" xfId="0" applyFont="1" applyFill="1" applyBorder="1" applyAlignment="1">
      <alignment wrapText="1"/>
    </xf>
    <xf numFmtId="0" fontId="26" fillId="16" borderId="12" xfId="0" applyFont="1" applyFill="1" applyBorder="1" applyAlignment="1">
      <alignment horizontal="left" vertical="center" wrapText="1"/>
    </xf>
    <xf numFmtId="0" fontId="0" fillId="0" borderId="0" xfId="0" applyAlignment="1">
      <alignment wrapText="1"/>
    </xf>
    <xf numFmtId="0" fontId="25" fillId="0" borderId="0" xfId="0" applyFont="1"/>
  </cellXfs>
  <cellStyles count="1">
    <cellStyle name="Normal" xfId="0" builtinId="0"/>
  </cellStyles>
  <dxfs count="4">
    <dxf>
      <fill>
        <patternFill>
          <bgColor rgb="FFFCE4D6"/>
        </patternFill>
      </fill>
    </dxf>
    <dxf>
      <fill>
        <patternFill>
          <bgColor rgb="FFE2F4EA"/>
        </patternFill>
      </fill>
    </dxf>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6C14-4F63-A150-3AE17E175621}"/>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6C14-4F63-A150-3AE17E175621}"/>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6C14-4F63-A150-3AE17E175621}"/>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94B8-4A15-AC8A-8B5C8A6FE369}"/>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94B8-4A15-AC8A-8B5C8A6FE369}"/>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94B8-4A15-AC8A-8B5C8A6FE369}"/>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94B8-4A15-AC8A-8B5C8A6FE369}"/>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21DE-4D5B-88D9-85EBF2DFD17E}"/>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65B0-4DF7-8001-B5A9ED4A9745}"/>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65B0-4DF7-8001-B5A9ED4A9745}"/>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65B0-4DF7-8001-B5A9ED4A9745}"/>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65B0-4DF7-8001-B5A9ED4A9745}"/>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3592-4D16-A5CB-7D98BAACF7CB}"/>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3592-4D16-A5CB-7D98BAACF7CB}"/>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3592-4D16-A5CB-7D98BAACF7CB}"/>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3592-4D16-A5CB-7D98BAACF7CB}"/>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02E5-4F89-A8E2-8D2E48A21119}"/>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02E5-4F89-A8E2-8D2E48A21119}"/>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02E5-4F89-A8E2-8D2E48A21119}"/>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02E5-4F89-A8E2-8D2E48A21119}"/>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153E-424F-9478-36410B4B1A38}"/>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153E-424F-9478-36410B4B1A38}"/>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153E-424F-9478-36410B4B1A38}"/>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153E-424F-9478-36410B4B1A38}"/>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76A8-4980-ABA2-2C9BE2AB2740}"/>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76A8-4980-ABA2-2C9BE2AB2740}"/>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76A8-4980-ABA2-2C9BE2AB2740}"/>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76A8-4980-ABA2-2C9BE2AB2740}"/>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Subsurface Truth Model: Icy Layers</a:t>
            </a:r>
          </a:p>
        </c:rich>
      </c:tx>
      <c:overlay val="0"/>
    </c:title>
    <c:autoTitleDeleted val="0"/>
    <c:plotArea>
      <c:layout/>
      <c:scatterChart>
        <c:scatterStyle val="lineMarker"/>
        <c:varyColors val="0"/>
        <c:ser>
          <c:idx val="0"/>
          <c:order val="0"/>
          <c:tx>
            <c:v>Icy top surface</c:v>
          </c:tx>
          <c:spPr>
            <a:ln w="19050">
              <a:solidFill>
                <a:srgbClr val="E76F24"/>
              </a:solidFill>
              <a:prstDash val="solid"/>
            </a:ln>
          </c:spPr>
          <c:marker>
            <c:symbol val="none"/>
          </c:marker>
          <c:xVal>
            <c:numRef>
              <c:f>Subsurface_Chart_Data!$A$3:$A$243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96E5-45D0-8B1D-5942BF299FD5}"/>
            </c:ext>
          </c:extLst>
        </c:ser>
        <c:ser>
          <c:idx val="1"/>
          <c:order val="1"/>
          <c:tx>
            <c:v>Shallow ice layer</c:v>
          </c:tx>
          <c:spPr>
            <a:ln w="19050">
              <a:solidFill>
                <a:srgbClr val="219653"/>
              </a:solidFill>
              <a:prstDash val="solid"/>
            </a:ln>
          </c:spPr>
          <c:marker>
            <c:symbol val="none"/>
          </c:marker>
          <c:xVal>
            <c:numRef>
              <c:f>Subsurface_Chart_Data!$C$3:$C$243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Subsurface_Chart_Data!$D$3:$D$243</c:f>
              <c:numCache>
                <c:formatCode>General</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c:ext xmlns:c16="http://schemas.microsoft.com/office/drawing/2014/chart" uri="{C3380CC4-5D6E-409C-BE32-E72D297353CC}">
              <c16:uniqueId val="{00000001-96E5-45D0-8B1D-5942BF299FD5}"/>
            </c:ext>
          </c:extLst>
        </c:ser>
        <c:ser>
          <c:idx val="2"/>
          <c:order val="2"/>
          <c:tx>
            <c:v>Warm/briny lens</c:v>
          </c:tx>
          <c:spPr>
            <a:ln w="19050">
              <a:solidFill>
                <a:srgbClr val="D49A22"/>
              </a:solidFill>
              <a:prstDash val="solid"/>
            </a:ln>
          </c:spPr>
          <c:marker>
            <c:symbol val="none"/>
          </c:marker>
          <c:xVal>
            <c:numRef>
              <c:f>Subsurface_Chart_Data!$E$3:$E$243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Subsurface_Chart_Data!$F$3:$F$243</c:f>
              <c:numCache>
                <c:formatCode>General</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c:ext xmlns:c16="http://schemas.microsoft.com/office/drawing/2014/chart" uri="{C3380CC4-5D6E-409C-BE32-E72D297353CC}">
              <c16:uniqueId val="{00000002-96E5-45D0-8B1D-5942BF299FD5}"/>
            </c:ext>
          </c:extLst>
        </c:ser>
        <c:ser>
          <c:idx val="3"/>
          <c:order val="3"/>
          <c:tx>
            <c:v>Ice-ocean boundary</c:v>
          </c:tx>
          <c:spPr>
            <a:ln w="19050">
              <a:solidFill>
                <a:srgbClr val="7048B8"/>
              </a:solidFill>
              <a:prstDash val="solid"/>
            </a:ln>
          </c:spPr>
          <c:marker>
            <c:symbol val="none"/>
          </c:marker>
          <c:xVal>
            <c:numRef>
              <c:f>Subsurface_Chart_Data!$G$3:$G$243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Subsurface_Chart_Data!$H$3:$H$243</c:f>
              <c:numCache>
                <c:formatCode>General</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c:ext xmlns:c16="http://schemas.microsoft.com/office/drawing/2014/chart" uri="{C3380CC4-5D6E-409C-BE32-E72D297353CC}">
              <c16:uniqueId val="{00000003-96E5-45D0-8B1D-5942BF299FD5}"/>
            </c:ext>
          </c:extLst>
        </c:ser>
        <c:dLbls>
          <c:showLegendKey val="0"/>
          <c:showVal val="0"/>
          <c:showCatName val="0"/>
          <c:showSerName val="0"/>
          <c:showPercent val="0"/>
          <c:showBubbleSize val="0"/>
        </c:dLbls>
        <c:axId val="1918580720"/>
        <c:axId val="1918592240"/>
      </c:scatterChart>
      <c:valAx>
        <c:axId val="191858072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240"/>
        <c:crosses val="min"/>
        <c:crossBetween val="midCat"/>
      </c:valAx>
      <c:valAx>
        <c:axId val="191859224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Elevation relative to reference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072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Scenario Comparison: Thin / Medium / Thick Ice</a:t>
            </a:r>
          </a:p>
        </c:rich>
      </c:tx>
      <c:overlay val="0"/>
    </c:title>
    <c:autoTitleDeleted val="0"/>
    <c:plotArea>
      <c:layout/>
      <c:scatterChart>
        <c:scatterStyle val="lineMarker"/>
        <c:varyColors val="0"/>
        <c:ser>
          <c:idx val="0"/>
          <c:order val="0"/>
          <c:tx>
            <c:v>Thin shell</c:v>
          </c:tx>
          <c:spPr>
            <a:ln w="19050">
              <a:solidFill>
                <a:srgbClr val="219653"/>
              </a:solidFill>
              <a:prstDash val="solid"/>
            </a:ln>
          </c:spPr>
          <c:marker>
            <c:symbol val="none"/>
          </c:marker>
          <c:xVal>
            <c:numRef>
              <c:f>Subsurface_Chart_Data!$A$248:$A$488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Subsurface_Chart_Data!$B$248:$B$488</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c:ext xmlns:c16="http://schemas.microsoft.com/office/drawing/2014/chart" uri="{C3380CC4-5D6E-409C-BE32-E72D297353CC}">
              <c16:uniqueId val="{00000000-9560-43B8-BDDE-A537FC872726}"/>
            </c:ext>
          </c:extLst>
        </c:ser>
        <c:ser>
          <c:idx val="1"/>
          <c:order val="1"/>
          <c:tx>
            <c:v>Medium shell</c:v>
          </c:tx>
          <c:spPr>
            <a:ln w="19050">
              <a:solidFill>
                <a:srgbClr val="7048B8"/>
              </a:solidFill>
              <a:prstDash val="solid"/>
            </a:ln>
          </c:spPr>
          <c:marker>
            <c:symbol val="none"/>
          </c:marker>
          <c:xVal>
            <c:numRef>
              <c:f>Subsurface_Chart_Data!$C$248:$C$488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Subsurface_Chart_Data!$D$248:$D$488</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9560-43B8-BDDE-A537FC872726}"/>
            </c:ext>
          </c:extLst>
        </c:ser>
        <c:ser>
          <c:idx val="2"/>
          <c:order val="2"/>
          <c:tx>
            <c:v>Thick shell</c:v>
          </c:tx>
          <c:spPr>
            <a:ln w="19050">
              <a:solidFill>
                <a:srgbClr val="C43A3A"/>
              </a:solidFill>
              <a:prstDash val="solid"/>
            </a:ln>
          </c:spPr>
          <c:marker>
            <c:symbol val="none"/>
          </c:marker>
          <c:xVal>
            <c:numRef>
              <c:f>Subsurface_Chart_Data!$E$248:$E$488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Subsurface_Chart_Data!$F$248:$F$488</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c:ext xmlns:c16="http://schemas.microsoft.com/office/drawing/2014/chart" uri="{C3380CC4-5D6E-409C-BE32-E72D297353CC}">
              <c16:uniqueId val="{00000002-9560-43B8-BDDE-A537FC872726}"/>
            </c:ext>
          </c:extLst>
        </c:ser>
        <c:dLbls>
          <c:showLegendKey val="0"/>
          <c:showVal val="0"/>
          <c:showCatName val="0"/>
          <c:showSerName val="0"/>
          <c:showPercent val="0"/>
          <c:showBubbleSize val="0"/>
        </c:dLbls>
        <c:axId val="1918587920"/>
        <c:axId val="1918592720"/>
      </c:scatterChart>
      <c:valAx>
        <c:axId val="191858792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720"/>
        <c:crosses val="min"/>
        <c:crossBetween val="midCat"/>
      </c:valAx>
      <c:valAx>
        <c:axId val="191859272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792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Boundary Uncertainty Band</a:t>
            </a:r>
          </a:p>
        </c:rich>
      </c:tx>
      <c:overlay val="0"/>
    </c:title>
    <c:autoTitleDeleted val="0"/>
    <c:plotArea>
      <c:layout/>
      <c:scatterChart>
        <c:scatterStyle val="lineMarker"/>
        <c:varyColors val="0"/>
        <c:ser>
          <c:idx val="0"/>
          <c:order val="0"/>
          <c:tx>
            <c:v>Lower bound</c:v>
          </c:tx>
          <c:spPr>
            <a:ln w="19050">
              <a:solidFill>
                <a:srgbClr val="219653"/>
              </a:solidFill>
              <a:prstDash val="solid"/>
            </a:ln>
          </c:spPr>
          <c:marker>
            <c:symbol val="none"/>
          </c:marker>
          <c:xVal>
            <c:numRef>
              <c:f>Subsurface_Chart_Data!$A$493:$A$733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Subsurface_Chart_Data!$B$493:$B$733</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c:ext xmlns:c16="http://schemas.microsoft.com/office/drawing/2014/chart" uri="{C3380CC4-5D6E-409C-BE32-E72D297353CC}">
              <c16:uniqueId val="{00000000-7029-4CF3-8756-E44136DE63B4}"/>
            </c:ext>
          </c:extLst>
        </c:ser>
        <c:ser>
          <c:idx val="1"/>
          <c:order val="1"/>
          <c:tx>
            <c:v>Mean boundary</c:v>
          </c:tx>
          <c:spPr>
            <a:ln w="19050">
              <a:solidFill>
                <a:srgbClr val="7048B8"/>
              </a:solidFill>
              <a:prstDash val="solid"/>
            </a:ln>
          </c:spPr>
          <c:marker>
            <c:symbol val="none"/>
          </c:marker>
          <c:xVal>
            <c:numRef>
              <c:f>Subsurface_Chart_Data!$C$493:$C$733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Subsurface_Chart_Data!$D$493:$D$733</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7029-4CF3-8756-E44136DE63B4}"/>
            </c:ext>
          </c:extLst>
        </c:ser>
        <c:ser>
          <c:idx val="2"/>
          <c:order val="2"/>
          <c:tx>
            <c:v>Upper bound</c:v>
          </c:tx>
          <c:spPr>
            <a:ln w="19050">
              <a:solidFill>
                <a:srgbClr val="C43A3A"/>
              </a:solidFill>
              <a:prstDash val="solid"/>
            </a:ln>
          </c:spPr>
          <c:marker>
            <c:symbol val="none"/>
          </c:marker>
          <c:xVal>
            <c:numRef>
              <c:f>Subsurface_Chart_Data!$E$493:$E$733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Subsurface_Chart_Data!$F$493:$F$733</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c:ext xmlns:c16="http://schemas.microsoft.com/office/drawing/2014/chart" uri="{C3380CC4-5D6E-409C-BE32-E72D297353CC}">
              <c16:uniqueId val="{00000002-7029-4CF3-8756-E44136DE63B4}"/>
            </c:ext>
          </c:extLst>
        </c:ser>
        <c:dLbls>
          <c:showLegendKey val="0"/>
          <c:showVal val="0"/>
          <c:showCatName val="0"/>
          <c:showSerName val="0"/>
          <c:showPercent val="0"/>
          <c:showBubbleSize val="0"/>
        </c:dLbls>
        <c:axId val="1918578800"/>
        <c:axId val="1918588400"/>
      </c:scatterChart>
      <c:valAx>
        <c:axId val="191857880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8400"/>
        <c:crosses val="min"/>
        <c:crossBetween val="midCat"/>
      </c:valAx>
      <c:valAx>
        <c:axId val="191858840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7880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Ocean Model vs No-Ocean Control</a:t>
            </a:r>
          </a:p>
        </c:rich>
      </c:tx>
      <c:overlay val="0"/>
    </c:title>
    <c:autoTitleDeleted val="0"/>
    <c:plotArea>
      <c:layout/>
      <c:scatterChart>
        <c:scatterStyle val="lineMarker"/>
        <c:varyColors val="0"/>
        <c:ser>
          <c:idx val="0"/>
          <c:order val="0"/>
          <c:tx>
            <c:v>Ocean model margin</c:v>
          </c:tx>
          <c:spPr>
            <a:ln w="19050">
              <a:solidFill>
                <a:srgbClr val="7048B8"/>
              </a:solidFill>
              <a:prstDash val="solid"/>
            </a:ln>
          </c:spPr>
          <c:marker>
            <c:symbol val="none"/>
          </c:marker>
          <c:xVal>
            <c:numRef>
              <c:f>Subsurface_Chart_Data!$A$738:$A$978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Subsurface_Chart_Data!$B$738:$B$978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0-A55B-422A-9CB9-4795DC2A8B66}"/>
            </c:ext>
          </c:extLst>
        </c:ser>
        <c:ser>
          <c:idx val="1"/>
          <c:order val="1"/>
          <c:tx>
            <c:v>No-ocean control margin</c:v>
          </c:tx>
          <c:spPr>
            <a:ln w="19050">
              <a:solidFill>
                <a:srgbClr val="808080"/>
              </a:solidFill>
              <a:prstDash val="solid"/>
            </a:ln>
          </c:spPr>
          <c:marker>
            <c:symbol val="none"/>
          </c:marker>
          <c:xVal>
            <c:numRef>
              <c:f>Subsurface_Chart_Data!$C$738:$C$978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Subsurface_Chart_Data!$D$738:$D$978</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c:ext xmlns:c16="http://schemas.microsoft.com/office/drawing/2014/chart" uri="{C3380CC4-5D6E-409C-BE32-E72D297353CC}">
              <c16:uniqueId val="{00000001-A55B-422A-9CB9-4795DC2A8B66}"/>
            </c:ext>
          </c:extLst>
        </c:ser>
        <c:ser>
          <c:idx val="2"/>
          <c:order val="2"/>
          <c:tx>
            <c:v>Zero threshold</c:v>
          </c:tx>
          <c:spPr>
            <a:ln w="19050">
              <a:solidFill>
                <a:srgbClr val="C43A3A"/>
              </a:solidFill>
              <a:prstDash val="solid"/>
            </a:ln>
          </c:spPr>
          <c:marker>
            <c:symbol val="none"/>
          </c:marker>
          <c:xVal>
            <c:numRef>
              <c:f>Subsurface_Chart_Data!$E$738:$E$978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Subsurface_Chart_Data!$F$738:$F$978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A55B-422A-9CB9-4795DC2A8B66}"/>
            </c:ext>
          </c:extLst>
        </c:ser>
        <c:dLbls>
          <c:showLegendKey val="0"/>
          <c:showVal val="0"/>
          <c:showCatName val="0"/>
          <c:showSerName val="0"/>
          <c:showPercent val="0"/>
          <c:showBubbleSize val="0"/>
        </c:dLbls>
        <c:axId val="1918582640"/>
        <c:axId val="1918583120"/>
      </c:scatterChart>
      <c:valAx>
        <c:axId val="191858264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3120"/>
        <c:crosses val="min"/>
        <c:crossBetween val="midCat"/>
      </c:valAx>
      <c:valAx>
        <c:axId val="191858312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264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Radargram-Style Return Timing With Clutter</a:t>
            </a:r>
          </a:p>
        </c:rich>
      </c:tx>
      <c:overlay val="0"/>
    </c:title>
    <c:autoTitleDeleted val="0"/>
    <c:plotArea>
      <c:layout/>
      <c:scatterChart>
        <c:scatterStyle val="lineMarker"/>
        <c:varyColors val="0"/>
        <c:ser>
          <c:idx val="0"/>
          <c:order val="0"/>
          <c:tx>
            <c:v>Surface clutter upper</c:v>
          </c:tx>
          <c:spPr>
            <a:ln w="19050">
              <a:solidFill>
                <a:srgbClr val="808080"/>
              </a:solidFill>
              <a:prstDash val="solid"/>
            </a:ln>
          </c:spPr>
          <c:marker>
            <c:symbol val="none"/>
          </c:marker>
          <c:xVal>
            <c:numRef>
              <c:f>Subsurface_Chart_Data!$A$983:$A$1223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Subsurface_Chart_Data!$B$983:$B$1223</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c:ext xmlns:c16="http://schemas.microsoft.com/office/drawing/2014/chart" uri="{C3380CC4-5D6E-409C-BE32-E72D297353CC}">
              <c16:uniqueId val="{00000000-F8E4-4990-B674-93D8DA118108}"/>
            </c:ext>
          </c:extLst>
        </c:ser>
        <c:ser>
          <c:idx val="1"/>
          <c:order val="1"/>
          <c:tx>
            <c:v>Shallow ice return</c:v>
          </c:tx>
          <c:spPr>
            <a:ln w="19050">
              <a:solidFill>
                <a:srgbClr val="219653"/>
              </a:solidFill>
              <a:prstDash val="solid"/>
            </a:ln>
          </c:spPr>
          <c:marker>
            <c:symbol val="none"/>
          </c:marker>
          <c:xVal>
            <c:numRef>
              <c:f>Subsurface_Chart_Data!$C$983:$C$1223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Subsurface_Chart_Data!$D$983:$D$1223</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c:ext xmlns:c16="http://schemas.microsoft.com/office/drawing/2014/chart" uri="{C3380CC4-5D6E-409C-BE32-E72D297353CC}">
              <c16:uniqueId val="{00000001-F8E4-4990-B674-93D8DA118108}"/>
            </c:ext>
          </c:extLst>
        </c:ser>
        <c:ser>
          <c:idx val="2"/>
          <c:order val="2"/>
          <c:tx>
            <c:v>Warm/briny lens return</c:v>
          </c:tx>
          <c:spPr>
            <a:ln w="19050">
              <a:solidFill>
                <a:srgbClr val="D49A22"/>
              </a:solidFill>
              <a:prstDash val="solid"/>
            </a:ln>
          </c:spPr>
          <c:marker>
            <c:symbol val="none"/>
          </c:marker>
          <c:xVal>
            <c:numRef>
              <c:f>Subsurface_Chart_Data!$E$983:$E$1223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Subsurface_Chart_Data!$F$983:$F$1223</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F8E4-4990-B674-93D8DA118108}"/>
            </c:ext>
          </c:extLst>
        </c:ser>
        <c:ser>
          <c:idx val="3"/>
          <c:order val="3"/>
          <c:tx>
            <c:v>Ocean boundary return</c:v>
          </c:tx>
          <c:spPr>
            <a:ln w="19050">
              <a:solidFill>
                <a:srgbClr val="7048B8"/>
              </a:solidFill>
              <a:prstDash val="solid"/>
            </a:ln>
          </c:spPr>
          <c:marker>
            <c:symbol val="none"/>
          </c:marker>
          <c:xVal>
            <c:numRef>
              <c:f>Subsurface_Chart_Data!$G$983:$G$1223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Subsurface_Chart_Data!$H$983:$H$1223</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c:ext xmlns:c16="http://schemas.microsoft.com/office/drawing/2014/chart" uri="{C3380CC4-5D6E-409C-BE32-E72D297353CC}">
              <c16:uniqueId val="{00000003-F8E4-4990-B674-93D8DA118108}"/>
            </c:ext>
          </c:extLst>
        </c:ser>
        <c:dLbls>
          <c:showLegendKey val="0"/>
          <c:showVal val="0"/>
          <c:showCatName val="0"/>
          <c:showSerName val="0"/>
          <c:showPercent val="0"/>
          <c:showBubbleSize val="0"/>
        </c:dLbls>
        <c:axId val="2059083248"/>
        <c:axId val="2059083728"/>
      </c:scatterChart>
      <c:valAx>
        <c:axId val="2059083248"/>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728"/>
        <c:crosses val="min"/>
        <c:crossBetween val="midCat"/>
      </c:valAx>
      <c:valAx>
        <c:axId val="205908372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Two-way delay after surface return (us)</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248"/>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Detectability Margin vs Threshold</a:t>
            </a:r>
          </a:p>
        </c:rich>
      </c:tx>
      <c:overlay val="0"/>
    </c:title>
    <c:autoTitleDeleted val="0"/>
    <c:plotArea>
      <c:layout/>
      <c:scatterChart>
        <c:scatterStyle val="lineMarker"/>
        <c:varyColors val="0"/>
        <c:ser>
          <c:idx val="0"/>
          <c:order val="0"/>
          <c:tx>
            <c:v>Lens echo margin</c:v>
          </c:tx>
          <c:spPr>
            <a:ln w="19050">
              <a:solidFill>
                <a:srgbClr val="D49A22"/>
              </a:solidFill>
              <a:prstDash val="solid"/>
            </a:ln>
          </c:spPr>
          <c:marker>
            <c:symbol val="none"/>
          </c:marker>
          <c:xVal>
            <c:numRef>
              <c:f>Subsurface_Chart_Data!$A$1228:$A$1468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Subsurface_Chart_Data!$B$1228:$B$1468</c:f>
              <c:numCache>
                <c:formatCode>General</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c:ext xmlns:c16="http://schemas.microsoft.com/office/drawing/2014/chart" uri="{C3380CC4-5D6E-409C-BE32-E72D297353CC}">
              <c16:uniqueId val="{00000000-EBA2-42CC-9D12-3CC999898813}"/>
            </c:ext>
          </c:extLst>
        </c:ser>
        <c:ser>
          <c:idx val="1"/>
          <c:order val="1"/>
          <c:tx>
            <c:v>Ocean echo margin</c:v>
          </c:tx>
          <c:spPr>
            <a:ln w="19050">
              <a:solidFill>
                <a:srgbClr val="7048B8"/>
              </a:solidFill>
              <a:prstDash val="solid"/>
            </a:ln>
          </c:spPr>
          <c:marker>
            <c:symbol val="none"/>
          </c:marker>
          <c:xVal>
            <c:numRef>
              <c:f>Subsurface_Chart_Data!$C$1228:$C$1468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Subsurface_Chart_Data!$D$1228:$D$1468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1-EBA2-42CC-9D12-3CC999898813}"/>
            </c:ext>
          </c:extLst>
        </c:ser>
        <c:ser>
          <c:idx val="2"/>
          <c:order val="2"/>
          <c:tx>
            <c:v>Zero margin threshold</c:v>
          </c:tx>
          <c:spPr>
            <a:ln w="19050">
              <a:solidFill>
                <a:srgbClr val="C43A3A"/>
              </a:solidFill>
              <a:prstDash val="solid"/>
            </a:ln>
          </c:spPr>
          <c:marker>
            <c:symbol val="none"/>
          </c:marker>
          <c:xVal>
            <c:numRef>
              <c:f>Subsurface_Chart_Data!$E$1228:$E$1468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Subsurface_Chart_Data!$F$1228:$F$1468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EBA2-42CC-9D12-3CC999898813}"/>
            </c:ext>
          </c:extLst>
        </c:ser>
        <c:dLbls>
          <c:showLegendKey val="0"/>
          <c:showVal val="0"/>
          <c:showCatName val="0"/>
          <c:showSerName val="0"/>
          <c:showPercent val="0"/>
          <c:showBubbleSize val="0"/>
        </c:dLbls>
        <c:axId val="2059085648"/>
        <c:axId val="2059079888"/>
      </c:scatterChart>
      <c:valAx>
        <c:axId val="2059085648"/>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79888"/>
        <c:crosses val="min"/>
        <c:crossBetween val="midCat"/>
      </c:valAx>
      <c:valAx>
        <c:axId val="205907988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5648"/>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Reflection Strength by Material / Interface</a:t>
            </a:r>
          </a:p>
        </c:rich>
      </c:tx>
      <c:overlay val="0"/>
    </c:title>
    <c:autoTitleDeleted val="0"/>
    <c:plotArea>
      <c:layout/>
      <c:scatterChart>
        <c:scatterStyle val="lineMarker"/>
        <c:varyColors val="0"/>
        <c:ser>
          <c:idx val="0"/>
          <c:order val="0"/>
          <c:tx>
            <c:v>Material/interface strength</c:v>
          </c:tx>
          <c:spPr>
            <a:ln w="19050">
              <a:solidFill>
                <a:srgbClr val="2F6DB3"/>
              </a:solidFill>
              <a:prstDash val="solid"/>
            </a:ln>
          </c:spPr>
          <c:marker>
            <c:symbol val="none"/>
          </c:marker>
          <c:xVal>
            <c:numRef>
              <c:f>Subsurface_Chart_Data!$A$1473:$A$1477</c:f>
              <c:numCache>
                <c:formatCode>General</c:formatCode>
                <c:ptCount val="5"/>
                <c:pt idx="0">
                  <c:v>1</c:v>
                </c:pt>
                <c:pt idx="1">
                  <c:v>2</c:v>
                </c:pt>
                <c:pt idx="2">
                  <c:v>3</c:v>
                </c:pt>
                <c:pt idx="3">
                  <c:v>4</c:v>
                </c:pt>
                <c:pt idx="4">
                  <c:v>5</c:v>
                </c:pt>
              </c:numCache>
            </c:numRef>
          </c:xVal>
          <c:yVal>
            <c:numRef>
              <c:f>Subsurface_Chart_Data!$B$1473:$B$1477</c:f>
              <c:numCache>
                <c:formatCode>General</c:formatCode>
                <c:ptCount val="5"/>
                <c:pt idx="0">
                  <c:v>-18</c:v>
                </c:pt>
                <c:pt idx="1">
                  <c:v>-14</c:v>
                </c:pt>
                <c:pt idx="2">
                  <c:v>-10</c:v>
                </c:pt>
                <c:pt idx="3">
                  <c:v>-6</c:v>
                </c:pt>
                <c:pt idx="4">
                  <c:v>-2</c:v>
                </c:pt>
              </c:numCache>
            </c:numRef>
          </c:yVal>
          <c:smooth val="0"/>
          <c:extLst>
            <c:ext xmlns:c16="http://schemas.microsoft.com/office/drawing/2014/chart" uri="{C3380CC4-5D6E-409C-BE32-E72D297353CC}">
              <c16:uniqueId val="{00000000-A57A-48E1-AE60-AC0B179FA16F}"/>
            </c:ext>
          </c:extLst>
        </c:ser>
        <c:dLbls>
          <c:showLegendKey val="0"/>
          <c:showVal val="0"/>
          <c:showCatName val="0"/>
          <c:showSerName val="0"/>
          <c:showPercent val="0"/>
          <c:showBubbleSize val="0"/>
        </c:dLbls>
        <c:axId val="2057461488"/>
        <c:axId val="2057458128"/>
      </c:scatterChart>
      <c:valAx>
        <c:axId val="2057461488"/>
        <c:scaling>
          <c:orientation val="minMax"/>
          <c:max val="5"/>
          <c:min val="1"/>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Material/interface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8128"/>
        <c:crosses val="min"/>
        <c:crossBetween val="midCat"/>
      </c:valAx>
      <c:valAx>
        <c:axId val="205745812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Reflection strength before depth loss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61488"/>
        <c:crosses val="min"/>
        <c:crossBetween val="midCat"/>
      </c:valAx>
    </c:plotArea>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Cross-Instrument Evidence Score</a:t>
            </a:r>
          </a:p>
        </c:rich>
      </c:tx>
      <c:overlay val="0"/>
    </c:title>
    <c:autoTitleDeleted val="0"/>
    <c:plotArea>
      <c:layout/>
      <c:scatterChart>
        <c:scatterStyle val="lineMarker"/>
        <c:varyColors val="0"/>
        <c:ser>
          <c:idx val="0"/>
          <c:order val="0"/>
          <c:tx>
            <c:v>Evidence support score</c:v>
          </c:tx>
          <c:spPr>
            <a:ln w="19050">
              <a:solidFill>
                <a:srgbClr val="219653"/>
              </a:solidFill>
              <a:prstDash val="solid"/>
            </a:ln>
          </c:spPr>
          <c:marker>
            <c:symbol val="none"/>
          </c:marker>
          <c:xVal>
            <c:numRef>
              <c:f>Subsurface_Chart_Data!$A$1492:$A$1495</c:f>
              <c:numCache>
                <c:formatCode>General</c:formatCode>
                <c:ptCount val="4"/>
                <c:pt idx="0">
                  <c:v>1</c:v>
                </c:pt>
                <c:pt idx="1">
                  <c:v>2</c:v>
                </c:pt>
                <c:pt idx="2">
                  <c:v>3</c:v>
                </c:pt>
                <c:pt idx="3">
                  <c:v>4</c:v>
                </c:pt>
              </c:numCache>
            </c:numRef>
          </c:xVal>
          <c:yVal>
            <c:numRef>
              <c:f>Subsurface_Chart_Data!$B$1492:$B$1495</c:f>
              <c:numCache>
                <c:formatCode>General</c:formatCode>
                <c:ptCount val="4"/>
                <c:pt idx="0">
                  <c:v>55</c:v>
                </c:pt>
                <c:pt idx="1">
                  <c:v>35</c:v>
                </c:pt>
                <c:pt idx="2">
                  <c:v>40</c:v>
                </c:pt>
                <c:pt idx="3">
                  <c:v>50</c:v>
                </c:pt>
              </c:numCache>
            </c:numRef>
          </c:yVal>
          <c:smooth val="0"/>
          <c:extLst>
            <c:ext xmlns:c16="http://schemas.microsoft.com/office/drawing/2014/chart" uri="{C3380CC4-5D6E-409C-BE32-E72D297353CC}">
              <c16:uniqueId val="{00000000-F3F1-42E5-BE1F-3D07E7CEC661}"/>
            </c:ext>
          </c:extLst>
        </c:ser>
        <c:dLbls>
          <c:showLegendKey val="0"/>
          <c:showVal val="0"/>
          <c:showCatName val="0"/>
          <c:showSerName val="0"/>
          <c:showPercent val="0"/>
          <c:showBubbleSize val="0"/>
        </c:dLbls>
        <c:axId val="2057454288"/>
        <c:axId val="2057455248"/>
      </c:scatterChart>
      <c:valAx>
        <c:axId val="2057454288"/>
        <c:scaling>
          <c:orientation val="minMax"/>
          <c:max val="4"/>
          <c:min val="1"/>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Evidence source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5248"/>
        <c:crosses val="min"/>
        <c:crossBetween val="midCat"/>
      </c:valAx>
      <c:valAx>
        <c:axId val="205745524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Support score (%)</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4288"/>
        <c:crosses val="min"/>
        <c:crossBetween val="midCat"/>
      </c:valAx>
    </c:plotArea>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Doppler-Inverted Look Angle vs Existing Geometry</a:t>
            </a:r>
          </a:p>
        </c:rich>
      </c:tx>
      <c:overlay val="1"/>
    </c:title>
    <c:autoTitleDeleted val="0"/>
    <c:plotArea>
      <c:layout/>
      <c:scatterChart>
        <c:scatterStyle val="lineMarker"/>
        <c:varyColors val="1"/>
        <c:ser>
          <c:idx val="0"/>
          <c:order val="0"/>
          <c:tx>
            <c:v>Doppler angle from VHF shift</c:v>
          </c:tx>
          <c:spPr>
            <a:l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Doppler_Depth_Data!$D$4:$D$244</c:f>
              <c:numCache>
                <c:formatCode>0.000</c:formatCode>
                <c:ptCount val="241"/>
                <c:pt idx="0">
                  <c:v>18.319248412874959</c:v>
                </c:pt>
                <c:pt idx="1">
                  <c:v>18.242493641366789</c:v>
                </c:pt>
                <c:pt idx="2">
                  <c:v>18.08902296660575</c:v>
                </c:pt>
                <c:pt idx="3">
                  <c:v>17.935561813895578</c:v>
                </c:pt>
                <c:pt idx="4">
                  <c:v>17.782109880908649</c:v>
                </c:pt>
                <c:pt idx="5">
                  <c:v>17.62866687134153</c:v>
                </c:pt>
                <c:pt idx="6">
                  <c:v>17.475232494223896</c:v>
                </c:pt>
                <c:pt idx="7">
                  <c:v>17.321806464957866</c:v>
                </c:pt>
                <c:pt idx="8">
                  <c:v>17.168388504096018</c:v>
                </c:pt>
                <c:pt idx="9">
                  <c:v>17.014978337955196</c:v>
                </c:pt>
                <c:pt idx="10">
                  <c:v>16.861575698775148</c:v>
                </c:pt>
                <c:pt idx="11">
                  <c:v>16.708180323833137</c:v>
                </c:pt>
                <c:pt idx="12">
                  <c:v>16.554791956133073</c:v>
                </c:pt>
                <c:pt idx="13">
                  <c:v>16.401410343937691</c:v>
                </c:pt>
                <c:pt idx="14">
                  <c:v>16.248035241256673</c:v>
                </c:pt>
                <c:pt idx="15">
                  <c:v>16.094666406702675</c:v>
                </c:pt>
                <c:pt idx="16">
                  <c:v>15.941303604178813</c:v>
                </c:pt>
                <c:pt idx="17">
                  <c:v>15.787946603570331</c:v>
                </c:pt>
                <c:pt idx="18">
                  <c:v>15.634595178978294</c:v>
                </c:pt>
                <c:pt idx="19">
                  <c:v>15.48124910997298</c:v>
                </c:pt>
                <c:pt idx="20">
                  <c:v>15.327908180984778</c:v>
                </c:pt>
                <c:pt idx="21">
                  <c:v>15.174572181234906</c:v>
                </c:pt>
                <c:pt idx="22">
                  <c:v>15.02124090531434</c:v>
                </c:pt>
                <c:pt idx="23">
                  <c:v>14.867914152096192</c:v>
                </c:pt>
                <c:pt idx="24">
                  <c:v>14.71459172549512</c:v>
                </c:pt>
                <c:pt idx="25">
                  <c:v>14.561273434278492</c:v>
                </c:pt>
                <c:pt idx="26">
                  <c:v>14.40795909153249</c:v>
                </c:pt>
                <c:pt idx="27">
                  <c:v>14.254648515031473</c:v>
                </c:pt>
                <c:pt idx="28">
                  <c:v>14.101341527028742</c:v>
                </c:pt>
                <c:pt idx="29">
                  <c:v>13.948037954817073</c:v>
                </c:pt>
                <c:pt idx="30">
                  <c:v>13.79473762959732</c:v>
                </c:pt>
                <c:pt idx="31">
                  <c:v>13.641440386893608</c:v>
                </c:pt>
                <c:pt idx="32">
                  <c:v>13.488146066910405</c:v>
                </c:pt>
                <c:pt idx="33">
                  <c:v>13.334854513998332</c:v>
                </c:pt>
                <c:pt idx="34">
                  <c:v>13.181565576681125</c:v>
                </c:pt>
                <c:pt idx="35">
                  <c:v>13.028279107729707</c:v>
                </c:pt>
                <c:pt idx="36">
                  <c:v>12.874994964102818</c:v>
                </c:pt>
                <c:pt idx="37">
                  <c:v>12.721713006510996</c:v>
                </c:pt>
                <c:pt idx="38">
                  <c:v>12.568433100223892</c:v>
                </c:pt>
                <c:pt idx="39">
                  <c:v>12.415155114004241</c:v>
                </c:pt>
                <c:pt idx="40">
                  <c:v>12.261878920612526</c:v>
                </c:pt>
                <c:pt idx="41">
                  <c:v>12.108604397020478</c:v>
                </c:pt>
                <c:pt idx="42">
                  <c:v>11.955331423675466</c:v>
                </c:pt>
                <c:pt idx="43">
                  <c:v>11.802059884785933</c:v>
                </c:pt>
                <c:pt idx="44">
                  <c:v>11.648789668416747</c:v>
                </c:pt>
                <c:pt idx="45">
                  <c:v>11.495520666302072</c:v>
                </c:pt>
                <c:pt idx="46">
                  <c:v>11.342252773798828</c:v>
                </c:pt>
                <c:pt idx="47">
                  <c:v>11.188985889541845</c:v>
                </c:pt>
                <c:pt idx="48">
                  <c:v>11.035719916019676</c:v>
                </c:pt>
                <c:pt idx="49">
                  <c:v>10.882454759134086</c:v>
                </c:pt>
                <c:pt idx="50">
                  <c:v>10.729190327920426</c:v>
                </c:pt>
                <c:pt idx="51">
                  <c:v>10.575926535246595</c:v>
                </c:pt>
                <c:pt idx="52">
                  <c:v>10.422663296967082</c:v>
                </c:pt>
                <c:pt idx="53">
                  <c:v>10.269400532129145</c:v>
                </c:pt>
                <c:pt idx="54">
                  <c:v>10.116138163069536</c:v>
                </c:pt>
                <c:pt idx="55">
                  <c:v>9.9628761155509569</c:v>
                </c:pt>
                <c:pt idx="56">
                  <c:v>9.8096143181845861</c:v>
                </c:pt>
                <c:pt idx="57">
                  <c:v>9.6563527025284905</c:v>
                </c:pt>
                <c:pt idx="58">
                  <c:v>9.5030912035493351</c:v>
                </c:pt>
                <c:pt idx="59">
                  <c:v>9.3498297589906283</c:v>
                </c:pt>
                <c:pt idx="60">
                  <c:v>9.1965683091718784</c:v>
                </c:pt>
                <c:pt idx="61">
                  <c:v>9.0433067978999855</c:v>
                </c:pt>
                <c:pt idx="62">
                  <c:v>8.8900451715984641</c:v>
                </c:pt>
                <c:pt idx="63">
                  <c:v>8.7367833789961029</c:v>
                </c:pt>
                <c:pt idx="64">
                  <c:v>8.5835213722198116</c:v>
                </c:pt>
                <c:pt idx="65">
                  <c:v>8.4302591056066909</c:v>
                </c:pt>
                <c:pt idx="66">
                  <c:v>8.2769965362603326</c:v>
                </c:pt>
                <c:pt idx="67">
                  <c:v>8.1237336241980831</c:v>
                </c:pt>
                <c:pt idx="68">
                  <c:v>7.9704703313012297</c:v>
                </c:pt>
                <c:pt idx="69">
                  <c:v>7.8172066224013559</c:v>
                </c:pt>
                <c:pt idx="70">
                  <c:v>7.6639424647805932</c:v>
                </c:pt>
                <c:pt idx="71">
                  <c:v>7.5106778278998938</c:v>
                </c:pt>
                <c:pt idx="72">
                  <c:v>7.3574126835682065</c:v>
                </c:pt>
                <c:pt idx="73">
                  <c:v>7.2041470060819792</c:v>
                </c:pt>
                <c:pt idx="74">
                  <c:v>7.05088077192491</c:v>
                </c:pt>
                <c:pt idx="75">
                  <c:v>6.897613959573504</c:v>
                </c:pt>
                <c:pt idx="76">
                  <c:v>6.7443465499263899</c:v>
                </c:pt>
                <c:pt idx="77">
                  <c:v>6.591078525660941</c:v>
                </c:pt>
                <c:pt idx="78">
                  <c:v>6.437809872020356</c:v>
                </c:pt>
                <c:pt idx="79">
                  <c:v>6.2845405757482657</c:v>
                </c:pt>
                <c:pt idx="80">
                  <c:v>6.1312706256763763</c:v>
                </c:pt>
                <c:pt idx="81">
                  <c:v>5.9780000128037143</c:v>
                </c:pt>
                <c:pt idx="82">
                  <c:v>5.8247287296197001</c:v>
                </c:pt>
                <c:pt idx="83">
                  <c:v>5.6714567707475636</c:v>
                </c:pt>
                <c:pt idx="84">
                  <c:v>5.5181841324612897</c:v>
                </c:pt>
                <c:pt idx="85">
                  <c:v>5.3649108128250882</c:v>
                </c:pt>
                <c:pt idx="86">
                  <c:v>5.2116368112408855</c:v>
                </c:pt>
                <c:pt idx="87">
                  <c:v>5.0583621291541103</c:v>
                </c:pt>
                <c:pt idx="88">
                  <c:v>4.9050867695851093</c:v>
                </c:pt>
                <c:pt idx="89">
                  <c:v>4.7518107366973883</c:v>
                </c:pt>
                <c:pt idx="90">
                  <c:v>4.5985340364774885</c:v>
                </c:pt>
                <c:pt idx="91">
                  <c:v>4.445256676551721</c:v>
                </c:pt>
                <c:pt idx="92">
                  <c:v>4.2919786654121763</c:v>
                </c:pt>
                <c:pt idx="93">
                  <c:v>4.1387000129728388</c:v>
                </c:pt>
                <c:pt idx="94">
                  <c:v>3.9854207309815042</c:v>
                </c:pt>
                <c:pt idx="95">
                  <c:v>3.8321408319723314</c:v>
                </c:pt>
                <c:pt idx="96">
                  <c:v>3.6788603298188494</c:v>
                </c:pt>
                <c:pt idx="97">
                  <c:v>3.5255792394348342</c:v>
                </c:pt>
                <c:pt idx="98">
                  <c:v>3.3722975770465746</c:v>
                </c:pt>
                <c:pt idx="99">
                  <c:v>3.2190153598778224</c:v>
                </c:pt>
                <c:pt idx="100">
                  <c:v>3.0657326061189289</c:v>
                </c:pt>
                <c:pt idx="101">
                  <c:v>2.9124493351961278</c:v>
                </c:pt>
                <c:pt idx="102">
                  <c:v>2.7591655669288317</c:v>
                </c:pt>
                <c:pt idx="103">
                  <c:v>2.6058813223569413</c:v>
                </c:pt>
                <c:pt idx="104">
                  <c:v>2.4525966234299199</c:v>
                </c:pt>
                <c:pt idx="105">
                  <c:v>2.2993114926766522</c:v>
                </c:pt>
                <c:pt idx="106">
                  <c:v>2.1460259538435804</c:v>
                </c:pt>
                <c:pt idx="107">
                  <c:v>1.9927400307010537</c:v>
                </c:pt>
                <c:pt idx="108">
                  <c:v>1.8394537479424555</c:v>
                </c:pt>
                <c:pt idx="109">
                  <c:v>1.6861671312617983</c:v>
                </c:pt>
                <c:pt idx="110">
                  <c:v>1.5328802061086082</c:v>
                </c:pt>
                <c:pt idx="111">
                  <c:v>1.3795929988509725</c:v>
                </c:pt>
                <c:pt idx="112">
                  <c:v>1.2263055368435685</c:v>
                </c:pt>
                <c:pt idx="113">
                  <c:v>1.0730178471374083</c:v>
                </c:pt>
                <c:pt idx="114">
                  <c:v>0.91972995721610007</c:v>
                </c:pt>
                <c:pt idx="115">
                  <c:v>0.76644189528240791</c:v>
                </c:pt>
                <c:pt idx="116">
                  <c:v>0.61315368935597592</c:v>
                </c:pt>
                <c:pt idx="117">
                  <c:v>0.45986536823100643</c:v>
                </c:pt>
                <c:pt idx="118">
                  <c:v>0.30657696047314137</c:v>
                </c:pt>
                <c:pt idx="119">
                  <c:v>0.15328849466062841</c:v>
                </c:pt>
                <c:pt idx="120">
                  <c:v>0</c:v>
                </c:pt>
                <c:pt idx="121">
                  <c:v>0.15328849466062841</c:v>
                </c:pt>
                <c:pt idx="122">
                  <c:v>0.30657696047314137</c:v>
                </c:pt>
                <c:pt idx="123">
                  <c:v>0.45986536823100643</c:v>
                </c:pt>
                <c:pt idx="124">
                  <c:v>0.61315368935597592</c:v>
                </c:pt>
                <c:pt idx="125">
                  <c:v>0.76644189528240791</c:v>
                </c:pt>
                <c:pt idx="126">
                  <c:v>0.91972995721610007</c:v>
                </c:pt>
                <c:pt idx="127">
                  <c:v>1.0730178471374083</c:v>
                </c:pt>
                <c:pt idx="128">
                  <c:v>1.2263055368435685</c:v>
                </c:pt>
                <c:pt idx="129">
                  <c:v>1.3795929988509725</c:v>
                </c:pt>
                <c:pt idx="130">
                  <c:v>1.5328802061086082</c:v>
                </c:pt>
                <c:pt idx="131">
                  <c:v>1.6861671312617983</c:v>
                </c:pt>
                <c:pt idx="132">
                  <c:v>1.8394537479424555</c:v>
                </c:pt>
                <c:pt idx="133">
                  <c:v>1.9927400307010537</c:v>
                </c:pt>
                <c:pt idx="134">
                  <c:v>2.1460259538435804</c:v>
                </c:pt>
                <c:pt idx="135">
                  <c:v>2.2993114926766522</c:v>
                </c:pt>
                <c:pt idx="136">
                  <c:v>2.4525966234299199</c:v>
                </c:pt>
                <c:pt idx="137">
                  <c:v>2.6058813223569413</c:v>
                </c:pt>
                <c:pt idx="138">
                  <c:v>2.7591655669288317</c:v>
                </c:pt>
                <c:pt idx="139">
                  <c:v>2.9124493351961278</c:v>
                </c:pt>
                <c:pt idx="140">
                  <c:v>3.0657326061189289</c:v>
                </c:pt>
                <c:pt idx="141">
                  <c:v>3.2190153598778224</c:v>
                </c:pt>
                <c:pt idx="142">
                  <c:v>3.3722975770465746</c:v>
                </c:pt>
                <c:pt idx="143">
                  <c:v>3.5255792394348342</c:v>
                </c:pt>
                <c:pt idx="144">
                  <c:v>3.6788603298188494</c:v>
                </c:pt>
                <c:pt idx="145">
                  <c:v>3.8321408319723314</c:v>
                </c:pt>
                <c:pt idx="146">
                  <c:v>3.9854207309815042</c:v>
                </c:pt>
                <c:pt idx="147">
                  <c:v>4.1387000129728388</c:v>
                </c:pt>
                <c:pt idx="148">
                  <c:v>4.2919786654121763</c:v>
                </c:pt>
                <c:pt idx="149">
                  <c:v>4.445256676551721</c:v>
                </c:pt>
                <c:pt idx="150">
                  <c:v>4.5985340364774885</c:v>
                </c:pt>
                <c:pt idx="151">
                  <c:v>4.7518107366973883</c:v>
                </c:pt>
                <c:pt idx="152">
                  <c:v>4.9050867695851093</c:v>
                </c:pt>
                <c:pt idx="153">
                  <c:v>5.0583621291541103</c:v>
                </c:pt>
                <c:pt idx="154">
                  <c:v>5.2116368112408855</c:v>
                </c:pt>
                <c:pt idx="155">
                  <c:v>5.3649108128250882</c:v>
                </c:pt>
                <c:pt idx="156">
                  <c:v>5.5181841324612897</c:v>
                </c:pt>
                <c:pt idx="157">
                  <c:v>5.6714567707475636</c:v>
                </c:pt>
                <c:pt idx="158">
                  <c:v>5.8247287296197001</c:v>
                </c:pt>
                <c:pt idx="159">
                  <c:v>5.9780000128037143</c:v>
                </c:pt>
                <c:pt idx="160">
                  <c:v>6.1312706256763763</c:v>
                </c:pt>
                <c:pt idx="161">
                  <c:v>6.2845405757482657</c:v>
                </c:pt>
                <c:pt idx="162">
                  <c:v>6.437809872020356</c:v>
                </c:pt>
                <c:pt idx="163">
                  <c:v>6.591078525660941</c:v>
                </c:pt>
                <c:pt idx="164">
                  <c:v>6.7443465499263899</c:v>
                </c:pt>
                <c:pt idx="165">
                  <c:v>6.897613959573504</c:v>
                </c:pt>
                <c:pt idx="166">
                  <c:v>7.05088077192491</c:v>
                </c:pt>
                <c:pt idx="167">
                  <c:v>7.2041470060819792</c:v>
                </c:pt>
                <c:pt idx="168">
                  <c:v>7.3574126835682065</c:v>
                </c:pt>
                <c:pt idx="169">
                  <c:v>7.5106778278998938</c:v>
                </c:pt>
                <c:pt idx="170">
                  <c:v>7.6639424647805932</c:v>
                </c:pt>
                <c:pt idx="171">
                  <c:v>7.8172066224013559</c:v>
                </c:pt>
                <c:pt idx="172">
                  <c:v>7.9704703313012297</c:v>
                </c:pt>
                <c:pt idx="173">
                  <c:v>8.1237336241980831</c:v>
                </c:pt>
                <c:pt idx="174">
                  <c:v>8.2769965362603326</c:v>
                </c:pt>
                <c:pt idx="175">
                  <c:v>8.4302591056066909</c:v>
                </c:pt>
                <c:pt idx="176">
                  <c:v>8.5835213722198116</c:v>
                </c:pt>
                <c:pt idx="177">
                  <c:v>8.7367833789961029</c:v>
                </c:pt>
                <c:pt idx="178">
                  <c:v>8.8900451715984641</c:v>
                </c:pt>
                <c:pt idx="179">
                  <c:v>9.0433067978999855</c:v>
                </c:pt>
                <c:pt idx="180">
                  <c:v>9.1965683091718784</c:v>
                </c:pt>
                <c:pt idx="181">
                  <c:v>9.3498297589906283</c:v>
                </c:pt>
                <c:pt idx="182">
                  <c:v>9.5030912035493351</c:v>
                </c:pt>
                <c:pt idx="183">
                  <c:v>9.6563527025284905</c:v>
                </c:pt>
                <c:pt idx="184">
                  <c:v>9.8096143181845861</c:v>
                </c:pt>
                <c:pt idx="185">
                  <c:v>9.9628761155509569</c:v>
                </c:pt>
                <c:pt idx="186">
                  <c:v>10.116138163069536</c:v>
                </c:pt>
                <c:pt idx="187">
                  <c:v>10.269400532129145</c:v>
                </c:pt>
                <c:pt idx="188">
                  <c:v>10.422663296967082</c:v>
                </c:pt>
                <c:pt idx="189">
                  <c:v>10.575926535246595</c:v>
                </c:pt>
                <c:pt idx="190">
                  <c:v>10.729190327920426</c:v>
                </c:pt>
                <c:pt idx="191">
                  <c:v>10.882454759134086</c:v>
                </c:pt>
                <c:pt idx="192">
                  <c:v>11.035719916019676</c:v>
                </c:pt>
                <c:pt idx="193">
                  <c:v>11.188985889541845</c:v>
                </c:pt>
                <c:pt idx="194">
                  <c:v>11.342252773798828</c:v>
                </c:pt>
                <c:pt idx="195">
                  <c:v>11.495520666302072</c:v>
                </c:pt>
                <c:pt idx="196">
                  <c:v>11.648789668416747</c:v>
                </c:pt>
                <c:pt idx="197">
                  <c:v>11.802059884785933</c:v>
                </c:pt>
                <c:pt idx="198">
                  <c:v>11.955331423675466</c:v>
                </c:pt>
                <c:pt idx="199">
                  <c:v>12.108604397020478</c:v>
                </c:pt>
                <c:pt idx="200">
                  <c:v>12.261878920612526</c:v>
                </c:pt>
                <c:pt idx="201">
                  <c:v>12.415155114004241</c:v>
                </c:pt>
                <c:pt idx="202">
                  <c:v>12.568433100223892</c:v>
                </c:pt>
                <c:pt idx="203">
                  <c:v>12.721713006510996</c:v>
                </c:pt>
                <c:pt idx="204">
                  <c:v>12.874994964102818</c:v>
                </c:pt>
                <c:pt idx="205">
                  <c:v>13.028279107729707</c:v>
                </c:pt>
                <c:pt idx="206">
                  <c:v>13.181565576681125</c:v>
                </c:pt>
                <c:pt idx="207">
                  <c:v>13.334854513998332</c:v>
                </c:pt>
                <c:pt idx="208">
                  <c:v>13.488146066910405</c:v>
                </c:pt>
                <c:pt idx="209">
                  <c:v>13.641440386893608</c:v>
                </c:pt>
                <c:pt idx="210">
                  <c:v>13.79473762959732</c:v>
                </c:pt>
                <c:pt idx="211">
                  <c:v>13.948037954817073</c:v>
                </c:pt>
                <c:pt idx="212">
                  <c:v>14.101341527028742</c:v>
                </c:pt>
                <c:pt idx="213">
                  <c:v>14.254648515031473</c:v>
                </c:pt>
                <c:pt idx="214">
                  <c:v>14.40795909153249</c:v>
                </c:pt>
                <c:pt idx="215">
                  <c:v>14.561273434278492</c:v>
                </c:pt>
                <c:pt idx="216">
                  <c:v>14.71459172549512</c:v>
                </c:pt>
                <c:pt idx="217">
                  <c:v>14.867914152096192</c:v>
                </c:pt>
                <c:pt idx="218">
                  <c:v>15.02124090531434</c:v>
                </c:pt>
                <c:pt idx="219">
                  <c:v>15.174572181234906</c:v>
                </c:pt>
                <c:pt idx="220">
                  <c:v>15.327908180984778</c:v>
                </c:pt>
                <c:pt idx="221">
                  <c:v>15.48124910997298</c:v>
                </c:pt>
                <c:pt idx="222">
                  <c:v>15.634595178978294</c:v>
                </c:pt>
                <c:pt idx="223">
                  <c:v>15.787946603570331</c:v>
                </c:pt>
                <c:pt idx="224">
                  <c:v>15.941303604178813</c:v>
                </c:pt>
                <c:pt idx="225">
                  <c:v>16.094666406702675</c:v>
                </c:pt>
                <c:pt idx="226">
                  <c:v>16.248035241256673</c:v>
                </c:pt>
                <c:pt idx="227">
                  <c:v>16.401410343937691</c:v>
                </c:pt>
                <c:pt idx="228">
                  <c:v>16.554791956133073</c:v>
                </c:pt>
                <c:pt idx="229">
                  <c:v>16.708180323833137</c:v>
                </c:pt>
                <c:pt idx="230">
                  <c:v>16.861575698775148</c:v>
                </c:pt>
                <c:pt idx="231">
                  <c:v>17.014978337955196</c:v>
                </c:pt>
                <c:pt idx="232">
                  <c:v>17.168388504096018</c:v>
                </c:pt>
                <c:pt idx="233">
                  <c:v>17.321806464957866</c:v>
                </c:pt>
                <c:pt idx="234">
                  <c:v>17.475232494223896</c:v>
                </c:pt>
                <c:pt idx="235">
                  <c:v>17.62866687134153</c:v>
                </c:pt>
                <c:pt idx="236">
                  <c:v>17.782109880908649</c:v>
                </c:pt>
                <c:pt idx="237">
                  <c:v>17.935561813895578</c:v>
                </c:pt>
                <c:pt idx="238">
                  <c:v>18.08902296660575</c:v>
                </c:pt>
                <c:pt idx="239">
                  <c:v>18.242493641366789</c:v>
                </c:pt>
                <c:pt idx="240">
                  <c:v>18.319248412874959</c:v>
                </c:pt>
              </c:numCache>
            </c:numRef>
          </c:yVal>
          <c:smooth val="1"/>
          <c:extLst>
            <c:ext xmlns:c16="http://schemas.microsoft.com/office/drawing/2014/chart" uri="{C3380CC4-5D6E-409C-BE32-E72D297353CC}">
              <c16:uniqueId val="{00000000-BE42-4B15-BC44-DF51C175FE05}"/>
            </c:ext>
          </c:extLst>
        </c:ser>
        <c:ser>
          <c:idx val="1"/>
          <c:order val="1"/>
          <c:tx>
            <c:v>Existing model geometry angle</c:v>
          </c:tx>
          <c:spPr>
            <a:ln w="16000">
              <a:solidFill>
                <a:srgbClr val="4472C4"/>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Doppler_Depth_Data!$E$4:$E$244</c:f>
              <c:numCache>
                <c:formatCode>0.000</c:formatCode>
                <c:ptCount val="241"/>
                <c:pt idx="0">
                  <c:v>9.1400512341328497</c:v>
                </c:pt>
                <c:pt idx="1">
                  <c:v>9.0777420317977509</c:v>
                </c:pt>
                <c:pt idx="2">
                  <c:v>9.0154589139895744</c:v>
                </c:pt>
                <c:pt idx="3">
                  <c:v>8.9532040951491538</c:v>
                </c:pt>
                <c:pt idx="4">
                  <c:v>8.8909798417046026</c:v>
                </c:pt>
                <c:pt idx="5">
                  <c:v>8.828788473728661</c:v>
                </c:pt>
                <c:pt idx="6">
                  <c:v>8.7666323666582162</c:v>
                </c:pt>
                <c:pt idx="7">
                  <c:v>8.7045139530783917</c:v>
                </c:pt>
                <c:pt idx="8">
                  <c:v>8.6424357245738488</c:v>
                </c:pt>
                <c:pt idx="9">
                  <c:v>8.5804002336499341</c:v>
                </c:pt>
                <c:pt idx="10">
                  <c:v>8.5184100957264786</c:v>
                </c:pt>
                <c:pt idx="11">
                  <c:v>8.4564679912070897</c:v>
                </c:pt>
                <c:pt idx="12">
                  <c:v>8.3945766676270033</c:v>
                </c:pt>
                <c:pt idx="13">
                  <c:v>8.3327389418825106</c:v>
                </c:pt>
                <c:pt idx="14">
                  <c:v>8.2709577025452408</c:v>
                </c:pt>
                <c:pt idx="15">
                  <c:v>8.2092359122645995</c:v>
                </c:pt>
                <c:pt idx="16">
                  <c:v>8.1475766102618188</c:v>
                </c:pt>
                <c:pt idx="17">
                  <c:v>8.0859829149192013</c:v>
                </c:pt>
                <c:pt idx="18">
                  <c:v>8.0244580264682188</c:v>
                </c:pt>
                <c:pt idx="19">
                  <c:v>7.9630052297803147</c:v>
                </c:pt>
                <c:pt idx="20">
                  <c:v>7.9016278972643068</c:v>
                </c:pt>
                <c:pt idx="21">
                  <c:v>7.8403294918744804</c:v>
                </c:pt>
                <c:pt idx="22">
                  <c:v>7.7791135702335419</c:v>
                </c:pt>
                <c:pt idx="23">
                  <c:v>7.7179837858747007</c:v>
                </c:pt>
                <c:pt idx="24">
                  <c:v>7.6569438926073863</c:v>
                </c:pt>
                <c:pt idx="25">
                  <c:v>7.595997748011027</c:v>
                </c:pt>
                <c:pt idx="26">
                  <c:v>7.5351493170616237</c:v>
                </c:pt>
                <c:pt idx="27">
                  <c:v>7.4744026758958535</c:v>
                </c:pt>
                <c:pt idx="28">
                  <c:v>7.4137620157175332</c:v>
                </c:pt>
                <c:pt idx="29">
                  <c:v>7.3532316468514338</c:v>
                </c:pt>
                <c:pt idx="30">
                  <c:v>7.2928160029494338</c:v>
                </c:pt>
                <c:pt idx="31">
                  <c:v>7.2325196453541665</c:v>
                </c:pt>
                <c:pt idx="32">
                  <c:v>7.1723472676252644</c:v>
                </c:pt>
                <c:pt idx="33">
                  <c:v>7.1123037002334444</c:v>
                </c:pt>
                <c:pt idx="34">
                  <c:v>7.0523939154276203</c:v>
                </c:pt>
                <c:pt idx="35">
                  <c:v>6.9926230322802692</c:v>
                </c:pt>
                <c:pt idx="36">
                  <c:v>6.9329963219162467</c:v>
                </c:pt>
                <c:pt idx="37">
                  <c:v>6.8735192129301588</c:v>
                </c:pt>
                <c:pt idx="38">
                  <c:v>6.8141972969973379</c:v>
                </c:pt>
                <c:pt idx="39">
                  <c:v>6.7550363346833162</c:v>
                </c:pt>
                <c:pt idx="40">
                  <c:v>6.6960422614565118</c:v>
                </c:pt>
                <c:pt idx="41">
                  <c:v>6.6372211939086254</c:v>
                </c:pt>
                <c:pt idx="42">
                  <c:v>6.5785794361869598</c:v>
                </c:pt>
                <c:pt idx="43">
                  <c:v>6.5201234866425004</c:v>
                </c:pt>
                <c:pt idx="44">
                  <c:v>6.4618600446971843</c:v>
                </c:pt>
                <c:pt idx="45">
                  <c:v>6.4037960179333062</c:v>
                </c:pt>
                <c:pt idx="46">
                  <c:v>6.3459385294073707</c:v>
                </c:pt>
                <c:pt idx="47">
                  <c:v>6.2882949251900104</c:v>
                </c:pt>
                <c:pt idx="48">
                  <c:v>6.2308727821328196</c:v>
                </c:pt>
                <c:pt idx="49">
                  <c:v>6.1736799158619622</c:v>
                </c:pt>
                <c:pt idx="50">
                  <c:v>6.116724388997361</c:v>
                </c:pt>
                <c:pt idx="51">
                  <c:v>6.0600145195950779</c:v>
                </c:pt>
                <c:pt idx="52">
                  <c:v>6.0035588898090326</c:v>
                </c:pt>
                <c:pt idx="53">
                  <c:v>5.9473663547666744</c:v>
                </c:pt>
                <c:pt idx="54">
                  <c:v>5.8914460516514309</c:v>
                </c:pt>
                <c:pt idx="55">
                  <c:v>5.8358074089827321</c:v>
                </c:pt>
                <c:pt idx="56">
                  <c:v>5.7804601560821682</c:v>
                </c:pt>
                <c:pt idx="57">
                  <c:v>5.7254143327118072</c:v>
                </c:pt>
                <c:pt idx="58">
                  <c:v>5.6706802988679366</c:v>
                </c:pt>
                <c:pt idx="59">
                  <c:v>5.6162687447103439</c:v>
                </c:pt>
                <c:pt idx="60">
                  <c:v>5.5621907006038249</c:v>
                </c:pt>
                <c:pt idx="61">
                  <c:v>5.5084575472448263</c:v>
                </c:pt>
                <c:pt idx="62">
                  <c:v>5.4550810258419062</c:v>
                </c:pt>
                <c:pt idx="63">
                  <c:v>5.4020732483141956</c:v>
                </c:pt>
                <c:pt idx="64">
                  <c:v>5.3494467074669219</c:v>
                </c:pt>
                <c:pt idx="65">
                  <c:v>5.2972142870977459</c:v>
                </c:pt>
                <c:pt idx="66">
                  <c:v>5.2453892719816002</c:v>
                </c:pt>
                <c:pt idx="67">
                  <c:v>5.1939853576754134</c:v>
                </c:pt>
                <c:pt idx="68">
                  <c:v>5.1430166600771647</c:v>
                </c:pt>
                <c:pt idx="69">
                  <c:v>5.092497724666333</c:v>
                </c:pt>
                <c:pt idx="70">
                  <c:v>5.042443535344872</c:v>
                </c:pt>
                <c:pt idx="71">
                  <c:v>4.9928695227894897</c:v>
                </c:pt>
                <c:pt idx="72">
                  <c:v>4.9437915722171066</c:v>
                </c:pt>
                <c:pt idx="73">
                  <c:v>4.8952260304560395</c:v>
                </c:pt>
                <c:pt idx="74">
                  <c:v>4.8471897122057523</c:v>
                </c:pt>
                <c:pt idx="75">
                  <c:v>4.7996999053579179</c:v>
                </c:pt>
                <c:pt idx="76">
                  <c:v>4.7527743752411666</c:v>
                </c:pt>
                <c:pt idx="77">
                  <c:v>4.7064313676414065</c:v>
                </c:pt>
                <c:pt idx="78">
                  <c:v>4.6606896104389781</c:v>
                </c:pt>
                <c:pt idx="79">
                  <c:v>4.6155683136934407</c:v>
                </c:pt>
                <c:pt idx="80">
                  <c:v>4.5710871679965557</c:v>
                </c:pt>
                <c:pt idx="81">
                  <c:v>4.527266340904271</c:v>
                </c:pt>
                <c:pt idx="82">
                  <c:v>4.4841264712495112</c:v>
                </c:pt>
                <c:pt idx="83">
                  <c:v>4.4416886611294961</c:v>
                </c:pt>
                <c:pt idx="84">
                  <c:v>4.3999744653546005</c:v>
                </c:pt>
                <c:pt idx="85">
                  <c:v>4.3590058781406578</c:v>
                </c:pt>
                <c:pt idx="86">
                  <c:v>4.3188053168235525</c:v>
                </c:pt>
                <c:pt idx="87">
                  <c:v>4.2793956023743185</c:v>
                </c:pt>
                <c:pt idx="88">
                  <c:v>4.2407999364952262</c:v>
                </c:pt>
                <c:pt idx="89">
                  <c:v>4.2030418750829472</c:v>
                </c:pt>
                <c:pt idx="90">
                  <c:v>4.1661452978542997</c:v>
                </c:pt>
                <c:pt idx="91">
                  <c:v>4.1301343739438137</c:v>
                </c:pt>
                <c:pt idx="92">
                  <c:v>4.0950335233008293</c:v>
                </c:pt>
                <c:pt idx="93">
                  <c:v>4.0608673737375272</c:v>
                </c:pt>
                <c:pt idx="94">
                  <c:v>4.0276607135085563</c:v>
                </c:pt>
                <c:pt idx="95">
                  <c:v>3.9954384393380811</c:v>
                </c:pt>
                <c:pt idx="96">
                  <c:v>3.9642254998513842</c:v>
                </c:pt>
                <c:pt idx="97">
                  <c:v>3.934046834415676</c:v>
                </c:pt>
                <c:pt idx="98">
                  <c:v>3.9049273074484554</c:v>
                </c:pt>
                <c:pt idx="99">
                  <c:v>3.8768916383114718</c:v>
                </c:pt>
                <c:pt idx="100">
                  <c:v>3.8499643269735215</c:v>
                </c:pt>
                <c:pt idx="101">
                  <c:v>3.8241695756954894</c:v>
                </c:pt>
                <c:pt idx="102">
                  <c:v>3.7995312070651801</c:v>
                </c:pt>
                <c:pt idx="103">
                  <c:v>3.7760725787865743</c:v>
                </c:pt>
                <c:pt idx="104">
                  <c:v>3.7538164957068103</c:v>
                </c:pt>
                <c:pt idx="105">
                  <c:v>3.7327851196426791</c:v>
                </c:pt>
                <c:pt idx="106">
                  <c:v>3.7129998776451707</c:v>
                </c:pt>
                <c:pt idx="107">
                  <c:v>3.6944813694132979</c:v>
                </c:pt>
                <c:pt idx="108">
                  <c:v>3.6772492746351846</c:v>
                </c:pt>
                <c:pt idx="109">
                  <c:v>3.6613222610928524</c:v>
                </c:pt>
                <c:pt idx="110">
                  <c:v>3.6467178944150929</c:v>
                </c:pt>
                <c:pt idx="111">
                  <c:v>3.6334525503982564</c:v>
                </c:pt>
                <c:pt idx="112">
                  <c:v>3.62154133083556</c:v>
                </c:pt>
                <c:pt idx="113">
                  <c:v>3.6109979838002473</c:v>
                </c:pt>
                <c:pt idx="114">
                  <c:v>3.6018348293149773</c:v>
                </c:pt>
                <c:pt idx="115">
                  <c:v>3.5940626913086393</c:v>
                </c:pt>
                <c:pt idx="116">
                  <c:v>3.5876908367118432</c:v>
                </c:pt>
                <c:pt idx="117">
                  <c:v>3.5827269224738951</c:v>
                </c:pt>
                <c:pt idx="118">
                  <c:v>3.5791769511981175</c:v>
                </c:pt>
                <c:pt idx="119">
                  <c:v>3.577045235990127</c:v>
                </c:pt>
                <c:pt idx="120">
                  <c:v>3.5763343749973511</c:v>
                </c:pt>
                <c:pt idx="121">
                  <c:v>3.577045235990127</c:v>
                </c:pt>
                <c:pt idx="122">
                  <c:v>3.5791769511981175</c:v>
                </c:pt>
                <c:pt idx="123">
                  <c:v>3.5827269224738951</c:v>
                </c:pt>
                <c:pt idx="124">
                  <c:v>3.5876908367118432</c:v>
                </c:pt>
                <c:pt idx="125">
                  <c:v>3.5940626913086393</c:v>
                </c:pt>
                <c:pt idx="126">
                  <c:v>3.6018348293149773</c:v>
                </c:pt>
                <c:pt idx="127">
                  <c:v>3.6109979838002473</c:v>
                </c:pt>
                <c:pt idx="128">
                  <c:v>3.62154133083556</c:v>
                </c:pt>
                <c:pt idx="129">
                  <c:v>3.6334525503982564</c:v>
                </c:pt>
                <c:pt idx="130">
                  <c:v>3.6467178944150929</c:v>
                </c:pt>
                <c:pt idx="131">
                  <c:v>3.6613222610928524</c:v>
                </c:pt>
                <c:pt idx="132">
                  <c:v>3.6772492746351846</c:v>
                </c:pt>
                <c:pt idx="133">
                  <c:v>3.6944813694132979</c:v>
                </c:pt>
                <c:pt idx="134">
                  <c:v>3.7129998776451707</c:v>
                </c:pt>
                <c:pt idx="135">
                  <c:v>3.7327851196426791</c:v>
                </c:pt>
                <c:pt idx="136">
                  <c:v>3.7538164957068103</c:v>
                </c:pt>
                <c:pt idx="137">
                  <c:v>3.7760725787865743</c:v>
                </c:pt>
                <c:pt idx="138">
                  <c:v>3.7995312070651801</c:v>
                </c:pt>
                <c:pt idx="139">
                  <c:v>3.8241695756954894</c:v>
                </c:pt>
                <c:pt idx="140">
                  <c:v>3.8499643269735215</c:v>
                </c:pt>
                <c:pt idx="141">
                  <c:v>3.8768916383114718</c:v>
                </c:pt>
                <c:pt idx="142">
                  <c:v>3.9049273074484554</c:v>
                </c:pt>
                <c:pt idx="143">
                  <c:v>3.934046834415676</c:v>
                </c:pt>
                <c:pt idx="144">
                  <c:v>3.9642254998513842</c:v>
                </c:pt>
                <c:pt idx="145">
                  <c:v>3.9954384393380811</c:v>
                </c:pt>
                <c:pt idx="146">
                  <c:v>4.0276607135085563</c:v>
                </c:pt>
                <c:pt idx="147">
                  <c:v>4.0608673737375272</c:v>
                </c:pt>
                <c:pt idx="148">
                  <c:v>4.0950335233008293</c:v>
                </c:pt>
                <c:pt idx="149">
                  <c:v>4.1301343739438137</c:v>
                </c:pt>
                <c:pt idx="150">
                  <c:v>4.1661452978542997</c:v>
                </c:pt>
                <c:pt idx="151">
                  <c:v>4.2030418750829472</c:v>
                </c:pt>
                <c:pt idx="152">
                  <c:v>4.2407999364952262</c:v>
                </c:pt>
                <c:pt idx="153">
                  <c:v>4.2793956023743185</c:v>
                </c:pt>
                <c:pt idx="154">
                  <c:v>4.3188053168235525</c:v>
                </c:pt>
                <c:pt idx="155">
                  <c:v>4.3590058781406578</c:v>
                </c:pt>
                <c:pt idx="156">
                  <c:v>4.3999744653546005</c:v>
                </c:pt>
                <c:pt idx="157">
                  <c:v>4.4416886611294961</c:v>
                </c:pt>
                <c:pt idx="158">
                  <c:v>4.4841264712495112</c:v>
                </c:pt>
                <c:pt idx="159">
                  <c:v>4.527266340904271</c:v>
                </c:pt>
                <c:pt idx="160">
                  <c:v>4.5710871679965557</c:v>
                </c:pt>
                <c:pt idx="161">
                  <c:v>4.6155683136934407</c:v>
                </c:pt>
                <c:pt idx="162">
                  <c:v>4.6606896104389781</c:v>
                </c:pt>
                <c:pt idx="163">
                  <c:v>4.7064313676414065</c:v>
                </c:pt>
                <c:pt idx="164">
                  <c:v>4.7527743752411666</c:v>
                </c:pt>
                <c:pt idx="165">
                  <c:v>4.7996999053579179</c:v>
                </c:pt>
                <c:pt idx="166">
                  <c:v>4.8471897122057523</c:v>
                </c:pt>
                <c:pt idx="167">
                  <c:v>4.8952260304560395</c:v>
                </c:pt>
                <c:pt idx="168">
                  <c:v>4.9437915722171066</c:v>
                </c:pt>
                <c:pt idx="169">
                  <c:v>4.9928695227894897</c:v>
                </c:pt>
                <c:pt idx="170">
                  <c:v>5.042443535344872</c:v>
                </c:pt>
                <c:pt idx="171">
                  <c:v>5.092497724666333</c:v>
                </c:pt>
                <c:pt idx="172">
                  <c:v>5.1430166600771647</c:v>
                </c:pt>
                <c:pt idx="173">
                  <c:v>5.1939853576754134</c:v>
                </c:pt>
                <c:pt idx="174">
                  <c:v>5.2453892719816002</c:v>
                </c:pt>
                <c:pt idx="175">
                  <c:v>5.2972142870977459</c:v>
                </c:pt>
                <c:pt idx="176">
                  <c:v>5.3494467074669219</c:v>
                </c:pt>
                <c:pt idx="177">
                  <c:v>5.4020732483141956</c:v>
                </c:pt>
                <c:pt idx="178">
                  <c:v>5.4550810258419062</c:v>
                </c:pt>
                <c:pt idx="179">
                  <c:v>5.5084575472448263</c:v>
                </c:pt>
                <c:pt idx="180">
                  <c:v>5.5621907006038249</c:v>
                </c:pt>
                <c:pt idx="181">
                  <c:v>5.6162687447103439</c:v>
                </c:pt>
                <c:pt idx="182">
                  <c:v>5.6706802988679366</c:v>
                </c:pt>
                <c:pt idx="183">
                  <c:v>5.7254143327118072</c:v>
                </c:pt>
                <c:pt idx="184">
                  <c:v>5.7804601560821682</c:v>
                </c:pt>
                <c:pt idx="185">
                  <c:v>5.8358074089827321</c:v>
                </c:pt>
                <c:pt idx="186">
                  <c:v>5.8914460516514309</c:v>
                </c:pt>
                <c:pt idx="187">
                  <c:v>5.9473663547666744</c:v>
                </c:pt>
                <c:pt idx="188">
                  <c:v>6.0035588898090326</c:v>
                </c:pt>
                <c:pt idx="189">
                  <c:v>6.0600145195950779</c:v>
                </c:pt>
                <c:pt idx="190">
                  <c:v>6.116724388997361</c:v>
                </c:pt>
                <c:pt idx="191">
                  <c:v>6.1736799158619622</c:v>
                </c:pt>
                <c:pt idx="192">
                  <c:v>6.2308727821328196</c:v>
                </c:pt>
                <c:pt idx="193">
                  <c:v>6.2882949251900104</c:v>
                </c:pt>
                <c:pt idx="194">
                  <c:v>6.3459385294073707</c:v>
                </c:pt>
                <c:pt idx="195">
                  <c:v>6.4037960179333062</c:v>
                </c:pt>
                <c:pt idx="196">
                  <c:v>6.4618600446971843</c:v>
                </c:pt>
                <c:pt idx="197">
                  <c:v>6.5201234866425004</c:v>
                </c:pt>
                <c:pt idx="198">
                  <c:v>6.5785794361869598</c:v>
                </c:pt>
                <c:pt idx="199">
                  <c:v>6.6372211939086254</c:v>
                </c:pt>
                <c:pt idx="200">
                  <c:v>6.6960422614565118</c:v>
                </c:pt>
                <c:pt idx="201">
                  <c:v>6.7550363346833162</c:v>
                </c:pt>
                <c:pt idx="202">
                  <c:v>6.8141972969973379</c:v>
                </c:pt>
                <c:pt idx="203">
                  <c:v>6.8735192129301588</c:v>
                </c:pt>
                <c:pt idx="204">
                  <c:v>6.9329963219162467</c:v>
                </c:pt>
                <c:pt idx="205">
                  <c:v>6.9926230322802692</c:v>
                </c:pt>
                <c:pt idx="206">
                  <c:v>7.0523939154276203</c:v>
                </c:pt>
                <c:pt idx="207">
                  <c:v>7.1123037002334444</c:v>
                </c:pt>
                <c:pt idx="208">
                  <c:v>7.1723472676252644</c:v>
                </c:pt>
                <c:pt idx="209">
                  <c:v>7.2325196453541665</c:v>
                </c:pt>
                <c:pt idx="210">
                  <c:v>7.2928160029494338</c:v>
                </c:pt>
                <c:pt idx="211">
                  <c:v>7.3532316468514338</c:v>
                </c:pt>
                <c:pt idx="212">
                  <c:v>7.4137620157175332</c:v>
                </c:pt>
                <c:pt idx="213">
                  <c:v>7.4744026758958535</c:v>
                </c:pt>
                <c:pt idx="214">
                  <c:v>7.5351493170616237</c:v>
                </c:pt>
                <c:pt idx="215">
                  <c:v>7.595997748011027</c:v>
                </c:pt>
                <c:pt idx="216">
                  <c:v>7.6569438926073863</c:v>
                </c:pt>
                <c:pt idx="217">
                  <c:v>7.7179837858747007</c:v>
                </c:pt>
                <c:pt idx="218">
                  <c:v>7.7791135702335419</c:v>
                </c:pt>
                <c:pt idx="219">
                  <c:v>7.8403294918744804</c:v>
                </c:pt>
                <c:pt idx="220">
                  <c:v>7.9016278972643068</c:v>
                </c:pt>
                <c:pt idx="221">
                  <c:v>7.9630052297803147</c:v>
                </c:pt>
                <c:pt idx="222">
                  <c:v>8.0244580264682188</c:v>
                </c:pt>
                <c:pt idx="223">
                  <c:v>8.0859829149192013</c:v>
                </c:pt>
                <c:pt idx="224">
                  <c:v>8.1475766102618188</c:v>
                </c:pt>
                <c:pt idx="225">
                  <c:v>8.2092359122645995</c:v>
                </c:pt>
                <c:pt idx="226">
                  <c:v>8.2709577025452408</c:v>
                </c:pt>
                <c:pt idx="227">
                  <c:v>8.3327389418825106</c:v>
                </c:pt>
                <c:pt idx="228">
                  <c:v>8.3945766676270033</c:v>
                </c:pt>
                <c:pt idx="229">
                  <c:v>8.4564679912070897</c:v>
                </c:pt>
                <c:pt idx="230">
                  <c:v>8.5184100957264786</c:v>
                </c:pt>
                <c:pt idx="231">
                  <c:v>8.5804002336499341</c:v>
                </c:pt>
                <c:pt idx="232">
                  <c:v>8.6424357245738488</c:v>
                </c:pt>
                <c:pt idx="233">
                  <c:v>8.7045139530783917</c:v>
                </c:pt>
                <c:pt idx="234">
                  <c:v>8.7666323666582162</c:v>
                </c:pt>
                <c:pt idx="235">
                  <c:v>8.828788473728661</c:v>
                </c:pt>
                <c:pt idx="236">
                  <c:v>8.8909798417046026</c:v>
                </c:pt>
                <c:pt idx="237">
                  <c:v>8.9532040951491538</c:v>
                </c:pt>
                <c:pt idx="238">
                  <c:v>9.0154589139895744</c:v>
                </c:pt>
                <c:pt idx="239">
                  <c:v>9.0777420317977509</c:v>
                </c:pt>
                <c:pt idx="240">
                  <c:v>9.1400512341328497</c:v>
                </c:pt>
              </c:numCache>
            </c:numRef>
          </c:yVal>
          <c:smooth val="1"/>
          <c:extLst>
            <c:ext xmlns:c16="http://schemas.microsoft.com/office/drawing/2014/chart" uri="{C3380CC4-5D6E-409C-BE32-E72D297353CC}">
              <c16:uniqueId val="{00000001-BE42-4B15-BC44-DF51C175FE0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Look angle (deg)</a:t>
                </a:r>
              </a:p>
            </c:rich>
          </c:tx>
          <c:overlay val="1"/>
        </c:title>
        <c:numFmt formatCode="0.000" sourceLinked="1"/>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Raw Slant Depth vs Doppler-Corrected Ocean Depth</a:t>
            </a:r>
          </a:p>
        </c:rich>
      </c:tx>
      <c:overlay val="1"/>
    </c:title>
    <c:autoTitleDeleted val="0"/>
    <c:plotArea>
      <c:layout/>
      <c:scatterChart>
        <c:scatterStyle val="lineMarker"/>
        <c:varyColors val="1"/>
        <c:ser>
          <c:idx val="0"/>
          <c:order val="0"/>
          <c:tx>
            <c:v>True simulated ocean depth</c:v>
          </c:tx>
          <c:spPr>
            <a:ln w="16000">
              <a:solidFill>
                <a:srgbClr val="404040"/>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Doppler_Depth_Data!$H$4:$H$244</c:f>
              <c:numCache>
                <c:formatCode>0.0</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1"/>
          <c:extLst>
            <c:ext xmlns:c16="http://schemas.microsoft.com/office/drawing/2014/chart" uri="{C3380CC4-5D6E-409C-BE32-E72D297353CC}">
              <c16:uniqueId val="{00000000-1828-4F3F-B99C-7D812D5A9147}"/>
            </c:ext>
          </c:extLst>
        </c:ser>
        <c:ser>
          <c:idx val="1"/>
          <c:order val="1"/>
          <c:tx>
            <c:v>Raw slant depth from echo delay</c:v>
          </c:tx>
          <c:spPr>
            <a:ln w="16000">
              <a:solidFill>
                <a:srgbClr val="ED7D31"/>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Doppler_Depth_Data!$L$4:$L$244</c:f>
              <c:numCache>
                <c:formatCode>0.0</c:formatCode>
                <c:ptCount val="241"/>
                <c:pt idx="0">
                  <c:v>15314.48238005806</c:v>
                </c:pt>
                <c:pt idx="1">
                  <c:v>15318.68106736729</c:v>
                </c:pt>
                <c:pt idx="2">
                  <c:v>15314.240995625651</c:v>
                </c:pt>
                <c:pt idx="3">
                  <c:v>15306.762887705321</c:v>
                </c:pt>
                <c:pt idx="4">
                  <c:v>15304.291237640891</c:v>
                </c:pt>
                <c:pt idx="5">
                  <c:v>15296.678427396209</c:v>
                </c:pt>
                <c:pt idx="6">
                  <c:v>15291.759934072914</c:v>
                </c:pt>
                <c:pt idx="7">
                  <c:v>15285.745299240414</c:v>
                </c:pt>
                <c:pt idx="8">
                  <c:v>15276.243170270722</c:v>
                </c:pt>
                <c:pt idx="9">
                  <c:v>15271.136584586093</c:v>
                </c:pt>
                <c:pt idx="10">
                  <c:v>15262.467023985548</c:v>
                </c:pt>
                <c:pt idx="11">
                  <c:v>15253.055938783438</c:v>
                </c:pt>
                <c:pt idx="12">
                  <c:v>15245.686342039795</c:v>
                </c:pt>
                <c:pt idx="13">
                  <c:v>15235.537246949092</c:v>
                </c:pt>
                <c:pt idx="14">
                  <c:v>15226.9994436043</c:v>
                </c:pt>
                <c:pt idx="15">
                  <c:v>15217.681430102779</c:v>
                </c:pt>
                <c:pt idx="16">
                  <c:v>15207.357619881273</c:v>
                </c:pt>
                <c:pt idx="17">
                  <c:v>15195.621018684584</c:v>
                </c:pt>
                <c:pt idx="18">
                  <c:v>15187.856501471759</c:v>
                </c:pt>
                <c:pt idx="19">
                  <c:v>15178.721751542738</c:v>
                </c:pt>
                <c:pt idx="20">
                  <c:v>15165.466520119089</c:v>
                </c:pt>
                <c:pt idx="21">
                  <c:v>15157.542334039119</c:v>
                </c:pt>
                <c:pt idx="22">
                  <c:v>15145.753148303435</c:v>
                </c:pt>
                <c:pt idx="23">
                  <c:v>15135.606823415008</c:v>
                </c:pt>
                <c:pt idx="24">
                  <c:v>15126.444184812341</c:v>
                </c:pt>
                <c:pt idx="25">
                  <c:v>15114.015537751187</c:v>
                </c:pt>
                <c:pt idx="26">
                  <c:v>15103.974395736044</c:v>
                </c:pt>
                <c:pt idx="27">
                  <c:v>15092.491380656202</c:v>
                </c:pt>
                <c:pt idx="28">
                  <c:v>15083.180457903785</c:v>
                </c:pt>
                <c:pt idx="29">
                  <c:v>15072.434411731858</c:v>
                </c:pt>
                <c:pt idx="30">
                  <c:v>15063.572172115662</c:v>
                </c:pt>
                <c:pt idx="31">
                  <c:v>15052.598634110958</c:v>
                </c:pt>
                <c:pt idx="32">
                  <c:v>15040.762860415425</c:v>
                </c:pt>
                <c:pt idx="33">
                  <c:v>15027.137133052363</c:v>
                </c:pt>
                <c:pt idx="34">
                  <c:v>15019.420035648845</c:v>
                </c:pt>
                <c:pt idx="35">
                  <c:v>15007.216765756028</c:v>
                </c:pt>
                <c:pt idx="36">
                  <c:v>14996.849056587984</c:v>
                </c:pt>
                <c:pt idx="37">
                  <c:v>14984.883796070684</c:v>
                </c:pt>
                <c:pt idx="38">
                  <c:v>14972.410140921625</c:v>
                </c:pt>
                <c:pt idx="39">
                  <c:v>14958.778901689082</c:v>
                </c:pt>
                <c:pt idx="40">
                  <c:v>14946.528682993783</c:v>
                </c:pt>
                <c:pt idx="41">
                  <c:v>14934.968052611875</c:v>
                </c:pt>
                <c:pt idx="42">
                  <c:v>14926.514104651462</c:v>
                </c:pt>
                <c:pt idx="43">
                  <c:v>14912.146398705459</c:v>
                </c:pt>
                <c:pt idx="44">
                  <c:v>14903.248038660744</c:v>
                </c:pt>
                <c:pt idx="45">
                  <c:v>14888.310902451614</c:v>
                </c:pt>
                <c:pt idx="46">
                  <c:v>14879.402359698151</c:v>
                </c:pt>
                <c:pt idx="47">
                  <c:v>14866.42737591574</c:v>
                </c:pt>
                <c:pt idx="48">
                  <c:v>14856.834664827707</c:v>
                </c:pt>
                <c:pt idx="49">
                  <c:v>14847.290121473528</c:v>
                </c:pt>
                <c:pt idx="50">
                  <c:v>14840.571031552525</c:v>
                </c:pt>
                <c:pt idx="51">
                  <c:v>14828.760434576887</c:v>
                </c:pt>
                <c:pt idx="52">
                  <c:v>14822.19512043236</c:v>
                </c:pt>
                <c:pt idx="53">
                  <c:v>14815.429985348457</c:v>
                </c:pt>
                <c:pt idx="54">
                  <c:v>14808.686238104194</c:v>
                </c:pt>
                <c:pt idx="55">
                  <c:v>14803.318874576637</c:v>
                </c:pt>
                <c:pt idx="56">
                  <c:v>14801.357941426053</c:v>
                </c:pt>
                <c:pt idx="57">
                  <c:v>14796.703793029568</c:v>
                </c:pt>
                <c:pt idx="58">
                  <c:v>14795.113956877045</c:v>
                </c:pt>
                <c:pt idx="59">
                  <c:v>14796.122771052191</c:v>
                </c:pt>
                <c:pt idx="60">
                  <c:v>14796.1123711418</c:v>
                </c:pt>
                <c:pt idx="61">
                  <c:v>14798.218497242908</c:v>
                </c:pt>
                <c:pt idx="62">
                  <c:v>14798.856106821586</c:v>
                </c:pt>
                <c:pt idx="63">
                  <c:v>14804.222306527821</c:v>
                </c:pt>
                <c:pt idx="64">
                  <c:v>14806.971610943248</c:v>
                </c:pt>
                <c:pt idx="65">
                  <c:v>14813.36902316962</c:v>
                </c:pt>
                <c:pt idx="66">
                  <c:v>14819.400375705251</c:v>
                </c:pt>
                <c:pt idx="67">
                  <c:v>14825.105672430953</c:v>
                </c:pt>
                <c:pt idx="68">
                  <c:v>14834.556516718076</c:v>
                </c:pt>
                <c:pt idx="69">
                  <c:v>14842.266163386217</c:v>
                </c:pt>
                <c:pt idx="70">
                  <c:v>14852.508800869926</c:v>
                </c:pt>
                <c:pt idx="71">
                  <c:v>14859.760084696269</c:v>
                </c:pt>
                <c:pt idx="72">
                  <c:v>14871.335063545217</c:v>
                </c:pt>
                <c:pt idx="73">
                  <c:v>14881.94674805037</c:v>
                </c:pt>
                <c:pt idx="74">
                  <c:v>14893.424511364285</c:v>
                </c:pt>
                <c:pt idx="75">
                  <c:v>14905.582127360927</c:v>
                </c:pt>
                <c:pt idx="76">
                  <c:v>14915.413827572949</c:v>
                </c:pt>
                <c:pt idx="77">
                  <c:v>14928.100235056136</c:v>
                </c:pt>
                <c:pt idx="78">
                  <c:v>14945.9212645303</c:v>
                </c:pt>
                <c:pt idx="79">
                  <c:v>14958.944853680619</c:v>
                </c:pt>
                <c:pt idx="80">
                  <c:v>14977.108120113267</c:v>
                </c:pt>
                <c:pt idx="81">
                  <c:v>14991.720166176099</c:v>
                </c:pt>
                <c:pt idx="82">
                  <c:v>15009.679603627374</c:v>
                </c:pt>
                <c:pt idx="83">
                  <c:v>15030.197162462007</c:v>
                </c:pt>
                <c:pt idx="84">
                  <c:v>15046.956824111441</c:v>
                </c:pt>
                <c:pt idx="85">
                  <c:v>15067.401972757169</c:v>
                </c:pt>
                <c:pt idx="86">
                  <c:v>15091.423859038397</c:v>
                </c:pt>
                <c:pt idx="87">
                  <c:v>15113.05467300392</c:v>
                </c:pt>
                <c:pt idx="88">
                  <c:v>15132.414908595132</c:v>
                </c:pt>
                <c:pt idx="89">
                  <c:v>15157.148310564584</c:v>
                </c:pt>
                <c:pt idx="90">
                  <c:v>15179.653022625243</c:v>
                </c:pt>
                <c:pt idx="91">
                  <c:v>15203.028418633789</c:v>
                </c:pt>
                <c:pt idx="92">
                  <c:v>15228.676378114002</c:v>
                </c:pt>
                <c:pt idx="93">
                  <c:v>15254.41981444641</c:v>
                </c:pt>
                <c:pt idx="94">
                  <c:v>15278.233010087519</c:v>
                </c:pt>
                <c:pt idx="95">
                  <c:v>15302.098810608863</c:v>
                </c:pt>
                <c:pt idx="96">
                  <c:v>15330.003296585579</c:v>
                </c:pt>
                <c:pt idx="97">
                  <c:v>15353.67178212201</c:v>
                </c:pt>
                <c:pt idx="98">
                  <c:v>15379.943994058654</c:v>
                </c:pt>
                <c:pt idx="99">
                  <c:v>15405.796610532392</c:v>
                </c:pt>
                <c:pt idx="100">
                  <c:v>15432.595333490506</c:v>
                </c:pt>
                <c:pt idx="101">
                  <c:v>15459.758960735353</c:v>
                </c:pt>
                <c:pt idx="102">
                  <c:v>15485.372790727002</c:v>
                </c:pt>
                <c:pt idx="103">
                  <c:v>15515.135401254685</c:v>
                </c:pt>
                <c:pt idx="104">
                  <c:v>15539.877427903153</c:v>
                </c:pt>
                <c:pt idx="105">
                  <c:v>15567.326747640069</c:v>
                </c:pt>
                <c:pt idx="106">
                  <c:v>15597.6380669919</c:v>
                </c:pt>
                <c:pt idx="107">
                  <c:v>15622.067685779757</c:v>
                </c:pt>
                <c:pt idx="108">
                  <c:v>15649.123187221208</c:v>
                </c:pt>
                <c:pt idx="109">
                  <c:v>15676.172668294663</c:v>
                </c:pt>
                <c:pt idx="110">
                  <c:v>15702.853816834197</c:v>
                </c:pt>
                <c:pt idx="111">
                  <c:v>15728.032888660084</c:v>
                </c:pt>
                <c:pt idx="112">
                  <c:v>15751.895119793502</c:v>
                </c:pt>
                <c:pt idx="113">
                  <c:v>15778.548318549014</c:v>
                </c:pt>
                <c:pt idx="114">
                  <c:v>15799.548068363329</c:v>
                </c:pt>
                <c:pt idx="115">
                  <c:v>15821.934539931754</c:v>
                </c:pt>
                <c:pt idx="116">
                  <c:v>15841.67087749329</c:v>
                </c:pt>
                <c:pt idx="117">
                  <c:v>15863.485300186339</c:v>
                </c:pt>
                <c:pt idx="118">
                  <c:v>15882.487151188037</c:v>
                </c:pt>
                <c:pt idx="119">
                  <c:v>15897.436742581382</c:v>
                </c:pt>
                <c:pt idx="120">
                  <c:v>15915.349780721908</c:v>
                </c:pt>
                <c:pt idx="121">
                  <c:v>15932.956570353326</c:v>
                </c:pt>
                <c:pt idx="122">
                  <c:v>15947.919791277329</c:v>
                </c:pt>
                <c:pt idx="123">
                  <c:v>15961.340942413215</c:v>
                </c:pt>
                <c:pt idx="124">
                  <c:v>15974.042350100184</c:v>
                </c:pt>
                <c:pt idx="125">
                  <c:v>15986.105106765721</c:v>
                </c:pt>
                <c:pt idx="126">
                  <c:v>16001.100983453378</c:v>
                </c:pt>
                <c:pt idx="127">
                  <c:v>16009.614417721043</c:v>
                </c:pt>
                <c:pt idx="128">
                  <c:v>16020.905371040946</c:v>
                </c:pt>
                <c:pt idx="129">
                  <c:v>16029.976626001508</c:v>
                </c:pt>
                <c:pt idx="130">
                  <c:v>16041.715870612574</c:v>
                </c:pt>
                <c:pt idx="131">
                  <c:v>16050.8790375918</c:v>
                </c:pt>
                <c:pt idx="132">
                  <c:v>16058.443308070946</c:v>
                </c:pt>
                <c:pt idx="133">
                  <c:v>16065.364514613835</c:v>
                </c:pt>
                <c:pt idx="134">
                  <c:v>16068.456446385075</c:v>
                </c:pt>
                <c:pt idx="135">
                  <c:v>16076.140324112739</c:v>
                </c:pt>
                <c:pt idx="136">
                  <c:v>16079.225726327799</c:v>
                </c:pt>
                <c:pt idx="137">
                  <c:v>16082.760041276815</c:v>
                </c:pt>
                <c:pt idx="138">
                  <c:v>16082.453653069661</c:v>
                </c:pt>
                <c:pt idx="139">
                  <c:v>16081.647749221789</c:v>
                </c:pt>
                <c:pt idx="140">
                  <c:v>16082.66995461423</c:v>
                </c:pt>
                <c:pt idx="141">
                  <c:v>16081.470987857288</c:v>
                </c:pt>
                <c:pt idx="142">
                  <c:v>16075.893691775931</c:v>
                </c:pt>
                <c:pt idx="143">
                  <c:v>16071.6661532282</c:v>
                </c:pt>
                <c:pt idx="144">
                  <c:v>16066.506108765525</c:v>
                </c:pt>
                <c:pt idx="145">
                  <c:v>16057.062666827107</c:v>
                </c:pt>
                <c:pt idx="146">
                  <c:v>16048.891941906473</c:v>
                </c:pt>
                <c:pt idx="147">
                  <c:v>16041.753444173062</c:v>
                </c:pt>
                <c:pt idx="148">
                  <c:v>16030.281604527021</c:v>
                </c:pt>
                <c:pt idx="149">
                  <c:v>16017.923718037155</c:v>
                </c:pt>
                <c:pt idx="150">
                  <c:v>16007.312662819624</c:v>
                </c:pt>
                <c:pt idx="151">
                  <c:v>15994.022043970745</c:v>
                </c:pt>
                <c:pt idx="152">
                  <c:v>15978.653835832962</c:v>
                </c:pt>
                <c:pt idx="153">
                  <c:v>15962.255244097754</c:v>
                </c:pt>
                <c:pt idx="154">
                  <c:v>15946.322558719705</c:v>
                </c:pt>
                <c:pt idx="155">
                  <c:v>15927.771237488378</c:v>
                </c:pt>
                <c:pt idx="156">
                  <c:v>15909.160058902773</c:v>
                </c:pt>
                <c:pt idx="157">
                  <c:v>15890.975949901544</c:v>
                </c:pt>
                <c:pt idx="158">
                  <c:v>15869.495868674141</c:v>
                </c:pt>
                <c:pt idx="159">
                  <c:v>15848.507972568063</c:v>
                </c:pt>
                <c:pt idx="160">
                  <c:v>15827.633125140224</c:v>
                </c:pt>
                <c:pt idx="161">
                  <c:v>15806.157924439527</c:v>
                </c:pt>
                <c:pt idx="162">
                  <c:v>15784.644267510723</c:v>
                </c:pt>
                <c:pt idx="163">
                  <c:v>15762.200301322369</c:v>
                </c:pt>
                <c:pt idx="164">
                  <c:v>15739.24479715696</c:v>
                </c:pt>
                <c:pt idx="165">
                  <c:v>15717.18804724917</c:v>
                </c:pt>
                <c:pt idx="166">
                  <c:v>15694.696868711673</c:v>
                </c:pt>
                <c:pt idx="167">
                  <c:v>15672.303024838262</c:v>
                </c:pt>
                <c:pt idx="168">
                  <c:v>15647.302959414679</c:v>
                </c:pt>
                <c:pt idx="169">
                  <c:v>15627.204890492112</c:v>
                </c:pt>
                <c:pt idx="170">
                  <c:v>15602.867856799929</c:v>
                </c:pt>
                <c:pt idx="171">
                  <c:v>15582.997824500047</c:v>
                </c:pt>
                <c:pt idx="172">
                  <c:v>15559.45485266447</c:v>
                </c:pt>
                <c:pt idx="173">
                  <c:v>15536.101904977158</c:v>
                </c:pt>
                <c:pt idx="174">
                  <c:v>15517.552306882873</c:v>
                </c:pt>
                <c:pt idx="175">
                  <c:v>15495.164813439513</c:v>
                </c:pt>
                <c:pt idx="176">
                  <c:v>15475.172827187962</c:v>
                </c:pt>
                <c:pt idx="177">
                  <c:v>15452.131404814856</c:v>
                </c:pt>
                <c:pt idx="178">
                  <c:v>15432.870272830125</c:v>
                </c:pt>
                <c:pt idx="179">
                  <c:v>15413.07377805095</c:v>
                </c:pt>
                <c:pt idx="180">
                  <c:v>15391.468245034213</c:v>
                </c:pt>
                <c:pt idx="181">
                  <c:v>15372.147084192822</c:v>
                </c:pt>
                <c:pt idx="182">
                  <c:v>15350.720431262314</c:v>
                </c:pt>
                <c:pt idx="183">
                  <c:v>15332.991862753384</c:v>
                </c:pt>
                <c:pt idx="184">
                  <c:v>15311.687221916576</c:v>
                </c:pt>
                <c:pt idx="185">
                  <c:v>15290.994895894211</c:v>
                </c:pt>
                <c:pt idx="186">
                  <c:v>15271.958449347279</c:v>
                </c:pt>
                <c:pt idx="187">
                  <c:v>15253.267919409194</c:v>
                </c:pt>
                <c:pt idx="188">
                  <c:v>15232.844954147722</c:v>
                </c:pt>
                <c:pt idx="189">
                  <c:v>15214.753350131306</c:v>
                </c:pt>
                <c:pt idx="190">
                  <c:v>15199.160008494846</c:v>
                </c:pt>
                <c:pt idx="191">
                  <c:v>15183.263805875793</c:v>
                </c:pt>
                <c:pt idx="192">
                  <c:v>15166.929747482409</c:v>
                </c:pt>
                <c:pt idx="193">
                  <c:v>15149.513310294005</c:v>
                </c:pt>
                <c:pt idx="194">
                  <c:v>15135.712106693261</c:v>
                </c:pt>
                <c:pt idx="195">
                  <c:v>15122.698561036534</c:v>
                </c:pt>
                <c:pt idx="196">
                  <c:v>15110.803198633968</c:v>
                </c:pt>
                <c:pt idx="197">
                  <c:v>15095.916560668511</c:v>
                </c:pt>
                <c:pt idx="198">
                  <c:v>15087.243763220367</c:v>
                </c:pt>
                <c:pt idx="199">
                  <c:v>15078.853273484978</c:v>
                </c:pt>
                <c:pt idx="200">
                  <c:v>15069.982951103628</c:v>
                </c:pt>
                <c:pt idx="201">
                  <c:v>15063.479592043363</c:v>
                </c:pt>
                <c:pt idx="202">
                  <c:v>15060.785961197091</c:v>
                </c:pt>
                <c:pt idx="203">
                  <c:v>15056.626885446074</c:v>
                </c:pt>
                <c:pt idx="204">
                  <c:v>15052.083225033648</c:v>
                </c:pt>
                <c:pt idx="205">
                  <c:v>15050.386823056591</c:v>
                </c:pt>
                <c:pt idx="206">
                  <c:v>15049.799233810205</c:v>
                </c:pt>
                <c:pt idx="207">
                  <c:v>15051.49994844946</c:v>
                </c:pt>
                <c:pt idx="208">
                  <c:v>15053.355862799439</c:v>
                </c:pt>
                <c:pt idx="209">
                  <c:v>15058.058480625397</c:v>
                </c:pt>
                <c:pt idx="210">
                  <c:v>15061.342005955476</c:v>
                </c:pt>
                <c:pt idx="211">
                  <c:v>15063.040018945758</c:v>
                </c:pt>
                <c:pt idx="212">
                  <c:v>15069.237117469127</c:v>
                </c:pt>
                <c:pt idx="213">
                  <c:v>15076.360157499661</c:v>
                </c:pt>
                <c:pt idx="214">
                  <c:v>15082.053512148566</c:v>
                </c:pt>
                <c:pt idx="215">
                  <c:v>15089.316125012665</c:v>
                </c:pt>
                <c:pt idx="216">
                  <c:v>15093.25007459989</c:v>
                </c:pt>
                <c:pt idx="217">
                  <c:v>15102.01375907832</c:v>
                </c:pt>
                <c:pt idx="218">
                  <c:v>15110.664476704964</c:v>
                </c:pt>
                <c:pt idx="219">
                  <c:v>15118.451373380485</c:v>
                </c:pt>
                <c:pt idx="220">
                  <c:v>15127.935345826796</c:v>
                </c:pt>
                <c:pt idx="221">
                  <c:v>15134.849167181919</c:v>
                </c:pt>
                <c:pt idx="222">
                  <c:v>15145.55090753181</c:v>
                </c:pt>
                <c:pt idx="223">
                  <c:v>15153.60182468478</c:v>
                </c:pt>
                <c:pt idx="224">
                  <c:v>15164.437193555979</c:v>
                </c:pt>
                <c:pt idx="225">
                  <c:v>15177.321148091607</c:v>
                </c:pt>
                <c:pt idx="226">
                  <c:v>15187.458445030554</c:v>
                </c:pt>
                <c:pt idx="227">
                  <c:v>15201.274847784982</c:v>
                </c:pt>
                <c:pt idx="228">
                  <c:v>15215.104052762348</c:v>
                </c:pt>
                <c:pt idx="229">
                  <c:v>15230.129678341744</c:v>
                </c:pt>
                <c:pt idx="230">
                  <c:v>15243.092488943852</c:v>
                </c:pt>
                <c:pt idx="231">
                  <c:v>15258.997593967706</c:v>
                </c:pt>
                <c:pt idx="232">
                  <c:v>15273.70035997955</c:v>
                </c:pt>
                <c:pt idx="233">
                  <c:v>15288.846458203565</c:v>
                </c:pt>
                <c:pt idx="234">
                  <c:v>15303.133777005287</c:v>
                </c:pt>
                <c:pt idx="235">
                  <c:v>15322.468844711968</c:v>
                </c:pt>
                <c:pt idx="236">
                  <c:v>15336.290670632803</c:v>
                </c:pt>
                <c:pt idx="237">
                  <c:v>15353.541281511802</c:v>
                </c:pt>
                <c:pt idx="238">
                  <c:v>15369.180318667135</c:v>
                </c:pt>
                <c:pt idx="239">
                  <c:v>15389.327671564215</c:v>
                </c:pt>
                <c:pt idx="240">
                  <c:v>15397.484166655193</c:v>
                </c:pt>
              </c:numCache>
            </c:numRef>
          </c:yVal>
          <c:smooth val="1"/>
          <c:extLst>
            <c:ext xmlns:c16="http://schemas.microsoft.com/office/drawing/2014/chart" uri="{C3380CC4-5D6E-409C-BE32-E72D297353CC}">
              <c16:uniqueId val="{00000001-1828-4F3F-B99C-7D812D5A9147}"/>
            </c:ext>
          </c:extLst>
        </c:ser>
        <c:ser>
          <c:idx val="2"/>
          <c:order val="2"/>
          <c:tx>
            <c:v>Doppler-corrected actual depth</c:v>
          </c:tx>
          <c:spPr>
            <a:l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14538.343476908216</c:v>
                </c:pt>
                <c:pt idx="1">
                  <c:v>14548.766391190571</c:v>
                </c:pt>
                <c:pt idx="2">
                  <c:v>14557.338236989788</c:v>
                </c:pt>
                <c:pt idx="3">
                  <c:v>14562.907070815565</c:v>
                </c:pt>
                <c:pt idx="4">
                  <c:v>14573.125618242737</c:v>
                </c:pt>
                <c:pt idx="5">
                  <c:v>14578.335140524403</c:v>
                </c:pt>
                <c:pt idx="6">
                  <c:v>14585.997030216358</c:v>
                </c:pt>
                <c:pt idx="7">
                  <c:v>14592.499316370246</c:v>
                </c:pt>
                <c:pt idx="8">
                  <c:v>14595.55464426455</c:v>
                </c:pt>
                <c:pt idx="9">
                  <c:v>14602.692839300289</c:v>
                </c:pt>
                <c:pt idx="10">
                  <c:v>14606.307966267495</c:v>
                </c:pt>
                <c:pt idx="11">
                  <c:v>14609.09414977491</c:v>
                </c:pt>
                <c:pt idx="12">
                  <c:v>14613.717465260239</c:v>
                </c:pt>
                <c:pt idx="13">
                  <c:v>14615.557901101562</c:v>
                </c:pt>
                <c:pt idx="14">
                  <c:v>14618.824704591409</c:v>
                </c:pt>
                <c:pt idx="15">
                  <c:v>14621.223871899127</c:v>
                </c:pt>
                <c:pt idx="16">
                  <c:v>14622.53688870754</c:v>
                </c:pt>
                <c:pt idx="17">
                  <c:v>14622.370048519268</c:v>
                </c:pt>
                <c:pt idx="18">
                  <c:v>14625.906076815867</c:v>
                </c:pt>
                <c:pt idx="19">
                  <c:v>14628.005233442198</c:v>
                </c:pt>
                <c:pt idx="20">
                  <c:v>14626.012286300016</c:v>
                </c:pt>
                <c:pt idx="21">
                  <c:v>14629.040649051145</c:v>
                </c:pt>
                <c:pt idx="22">
                  <c:v>14628.219878746675</c:v>
                </c:pt>
                <c:pt idx="23">
                  <c:v>14628.865542990872</c:v>
                </c:pt>
                <c:pt idx="24">
                  <c:v>14630.343646203193</c:v>
                </c:pt>
                <c:pt idx="25">
                  <c:v>14628.543151160482</c:v>
                </c:pt>
                <c:pt idx="26">
                  <c:v>14628.933341310512</c:v>
                </c:pt>
                <c:pt idx="27">
                  <c:v>14627.807692098575</c:v>
                </c:pt>
                <c:pt idx="28">
                  <c:v>14628.668588877104</c:v>
                </c:pt>
                <c:pt idx="29">
                  <c:v>14628.019588067558</c:v>
                </c:pt>
                <c:pt idx="30">
                  <c:v>14629.081269338792</c:v>
                </c:pt>
                <c:pt idx="31">
                  <c:v>14627.974984883302</c:v>
                </c:pt>
                <c:pt idx="32">
                  <c:v>14625.911504274931</c:v>
                </c:pt>
                <c:pt idx="33">
                  <c:v>14621.986694083294</c:v>
                </c:pt>
                <c:pt idx="34">
                  <c:v>14623.693198890638</c:v>
                </c:pt>
                <c:pt idx="35">
                  <c:v>14620.914775457457</c:v>
                </c:pt>
                <c:pt idx="36">
                  <c:v>14619.806259259831</c:v>
                </c:pt>
                <c:pt idx="37">
                  <c:v>14617.022284654111</c:v>
                </c:pt>
                <c:pt idx="38">
                  <c:v>14613.623267805098</c:v>
                </c:pt>
                <c:pt idx="39">
                  <c:v>14608.97451746299</c:v>
                </c:pt>
                <c:pt idx="40">
                  <c:v>14605.554950848267</c:v>
                </c:pt>
                <c:pt idx="41">
                  <c:v>14602.691093675494</c:v>
                </c:pt>
                <c:pt idx="42">
                  <c:v>14602.748972256197</c:v>
                </c:pt>
                <c:pt idx="43">
                  <c:v>14596.904162667914</c:v>
                </c:pt>
                <c:pt idx="44">
                  <c:v>14596.295801636579</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14577.628747923236</c:v>
                </c:pt>
                <c:pt idx="53">
                  <c:v>14578.09256002349</c:v>
                </c:pt>
                <c:pt idx="54">
                  <c:v>14578.466646582592</c:v>
                </c:pt>
                <c:pt idx="55">
                  <c:v>14580.08569704939</c:v>
                </c:pt>
                <c:pt idx="56">
                  <c:v>14584.952070760555</c:v>
                </c:pt>
                <c:pt idx="57">
                  <c:v>14587.057234351585</c:v>
                </c:pt>
                <c:pt idx="58">
                  <c:v>14592.076103026691</c:v>
                </c:pt>
                <c:pt idx="59">
                  <c:v>14599.553282966974</c:v>
                </c:pt>
                <c:pt idx="60">
                  <c:v>14605.920764615452</c:v>
                </c:pt>
                <c:pt idx="61">
                  <c:v>14614.273949137118</c:v>
                </c:pt>
                <c:pt idx="62">
                  <c:v>14621.073466646047</c:v>
                </c:pt>
                <c:pt idx="63">
                  <c:v>14632.442623515903</c:v>
                </c:pt>
                <c:pt idx="64">
                  <c:v>14641.123866777609</c:v>
                </c:pt>
                <c:pt idx="65">
                  <c:v>14653.311244711214</c:v>
                </c:pt>
                <c:pt idx="66">
                  <c:v>14665.036556690677</c:v>
                </c:pt>
                <c:pt idx="67">
                  <c:v>14676.338809952043</c:v>
                </c:pt>
                <c:pt idx="68">
                  <c:v>14691.249740602574</c:v>
                </c:pt>
                <c:pt idx="69">
                  <c:v>14704.337559090227</c:v>
                </c:pt>
                <c:pt idx="70">
                  <c:v>14719.836152269874</c:v>
                </c:pt>
                <c:pt idx="71">
                  <c:v>14732.271053468081</c:v>
                </c:pt>
                <c:pt idx="72">
                  <c:v>14748.893722340974</c:v>
                </c:pt>
                <c:pt idx="73">
                  <c:v>14764.463112921512</c:v>
                </c:pt>
                <c:pt idx="74">
                  <c:v>14780.793521743944</c:v>
                </c:pt>
                <c:pt idx="75">
                  <c:v>14797.70065261399</c:v>
                </c:pt>
                <c:pt idx="76">
                  <c:v>14812.199905041163</c:v>
                </c:pt>
                <c:pt idx="77">
                  <c:v>14829.435200520922</c:v>
                </c:pt>
                <c:pt idx="78">
                  <c:v>14851.674432510064</c:v>
                </c:pt>
                <c:pt idx="79">
                  <c:v>14869.049486702863</c:v>
                </c:pt>
                <c:pt idx="80">
                  <c:v>14891.436062206307</c:v>
                </c:pt>
                <c:pt idx="81">
                  <c:v>14910.194563445197</c:v>
                </c:pt>
                <c:pt idx="82">
                  <c:v>14932.18463530832</c:v>
                </c:pt>
                <c:pt idx="83">
                  <c:v>14956.62321910731</c:v>
                </c:pt>
                <c:pt idx="84">
                  <c:v>14977.225154246556</c:v>
                </c:pt>
                <c:pt idx="85">
                  <c:v>15001.397890806355</c:v>
                </c:pt>
                <c:pt idx="86">
                  <c:v>15029.035468184993</c:v>
                </c:pt>
                <c:pt idx="87">
                  <c:v>15054.195422736149</c:v>
                </c:pt>
                <c:pt idx="88">
                  <c:v>15076.995599774111</c:v>
                </c:pt>
                <c:pt idx="89">
                  <c:v>15105.051448537504</c:v>
                </c:pt>
                <c:pt idx="90">
                  <c:v>15130.788658348818</c:v>
                </c:pt>
                <c:pt idx="91">
                  <c:v>15157.295315059795</c:v>
                </c:pt>
                <c:pt idx="92">
                  <c:v>15185.969392963387</c:v>
                </c:pt>
                <c:pt idx="93">
                  <c:v>15214.640299238323</c:v>
                </c:pt>
                <c:pt idx="94">
                  <c:v>15241.286697126134</c:v>
                </c:pt>
                <c:pt idx="95">
                  <c:v>15267.885369240819</c:v>
                </c:pt>
                <c:pt idx="96">
                  <c:v>15298.413678377054</c:v>
                </c:pt>
                <c:pt idx="97">
                  <c:v>15324.614103451206</c:v>
                </c:pt>
                <c:pt idx="98">
                  <c:v>15353.311864414833</c:v>
                </c:pt>
                <c:pt idx="99">
                  <c:v>15381.489084576648</c:v>
                </c:pt>
                <c:pt idx="100">
                  <c:v>15410.508745213121</c:v>
                </c:pt>
                <c:pt idx="101">
                  <c:v>15439.790218976568</c:v>
                </c:pt>
                <c:pt idx="102">
                  <c:v>15467.420577548042</c:v>
                </c:pt>
                <c:pt idx="103">
                  <c:v>15499.091325220377</c:v>
                </c:pt>
                <c:pt idx="104">
                  <c:v>15525.642401901936</c:v>
                </c:pt>
                <c:pt idx="105">
                  <c:v>15554.79313941637</c:v>
                </c:pt>
                <c:pt idx="106">
                  <c:v>15586.69843418237</c:v>
                </c:pt>
                <c:pt idx="107">
                  <c:v>15612.620101689698</c:v>
                </c:pt>
                <c:pt idx="108">
                  <c:v>15641.059100480647</c:v>
                </c:pt>
                <c:pt idx="109">
                  <c:v>15669.384780230534</c:v>
                </c:pt>
                <c:pt idx="110">
                  <c:v>15697.234366267417</c:v>
                </c:pt>
                <c:pt idx="111">
                  <c:v>15723.473778049673</c:v>
                </c:pt>
                <c:pt idx="112">
                  <c:v>15748.287353885484</c:v>
                </c:pt>
                <c:pt idx="113">
                  <c:v>15775.781421619809</c:v>
                </c:pt>
                <c:pt idx="114">
                  <c:v>15797.512523197043</c:v>
                </c:pt>
                <c:pt idx="115">
                  <c:v>15820.518953735622</c:v>
                </c:pt>
                <c:pt idx="116">
                  <c:v>15840.763766829245</c:v>
                </c:pt>
                <c:pt idx="117">
                  <c:v>15862.974345451359</c:v>
                </c:pt>
                <c:pt idx="118">
                  <c:v>15882.259787427234</c:v>
                </c:pt>
                <c:pt idx="119">
                  <c:v>15897.379848026412</c:v>
                </c:pt>
                <c:pt idx="120">
                  <c:v>15915.349780721908</c:v>
                </c:pt>
                <c:pt idx="121">
                  <c:v>15932.899548678191</c:v>
                </c:pt>
                <c:pt idx="122">
                  <c:v>15947.691490823741</c:v>
                </c:pt>
                <c:pt idx="123">
                  <c:v>15960.826835798129</c:v>
                </c:pt>
                <c:pt idx="124">
                  <c:v>15973.127659706995</c:v>
                </c:pt>
                <c:pt idx="125">
                  <c:v>15984.674832252706</c:v>
                </c:pt>
                <c:pt idx="126">
                  <c:v>15999.039471084723</c:v>
                </c:pt>
                <c:pt idx="127">
                  <c:v>16006.807001469822</c:v>
                </c:pt>
                <c:pt idx="128">
                  <c:v>16017.235991847288</c:v>
                </c:pt>
                <c:pt idx="129">
                  <c:v>16025.329990466244</c:v>
                </c:pt>
                <c:pt idx="130">
                  <c:v>16035.975154282109</c:v>
                </c:pt>
                <c:pt idx="131">
                  <c:v>16043.928899152817</c:v>
                </c:pt>
                <c:pt idx="132">
                  <c:v>16050.168296224887</c:v>
                </c:pt>
                <c:pt idx="133">
                  <c:v>16055.648842831959</c:v>
                </c:pt>
                <c:pt idx="134">
                  <c:v>16057.186598182136</c:v>
                </c:pt>
                <c:pt idx="135">
                  <c:v>16063.19705852591</c:v>
                </c:pt>
                <c:pt idx="136">
                  <c:v>16064.496639991332</c:v>
                </c:pt>
                <c:pt idx="137">
                  <c:v>16066.128989193125</c:v>
                </c:pt>
                <c:pt idx="138">
                  <c:v>16063.80924325645</c:v>
                </c:pt>
                <c:pt idx="139">
                  <c:v>16060.875739012861</c:v>
                </c:pt>
                <c:pt idx="140">
                  <c:v>16059.653002376923</c:v>
                </c:pt>
                <c:pt idx="141">
                  <c:v>16056.097371463013</c:v>
                </c:pt>
                <c:pt idx="142">
                  <c:v>16048.056445742717</c:v>
                </c:pt>
                <c:pt idx="143">
                  <c:v>16041.249630235392</c:v>
                </c:pt>
                <c:pt idx="144">
                  <c:v>16033.398823391759</c:v>
                </c:pt>
                <c:pt idx="145">
                  <c:v>16021.161227495555</c:v>
                </c:pt>
                <c:pt idx="146">
                  <c:v>16010.081996804993</c:v>
                </c:pt>
                <c:pt idx="147">
                  <c:v>15999.920769914777</c:v>
                </c:pt>
                <c:pt idx="148">
                  <c:v>15985.326614254287</c:v>
                </c:pt>
                <c:pt idx="149">
                  <c:v>15969.739281077247</c:v>
                </c:pt>
                <c:pt idx="150">
                  <c:v>15955.784004300434</c:v>
                </c:pt>
                <c:pt idx="151">
                  <c:v>15939.048750669785</c:v>
                </c:pt>
                <c:pt idx="152">
                  <c:v>15920.135353699006</c:v>
                </c:pt>
                <c:pt idx="153">
                  <c:v>15900.088700233617</c:v>
                </c:pt>
                <c:pt idx="154">
                  <c:v>15880.399991454986</c:v>
                </c:pt>
                <c:pt idx="155">
                  <c:v>15857.998232165111</c:v>
                </c:pt>
                <c:pt idx="156">
                  <c:v>15835.43270592218</c:v>
                </c:pt>
                <c:pt idx="157">
                  <c:v>15813.188429767817</c:v>
                </c:pt>
                <c:pt idx="158">
                  <c:v>15787.561669406819</c:v>
                </c:pt>
                <c:pt idx="159">
                  <c:v>15762.323121828638</c:v>
                </c:pt>
                <c:pt idx="160">
                  <c:v>15737.095893870181</c:v>
                </c:pt>
                <c:pt idx="161">
                  <c:v>15711.17125385385</c:v>
                </c:pt>
                <c:pt idx="162">
                  <c:v>15685.108568743879</c:v>
                </c:pt>
                <c:pt idx="163">
                  <c:v>15658.02240777977</c:v>
                </c:pt>
                <c:pt idx="164">
                  <c:v>15630.330005252261</c:v>
                </c:pt>
                <c:pt idx="165">
                  <c:v>15603.432448110261</c:v>
                </c:pt>
                <c:pt idx="166">
                  <c:v>15576.006285577794</c:v>
                </c:pt>
                <c:pt idx="167">
                  <c:v>15548.580022641643</c:v>
                </c:pt>
                <c:pt idx="168">
                  <c:v>15518.472780255021</c:v>
                </c:pt>
                <c:pt idx="169">
                  <c:v>15493.131581035046</c:v>
                </c:pt>
                <c:pt idx="170">
                  <c:v>15463.492493885011</c:v>
                </c:pt>
                <c:pt idx="171">
                  <c:v>15438.185629581803</c:v>
                </c:pt>
                <c:pt idx="172">
                  <c:v>15409.145316242728</c:v>
                </c:pt>
                <c:pt idx="173">
                  <c:v>15380.200342679758</c:v>
                </c:pt>
                <c:pt idx="174">
                  <c:v>15355.916304404949</c:v>
                </c:pt>
                <c:pt idx="175">
                  <c:v>15327.740262481062</c:v>
                </c:pt>
                <c:pt idx="176">
                  <c:v>15301.84079337318</c:v>
                </c:pt>
                <c:pt idx="177">
                  <c:v>15272.833757183127</c:v>
                </c:pt>
                <c:pt idx="178">
                  <c:v>15247.471049891155</c:v>
                </c:pt>
                <c:pt idx="179">
                  <c:v>15221.486466946373</c:v>
                </c:pt>
                <c:pt idx="180">
                  <c:v>15193.623838416177</c:v>
                </c:pt>
                <c:pt idx="181">
                  <c:v>15167.924996429248</c:v>
                </c:pt>
                <c:pt idx="182">
                  <c:v>15140.057820585258</c:v>
                </c:pt>
                <c:pt idx="183">
                  <c:v>15115.746926095393</c:v>
                </c:pt>
                <c:pt idx="184">
                  <c:v>15087.819991779354</c:v>
                </c:pt>
                <c:pt idx="185">
                  <c:v>15060.407592662792</c:v>
                </c:pt>
                <c:pt idx="186">
                  <c:v>15034.536710550705</c:v>
                </c:pt>
                <c:pt idx="187">
                  <c:v>15008.916500694744</c:v>
                </c:pt>
                <c:pt idx="188">
                  <c:v>14981.502855142811</c:v>
                </c:pt>
                <c:pt idx="189">
                  <c:v>14956.29351283138</c:v>
                </c:pt>
                <c:pt idx="190">
                  <c:v>14933.449478009088</c:v>
                </c:pt>
                <c:pt idx="191">
                  <c:v>14910.216672625642</c:v>
                </c:pt>
                <c:pt idx="192">
                  <c:v>14886.463437913209</c:v>
                </c:pt>
                <c:pt idx="193">
                  <c:v>14861.558563029474</c:v>
                </c:pt>
                <c:pt idx="194">
                  <c:v>14840.110005912009</c:v>
                </c:pt>
                <c:pt idx="195">
                  <c:v>14819.341583785394</c:v>
                </c:pt>
                <c:pt idx="196">
                  <c:v>14799.576086730556</c:v>
                </c:pt>
                <c:pt idx="197">
                  <c:v>14776.789430047362</c:v>
                </c:pt>
                <c:pt idx="198">
                  <c:v>14759.992307171664</c:v>
                </c:pt>
                <c:pt idx="199">
                  <c:v>14743.375119644183</c:v>
                </c:pt>
                <c:pt idx="200">
                  <c:v>14726.192868523873</c:v>
                </c:pt>
                <c:pt idx="201">
                  <c:v>14711.226828791274</c:v>
                </c:pt>
                <c:pt idx="202">
                  <c:v>14699.881320538978</c:v>
                </c:pt>
                <c:pt idx="203">
                  <c:v>14687.004164423175</c:v>
                </c:pt>
                <c:pt idx="204">
                  <c:v>14673.651759639273</c:v>
                </c:pt>
                <c:pt idx="205">
                  <c:v>14662.973588793413</c:v>
                </c:pt>
                <c:pt idx="206">
                  <c:v>14653.271975733258</c:v>
                </c:pt>
                <c:pt idx="207">
                  <c:v>14645.692657462256</c:v>
                </c:pt>
                <c:pt idx="208">
                  <c:v>14638.157168949723</c:v>
                </c:pt>
                <c:pt idx="209">
                  <c:v>14633.280812812143</c:v>
                </c:pt>
                <c:pt idx="210">
                  <c:v>14626.915429680794</c:v>
                </c:pt>
                <c:pt idx="211">
                  <c:v>14618.902191505122</c:v>
                </c:pt>
                <c:pt idx="212">
                  <c:v>14615.145412726704</c:v>
                </c:pt>
                <c:pt idx="213">
                  <c:v>14612.173134210099</c:v>
                </c:pt>
                <c:pt idx="214">
                  <c:v>14607.70190007645</c:v>
                </c:pt>
                <c:pt idx="215">
                  <c:v>14604.637100240307</c:v>
                </c:pt>
                <c:pt idx="216">
                  <c:v>14598.238200038542</c:v>
                </c:pt>
                <c:pt idx="217">
                  <c:v>14596.397177031589</c:v>
                </c:pt>
                <c:pt idx="218">
                  <c:v>14594.330193739293</c:v>
                </c:pt>
                <c:pt idx="219">
                  <c:v>14591.31268234764</c:v>
                </c:pt>
                <c:pt idx="220">
                  <c:v>14589.816141882691</c:v>
                </c:pt>
                <c:pt idx="221">
                  <c:v>14585.72444035964</c:v>
                </c:pt>
                <c:pt idx="222">
                  <c:v>14585.165789111039</c:v>
                </c:pt>
                <c:pt idx="223">
                  <c:v>14581.93601801468</c:v>
                </c:pt>
                <c:pt idx="224">
                  <c:v>14581.267028886517</c:v>
                </c:pt>
                <c:pt idx="225">
                  <c:v>14582.445512559118</c:v>
                </c:pt>
                <c:pt idx="226">
                  <c:v>14580.86299526483</c:v>
                </c:pt>
                <c:pt idx="227">
                  <c:v>14582.689740911545</c:v>
                </c:pt>
                <c:pt idx="228">
                  <c:v>14584.402882438928</c:v>
                </c:pt>
                <c:pt idx="229">
                  <c:v>14587.135802631939</c:v>
                </c:pt>
                <c:pt idx="230">
                  <c:v>14587.766374984938</c:v>
                </c:pt>
                <c:pt idx="231">
                  <c:v>14591.085193045696</c:v>
                </c:pt>
                <c:pt idx="232">
                  <c:v>14593.125138126088</c:v>
                </c:pt>
                <c:pt idx="233">
                  <c:v>14595.459830179931</c:v>
                </c:pt>
                <c:pt idx="234">
                  <c:v>14596.845934459492</c:v>
                </c:pt>
                <c:pt idx="235">
                  <c:v>14602.914420845138</c:v>
                </c:pt>
                <c:pt idx="236">
                  <c:v>14603.596271830191</c:v>
                </c:pt>
                <c:pt idx="237">
                  <c:v>14607.412196224737</c:v>
                </c:pt>
                <c:pt idx="238">
                  <c:v>14609.562196914056</c:v>
                </c:pt>
                <c:pt idx="239">
                  <c:v>14615.862307364549</c:v>
                </c:pt>
                <c:pt idx="240">
                  <c:v>14617.138727886955</c:v>
                </c:pt>
              </c:numCache>
            </c:numRef>
          </c:yVal>
          <c:smooth val="1"/>
          <c:extLst>
            <c:ext xmlns:c16="http://schemas.microsoft.com/office/drawing/2014/chart" uri="{C3380CC4-5D6E-409C-BE32-E72D297353CC}">
              <c16:uniqueId val="{00000002-1828-4F3F-B99C-7D812D5A9147}"/>
            </c:ext>
          </c:extLst>
        </c:ser>
        <c:dLbls>
          <c:showLegendKey val="0"/>
          <c:showVal val="0"/>
          <c:showCatName val="0"/>
          <c:showSerName val="0"/>
          <c:showPercent val="0"/>
          <c:showBubbleSize val="0"/>
        </c:dLbls>
        <c:axId val="10"/>
        <c:axId val="20"/>
      </c:scatterChart>
      <c:valAx>
        <c:axId val="10"/>
        <c:scaling>
          <c:orientation val="minMax"/>
        </c:scaling>
        <c:delete val="1"/>
        <c:axPos val="t"/>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axMin"/>
        </c:scaling>
        <c:delete val="1"/>
        <c:axPos val="r"/>
        <c:majorGridlines/>
        <c:title>
          <c:tx>
            <c:rich>
              <a:bodyPr/>
              <a:lstStyle/>
              <a:p>
                <a:pPr>
                  <a:defRPr/>
                </a:pPr>
                <a:r>
                  <a:t>Depth below surface (m, positive down)</a:t>
                </a:r>
              </a:p>
            </c:rich>
          </c:tx>
          <c:overlay val="1"/>
        </c:title>
        <c:numFmt formatCode="0.0" sourceLinked="1"/>
        <c:majorTickMark val="none"/>
        <c:minorTickMark val="none"/>
        <c:tickLblPos val="nextTo"/>
        <c:crossAx val="10"/>
        <c:crosses val="max"/>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Depth Error Before and After Angle Correction</a:t>
            </a:r>
          </a:p>
        </c:rich>
      </c:tx>
      <c:overlay val="1"/>
    </c:title>
    <c:autoTitleDeleted val="0"/>
    <c:plotArea>
      <c:layout/>
      <c:scatterChart>
        <c:scatterStyle val="lineMarker"/>
        <c:varyColors val="1"/>
        <c:ser>
          <c:idx val="0"/>
          <c:order val="0"/>
          <c:tx>
            <c:v>Uncorrected slant-depth error</c:v>
          </c:tx>
          <c:spPr>
            <a:ln w="16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Doppler_Depth_Data!$N$4:$N$244</c:f>
              <c:numCache>
                <c:formatCode>0.000</c:formatCode>
                <c:ptCount val="241"/>
                <c:pt idx="0">
                  <c:v>776.13890314984565</c:v>
                </c:pt>
                <c:pt idx="1">
                  <c:v>769.91467617671697</c:v>
                </c:pt>
                <c:pt idx="2">
                  <c:v>756.90275863586066</c:v>
                </c:pt>
                <c:pt idx="3">
                  <c:v>743.85581688975799</c:v>
                </c:pt>
                <c:pt idx="4">
                  <c:v>731.16561939815438</c:v>
                </c:pt>
                <c:pt idx="5">
                  <c:v>718.34328687180641</c:v>
                </c:pt>
                <c:pt idx="6">
                  <c:v>705.76290385655557</c:v>
                </c:pt>
                <c:pt idx="7">
                  <c:v>693.2459828701667</c:v>
                </c:pt>
                <c:pt idx="8">
                  <c:v>680.68852600617174</c:v>
                </c:pt>
                <c:pt idx="9">
                  <c:v>668.44374528580556</c:v>
                </c:pt>
                <c:pt idx="10">
                  <c:v>656.1590577180541</c:v>
                </c:pt>
                <c:pt idx="11">
                  <c:v>643.96178900852647</c:v>
                </c:pt>
                <c:pt idx="12">
                  <c:v>631.96887677955783</c:v>
                </c:pt>
                <c:pt idx="13">
                  <c:v>619.97934584752875</c:v>
                </c:pt>
                <c:pt idx="14">
                  <c:v>608.17473901289122</c:v>
                </c:pt>
                <c:pt idx="15">
                  <c:v>596.4575582036523</c:v>
                </c:pt>
                <c:pt idx="16">
                  <c:v>584.82073117372965</c:v>
                </c:pt>
                <c:pt idx="17">
                  <c:v>573.25097016531436</c:v>
                </c:pt>
                <c:pt idx="18">
                  <c:v>561.9504246558954</c:v>
                </c:pt>
                <c:pt idx="19">
                  <c:v>550.71651810054027</c:v>
                </c:pt>
                <c:pt idx="20">
                  <c:v>539.45423381907312</c:v>
                </c:pt>
                <c:pt idx="21">
                  <c:v>528.50168498797393</c:v>
                </c:pt>
                <c:pt idx="22">
                  <c:v>517.53326955675766</c:v>
                </c:pt>
                <c:pt idx="23">
                  <c:v>506.74128042413577</c:v>
                </c:pt>
                <c:pt idx="24">
                  <c:v>496.10053860914741</c:v>
                </c:pt>
                <c:pt idx="25">
                  <c:v>485.47238659070536</c:v>
                </c:pt>
                <c:pt idx="26">
                  <c:v>475.04105442553373</c:v>
                </c:pt>
                <c:pt idx="27">
                  <c:v>464.68368855762856</c:v>
                </c:pt>
                <c:pt idx="28">
                  <c:v>454.51186902668087</c:v>
                </c:pt>
                <c:pt idx="29">
                  <c:v>444.41482366430137</c:v>
                </c:pt>
                <c:pt idx="30">
                  <c:v>434.4909027768681</c:v>
                </c:pt>
                <c:pt idx="31">
                  <c:v>424.62364922765664</c:v>
                </c:pt>
                <c:pt idx="32">
                  <c:v>414.85135614049614</c:v>
                </c:pt>
                <c:pt idx="33">
                  <c:v>405.150438969069</c:v>
                </c:pt>
                <c:pt idx="34">
                  <c:v>395.72683675820736</c:v>
                </c:pt>
                <c:pt idx="35">
                  <c:v>386.30199029857067</c:v>
                </c:pt>
                <c:pt idx="36">
                  <c:v>377.04279732815485</c:v>
                </c:pt>
                <c:pt idx="37">
                  <c:v>367.86151141657501</c:v>
                </c:pt>
                <c:pt idx="38">
                  <c:v>358.78687311652902</c:v>
                </c:pt>
                <c:pt idx="39">
                  <c:v>349.80438422609404</c:v>
                </c:pt>
                <c:pt idx="40">
                  <c:v>340.97373214551772</c:v>
                </c:pt>
                <c:pt idx="41">
                  <c:v>332.27695893638156</c:v>
                </c:pt>
                <c:pt idx="42">
                  <c:v>323.76513239526503</c:v>
                </c:pt>
                <c:pt idx="43">
                  <c:v>315.24223603754763</c:v>
                </c:pt>
                <c:pt idx="44">
                  <c:v>306.95223702416661</c:v>
                </c:pt>
                <c:pt idx="45">
                  <c:v>298.65522833203613</c:v>
                </c:pt>
                <c:pt idx="46">
                  <c:v>290.5963435939866</c:v>
                </c:pt>
                <c:pt idx="47">
                  <c:v>282.57398439654935</c:v>
                </c:pt>
                <c:pt idx="48">
                  <c:v>274.7320426545557</c:v>
                </c:pt>
                <c:pt idx="49">
                  <c:v>267.00517464715085</c:v>
                </c:pt>
                <c:pt idx="50">
                  <c:v>259.44170594305615</c:v>
                </c:pt>
                <c:pt idx="51">
                  <c:v>251.90280256809092</c:v>
                </c:pt>
                <c:pt idx="52">
                  <c:v>244.56637250912536</c:v>
                </c:pt>
                <c:pt idx="53">
                  <c:v>237.33742532496944</c:v>
                </c:pt>
                <c:pt idx="54">
                  <c:v>230.2195915215998</c:v>
                </c:pt>
                <c:pt idx="55">
                  <c:v>223.23317752724688</c:v>
                </c:pt>
                <c:pt idx="56">
                  <c:v>216.40587066549597</c:v>
                </c:pt>
                <c:pt idx="57">
                  <c:v>209.64655867798319</c:v>
                </c:pt>
                <c:pt idx="58">
                  <c:v>203.03785385035371</c:v>
                </c:pt>
                <c:pt idx="59">
                  <c:v>196.56948808521338</c:v>
                </c:pt>
                <c:pt idx="60">
                  <c:v>190.19160652635037</c:v>
                </c:pt>
                <c:pt idx="61">
                  <c:v>183.94454810578827</c:v>
                </c:pt>
                <c:pt idx="62">
                  <c:v>177.78264017554102</c:v>
                </c:pt>
                <c:pt idx="63">
                  <c:v>171.7796830119205</c:v>
                </c:pt>
                <c:pt idx="64">
                  <c:v>165.84774416564142</c:v>
                </c:pt>
                <c:pt idx="65">
                  <c:v>160.05777845840385</c:v>
                </c:pt>
                <c:pt idx="66">
                  <c:v>154.36381901457571</c:v>
                </c:pt>
                <c:pt idx="67">
                  <c:v>148.76686247890757</c:v>
                </c:pt>
                <c:pt idx="68">
                  <c:v>143.30677611550345</c:v>
                </c:pt>
                <c:pt idx="69">
                  <c:v>137.92860429599023</c:v>
                </c:pt>
                <c:pt idx="70">
                  <c:v>132.67264860004798</c:v>
                </c:pt>
                <c:pt idx="71">
                  <c:v>127.48903122818956</c:v>
                </c:pt>
                <c:pt idx="72">
                  <c:v>122.44134120424496</c:v>
                </c:pt>
                <c:pt idx="73">
                  <c:v>117.48363512885953</c:v>
                </c:pt>
                <c:pt idx="74">
                  <c:v>112.63098962033837</c:v>
                </c:pt>
                <c:pt idx="75">
                  <c:v>107.88147474693687</c:v>
                </c:pt>
                <c:pt idx="76">
                  <c:v>103.21392253178601</c:v>
                </c:pt>
                <c:pt idx="77">
                  <c:v>98.665034535213636</c:v>
                </c:pt>
                <c:pt idx="78">
                  <c:v>94.246832020235161</c:v>
                </c:pt>
                <c:pt idx="79">
                  <c:v>89.895366977756566</c:v>
                </c:pt>
                <c:pt idx="80">
                  <c:v>85.672057906960617</c:v>
                </c:pt>
                <c:pt idx="81">
                  <c:v>81.525602730900573</c:v>
                </c:pt>
                <c:pt idx="82">
                  <c:v>77.494968319051623</c:v>
                </c:pt>
                <c:pt idx="83">
                  <c:v>73.573943354695075</c:v>
                </c:pt>
                <c:pt idx="84">
                  <c:v>69.731669864886499</c:v>
                </c:pt>
                <c:pt idx="85">
                  <c:v>66.004081950815817</c:v>
                </c:pt>
                <c:pt idx="86">
                  <c:v>62.388390853402598</c:v>
                </c:pt>
                <c:pt idx="87">
                  <c:v>58.859250267769312</c:v>
                </c:pt>
                <c:pt idx="88">
                  <c:v>55.419308821021332</c:v>
                </c:pt>
                <c:pt idx="89">
                  <c:v>52.096862027081443</c:v>
                </c:pt>
                <c:pt idx="90">
                  <c:v>48.864364276423657</c:v>
                </c:pt>
                <c:pt idx="91">
                  <c:v>45.733103573993503</c:v>
                </c:pt>
                <c:pt idx="92">
                  <c:v>42.706985150614855</c:v>
                </c:pt>
                <c:pt idx="93">
                  <c:v>39.779515208085286</c:v>
                </c:pt>
                <c:pt idx="94">
                  <c:v>36.946312961383228</c:v>
                </c:pt>
                <c:pt idx="95">
                  <c:v>34.213441368045096</c:v>
                </c:pt>
                <c:pt idx="96">
                  <c:v>31.589618208523461</c:v>
                </c:pt>
                <c:pt idx="97">
                  <c:v>29.057678670802488</c:v>
                </c:pt>
                <c:pt idx="98">
                  <c:v>26.632129643823646</c:v>
                </c:pt>
                <c:pt idx="99">
                  <c:v>24.307525955746314</c:v>
                </c:pt>
                <c:pt idx="100">
                  <c:v>22.08658827738509</c:v>
                </c:pt>
                <c:pt idx="101">
                  <c:v>19.968741758782926</c:v>
                </c:pt>
                <c:pt idx="102">
                  <c:v>17.952213178959937</c:v>
                </c:pt>
                <c:pt idx="103">
                  <c:v>16.044076034304453</c:v>
                </c:pt>
                <c:pt idx="104">
                  <c:v>14.235026001213555</c:v>
                </c:pt>
                <c:pt idx="105">
                  <c:v>12.533608223697229</c:v>
                </c:pt>
                <c:pt idx="106">
                  <c:v>10.93963280952994</c:v>
                </c:pt>
                <c:pt idx="107">
                  <c:v>9.4475840900595358</c:v>
                </c:pt>
                <c:pt idx="108">
                  <c:v>8.0640867405636527</c:v>
                </c:pt>
                <c:pt idx="109">
                  <c:v>6.7878880641328578</c:v>
                </c:pt>
                <c:pt idx="110">
                  <c:v>5.6194505667790509</c:v>
                </c:pt>
                <c:pt idx="111">
                  <c:v>4.5591106104111532</c:v>
                </c:pt>
                <c:pt idx="112">
                  <c:v>3.6077659080201556</c:v>
                </c:pt>
                <c:pt idx="113">
                  <c:v>2.7668969292044494</c:v>
                </c:pt>
                <c:pt idx="114">
                  <c:v>2.0355451662853739</c:v>
                </c:pt>
                <c:pt idx="115">
                  <c:v>1.4155861961316987</c:v>
                </c:pt>
                <c:pt idx="116">
                  <c:v>0.90711066404583107</c:v>
                </c:pt>
                <c:pt idx="117">
                  <c:v>0.51095473498207866</c:v>
                </c:pt>
                <c:pt idx="118">
                  <c:v>0.22736376080320042</c:v>
                </c:pt>
                <c:pt idx="119">
                  <c:v>5.6894554967584554E-2</c:v>
                </c:pt>
                <c:pt idx="120">
                  <c:v>0</c:v>
                </c:pt>
                <c:pt idx="121">
                  <c:v>5.7021675134819816E-2</c:v>
                </c:pt>
                <c:pt idx="122">
                  <c:v>0.22830045358932693</c:v>
                </c:pt>
                <c:pt idx="123">
                  <c:v>0.51410661508816702</c:v>
                </c:pt>
                <c:pt idx="124">
                  <c:v>0.91469039318690193</c:v>
                </c:pt>
                <c:pt idx="125">
                  <c:v>1.4302745130135008</c:v>
                </c:pt>
                <c:pt idx="126">
                  <c:v>2.0615123686566221</c:v>
                </c:pt>
                <c:pt idx="127">
                  <c:v>2.8074162512184557</c:v>
                </c:pt>
                <c:pt idx="128">
                  <c:v>3.6693791936559137</c:v>
                </c:pt>
                <c:pt idx="129">
                  <c:v>4.6466355352640676</c:v>
                </c:pt>
                <c:pt idx="130">
                  <c:v>5.7407163304669666</c:v>
                </c:pt>
                <c:pt idx="131">
                  <c:v>6.9501384389841405</c:v>
                </c:pt>
                <c:pt idx="132">
                  <c:v>8.2750118460553495</c:v>
                </c:pt>
                <c:pt idx="133">
                  <c:v>9.7156717818743346</c:v>
                </c:pt>
                <c:pt idx="134">
                  <c:v>11.269848202937283</c:v>
                </c:pt>
                <c:pt idx="135">
                  <c:v>12.943265586829511</c:v>
                </c:pt>
                <c:pt idx="136">
                  <c:v>14.729086336466935</c:v>
                </c:pt>
                <c:pt idx="137">
                  <c:v>16.631052083692339</c:v>
                </c:pt>
                <c:pt idx="138">
                  <c:v>18.644409813208767</c:v>
                </c:pt>
                <c:pt idx="139">
                  <c:v>20.772010208929714</c:v>
                </c:pt>
                <c:pt idx="140">
                  <c:v>23.016952237307123</c:v>
                </c:pt>
                <c:pt idx="141">
                  <c:v>25.373616394275814</c:v>
                </c:pt>
                <c:pt idx="142">
                  <c:v>27.837246033213887</c:v>
                </c:pt>
                <c:pt idx="143">
                  <c:v>30.416522992807586</c:v>
                </c:pt>
                <c:pt idx="144">
                  <c:v>33.10728537376599</c:v>
                </c:pt>
                <c:pt idx="145">
                  <c:v>35.901439331555594</c:v>
                </c:pt>
                <c:pt idx="146">
                  <c:v>38.809945101482299</c:v>
                </c:pt>
                <c:pt idx="147">
                  <c:v>41.832674258284896</c:v>
                </c:pt>
                <c:pt idx="148">
                  <c:v>44.954990272732175</c:v>
                </c:pt>
                <c:pt idx="149">
                  <c:v>48.184436959903906</c:v>
                </c:pt>
                <c:pt idx="150">
                  <c:v>51.528658519191595</c:v>
                </c:pt>
                <c:pt idx="151">
                  <c:v>54.973293300961814</c:v>
                </c:pt>
                <c:pt idx="152">
                  <c:v>58.518482133953512</c:v>
                </c:pt>
                <c:pt idx="153">
                  <c:v>62.166543864137566</c:v>
                </c:pt>
                <c:pt idx="154">
                  <c:v>65.922567264718964</c:v>
                </c:pt>
                <c:pt idx="155">
                  <c:v>69.77300532326808</c:v>
                </c:pt>
                <c:pt idx="156">
                  <c:v>73.727352980595242</c:v>
                </c:pt>
                <c:pt idx="157">
                  <c:v>77.787520133724684</c:v>
                </c:pt>
                <c:pt idx="158">
                  <c:v>81.934199267321674</c:v>
                </c:pt>
                <c:pt idx="159">
                  <c:v>86.184850739426111</c:v>
                </c:pt>
                <c:pt idx="160">
                  <c:v>90.537231270045595</c:v>
                </c:pt>
                <c:pt idx="161">
                  <c:v>94.986670585678439</c:v>
                </c:pt>
                <c:pt idx="162">
                  <c:v>99.53569876684378</c:v>
                </c:pt>
                <c:pt idx="163">
                  <c:v>104.17789354259912</c:v>
                </c:pt>
                <c:pt idx="164">
                  <c:v>108.91479190470091</c:v>
                </c:pt>
                <c:pt idx="165">
                  <c:v>113.75559913891084</c:v>
                </c:pt>
                <c:pt idx="166">
                  <c:v>118.69058313388086</c:v>
                </c:pt>
                <c:pt idx="167">
                  <c:v>123.72300219661884</c:v>
                </c:pt>
                <c:pt idx="168">
                  <c:v>128.83017915965866</c:v>
                </c:pt>
                <c:pt idx="169">
                  <c:v>134.07330945706963</c:v>
                </c:pt>
                <c:pt idx="170">
                  <c:v>139.37536291491779</c:v>
                </c:pt>
                <c:pt idx="171">
                  <c:v>144.81219491824413</c:v>
                </c:pt>
                <c:pt idx="172">
                  <c:v>150.30953642174427</c:v>
                </c:pt>
                <c:pt idx="173">
                  <c:v>155.90156229740023</c:v>
                </c:pt>
                <c:pt idx="174">
                  <c:v>161.63600247792237</c:v>
                </c:pt>
                <c:pt idx="175">
                  <c:v>167.42455095844889</c:v>
                </c:pt>
                <c:pt idx="176">
                  <c:v>173.33203381478052</c:v>
                </c:pt>
                <c:pt idx="177">
                  <c:v>179.29764763173262</c:v>
                </c:pt>
                <c:pt idx="178">
                  <c:v>185.39922293896961</c:v>
                </c:pt>
                <c:pt idx="179">
                  <c:v>191.58731110457484</c:v>
                </c:pt>
                <c:pt idx="180">
                  <c:v>197.84440661803637</c:v>
                </c:pt>
                <c:pt idx="181">
                  <c:v>204.22208776357365</c:v>
                </c:pt>
                <c:pt idx="182">
                  <c:v>210.66261067705636</c:v>
                </c:pt>
                <c:pt idx="183">
                  <c:v>217.24493665799491</c:v>
                </c:pt>
                <c:pt idx="184">
                  <c:v>223.8672301372244</c:v>
                </c:pt>
                <c:pt idx="185">
                  <c:v>230.58730323141936</c:v>
                </c:pt>
                <c:pt idx="186">
                  <c:v>237.42173879657275</c:v>
                </c:pt>
                <c:pt idx="187">
                  <c:v>244.35141871445012</c:v>
                </c:pt>
                <c:pt idx="188">
                  <c:v>251.3420990049126</c:v>
                </c:pt>
                <c:pt idx="189">
                  <c:v>258.45983729992622</c:v>
                </c:pt>
                <c:pt idx="190">
                  <c:v>265.71053048575595</c:v>
                </c:pt>
                <c:pt idx="191">
                  <c:v>273.04713325015109</c:v>
                </c:pt>
                <c:pt idx="192">
                  <c:v>280.46630956919944</c:v>
                </c:pt>
                <c:pt idx="193">
                  <c:v>287.95474726453176</c:v>
                </c:pt>
                <c:pt idx="194">
                  <c:v>295.60210078125237</c:v>
                </c:pt>
                <c:pt idx="195">
                  <c:v>303.35697725114187</c:v>
                </c:pt>
                <c:pt idx="196">
                  <c:v>311.22711190341397</c:v>
                </c:pt>
                <c:pt idx="197">
                  <c:v>319.12713062114926</c:v>
                </c:pt>
                <c:pt idx="198">
                  <c:v>327.25145604870158</c:v>
                </c:pt>
                <c:pt idx="199">
                  <c:v>335.47815384079877</c:v>
                </c:pt>
                <c:pt idx="200">
                  <c:v>343.79008257975511</c:v>
                </c:pt>
                <c:pt idx="201">
                  <c:v>352.25276325209052</c:v>
                </c:pt>
                <c:pt idx="202">
                  <c:v>360.90464065811102</c:v>
                </c:pt>
                <c:pt idx="203">
                  <c:v>369.62272102289717</c:v>
                </c:pt>
                <c:pt idx="204">
                  <c:v>378.43146539437475</c:v>
                </c:pt>
                <c:pt idx="205">
                  <c:v>387.41323426317831</c:v>
                </c:pt>
                <c:pt idx="206">
                  <c:v>396.52725807694878</c:v>
                </c:pt>
                <c:pt idx="207">
                  <c:v>405.8072909872044</c:v>
                </c:pt>
                <c:pt idx="208">
                  <c:v>415.19869384971389</c:v>
                </c:pt>
                <c:pt idx="209">
                  <c:v>424.77766781325408</c:v>
                </c:pt>
                <c:pt idx="210">
                  <c:v>434.42657627467997</c:v>
                </c:pt>
                <c:pt idx="211">
                  <c:v>444.1378274406361</c:v>
                </c:pt>
                <c:pt idx="212">
                  <c:v>454.09170474242273</c:v>
                </c:pt>
                <c:pt idx="213">
                  <c:v>464.18702328956351</c:v>
                </c:pt>
                <c:pt idx="214">
                  <c:v>474.35161207211786</c:v>
                </c:pt>
                <c:pt idx="215">
                  <c:v>484.67902477235839</c:v>
                </c:pt>
                <c:pt idx="216">
                  <c:v>495.01187456134721</c:v>
                </c:pt>
                <c:pt idx="217">
                  <c:v>505.6165820467304</c:v>
                </c:pt>
                <c:pt idx="218">
                  <c:v>516.33428296567399</c:v>
                </c:pt>
                <c:pt idx="219">
                  <c:v>527.1386910328456</c:v>
                </c:pt>
                <c:pt idx="220">
                  <c:v>538.11920394410481</c:v>
                </c:pt>
                <c:pt idx="221">
                  <c:v>549.12472682227781</c:v>
                </c:pt>
                <c:pt idx="222">
                  <c:v>560.38511842076878</c:v>
                </c:pt>
                <c:pt idx="223">
                  <c:v>571.66580667010021</c:v>
                </c:pt>
                <c:pt idx="224">
                  <c:v>583.17016466946188</c:v>
                </c:pt>
                <c:pt idx="225">
                  <c:v>594.87563553249129</c:v>
                </c:pt>
                <c:pt idx="226">
                  <c:v>606.59544976572579</c:v>
                </c:pt>
                <c:pt idx="227">
                  <c:v>618.58510687343914</c:v>
                </c:pt>
                <c:pt idx="228">
                  <c:v>630.70117032341841</c:v>
                </c:pt>
                <c:pt idx="229">
                  <c:v>642.99387570980434</c:v>
                </c:pt>
                <c:pt idx="230">
                  <c:v>655.32611395891217</c:v>
                </c:pt>
                <c:pt idx="231">
                  <c:v>667.91240092201224</c:v>
                </c:pt>
                <c:pt idx="232">
                  <c:v>680.57522185345806</c:v>
                </c:pt>
                <c:pt idx="233">
                  <c:v>693.38662802363251</c:v>
                </c:pt>
                <c:pt idx="234">
                  <c:v>706.28784254579659</c:v>
                </c:pt>
                <c:pt idx="235">
                  <c:v>719.55442386683171</c:v>
                </c:pt>
                <c:pt idx="236">
                  <c:v>732.69439880261052</c:v>
                </c:pt>
                <c:pt idx="237">
                  <c:v>746.1290852870643</c:v>
                </c:pt>
                <c:pt idx="238">
                  <c:v>759.6181217530775</c:v>
                </c:pt>
                <c:pt idx="239">
                  <c:v>773.46536419966651</c:v>
                </c:pt>
                <c:pt idx="240">
                  <c:v>780.34543876823591</c:v>
                </c:pt>
              </c:numCache>
            </c:numRef>
          </c:yVal>
          <c:smooth val="1"/>
          <c:extLst>
            <c:ext xmlns:c16="http://schemas.microsoft.com/office/drawing/2014/chart" uri="{C3380CC4-5D6E-409C-BE32-E72D297353CC}">
              <c16:uniqueId val="{00000000-F6A5-4B0C-BCC1-D67D06227B17}"/>
            </c:ext>
          </c:extLst>
        </c:ser>
        <c:ser>
          <c:idx val="1"/>
          <c:order val="1"/>
          <c:tx>
            <c:v>Corrected depth error</c:v>
          </c:tx>
          <c:spPr>
            <a:l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Doppler_Depth_Data!$O$4:$O$244</c:f>
              <c:numCache>
                <c:formatCode>0.000000</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1"/>
          <c:extLst>
            <c:ext xmlns:c16="http://schemas.microsoft.com/office/drawing/2014/chart" uri="{C3380CC4-5D6E-409C-BE32-E72D297353CC}">
              <c16:uniqueId val="{00000001-F6A5-4B0C-BCC1-D67D06227B1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Depth error (m)</a:t>
                </a:r>
              </a:p>
            </c:rich>
          </c:tx>
          <c:overlay val="1"/>
        </c:title>
        <c:numFmt formatCode="0.000" sourceLinked="1"/>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Corrected Layer Depths From Doppler Angle</a:t>
            </a:r>
          </a:p>
        </c:rich>
      </c:tx>
      <c:overlay val="1"/>
    </c:title>
    <c:autoTitleDeleted val="0"/>
    <c:plotArea>
      <c:layout/>
      <c:scatterChart>
        <c:scatterStyle val="lineMarker"/>
        <c:varyColors val="1"/>
        <c:ser>
          <c:idx val="0"/>
          <c:order val="0"/>
          <c:tx>
            <c:v>Corrected upper-layer depth</c:v>
          </c:tx>
          <c:spPr>
            <a:ln w="16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Doppler_Depth_Data!$S$4:$S$244</c:f>
              <c:numCache>
                <c:formatCode>0.0</c:formatCode>
                <c:ptCount val="241"/>
                <c:pt idx="0">
                  <c:v>946.67749551961276</c:v>
                </c:pt>
                <c:pt idx="1">
                  <c:v>946.39057677706182</c:v>
                </c:pt>
                <c:pt idx="2">
                  <c:v>948.30586239085119</c:v>
                </c:pt>
                <c:pt idx="3">
                  <c:v>952.78510942760647</c:v>
                </c:pt>
                <c:pt idx="4">
                  <c:v>957.65150452239675</c:v>
                </c:pt>
                <c:pt idx="5">
                  <c:v>965.65067839415508</c:v>
                </c:pt>
                <c:pt idx="6">
                  <c:v>974.61276440141557</c:v>
                </c:pt>
                <c:pt idx="7">
                  <c:v>985.50774475824733</c:v>
                </c:pt>
                <c:pt idx="8">
                  <c:v>998.90363949363484</c:v>
                </c:pt>
                <c:pt idx="9">
                  <c:v>1012.5409302853382</c:v>
                </c:pt>
                <c:pt idx="10">
                  <c:v>1028.4632321594484</c:v>
                </c:pt>
                <c:pt idx="11">
                  <c:v>1045.7515462573372</c:v>
                </c:pt>
                <c:pt idx="12">
                  <c:v>1063.4771219823374</c:v>
                </c:pt>
                <c:pt idx="13">
                  <c:v>1082.7774674188677</c:v>
                </c:pt>
                <c:pt idx="14">
                  <c:v>1102.2545234654388</c:v>
                </c:pt>
                <c:pt idx="15">
                  <c:v>1122.3581700344503</c:v>
                </c:pt>
                <c:pt idx="16">
                  <c:v>1142.9381294460441</c:v>
                </c:pt>
                <c:pt idx="17">
                  <c:v>1163.8901229859418</c:v>
                </c:pt>
                <c:pt idx="18">
                  <c:v>1183.515733819102</c:v>
                </c:pt>
                <c:pt idx="19">
                  <c:v>1203.0681582051066</c:v>
                </c:pt>
                <c:pt idx="20">
                  <c:v>1223.0962491259836</c:v>
                </c:pt>
                <c:pt idx="21">
                  <c:v>1240.7949999125201</c:v>
                </c:pt>
                <c:pt idx="22">
                  <c:v>1258.5092160335148</c:v>
                </c:pt>
                <c:pt idx="23">
                  <c:v>1274.5448931868998</c:v>
                </c:pt>
                <c:pt idx="24">
                  <c:v>1288.9247717898286</c:v>
                </c:pt>
                <c:pt idx="25">
                  <c:v>1302.6841574438852</c:v>
                </c:pt>
                <c:pt idx="26">
                  <c:v>1314.1421850088664</c:v>
                </c:pt>
                <c:pt idx="27">
                  <c:v>1324.2623031045132</c:v>
                </c:pt>
                <c:pt idx="28">
                  <c:v>1331.9721423160379</c:v>
                </c:pt>
                <c:pt idx="29">
                  <c:v>1338.2236916497875</c:v>
                </c:pt>
                <c:pt idx="30">
                  <c:v>1342.0749002532702</c:v>
                </c:pt>
                <c:pt idx="31">
                  <c:v>1344.6371834555259</c:v>
                </c:pt>
                <c:pt idx="32">
                  <c:v>1345.5925502759048</c:v>
                </c:pt>
                <c:pt idx="33">
                  <c:v>1345.2511794984607</c:v>
                </c:pt>
                <c:pt idx="34">
                  <c:v>1341.5468992266901</c:v>
                </c:pt>
                <c:pt idx="35">
                  <c:v>1337.4658358603704</c:v>
                </c:pt>
                <c:pt idx="36">
                  <c:v>1331.3645540494877</c:v>
                </c:pt>
                <c:pt idx="37">
                  <c:v>1324.3311172125034</c:v>
                </c:pt>
                <c:pt idx="38">
                  <c:v>1316.209535326007</c:v>
                </c:pt>
                <c:pt idx="39">
                  <c:v>1307.3402550301464</c:v>
                </c:pt>
                <c:pt idx="40">
                  <c:v>1297.1834613829672</c:v>
                </c:pt>
                <c:pt idx="41">
                  <c:v>1286.1064769535039</c:v>
                </c:pt>
                <c:pt idx="42">
                  <c:v>1273.6117087392167</c:v>
                </c:pt>
                <c:pt idx="43">
                  <c:v>1262.3994063143111</c:v>
                </c:pt>
                <c:pt idx="44">
                  <c:v>1249.4636258013068</c:v>
                </c:pt>
                <c:pt idx="45">
                  <c:v>1238.1954185553418</c:v>
                </c:pt>
                <c:pt idx="46">
                  <c:v>1225.3808258835852</c:v>
                </c:pt>
                <c:pt idx="47">
                  <c:v>1214.0001949726322</c:v>
                </c:pt>
                <c:pt idx="48">
                  <c:v>1202.1077214470536</c:v>
                </c:pt>
                <c:pt idx="49">
                  <c:v>1190.764348552746</c:v>
                </c:pt>
                <c:pt idx="50">
                  <c:v>1179.3015074463233</c:v>
                </c:pt>
                <c:pt idx="51">
                  <c:v>1170.0355124387281</c:v>
                </c:pt>
                <c:pt idx="52">
                  <c:v>1160.1397690104443</c:v>
                </c:pt>
                <c:pt idx="53">
                  <c:v>1151.2002362045403</c:v>
                </c:pt>
                <c:pt idx="54">
                  <c:v>1143.1933519509057</c:v>
                </c:pt>
                <c:pt idx="55">
                  <c:v>1135.7578361259589</c:v>
                </c:pt>
                <c:pt idx="56">
                  <c:v>1128.3236750252931</c:v>
                </c:pt>
                <c:pt idx="57">
                  <c:v>1122.5926316922605</c:v>
                </c:pt>
                <c:pt idx="58">
                  <c:v>1116.9125383628445</c:v>
                </c:pt>
                <c:pt idx="59">
                  <c:v>1111.3684862554219</c:v>
                </c:pt>
                <c:pt idx="60">
                  <c:v>1106.9224359335371</c:v>
                </c:pt>
                <c:pt idx="61">
                  <c:v>1102.622100101891</c:v>
                </c:pt>
                <c:pt idx="62">
                  <c:v>1099.4026390140623</c:v>
                </c:pt>
                <c:pt idx="63">
                  <c:v>1095.4325971248732</c:v>
                </c:pt>
                <c:pt idx="64">
                  <c:v>1092.7002069781606</c:v>
                </c:pt>
                <c:pt idx="65">
                  <c:v>1089.3494444973749</c:v>
                </c:pt>
                <c:pt idx="66">
                  <c:v>1086.4293010320789</c:v>
                </c:pt>
                <c:pt idx="67">
                  <c:v>1083.8477594852482</c:v>
                </c:pt>
                <c:pt idx="68">
                  <c:v>1080.37820905989</c:v>
                </c:pt>
                <c:pt idx="69">
                  <c:v>1077.5062061004098</c:v>
                </c:pt>
                <c:pt idx="70">
                  <c:v>1073.9658997599292</c:v>
                </c:pt>
                <c:pt idx="71">
                  <c:v>1071.2771369281047</c:v>
                </c:pt>
                <c:pt idx="72">
                  <c:v>1067.3370569913693</c:v>
                </c:pt>
                <c:pt idx="73">
                  <c:v>1063.6264391684265</c:v>
                </c:pt>
                <c:pt idx="74">
                  <c:v>1059.6253530699853</c:v>
                </c:pt>
                <c:pt idx="75">
                  <c:v>1055.4003997163388</c:v>
                </c:pt>
                <c:pt idx="76">
                  <c:v>1051.8338169356318</c:v>
                </c:pt>
                <c:pt idx="77">
                  <c:v>1047.5006423149632</c:v>
                </c:pt>
                <c:pt idx="78">
                  <c:v>1041.8121991926191</c:v>
                </c:pt>
                <c:pt idx="79">
                  <c:v>1037.6607893939627</c:v>
                </c:pt>
                <c:pt idx="80">
                  <c:v>1032.3098306448724</c:v>
                </c:pt>
                <c:pt idx="81">
                  <c:v>1028.3233861410174</c:v>
                </c:pt>
                <c:pt idx="82">
                  <c:v>1023.8458104268633</c:v>
                </c:pt>
                <c:pt idx="83">
                  <c:v>1019.2115825935766</c:v>
                </c:pt>
                <c:pt idx="84">
                  <c:v>1016.3313604829788</c:v>
                </c:pt>
                <c:pt idx="85">
                  <c:v>1013.2052820771048</c:v>
                </c:pt>
                <c:pt idx="86">
                  <c:v>1009.9792320080987</c:v>
                </c:pt>
                <c:pt idx="87">
                  <c:v>1008.4630768777304</c:v>
                </c:pt>
                <c:pt idx="88">
                  <c:v>1008.7289279861758</c:v>
                </c:pt>
                <c:pt idx="89">
                  <c:v>1008.6978894988345</c:v>
                </c:pt>
                <c:pt idx="90">
                  <c:v>1010.6196695489463</c:v>
                </c:pt>
                <c:pt idx="91">
                  <c:v>1013.683909927708</c:v>
                </c:pt>
                <c:pt idx="92">
                  <c:v>1017.5473342998755</c:v>
                </c:pt>
                <c:pt idx="93">
                  <c:v>1022.8685537598411</c:v>
                </c:pt>
                <c:pt idx="94">
                  <c:v>1030.2442188006164</c:v>
                </c:pt>
                <c:pt idx="95">
                  <c:v>1039.1080488222819</c:v>
                </c:pt>
                <c:pt idx="96">
                  <c:v>1048.3006086212249</c:v>
                </c:pt>
                <c:pt idx="97">
                  <c:v>1060.136003542649</c:v>
                </c:pt>
                <c:pt idx="98">
                  <c:v>1072.596647937675</c:v>
                </c:pt>
                <c:pt idx="99">
                  <c:v>1086.4551303799872</c:v>
                </c:pt>
                <c:pt idx="100">
                  <c:v>1101.2108186217465</c:v>
                </c:pt>
                <c:pt idx="101">
                  <c:v>1116.8978309704698</c:v>
                </c:pt>
                <c:pt idx="102">
                  <c:v>1133.9117338896804</c:v>
                </c:pt>
                <c:pt idx="103">
                  <c:v>1150.4579025882576</c:v>
                </c:pt>
                <c:pt idx="104">
                  <c:v>1168.9695627914543</c:v>
                </c:pt>
                <c:pt idx="105">
                  <c:v>1187.04414275726</c:v>
                </c:pt>
                <c:pt idx="106">
                  <c:v>1204.4298221034696</c:v>
                </c:pt>
                <c:pt idx="107">
                  <c:v>1223.4079584474889</c:v>
                </c:pt>
                <c:pt idx="108">
                  <c:v>1241.3297195139276</c:v>
                </c:pt>
                <c:pt idx="109">
                  <c:v>1258.7251117027918</c:v>
                </c:pt>
                <c:pt idx="110">
                  <c:v>1275.4777201178747</c:v>
                </c:pt>
                <c:pt idx="111">
                  <c:v>1291.696220755583</c:v>
                </c:pt>
                <c:pt idx="112">
                  <c:v>1307.1204466457564</c:v>
                </c:pt>
                <c:pt idx="113">
                  <c:v>1320.3805424870961</c:v>
                </c:pt>
                <c:pt idx="114">
                  <c:v>1333.7060672736175</c:v>
                </c:pt>
                <c:pt idx="115">
                  <c:v>1344.9196633073145</c:v>
                </c:pt>
                <c:pt idx="116">
                  <c:v>1355.0272017032962</c:v>
                </c:pt>
                <c:pt idx="117">
                  <c:v>1362.5514766017757</c:v>
                </c:pt>
                <c:pt idx="118">
                  <c:v>1368.7861969163889</c:v>
                </c:pt>
                <c:pt idx="119">
                  <c:v>1374.0063177418226</c:v>
                </c:pt>
                <c:pt idx="120">
                  <c:v>1376.1534460093069</c:v>
                </c:pt>
                <c:pt idx="121">
                  <c:v>1376.1338813240493</c:v>
                </c:pt>
                <c:pt idx="122">
                  <c:v>1374.6138282324848</c:v>
                </c:pt>
                <c:pt idx="123">
                  <c:v>1371.3030922152291</c:v>
                </c:pt>
                <c:pt idx="124">
                  <c:v>1366.0168069015263</c:v>
                </c:pt>
                <c:pt idx="125">
                  <c:v>1358.8064762795666</c:v>
                </c:pt>
                <c:pt idx="126">
                  <c:v>1348.7496298570477</c:v>
                </c:pt>
                <c:pt idx="127">
                  <c:v>1338.6555162950121</c:v>
                </c:pt>
                <c:pt idx="128">
                  <c:v>1326.0176749484258</c:v>
                </c:pt>
                <c:pt idx="129">
                  <c:v>1312.4196434665603</c:v>
                </c:pt>
                <c:pt idx="130">
                  <c:v>1296.6359029784053</c:v>
                </c:pt>
                <c:pt idx="131">
                  <c:v>1280.3466130240581</c:v>
                </c:pt>
                <c:pt idx="132">
                  <c:v>1263.4636930421118</c:v>
                </c:pt>
                <c:pt idx="133">
                  <c:v>1245.9109802235196</c:v>
                </c:pt>
                <c:pt idx="134">
                  <c:v>1228.7976631518354</c:v>
                </c:pt>
                <c:pt idx="135">
                  <c:v>1209.9183671428164</c:v>
                </c:pt>
                <c:pt idx="136">
                  <c:v>1192.0925543866394</c:v>
                </c:pt>
                <c:pt idx="137">
                  <c:v>1174.0683715077432</c:v>
                </c:pt>
                <c:pt idx="138">
                  <c:v>1157.2501029632047</c:v>
                </c:pt>
                <c:pt idx="139">
                  <c:v>1140.8522774257187</c:v>
                </c:pt>
                <c:pt idx="140">
                  <c:v>1124.3650898453716</c:v>
                </c:pt>
                <c:pt idx="141">
                  <c:v>1109.0822191427294</c:v>
                </c:pt>
                <c:pt idx="142">
                  <c:v>1095.7393048627071</c:v>
                </c:pt>
                <c:pt idx="143">
                  <c:v>1082.80388950115</c:v>
                </c:pt>
                <c:pt idx="144">
                  <c:v>1071.0085467117642</c:v>
                </c:pt>
                <c:pt idx="145">
                  <c:v>1061.3695000412065</c:v>
                </c:pt>
                <c:pt idx="146">
                  <c:v>1052.3428192874937</c:v>
                </c:pt>
                <c:pt idx="147">
                  <c:v>1044.0170368416852</c:v>
                </c:pt>
                <c:pt idx="148">
                  <c:v>1037.9208816428925</c:v>
                </c:pt>
                <c:pt idx="149">
                  <c:v>1033.0524298344533</c:v>
                </c:pt>
                <c:pt idx="150">
                  <c:v>1028.6247259678751</c:v>
                </c:pt>
                <c:pt idx="151">
                  <c:v>1025.8453011969823</c:v>
                </c:pt>
                <c:pt idx="152">
                  <c:v>1024.4748592454584</c:v>
                </c:pt>
                <c:pt idx="153">
                  <c:v>1024.1353283794197</c:v>
                </c:pt>
                <c:pt idx="154">
                  <c:v>1024.311229661992</c:v>
                </c:pt>
                <c:pt idx="155">
                  <c:v>1025.7831277694747</c:v>
                </c:pt>
                <c:pt idx="156">
                  <c:v>1027.7208984886204</c:v>
                </c:pt>
                <c:pt idx="157">
                  <c:v>1029.8819065267066</c:v>
                </c:pt>
                <c:pt idx="158">
                  <c:v>1033.2205903331885</c:v>
                </c:pt>
                <c:pt idx="159">
                  <c:v>1036.5586578182404</c:v>
                </c:pt>
                <c:pt idx="160">
                  <c:v>1039.9080920443155</c:v>
                </c:pt>
                <c:pt idx="161">
                  <c:v>1043.3832114945851</c:v>
                </c:pt>
                <c:pt idx="162">
                  <c:v>1046.7456226138206</c:v>
                </c:pt>
                <c:pt idx="163">
                  <c:v>1050.1811724741333</c:v>
                </c:pt>
                <c:pt idx="164">
                  <c:v>1053.5165251391243</c:v>
                </c:pt>
                <c:pt idx="165">
                  <c:v>1056.3115127442754</c:v>
                </c:pt>
                <c:pt idx="166">
                  <c:v>1058.9196093320863</c:v>
                </c:pt>
                <c:pt idx="167">
                  <c:v>1061.1809491853048</c:v>
                </c:pt>
                <c:pt idx="168">
                  <c:v>1063.8686550645732</c:v>
                </c:pt>
                <c:pt idx="169">
                  <c:v>1064.878055636457</c:v>
                </c:pt>
                <c:pt idx="170">
                  <c:v>1066.8372999779408</c:v>
                </c:pt>
                <c:pt idx="171">
                  <c:v>1067.3336673059048</c:v>
                </c:pt>
                <c:pt idx="172">
                  <c:v>1068.738066355703</c:v>
                </c:pt>
                <c:pt idx="173">
                  <c:v>1070.0349227200632</c:v>
                </c:pt>
                <c:pt idx="174">
                  <c:v>1070.0083308518558</c:v>
                </c:pt>
                <c:pt idx="175">
                  <c:v>1071.1987313570444</c:v>
                </c:pt>
                <c:pt idx="176">
                  <c:v>1071.9464167372867</c:v>
                </c:pt>
                <c:pt idx="177">
                  <c:v>1073.8961015846771</c:v>
                </c:pt>
                <c:pt idx="178">
                  <c:v>1075.2262426635275</c:v>
                </c:pt>
                <c:pt idx="179">
                  <c:v>1077.2619790009558</c:v>
                </c:pt>
                <c:pt idx="180">
                  <c:v>1080.4645540968556</c:v>
                </c:pt>
                <c:pt idx="181">
                  <c:v>1083.7751111983671</c:v>
                </c:pt>
                <c:pt idx="182">
                  <c:v>1088.5185563240755</c:v>
                </c:pt>
                <c:pt idx="183">
                  <c:v>1093.1353767391536</c:v>
                </c:pt>
                <c:pt idx="184">
                  <c:v>1099.7377480113591</c:v>
                </c:pt>
                <c:pt idx="185">
                  <c:v>1107.1934400968605</c:v>
                </c:pt>
                <c:pt idx="186">
                  <c:v>1115.2403691033333</c:v>
                </c:pt>
                <c:pt idx="187">
                  <c:v>1124.2608065053946</c:v>
                </c:pt>
                <c:pt idx="188">
                  <c:v>1134.8334055598464</c:v>
                </c:pt>
                <c:pt idx="189">
                  <c:v>1145.7911386545011</c:v>
                </c:pt>
                <c:pt idx="190">
                  <c:v>1157.0435151381953</c:v>
                </c:pt>
                <c:pt idx="191">
                  <c:v>1169.3133953839153</c:v>
                </c:pt>
                <c:pt idx="192">
                  <c:v>1182.5553698382589</c:v>
                </c:pt>
                <c:pt idx="193">
                  <c:v>1196.8486467414461</c:v>
                </c:pt>
                <c:pt idx="194">
                  <c:v>1210.7586744571292</c:v>
                </c:pt>
                <c:pt idx="195">
                  <c:v>1224.9453996711711</c:v>
                </c:pt>
                <c:pt idx="196">
                  <c:v>1239.1700058995216</c:v>
                </c:pt>
                <c:pt idx="197">
                  <c:v>1254.4244957169296</c:v>
                </c:pt>
                <c:pt idx="198">
                  <c:v>1267.9679471791108</c:v>
                </c:pt>
                <c:pt idx="199">
                  <c:v>1281.2877515942896</c:v>
                </c:pt>
                <c:pt idx="200">
                  <c:v>1294.421019210432</c:v>
                </c:pt>
                <c:pt idx="201">
                  <c:v>1306.3970112850163</c:v>
                </c:pt>
                <c:pt idx="202">
                  <c:v>1316.6410283585294</c:v>
                </c:pt>
                <c:pt idx="203">
                  <c:v>1326.4572478837013</c:v>
                </c:pt>
                <c:pt idx="204">
                  <c:v>1335.3844752141229</c:v>
                </c:pt>
                <c:pt idx="205">
                  <c:v>1342.3748108491102</c:v>
                </c:pt>
                <c:pt idx="206">
                  <c:v>1347.7792322525461</c:v>
                </c:pt>
                <c:pt idx="207">
                  <c:v>1351.152738259161</c:v>
                </c:pt>
                <c:pt idx="208">
                  <c:v>1352.9901539325631</c:v>
                </c:pt>
                <c:pt idx="209">
                  <c:v>1352.4657628689495</c:v>
                </c:pt>
                <c:pt idx="210">
                  <c:v>1350.7083836412467</c:v>
                </c:pt>
                <c:pt idx="211">
                  <c:v>1347.7303681384114</c:v>
                </c:pt>
                <c:pt idx="212">
                  <c:v>1341.8359279664187</c:v>
                </c:pt>
                <c:pt idx="213">
                  <c:v>1334.0328418641786</c:v>
                </c:pt>
                <c:pt idx="214">
                  <c:v>1325.0139855411603</c:v>
                </c:pt>
                <c:pt idx="215">
                  <c:v>1314.0140033089397</c:v>
                </c:pt>
                <c:pt idx="216">
                  <c:v>1302.4756057822749</c:v>
                </c:pt>
                <c:pt idx="217">
                  <c:v>1288.2545570116142</c:v>
                </c:pt>
                <c:pt idx="218">
                  <c:v>1272.8490761476717</c:v>
                </c:pt>
                <c:pt idx="219">
                  <c:v>1256.6164862562375</c:v>
                </c:pt>
                <c:pt idx="220">
                  <c:v>1239.0176279041157</c:v>
                </c:pt>
                <c:pt idx="221">
                  <c:v>1221.4097059761268</c:v>
                </c:pt>
                <c:pt idx="222">
                  <c:v>1202.234421858763</c:v>
                </c:pt>
                <c:pt idx="223">
                  <c:v>1183.4655440782508</c:v>
                </c:pt>
                <c:pt idx="224">
                  <c:v>1163.8148600008299</c:v>
                </c:pt>
                <c:pt idx="225">
                  <c:v>1143.6951084622933</c:v>
                </c:pt>
                <c:pt idx="226">
                  <c:v>1124.6310718230975</c:v>
                </c:pt>
                <c:pt idx="227">
                  <c:v>1105.0638747666944</c:v>
                </c:pt>
                <c:pt idx="228">
                  <c:v>1086.1970090879151</c:v>
                </c:pt>
                <c:pt idx="229">
                  <c:v>1067.8935602052688</c:v>
                </c:pt>
                <c:pt idx="230">
                  <c:v>1051.2196543632924</c:v>
                </c:pt>
                <c:pt idx="231">
                  <c:v>1034.9652799163191</c:v>
                </c:pt>
                <c:pt idx="232">
                  <c:v>1020.4049971928663</c:v>
                </c:pt>
                <c:pt idx="233">
                  <c:v>1007.2107050698628</c:v>
                </c:pt>
                <c:pt idx="234">
                  <c:v>995.83793307525275</c:v>
                </c:pt>
                <c:pt idx="235">
                  <c:v>984.75565752697844</c:v>
                </c:pt>
                <c:pt idx="236">
                  <c:v>976.89523378297622</c:v>
                </c:pt>
                <c:pt idx="237">
                  <c:v>969.85286933348959</c:v>
                </c:pt>
                <c:pt idx="238">
                  <c:v>965.00682914462948</c:v>
                </c:pt>
                <c:pt idx="239">
                  <c:v>960.67870981033377</c:v>
                </c:pt>
                <c:pt idx="240">
                  <c:v>959.45013571673951</c:v>
                </c:pt>
              </c:numCache>
            </c:numRef>
          </c:yVal>
          <c:smooth val="1"/>
          <c:extLst>
            <c:ext xmlns:c16="http://schemas.microsoft.com/office/drawing/2014/chart" uri="{C3380CC4-5D6E-409C-BE32-E72D297353CC}">
              <c16:uniqueId val="{00000000-F8D0-4410-8739-C9C3AF503E9C}"/>
            </c:ext>
          </c:extLst>
        </c:ser>
        <c:ser>
          <c:idx val="1"/>
          <c:order val="1"/>
          <c:tx>
            <c:v>Corrected briny lens depth</c:v>
          </c:tx>
          <c:spPr>
            <a:ln w="16000">
              <a:solidFill>
                <a:srgbClr val="4472C4"/>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Doppler_Depth_Data!$R$4:$R$244</c:f>
              <c:numCache>
                <c:formatCode>0.0</c:formatCode>
                <c:ptCount val="241"/>
                <c:pt idx="0">
                  <c:v>5589.0431161144861</c:v>
                </c:pt>
                <c:pt idx="1">
                  <c:v>5595.3479693993067</c:v>
                </c:pt>
                <c:pt idx="2">
                  <c:v>5600.9130696606881</c:v>
                </c:pt>
                <c:pt idx="3">
                  <c:v>5605.7282309788234</c:v>
                </c:pt>
                <c:pt idx="4">
                  <c:v>5609.7840992852871</c:v>
                </c:pt>
                <c:pt idx="5">
                  <c:v>5613.0721393051281</c:v>
                </c:pt>
                <c:pt idx="6">
                  <c:v>5615.584619153291</c:v>
                </c:pt>
                <c:pt idx="7">
                  <c:v>5617.3145928308732</c:v>
                </c:pt>
                <c:pt idx="8">
                  <c:v>5618.2558809263583</c:v>
                </c:pt>
                <c:pt idx="9">
                  <c:v>5618.4030498899456</c:v>
                </c:pt>
                <c:pt idx="10">
                  <c:v>5617.7513903151439</c:v>
                </c:pt>
                <c:pt idx="11">
                  <c:v>5616.2968947294803</c:v>
                </c:pt>
                <c:pt idx="12">
                  <c:v>5614.036235464313</c:v>
                </c:pt>
                <c:pt idx="13">
                  <c:v>5610.9667432409497</c:v>
                </c:pt>
                <c:pt idx="14">
                  <c:v>5607.0863871746169</c:v>
                </c:pt>
                <c:pt idx="15">
                  <c:v>5602.3937569573918</c:v>
                </c:pt>
                <c:pt idx="16">
                  <c:v>5596.8880480339176</c:v>
                </c:pt>
                <c:pt idx="17">
                  <c:v>5590.5690506270994</c:v>
                </c:pt>
                <c:pt idx="18">
                  <c:v>5583.4371435026796</c:v>
                </c:pt>
                <c:pt idx="19">
                  <c:v>5575.493293378916</c:v>
                </c:pt>
                <c:pt idx="20">
                  <c:v>5566.7390608883179</c:v>
                </c:pt>
                <c:pt idx="21">
                  <c:v>5557.17661397957</c:v>
                </c:pt>
                <c:pt idx="22">
                  <c:v>5546.808749607555</c:v>
                </c:pt>
                <c:pt idx="23">
                  <c:v>5535.638924495327</c:v>
                </c:pt>
                <c:pt idx="24">
                  <c:v>5523.6712956624315</c:v>
                </c:pt>
                <c:pt idx="25">
                  <c:v>5510.9107712975274</c:v>
                </c:pt>
                <c:pt idx="26">
                  <c:v>5497.3630724095447</c:v>
                </c:pt>
                <c:pt idx="27">
                  <c:v>5483.0348055196546</c:v>
                </c:pt>
                <c:pt idx="28">
                  <c:v>5467.9335464574815</c:v>
                </c:pt>
                <c:pt idx="29">
                  <c:v>5452.067935099959</c:v>
                </c:pt>
                <c:pt idx="30">
                  <c:v>5435.4477806425421</c:v>
                </c:pt>
                <c:pt idx="31">
                  <c:v>5418.0841767230013</c:v>
                </c:pt>
                <c:pt idx="32">
                  <c:v>5399.9896254318646</c:v>
                </c:pt>
                <c:pt idx="33">
                  <c:v>5381.1781689455565</c:v>
                </c:pt>
                <c:pt idx="34">
                  <c:v>5361.6655272140924</c:v>
                </c:pt>
                <c:pt idx="35">
                  <c:v>5341.4692398315265</c:v>
                </c:pt>
                <c:pt idx="36">
                  <c:v>5320.6088099214339</c:v>
                </c:pt>
                <c:pt idx="37">
                  <c:v>5299.1058475891614</c:v>
                </c:pt>
                <c:pt idx="38">
                  <c:v>5276.9842102360817</c:v>
                </c:pt>
                <c:pt idx="39">
                  <c:v>5254.270136806459</c:v>
                </c:pt>
                <c:pt idx="40">
                  <c:v>5230.9923728538724</c:v>
                </c:pt>
                <c:pt idx="41">
                  <c:v>5207.1822831789623</c:v>
                </c:pt>
                <c:pt idx="42">
                  <c:v>5182.8739487117973</c:v>
                </c:pt>
                <c:pt idx="43">
                  <c:v>5158.1042442967191</c:v>
                </c:pt>
                <c:pt idx="44">
                  <c:v>5132.9128940915116</c:v>
                </c:pt>
                <c:pt idx="45">
                  <c:v>5107.3425014200466</c:v>
                </c:pt>
                <c:pt idx="46">
                  <c:v>5081.4385501217666</c:v>
                </c:pt>
                <c:pt idx="47">
                  <c:v>5055.2493747232402</c:v>
                </c:pt>
                <c:pt idx="48">
                  <c:v>5028.8260971161035</c:v>
                </c:pt>
                <c:pt idx="49">
                  <c:v>5002.2225278592459</c:v>
                </c:pt>
                <c:pt idx="50">
                  <c:v>4975.4950307261461</c:v>
                </c:pt>
                <c:pt idx="51">
                  <c:v>4948.7023496840102</c:v>
                </c:pt>
                <c:pt idx="52">
                  <c:v>4921.9053981105399</c:v>
                </c:pt>
                <c:pt idx="53">
                  <c:v>4895.1670107160708</c:v>
                </c:pt>
                <c:pt idx="54">
                  <c:v>4868.5516593304474</c:v>
                </c:pt>
                <c:pt idx="55">
                  <c:v>4842.1251344212669</c:v>
                </c:pt>
                <c:pt idx="56">
                  <c:v>4815.9541949175518</c:v>
                </c:pt>
                <c:pt idx="57">
                  <c:v>4790.1061896042174</c:v>
                </c:pt>
                <c:pt idx="58">
                  <c:v>4764.6486540113146</c:v>
                </c:pt>
                <c:pt idx="59">
                  <c:v>4739.6488873312355</c:v>
                </c:pt>
                <c:pt idx="60">
                  <c:v>4715.1735144409276</c:v>
                </c:pt>
                <c:pt idx="61">
                  <c:v>4691.2880385693607</c:v>
                </c:pt>
                <c:pt idx="62">
                  <c:v>4668.0563905196332</c:v>
                </c:pt>
                <c:pt idx="63">
                  <c:v>4645.5404806181241</c:v>
                </c:pt>
                <c:pt idx="64">
                  <c:v>4623.7997597107014</c:v>
                </c:pt>
                <c:pt idx="65">
                  <c:v>4602.8907955512777</c:v>
                </c:pt>
                <c:pt idx="66">
                  <c:v>4582.8668708267796</c:v>
                </c:pt>
                <c:pt idx="67">
                  <c:v>4563.7776088342634</c:v>
                </c:pt>
                <c:pt idx="68">
                  <c:v>4545.6686324724024</c:v>
                </c:pt>
                <c:pt idx="69">
                  <c:v>4528.5812617365973</c:v>
                </c:pt>
                <c:pt idx="70">
                  <c:v>4512.5522543229472</c:v>
                </c:pt>
                <c:pt idx="71">
                  <c:v>4497.6135932627421</c:v>
                </c:pt>
                <c:pt idx="72">
                  <c:v>4483.7923247403223</c:v>
                </c:pt>
                <c:pt idx="73">
                  <c:v>4471.1104484091329</c:v>
                </c:pt>
                <c:pt idx="74">
                  <c:v>4459.5848616323892</c:v>
                </c:pt>
                <c:pt idx="75">
                  <c:v>4449.2273581552054</c:v>
                </c:pt>
                <c:pt idx="76">
                  <c:v>4440.0446807850276</c:v>
                </c:pt>
                <c:pt idx="77">
                  <c:v>4432.038626737618</c:v>
                </c:pt>
                <c:pt idx="78">
                  <c:v>4425.2062034169958</c:v>
                </c:pt>
                <c:pt idx="79">
                  <c:v>4419.5398315595003</c:v>
                </c:pt>
                <c:pt idx="80">
                  <c:v>4415.0275919026963</c:v>
                </c:pt>
                <c:pt idx="81">
                  <c:v>4411.6535108556282</c:v>
                </c:pt>
                <c:pt idx="82">
                  <c:v>4409.3978800621317</c:v>
                </c:pt>
                <c:pt idx="83">
                  <c:v>4408.2376042749638</c:v>
                </c:pt>
                <c:pt idx="84">
                  <c:v>4408.1465716039602</c:v>
                </c:pt>
                <c:pt idx="85">
                  <c:v>4409.096039971746</c:v>
                </c:pt>
                <c:pt idx="86">
                  <c:v>4411.0550335080079</c:v>
                </c:pt>
                <c:pt idx="87">
                  <c:v>4413.9907426368954</c:v>
                </c:pt>
                <c:pt idx="88">
                  <c:v>4417.8689217579577</c:v>
                </c:pt>
                <c:pt idx="89">
                  <c:v>4422.654278682051</c:v>
                </c:pt>
                <c:pt idx="90">
                  <c:v>4428.3108503504363</c:v>
                </c:pt>
                <c:pt idx="91">
                  <c:v>4434.8023598259597</c:v>
                </c:pt>
                <c:pt idx="92">
                  <c:v>4442.0925500861804</c:v>
                </c:pt>
                <c:pt idx="93">
                  <c:v>4450.1454907542129</c:v>
                </c:pt>
                <c:pt idx="94">
                  <c:v>4458.9258545579696</c:v>
                </c:pt>
                <c:pt idx="95">
                  <c:v>4468.3991609955592</c:v>
                </c:pt>
                <c:pt idx="96">
                  <c:v>4478.5319853872543</c:v>
                </c:pt>
                <c:pt idx="97">
                  <c:v>4489.2921321961339</c:v>
                </c:pt>
                <c:pt idx="98">
                  <c:v>4500.6487721849444</c:v>
                </c:pt>
                <c:pt idx="99">
                  <c:v>4512.5725436313523</c:v>
                </c:pt>
                <c:pt idx="100">
                  <c:v>4525.0356184347766</c:v>
                </c:pt>
                <c:pt idx="101">
                  <c:v>4538.0117345043163</c:v>
                </c:pt>
                <c:pt idx="102">
                  <c:v>4551.4761963097189</c:v>
                </c:pt>
                <c:pt idx="103">
                  <c:v>4565.4058458986847</c:v>
                </c:pt>
                <c:pt idx="104">
                  <c:v>4579.7790070293122</c:v>
                </c:pt>
                <c:pt idx="105">
                  <c:v>4594.5754053331302</c:v>
                </c:pt>
                <c:pt idx="106">
                  <c:v>4609.7760676112648</c:v>
                </c:pt>
                <c:pt idx="107">
                  <c:v>4625.3632034751627</c:v>
                </c:pt>
                <c:pt idx="108">
                  <c:v>4641.3200725767929</c:v>
                </c:pt>
                <c:pt idx="109">
                  <c:v>4657.6308406362523</c:v>
                </c:pt>
                <c:pt idx="110">
                  <c:v>4674.280427373219</c:v>
                </c:pt>
                <c:pt idx="111">
                  <c:v>4691.2543492899094</c:v>
                </c:pt>
                <c:pt idx="112">
                  <c:v>4708.5385600456448</c:v>
                </c:pt>
                <c:pt idx="113">
                  <c:v>4726.1192909153915</c:v>
                </c:pt>
                <c:pt idx="114">
                  <c:v>4743.9828935465448</c:v>
                </c:pt>
                <c:pt idx="115">
                  <c:v>4762.1156869290735</c:v>
                </c:pt>
                <c:pt idx="116">
                  <c:v>4780.5038101840892</c:v>
                </c:pt>
                <c:pt idx="117">
                  <c:v>4799.1330824642528</c:v>
                </c:pt>
                <c:pt idx="118">
                  <c:v>4817.9888709556481</c:v>
                </c:pt>
                <c:pt idx="119">
                  <c:v>4837.0559676836874</c:v>
                </c:pt>
                <c:pt idx="120">
                  <c:v>4856.3184755634338</c:v>
                </c:pt>
                <c:pt idx="121">
                  <c:v>4875.7597039050352</c:v>
                </c:pt>
                <c:pt idx="122">
                  <c:v>4895.3620733942907</c:v>
                </c:pt>
                <c:pt idx="123">
                  <c:v>4915.1070304224986</c:v>
                </c:pt>
                <c:pt idx="124">
                  <c:v>4934.9749705431559</c:v>
                </c:pt>
                <c:pt idx="125">
                  <c:v>4954.9451707890357</c:v>
                </c:pt>
                <c:pt idx="126">
                  <c:v>4974.9957305937032</c:v>
                </c:pt>
                <c:pt idx="127">
                  <c:v>4995.1035211270673</c:v>
                </c:pt>
                <c:pt idx="128">
                  <c:v>5015.2441429736582</c:v>
                </c:pt>
                <c:pt idx="129">
                  <c:v>5035.3918922522171</c:v>
                </c:pt>
                <c:pt idx="130">
                  <c:v>5055.5197354906386</c:v>
                </c:pt>
                <c:pt idx="131">
                  <c:v>5075.599293824479</c:v>
                </c:pt>
                <c:pt idx="132">
                  <c:v>5095.6008373708564</c:v>
                </c:pt>
                <c:pt idx="133">
                  <c:v>5115.4932909314939</c:v>
                </c:pt>
                <c:pt idx="134">
                  <c:v>5135.2442524854414</c:v>
                </c:pt>
                <c:pt idx="135">
                  <c:v>5154.8200262284772</c:v>
                </c:pt>
                <c:pt idx="136">
                  <c:v>5174.1856721853073</c:v>
                </c:pt>
                <c:pt idx="137">
                  <c:v>5193.3050746442723</c:v>
                </c:pt>
                <c:pt idx="138">
                  <c:v>5212.1410318230483</c:v>
                </c:pt>
                <c:pt idx="139">
                  <c:v>5230.6553692487305</c:v>
                </c:pt>
                <c:pt idx="140">
                  <c:v>5248.8090793076908</c:v>
                </c:pt>
                <c:pt idx="141">
                  <c:v>5266.5624892725282</c:v>
                </c:pt>
                <c:pt idx="142">
                  <c:v>5283.8754598302403</c:v>
                </c:pt>
                <c:pt idx="143">
                  <c:v>5300.7076157057418</c:v>
                </c:pt>
                <c:pt idx="144">
                  <c:v>5317.0186093912707</c:v>
                </c:pt>
                <c:pt idx="145">
                  <c:v>5332.7684182527191</c:v>
                </c:pt>
                <c:pt idx="146">
                  <c:v>5347.917674393987</c:v>
                </c:pt>
                <c:pt idx="147">
                  <c:v>5362.4280256310094</c:v>
                </c:pt>
                <c:pt idx="148">
                  <c:v>5376.2625247784272</c:v>
                </c:pt>
                <c:pt idx="149">
                  <c:v>5389.3860432104857</c:v>
                </c:pt>
                <c:pt idx="150">
                  <c:v>5401.7657033595569</c:v>
                </c:pt>
                <c:pt idx="151">
                  <c:v>5413.3713235024179</c:v>
                </c:pt>
                <c:pt idx="152">
                  <c:v>5424.1758669053816</c:v>
                </c:pt>
                <c:pt idx="153">
                  <c:v>5434.1558862080847</c:v>
                </c:pt>
                <c:pt idx="154">
                  <c:v>5443.2919528792281</c:v>
                </c:pt>
                <c:pt idx="155">
                  <c:v>5451.5690607341403</c:v>
                </c:pt>
                <c:pt idx="156">
                  <c:v>5458.9769919198461</c:v>
                </c:pt>
                <c:pt idx="157">
                  <c:v>5465.510633501357</c:v>
                </c:pt>
                <c:pt idx="158">
                  <c:v>5471.1702328682086</c:v>
                </c:pt>
                <c:pt idx="159">
                  <c:v>5475.9615806586035</c:v>
                </c:pt>
                <c:pt idx="160">
                  <c:v>5479.8961107931982</c:v>
                </c:pt>
                <c:pt idx="161">
                  <c:v>5482.9909085297759</c:v>
                </c:pt>
                <c:pt idx="162">
                  <c:v>5485.2686191860621</c:v>
                </c:pt>
                <c:pt idx="163">
                  <c:v>5486.7572523045319</c:v>
                </c:pt>
                <c:pt idx="164">
                  <c:v>5487.4898785066443</c:v>
                </c:pt>
                <c:pt idx="165">
                  <c:v>5487.5042190426548</c:v>
                </c:pt>
                <c:pt idx="166">
                  <c:v>5486.8421310089252</c:v>
                </c:pt>
                <c:pt idx="167">
                  <c:v>5485.5489942853237</c:v>
                </c:pt>
                <c:pt idx="168">
                  <c:v>5483.6730093372316</c:v>
                </c:pt>
                <c:pt idx="169">
                  <c:v>5481.2644180194229</c:v>
                </c:pt>
                <c:pt idx="170">
                  <c:v>5478.3746622985609</c:v>
                </c:pt>
                <c:pt idx="171">
                  <c:v>5475.0554982657022</c:v>
                </c:pt>
                <c:pt idx="172">
                  <c:v>5471.3580848352876</c:v>
                </c:pt>
                <c:pt idx="173">
                  <c:v>5467.3320680289307</c:v>
                </c:pt>
                <c:pt idx="174">
                  <c:v>5463.0246826452594</c:v>
                </c:pt>
                <c:pt idx="175">
                  <c:v>5458.4798933641805</c:v>
                </c:pt>
                <c:pt idx="176">
                  <c:v>5453.7375968938059</c:v>
                </c:pt>
                <c:pt idx="177">
                  <c:v>5448.8329056340945</c:v>
                </c:pt>
                <c:pt idx="178">
                  <c:v>5443.7955315244699</c:v>
                </c:pt>
                <c:pt idx="179">
                  <c:v>5438.6492863109552</c:v>
                </c:pt>
                <c:pt idx="180">
                  <c:v>5433.4117114853152</c:v>
                </c:pt>
                <c:pt idx="181">
                  <c:v>5428.0938477107602</c:v>
                </c:pt>
                <c:pt idx="182">
                  <c:v>5422.7001497712617</c:v>
                </c:pt>
                <c:pt idx="183">
                  <c:v>5417.2285490946042</c:v>
                </c:pt>
                <c:pt idx="184">
                  <c:v>5411.6706618414082</c:v>
                </c:pt>
                <c:pt idx="185">
                  <c:v>5406.0121365655768</c:v>
                </c:pt>
                <c:pt idx="186">
                  <c:v>5400.2331316746413</c:v>
                </c:pt>
                <c:pt idx="187">
                  <c:v>5394.308909481113</c:v>
                </c:pt>
                <c:pt idx="188">
                  <c:v>5388.2105306537978</c:v>
                </c:pt>
                <c:pt idx="189">
                  <c:v>5381.9056304474416</c:v>
                </c:pt>
                <c:pt idx="190">
                  <c:v>5375.3592562835738</c:v>
                </c:pt>
                <c:pt idx="191">
                  <c:v>5368.5347451229563</c:v>
                </c:pt>
                <c:pt idx="192">
                  <c:v>5361.3946186316316</c:v>
                </c:pt>
                <c:pt idx="193">
                  <c:v>5353.9014743920379</c:v>
                </c:pt>
                <c:pt idx="194">
                  <c:v>5346.0188523157794</c:v>
                </c:pt>
                <c:pt idx="195">
                  <c:v>5337.7120569194676</c:v>
                </c:pt>
                <c:pt idx="196">
                  <c:v>5328.9489181529216</c:v>
                </c:pt>
                <c:pt idx="197">
                  <c:v>5319.7004759269494</c:v>
                </c:pt>
                <c:pt idx="198">
                  <c:v>5309.9415762710114</c:v>
                </c:pt>
                <c:pt idx="199">
                  <c:v>5299.6513700473624</c:v>
                </c:pt>
                <c:pt idx="200">
                  <c:v>5288.8137082440726</c:v>
                </c:pt>
                <c:pt idx="201">
                  <c:v>5277.4174309539858</c:v>
                </c:pt>
                <c:pt idx="202">
                  <c:v>5265.4565501161733</c:v>
                </c:pt>
                <c:pt idx="203">
                  <c:v>5252.9303288591191</c:v>
                </c:pt>
                <c:pt idx="204">
                  <c:v>5239.8432627617467</c:v>
                </c:pt>
                <c:pt idx="205">
                  <c:v>5226.2049704782121</c:v>
                </c:pt>
                <c:pt idx="206">
                  <c:v>5212.0300029107175</c:v>
                </c:pt>
                <c:pt idx="207">
                  <c:v>5197.3375814354076</c:v>
                </c:pt>
                <c:pt idx="208">
                  <c:v>5182.1512765814596</c:v>
                </c:pt>
                <c:pt idx="209">
                  <c:v>5166.4986390408931</c:v>
                </c:pt>
                <c:pt idx="210">
                  <c:v>5150.4107949692034</c:v>
                </c:pt>
                <c:pt idx="211">
                  <c:v>5133.9220172600599</c:v>
                </c:pt>
                <c:pt idx="212">
                  <c:v>5117.0692838860068</c:v>
                </c:pt>
                <c:pt idx="213">
                  <c:v>5099.8918335434992</c:v>
                </c:pt>
                <c:pt idx="214">
                  <c:v>5082.4307277808684</c:v>
                </c:pt>
                <c:pt idx="215">
                  <c:v>5064.7284275795591</c:v>
                </c:pt>
                <c:pt idx="216">
                  <c:v>5046.8283910590981</c:v>
                </c:pt>
                <c:pt idx="217">
                  <c:v>5028.7746976378548</c:v>
                </c:pt>
                <c:pt idx="218">
                  <c:v>5010.6117026535594</c:v>
                </c:pt>
                <c:pt idx="219">
                  <c:v>4992.3837251716777</c:v>
                </c:pt>
                <c:pt idx="220">
                  <c:v>4974.1347705213439</c:v>
                </c:pt>
                <c:pt idx="221">
                  <c:v>4955.9082880246533</c:v>
                </c:pt>
                <c:pt idx="222">
                  <c:v>4937.7469634455183</c:v>
                </c:pt>
                <c:pt idx="223">
                  <c:v>4919.6925448907987</c:v>
                </c:pt>
                <c:pt idx="224">
                  <c:v>4901.7857002542887</c:v>
                </c:pt>
                <c:pt idx="225">
                  <c:v>4884.0659038022213</c:v>
                </c:pt>
                <c:pt idx="226">
                  <c:v>4866.5713491508923</c:v>
                </c:pt>
                <c:pt idx="227">
                  <c:v>4849.3388856723423</c:v>
                </c:pt>
                <c:pt idx="228">
                  <c:v>4832.4039752690642</c:v>
                </c:pt>
                <c:pt idx="229">
                  <c:v>4815.8006664674858</c:v>
                </c:pt>
                <c:pt idx="230">
                  <c:v>4799.5615828756754</c:v>
                </c:pt>
                <c:pt idx="231">
                  <c:v>4783.7179232157841</c:v>
                </c:pt>
                <c:pt idx="232">
                  <c:v>4768.2994703593768</c:v>
                </c:pt>
                <c:pt idx="233">
                  <c:v>4753.334607048062</c:v>
                </c:pt>
                <c:pt idx="234">
                  <c:v>4738.8503362580595</c:v>
                </c:pt>
                <c:pt idx="235">
                  <c:v>4724.8723044530643</c:v>
                </c:pt>
                <c:pt idx="236">
                  <c:v>4711.424826253924</c:v>
                </c:pt>
                <c:pt idx="237">
                  <c:v>4698.5309093276874</c:v>
                </c:pt>
                <c:pt idx="238">
                  <c:v>4686.2122785554457</c:v>
                </c:pt>
                <c:pt idx="239">
                  <c:v>4674.4893987734567</c:v>
                </c:pt>
                <c:pt idx="240">
                  <c:v>4663.3814955918206</c:v>
                </c:pt>
              </c:numCache>
            </c:numRef>
          </c:yVal>
          <c:smooth val="1"/>
          <c:extLst>
            <c:ext xmlns:c16="http://schemas.microsoft.com/office/drawing/2014/chart" uri="{C3380CC4-5D6E-409C-BE32-E72D297353CC}">
              <c16:uniqueId val="{00000001-F8D0-4410-8739-C9C3AF503E9C}"/>
            </c:ext>
          </c:extLst>
        </c:ser>
        <c:ser>
          <c:idx val="2"/>
          <c:order val="2"/>
          <c:tx>
            <c:v>Corrected ocean boundary depth</c:v>
          </c:tx>
          <c:spPr>
            <a:l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14538.343476908216</c:v>
                </c:pt>
                <c:pt idx="1">
                  <c:v>14548.766391190571</c:v>
                </c:pt>
                <c:pt idx="2">
                  <c:v>14557.338236989788</c:v>
                </c:pt>
                <c:pt idx="3">
                  <c:v>14562.907070815565</c:v>
                </c:pt>
                <c:pt idx="4">
                  <c:v>14573.125618242737</c:v>
                </c:pt>
                <c:pt idx="5">
                  <c:v>14578.335140524403</c:v>
                </c:pt>
                <c:pt idx="6">
                  <c:v>14585.997030216358</c:v>
                </c:pt>
                <c:pt idx="7">
                  <c:v>14592.499316370246</c:v>
                </c:pt>
                <c:pt idx="8">
                  <c:v>14595.55464426455</c:v>
                </c:pt>
                <c:pt idx="9">
                  <c:v>14602.692839300289</c:v>
                </c:pt>
                <c:pt idx="10">
                  <c:v>14606.307966267495</c:v>
                </c:pt>
                <c:pt idx="11">
                  <c:v>14609.09414977491</c:v>
                </c:pt>
                <c:pt idx="12">
                  <c:v>14613.717465260239</c:v>
                </c:pt>
                <c:pt idx="13">
                  <c:v>14615.557901101562</c:v>
                </c:pt>
                <c:pt idx="14">
                  <c:v>14618.824704591409</c:v>
                </c:pt>
                <c:pt idx="15">
                  <c:v>14621.223871899127</c:v>
                </c:pt>
                <c:pt idx="16">
                  <c:v>14622.53688870754</c:v>
                </c:pt>
                <c:pt idx="17">
                  <c:v>14622.370048519268</c:v>
                </c:pt>
                <c:pt idx="18">
                  <c:v>14625.906076815867</c:v>
                </c:pt>
                <c:pt idx="19">
                  <c:v>14628.005233442198</c:v>
                </c:pt>
                <c:pt idx="20">
                  <c:v>14626.012286300016</c:v>
                </c:pt>
                <c:pt idx="21">
                  <c:v>14629.040649051145</c:v>
                </c:pt>
                <c:pt idx="22">
                  <c:v>14628.219878746675</c:v>
                </c:pt>
                <c:pt idx="23">
                  <c:v>14628.865542990872</c:v>
                </c:pt>
                <c:pt idx="24">
                  <c:v>14630.343646203193</c:v>
                </c:pt>
                <c:pt idx="25">
                  <c:v>14628.543151160482</c:v>
                </c:pt>
                <c:pt idx="26">
                  <c:v>14628.933341310512</c:v>
                </c:pt>
                <c:pt idx="27">
                  <c:v>14627.807692098575</c:v>
                </c:pt>
                <c:pt idx="28">
                  <c:v>14628.668588877104</c:v>
                </c:pt>
                <c:pt idx="29">
                  <c:v>14628.019588067558</c:v>
                </c:pt>
                <c:pt idx="30">
                  <c:v>14629.081269338792</c:v>
                </c:pt>
                <c:pt idx="31">
                  <c:v>14627.974984883302</c:v>
                </c:pt>
                <c:pt idx="32">
                  <c:v>14625.911504274931</c:v>
                </c:pt>
                <c:pt idx="33">
                  <c:v>14621.986694083294</c:v>
                </c:pt>
                <c:pt idx="34">
                  <c:v>14623.693198890638</c:v>
                </c:pt>
                <c:pt idx="35">
                  <c:v>14620.914775457457</c:v>
                </c:pt>
                <c:pt idx="36">
                  <c:v>14619.806259259831</c:v>
                </c:pt>
                <c:pt idx="37">
                  <c:v>14617.022284654111</c:v>
                </c:pt>
                <c:pt idx="38">
                  <c:v>14613.623267805098</c:v>
                </c:pt>
                <c:pt idx="39">
                  <c:v>14608.97451746299</c:v>
                </c:pt>
                <c:pt idx="40">
                  <c:v>14605.554950848267</c:v>
                </c:pt>
                <c:pt idx="41">
                  <c:v>14602.691093675494</c:v>
                </c:pt>
                <c:pt idx="42">
                  <c:v>14602.748972256197</c:v>
                </c:pt>
                <c:pt idx="43">
                  <c:v>14596.904162667914</c:v>
                </c:pt>
                <c:pt idx="44">
                  <c:v>14596.295801636579</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14577.628747923236</c:v>
                </c:pt>
                <c:pt idx="53">
                  <c:v>14578.09256002349</c:v>
                </c:pt>
                <c:pt idx="54">
                  <c:v>14578.466646582592</c:v>
                </c:pt>
                <c:pt idx="55">
                  <c:v>14580.08569704939</c:v>
                </c:pt>
                <c:pt idx="56">
                  <c:v>14584.952070760555</c:v>
                </c:pt>
                <c:pt idx="57">
                  <c:v>14587.057234351585</c:v>
                </c:pt>
                <c:pt idx="58">
                  <c:v>14592.076103026691</c:v>
                </c:pt>
                <c:pt idx="59">
                  <c:v>14599.553282966974</c:v>
                </c:pt>
                <c:pt idx="60">
                  <c:v>14605.920764615452</c:v>
                </c:pt>
                <c:pt idx="61">
                  <c:v>14614.273949137118</c:v>
                </c:pt>
                <c:pt idx="62">
                  <c:v>14621.073466646047</c:v>
                </c:pt>
                <c:pt idx="63">
                  <c:v>14632.442623515903</c:v>
                </c:pt>
                <c:pt idx="64">
                  <c:v>14641.123866777609</c:v>
                </c:pt>
                <c:pt idx="65">
                  <c:v>14653.311244711214</c:v>
                </c:pt>
                <c:pt idx="66">
                  <c:v>14665.036556690677</c:v>
                </c:pt>
                <c:pt idx="67">
                  <c:v>14676.338809952043</c:v>
                </c:pt>
                <c:pt idx="68">
                  <c:v>14691.249740602574</c:v>
                </c:pt>
                <c:pt idx="69">
                  <c:v>14704.337559090227</c:v>
                </c:pt>
                <c:pt idx="70">
                  <c:v>14719.836152269874</c:v>
                </c:pt>
                <c:pt idx="71">
                  <c:v>14732.271053468081</c:v>
                </c:pt>
                <c:pt idx="72">
                  <c:v>14748.893722340974</c:v>
                </c:pt>
                <c:pt idx="73">
                  <c:v>14764.463112921512</c:v>
                </c:pt>
                <c:pt idx="74">
                  <c:v>14780.793521743944</c:v>
                </c:pt>
                <c:pt idx="75">
                  <c:v>14797.70065261399</c:v>
                </c:pt>
                <c:pt idx="76">
                  <c:v>14812.199905041163</c:v>
                </c:pt>
                <c:pt idx="77">
                  <c:v>14829.435200520922</c:v>
                </c:pt>
                <c:pt idx="78">
                  <c:v>14851.674432510064</c:v>
                </c:pt>
                <c:pt idx="79">
                  <c:v>14869.049486702863</c:v>
                </c:pt>
                <c:pt idx="80">
                  <c:v>14891.436062206307</c:v>
                </c:pt>
                <c:pt idx="81">
                  <c:v>14910.194563445197</c:v>
                </c:pt>
                <c:pt idx="82">
                  <c:v>14932.18463530832</c:v>
                </c:pt>
                <c:pt idx="83">
                  <c:v>14956.62321910731</c:v>
                </c:pt>
                <c:pt idx="84">
                  <c:v>14977.225154246556</c:v>
                </c:pt>
                <c:pt idx="85">
                  <c:v>15001.397890806355</c:v>
                </c:pt>
                <c:pt idx="86">
                  <c:v>15029.035468184993</c:v>
                </c:pt>
                <c:pt idx="87">
                  <c:v>15054.195422736149</c:v>
                </c:pt>
                <c:pt idx="88">
                  <c:v>15076.995599774111</c:v>
                </c:pt>
                <c:pt idx="89">
                  <c:v>15105.051448537504</c:v>
                </c:pt>
                <c:pt idx="90">
                  <c:v>15130.788658348818</c:v>
                </c:pt>
                <c:pt idx="91">
                  <c:v>15157.295315059795</c:v>
                </c:pt>
                <c:pt idx="92">
                  <c:v>15185.969392963387</c:v>
                </c:pt>
                <c:pt idx="93">
                  <c:v>15214.640299238323</c:v>
                </c:pt>
                <c:pt idx="94">
                  <c:v>15241.286697126134</c:v>
                </c:pt>
                <c:pt idx="95">
                  <c:v>15267.885369240819</c:v>
                </c:pt>
                <c:pt idx="96">
                  <c:v>15298.413678377054</c:v>
                </c:pt>
                <c:pt idx="97">
                  <c:v>15324.614103451206</c:v>
                </c:pt>
                <c:pt idx="98">
                  <c:v>15353.311864414833</c:v>
                </c:pt>
                <c:pt idx="99">
                  <c:v>15381.489084576648</c:v>
                </c:pt>
                <c:pt idx="100">
                  <c:v>15410.508745213121</c:v>
                </c:pt>
                <c:pt idx="101">
                  <c:v>15439.790218976568</c:v>
                </c:pt>
                <c:pt idx="102">
                  <c:v>15467.420577548042</c:v>
                </c:pt>
                <c:pt idx="103">
                  <c:v>15499.091325220377</c:v>
                </c:pt>
                <c:pt idx="104">
                  <c:v>15525.642401901936</c:v>
                </c:pt>
                <c:pt idx="105">
                  <c:v>15554.79313941637</c:v>
                </c:pt>
                <c:pt idx="106">
                  <c:v>15586.69843418237</c:v>
                </c:pt>
                <c:pt idx="107">
                  <c:v>15612.620101689698</c:v>
                </c:pt>
                <c:pt idx="108">
                  <c:v>15641.059100480647</c:v>
                </c:pt>
                <c:pt idx="109">
                  <c:v>15669.384780230534</c:v>
                </c:pt>
                <c:pt idx="110">
                  <c:v>15697.234366267417</c:v>
                </c:pt>
                <c:pt idx="111">
                  <c:v>15723.473778049673</c:v>
                </c:pt>
                <c:pt idx="112">
                  <c:v>15748.287353885484</c:v>
                </c:pt>
                <c:pt idx="113">
                  <c:v>15775.781421619809</c:v>
                </c:pt>
                <c:pt idx="114">
                  <c:v>15797.512523197043</c:v>
                </c:pt>
                <c:pt idx="115">
                  <c:v>15820.518953735622</c:v>
                </c:pt>
                <c:pt idx="116">
                  <c:v>15840.763766829245</c:v>
                </c:pt>
                <c:pt idx="117">
                  <c:v>15862.974345451359</c:v>
                </c:pt>
                <c:pt idx="118">
                  <c:v>15882.259787427234</c:v>
                </c:pt>
                <c:pt idx="119">
                  <c:v>15897.379848026412</c:v>
                </c:pt>
                <c:pt idx="120">
                  <c:v>15915.349780721908</c:v>
                </c:pt>
                <c:pt idx="121">
                  <c:v>15932.899548678191</c:v>
                </c:pt>
                <c:pt idx="122">
                  <c:v>15947.691490823741</c:v>
                </c:pt>
                <c:pt idx="123">
                  <c:v>15960.826835798129</c:v>
                </c:pt>
                <c:pt idx="124">
                  <c:v>15973.127659706995</c:v>
                </c:pt>
                <c:pt idx="125">
                  <c:v>15984.674832252706</c:v>
                </c:pt>
                <c:pt idx="126">
                  <c:v>15999.039471084723</c:v>
                </c:pt>
                <c:pt idx="127">
                  <c:v>16006.807001469822</c:v>
                </c:pt>
                <c:pt idx="128">
                  <c:v>16017.235991847288</c:v>
                </c:pt>
                <c:pt idx="129">
                  <c:v>16025.329990466244</c:v>
                </c:pt>
                <c:pt idx="130">
                  <c:v>16035.975154282109</c:v>
                </c:pt>
                <c:pt idx="131">
                  <c:v>16043.928899152817</c:v>
                </c:pt>
                <c:pt idx="132">
                  <c:v>16050.168296224887</c:v>
                </c:pt>
                <c:pt idx="133">
                  <c:v>16055.648842831959</c:v>
                </c:pt>
                <c:pt idx="134">
                  <c:v>16057.186598182136</c:v>
                </c:pt>
                <c:pt idx="135">
                  <c:v>16063.19705852591</c:v>
                </c:pt>
                <c:pt idx="136">
                  <c:v>16064.496639991332</c:v>
                </c:pt>
                <c:pt idx="137">
                  <c:v>16066.128989193125</c:v>
                </c:pt>
                <c:pt idx="138">
                  <c:v>16063.80924325645</c:v>
                </c:pt>
                <c:pt idx="139">
                  <c:v>16060.875739012861</c:v>
                </c:pt>
                <c:pt idx="140">
                  <c:v>16059.653002376923</c:v>
                </c:pt>
                <c:pt idx="141">
                  <c:v>16056.097371463013</c:v>
                </c:pt>
                <c:pt idx="142">
                  <c:v>16048.056445742717</c:v>
                </c:pt>
                <c:pt idx="143">
                  <c:v>16041.249630235392</c:v>
                </c:pt>
                <c:pt idx="144">
                  <c:v>16033.398823391759</c:v>
                </c:pt>
                <c:pt idx="145">
                  <c:v>16021.161227495555</c:v>
                </c:pt>
                <c:pt idx="146">
                  <c:v>16010.081996804993</c:v>
                </c:pt>
                <c:pt idx="147">
                  <c:v>15999.920769914777</c:v>
                </c:pt>
                <c:pt idx="148">
                  <c:v>15985.326614254287</c:v>
                </c:pt>
                <c:pt idx="149">
                  <c:v>15969.739281077247</c:v>
                </c:pt>
                <c:pt idx="150">
                  <c:v>15955.784004300434</c:v>
                </c:pt>
                <c:pt idx="151">
                  <c:v>15939.048750669785</c:v>
                </c:pt>
                <c:pt idx="152">
                  <c:v>15920.135353699006</c:v>
                </c:pt>
                <c:pt idx="153">
                  <c:v>15900.088700233617</c:v>
                </c:pt>
                <c:pt idx="154">
                  <c:v>15880.399991454986</c:v>
                </c:pt>
                <c:pt idx="155">
                  <c:v>15857.998232165111</c:v>
                </c:pt>
                <c:pt idx="156">
                  <c:v>15835.43270592218</c:v>
                </c:pt>
                <c:pt idx="157">
                  <c:v>15813.188429767817</c:v>
                </c:pt>
                <c:pt idx="158">
                  <c:v>15787.561669406819</c:v>
                </c:pt>
                <c:pt idx="159">
                  <c:v>15762.323121828638</c:v>
                </c:pt>
                <c:pt idx="160">
                  <c:v>15737.095893870181</c:v>
                </c:pt>
                <c:pt idx="161">
                  <c:v>15711.17125385385</c:v>
                </c:pt>
                <c:pt idx="162">
                  <c:v>15685.108568743879</c:v>
                </c:pt>
                <c:pt idx="163">
                  <c:v>15658.02240777977</c:v>
                </c:pt>
                <c:pt idx="164">
                  <c:v>15630.330005252261</c:v>
                </c:pt>
                <c:pt idx="165">
                  <c:v>15603.432448110261</c:v>
                </c:pt>
                <c:pt idx="166">
                  <c:v>15576.006285577794</c:v>
                </c:pt>
                <c:pt idx="167">
                  <c:v>15548.580022641643</c:v>
                </c:pt>
                <c:pt idx="168">
                  <c:v>15518.472780255021</c:v>
                </c:pt>
                <c:pt idx="169">
                  <c:v>15493.131581035046</c:v>
                </c:pt>
                <c:pt idx="170">
                  <c:v>15463.492493885011</c:v>
                </c:pt>
                <c:pt idx="171">
                  <c:v>15438.185629581803</c:v>
                </c:pt>
                <c:pt idx="172">
                  <c:v>15409.145316242728</c:v>
                </c:pt>
                <c:pt idx="173">
                  <c:v>15380.200342679758</c:v>
                </c:pt>
                <c:pt idx="174">
                  <c:v>15355.916304404949</c:v>
                </c:pt>
                <c:pt idx="175">
                  <c:v>15327.740262481062</c:v>
                </c:pt>
                <c:pt idx="176">
                  <c:v>15301.84079337318</c:v>
                </c:pt>
                <c:pt idx="177">
                  <c:v>15272.833757183127</c:v>
                </c:pt>
                <c:pt idx="178">
                  <c:v>15247.471049891155</c:v>
                </c:pt>
                <c:pt idx="179">
                  <c:v>15221.486466946373</c:v>
                </c:pt>
                <c:pt idx="180">
                  <c:v>15193.623838416177</c:v>
                </c:pt>
                <c:pt idx="181">
                  <c:v>15167.924996429248</c:v>
                </c:pt>
                <c:pt idx="182">
                  <c:v>15140.057820585258</c:v>
                </c:pt>
                <c:pt idx="183">
                  <c:v>15115.746926095393</c:v>
                </c:pt>
                <c:pt idx="184">
                  <c:v>15087.819991779354</c:v>
                </c:pt>
                <c:pt idx="185">
                  <c:v>15060.407592662792</c:v>
                </c:pt>
                <c:pt idx="186">
                  <c:v>15034.536710550705</c:v>
                </c:pt>
                <c:pt idx="187">
                  <c:v>15008.916500694744</c:v>
                </c:pt>
                <c:pt idx="188">
                  <c:v>14981.502855142811</c:v>
                </c:pt>
                <c:pt idx="189">
                  <c:v>14956.29351283138</c:v>
                </c:pt>
                <c:pt idx="190">
                  <c:v>14933.449478009088</c:v>
                </c:pt>
                <c:pt idx="191">
                  <c:v>14910.216672625642</c:v>
                </c:pt>
                <c:pt idx="192">
                  <c:v>14886.463437913209</c:v>
                </c:pt>
                <c:pt idx="193">
                  <c:v>14861.558563029474</c:v>
                </c:pt>
                <c:pt idx="194">
                  <c:v>14840.110005912009</c:v>
                </c:pt>
                <c:pt idx="195">
                  <c:v>14819.341583785394</c:v>
                </c:pt>
                <c:pt idx="196">
                  <c:v>14799.576086730556</c:v>
                </c:pt>
                <c:pt idx="197">
                  <c:v>14776.789430047362</c:v>
                </c:pt>
                <c:pt idx="198">
                  <c:v>14759.992307171664</c:v>
                </c:pt>
                <c:pt idx="199">
                  <c:v>14743.375119644183</c:v>
                </c:pt>
                <c:pt idx="200">
                  <c:v>14726.192868523873</c:v>
                </c:pt>
                <c:pt idx="201">
                  <c:v>14711.226828791274</c:v>
                </c:pt>
                <c:pt idx="202">
                  <c:v>14699.881320538978</c:v>
                </c:pt>
                <c:pt idx="203">
                  <c:v>14687.004164423175</c:v>
                </c:pt>
                <c:pt idx="204">
                  <c:v>14673.651759639273</c:v>
                </c:pt>
                <c:pt idx="205">
                  <c:v>14662.973588793413</c:v>
                </c:pt>
                <c:pt idx="206">
                  <c:v>14653.271975733258</c:v>
                </c:pt>
                <c:pt idx="207">
                  <c:v>14645.692657462256</c:v>
                </c:pt>
                <c:pt idx="208">
                  <c:v>14638.157168949723</c:v>
                </c:pt>
                <c:pt idx="209">
                  <c:v>14633.280812812143</c:v>
                </c:pt>
                <c:pt idx="210">
                  <c:v>14626.915429680794</c:v>
                </c:pt>
                <c:pt idx="211">
                  <c:v>14618.902191505122</c:v>
                </c:pt>
                <c:pt idx="212">
                  <c:v>14615.145412726704</c:v>
                </c:pt>
                <c:pt idx="213">
                  <c:v>14612.173134210099</c:v>
                </c:pt>
                <c:pt idx="214">
                  <c:v>14607.70190007645</c:v>
                </c:pt>
                <c:pt idx="215">
                  <c:v>14604.637100240307</c:v>
                </c:pt>
                <c:pt idx="216">
                  <c:v>14598.238200038542</c:v>
                </c:pt>
                <c:pt idx="217">
                  <c:v>14596.397177031589</c:v>
                </c:pt>
                <c:pt idx="218">
                  <c:v>14594.330193739293</c:v>
                </c:pt>
                <c:pt idx="219">
                  <c:v>14591.31268234764</c:v>
                </c:pt>
                <c:pt idx="220">
                  <c:v>14589.816141882691</c:v>
                </c:pt>
                <c:pt idx="221">
                  <c:v>14585.72444035964</c:v>
                </c:pt>
                <c:pt idx="222">
                  <c:v>14585.165789111039</c:v>
                </c:pt>
                <c:pt idx="223">
                  <c:v>14581.93601801468</c:v>
                </c:pt>
                <c:pt idx="224">
                  <c:v>14581.267028886517</c:v>
                </c:pt>
                <c:pt idx="225">
                  <c:v>14582.445512559118</c:v>
                </c:pt>
                <c:pt idx="226">
                  <c:v>14580.86299526483</c:v>
                </c:pt>
                <c:pt idx="227">
                  <c:v>14582.689740911545</c:v>
                </c:pt>
                <c:pt idx="228">
                  <c:v>14584.402882438928</c:v>
                </c:pt>
                <c:pt idx="229">
                  <c:v>14587.135802631939</c:v>
                </c:pt>
                <c:pt idx="230">
                  <c:v>14587.766374984938</c:v>
                </c:pt>
                <c:pt idx="231">
                  <c:v>14591.085193045696</c:v>
                </c:pt>
                <c:pt idx="232">
                  <c:v>14593.125138126088</c:v>
                </c:pt>
                <c:pt idx="233">
                  <c:v>14595.459830179931</c:v>
                </c:pt>
                <c:pt idx="234">
                  <c:v>14596.845934459492</c:v>
                </c:pt>
                <c:pt idx="235">
                  <c:v>14602.914420845138</c:v>
                </c:pt>
                <c:pt idx="236">
                  <c:v>14603.596271830191</c:v>
                </c:pt>
                <c:pt idx="237">
                  <c:v>14607.412196224737</c:v>
                </c:pt>
                <c:pt idx="238">
                  <c:v>14609.562196914056</c:v>
                </c:pt>
                <c:pt idx="239">
                  <c:v>14615.862307364549</c:v>
                </c:pt>
                <c:pt idx="240">
                  <c:v>14617.138727886955</c:v>
                </c:pt>
              </c:numCache>
            </c:numRef>
          </c:yVal>
          <c:smooth val="1"/>
          <c:extLst>
            <c:ext xmlns:c16="http://schemas.microsoft.com/office/drawing/2014/chart" uri="{C3380CC4-5D6E-409C-BE32-E72D297353CC}">
              <c16:uniqueId val="{00000002-F8D0-4410-8739-C9C3AF503E9C}"/>
            </c:ext>
          </c:extLst>
        </c:ser>
        <c:dLbls>
          <c:showLegendKey val="0"/>
          <c:showVal val="0"/>
          <c:showCatName val="0"/>
          <c:showSerName val="0"/>
          <c:showPercent val="0"/>
          <c:showBubbleSize val="0"/>
        </c:dLbls>
        <c:axId val="10"/>
        <c:axId val="20"/>
      </c:scatterChart>
      <c:valAx>
        <c:axId val="10"/>
        <c:scaling>
          <c:orientation val="minMax"/>
        </c:scaling>
        <c:delete val="1"/>
        <c:axPos val="t"/>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axMin"/>
        </c:scaling>
        <c:delete val="1"/>
        <c:axPos val="r"/>
        <c:majorGridlines/>
        <c:title>
          <c:tx>
            <c:rich>
              <a:bodyPr/>
              <a:lstStyle/>
              <a:p>
                <a:pPr>
                  <a:defRPr/>
                </a:pPr>
                <a:r>
                  <a:t>Depth below surface (m, positive down)</a:t>
                </a:r>
              </a:p>
            </c:rich>
          </c:tx>
          <c:overlay val="1"/>
        </c:title>
        <c:numFmt formatCode="0.0" sourceLinked="1"/>
        <c:majorTickMark val="none"/>
        <c:minorTickMark val="none"/>
        <c:tickLblPos val="nextTo"/>
        <c:crossAx val="10"/>
        <c:crosses val="max"/>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76200</xdr:colOff>
      <xdr:row>47</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28</xdr:row>
      <xdr:rowOff>0</xdr:rowOff>
    </xdr:from>
    <xdr:to>
      <xdr:col>20</xdr:col>
      <xdr:colOff>563880</xdr:colOff>
      <xdr:row>47</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76200</xdr:colOff>
      <xdr:row>68</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49</xdr:row>
      <xdr:rowOff>0</xdr:rowOff>
    </xdr:from>
    <xdr:to>
      <xdr:col>20</xdr:col>
      <xdr:colOff>563880</xdr:colOff>
      <xdr:row>68</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1</xdr:rowOff>
    </xdr:from>
    <xdr:to>
      <xdr:col>9</xdr:col>
      <xdr:colOff>76200</xdr:colOff>
      <xdr:row>89</xdr:row>
      <xdr:rowOff>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76200</xdr:colOff>
      <xdr:row>70</xdr:row>
      <xdr:rowOff>1</xdr:rowOff>
    </xdr:from>
    <xdr:to>
      <xdr:col>20</xdr:col>
      <xdr:colOff>563880</xdr:colOff>
      <xdr:row>89</xdr:row>
      <xdr:rowOff>1</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76200</xdr:colOff>
      <xdr:row>110</xdr:row>
      <xdr:rowOff>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76200</xdr:colOff>
      <xdr:row>91</xdr:row>
      <xdr:rowOff>0</xdr:rowOff>
    </xdr:from>
    <xdr:to>
      <xdr:col>20</xdr:col>
      <xdr:colOff>563880</xdr:colOff>
      <xdr:row>110</xdr:row>
      <xdr:rowOff>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13</xdr:row>
      <xdr:rowOff>0</xdr:rowOff>
    </xdr:from>
    <xdr:ext cx="8568000" cy="3671999"/>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13</xdr:row>
      <xdr:rowOff>0</xdr:rowOff>
    </xdr:from>
    <xdr:ext cx="8568000" cy="3671999"/>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33</xdr:row>
      <xdr:rowOff>0</xdr:rowOff>
    </xdr:from>
    <xdr:ext cx="8568000" cy="3671999"/>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0</xdr:colOff>
      <xdr:row>33</xdr:row>
      <xdr:rowOff>0</xdr:rowOff>
    </xdr:from>
    <xdr:ext cx="8568000" cy="3671999"/>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62" t="s">
        <v>29</v>
      </c>
      <c r="B1" s="63"/>
      <c r="C1" s="63"/>
      <c r="D1" s="63"/>
      <c r="E1" s="63"/>
      <c r="F1" s="63"/>
      <c r="G1" s="63"/>
      <c r="H1" s="63"/>
    </row>
    <row r="2" spans="1:8" ht="13.95" customHeight="1">
      <c r="A2" s="68" t="s">
        <v>30</v>
      </c>
      <c r="B2" s="63"/>
      <c r="C2" s="63"/>
      <c r="D2" s="63"/>
      <c r="E2" s="63"/>
      <c r="F2" s="63"/>
      <c r="G2" s="63"/>
      <c r="H2" s="63"/>
    </row>
    <row r="4" spans="1:8" ht="15.75" customHeight="1">
      <c r="A4" s="59" t="s">
        <v>31</v>
      </c>
      <c r="B4" s="60"/>
      <c r="C4" s="60"/>
      <c r="D4" s="61"/>
    </row>
    <row r="5" spans="1:8">
      <c r="A5" s="2" t="s">
        <v>32</v>
      </c>
      <c r="B5" s="2" t="s">
        <v>33</v>
      </c>
      <c r="C5" s="2" t="s">
        <v>34</v>
      </c>
      <c r="D5" s="2" t="s">
        <v>35</v>
      </c>
    </row>
    <row r="6" spans="1:8" ht="39.450000000000003" customHeight="1">
      <c r="A6" s="1" t="s">
        <v>36</v>
      </c>
      <c r="B6" s="6" t="str">
        <f>IF(OR(Inputs!$C$27=TRUE,Inputs!$C$27="TRUE",Inputs!$C$27=1),"Topography ON","Topography OFF")</f>
        <v>Topography ON</v>
      </c>
      <c r="C6" s="1"/>
      <c r="D6" s="1" t="s">
        <v>37</v>
      </c>
    </row>
    <row r="7" spans="1:8">
      <c r="A7" s="1" t="s">
        <v>38</v>
      </c>
      <c r="B7" s="11">
        <f>Model_Data!F122</f>
        <v>550.69986033905366</v>
      </c>
      <c r="C7" s="1" t="s">
        <v>39</v>
      </c>
      <c r="D7" s="1" t="s">
        <v>40</v>
      </c>
    </row>
    <row r="8" spans="1:8" ht="26.25" customHeight="1">
      <c r="A8" s="1" t="s">
        <v>41</v>
      </c>
      <c r="B8" s="11">
        <f>Model_Data!AC122</f>
        <v>278.8355336025972</v>
      </c>
      <c r="C8" s="1" t="s">
        <v>39</v>
      </c>
      <c r="D8" s="1" t="s">
        <v>42</v>
      </c>
    </row>
    <row r="9" spans="1:8" ht="27.6" customHeight="1">
      <c r="A9" s="1" t="s">
        <v>43</v>
      </c>
      <c r="B9" s="11">
        <f>Model_Data!AI122</f>
        <v>-271.86432673645646</v>
      </c>
      <c r="C9" s="1" t="s">
        <v>39</v>
      </c>
      <c r="D9" s="1" t="s">
        <v>44</v>
      </c>
    </row>
    <row r="10" spans="1:8">
      <c r="A10" s="1" t="s">
        <v>45</v>
      </c>
      <c r="B10" s="11">
        <f>Model_Data!AD122</f>
        <v>3.3111390001186956</v>
      </c>
      <c r="C10" s="1" t="s">
        <v>46</v>
      </c>
      <c r="D10" s="1" t="s">
        <v>47</v>
      </c>
    </row>
    <row r="11" spans="1:8" ht="26.25" customHeight="1">
      <c r="A11" s="1" t="s">
        <v>48</v>
      </c>
      <c r="B11" s="11">
        <f>Model_Data!AF122</f>
        <v>22.483082757536899</v>
      </c>
      <c r="C11" s="1" t="s">
        <v>49</v>
      </c>
      <c r="D11" s="1" t="s">
        <v>50</v>
      </c>
    </row>
    <row r="12" spans="1:8" ht="26.25" customHeight="1">
      <c r="A12" s="1" t="s">
        <v>51</v>
      </c>
      <c r="B12" s="11">
        <f>MAX(Model_Data!Y2:Y242)</f>
        <v>568.64363822483097</v>
      </c>
      <c r="C12" s="1" t="s">
        <v>39</v>
      </c>
      <c r="D12" s="1" t="s">
        <v>52</v>
      </c>
    </row>
    <row r="13" spans="1:8" ht="26.25" customHeight="1">
      <c r="A13" s="1" t="s">
        <v>53</v>
      </c>
      <c r="B13" s="11">
        <f>MIN(Model_Data!Y2:Y242)</f>
        <v>107.7527102272833</v>
      </c>
      <c r="C13" s="1" t="s">
        <v>39</v>
      </c>
      <c r="D13" s="1" t="s">
        <v>54</v>
      </c>
    </row>
    <row r="14" spans="1:8" ht="26.25" customHeight="1">
      <c r="A14" s="1" t="s">
        <v>55</v>
      </c>
      <c r="B14" s="11">
        <f>MAX(MAX(Model_Data!AI2:AI242),-MIN(Model_Data!AI2:AI242))</f>
        <v>302.98886990822893</v>
      </c>
      <c r="C14" s="1" t="s">
        <v>39</v>
      </c>
      <c r="D14" s="1" t="s">
        <v>56</v>
      </c>
    </row>
    <row r="15" spans="1:8" ht="26.25" customHeight="1">
      <c r="A15" s="1" t="s">
        <v>57</v>
      </c>
      <c r="B15" s="11">
        <f>MAX(Model_Data!AO2:AO242)</f>
        <v>534.06021494492961</v>
      </c>
      <c r="C15" s="1" t="s">
        <v>58</v>
      </c>
      <c r="D15" s="1" t="s">
        <v>59</v>
      </c>
    </row>
    <row r="16" spans="1:8" ht="26.25" customHeight="1">
      <c r="A16" s="1" t="s">
        <v>60</v>
      </c>
      <c r="B16" s="11">
        <f>2*B15</f>
        <v>1068.1204298898592</v>
      </c>
      <c r="C16" s="1" t="s">
        <v>58</v>
      </c>
      <c r="D16" s="1" t="s">
        <v>61</v>
      </c>
    </row>
    <row r="17" spans="1:8" ht="26.25" customHeight="1">
      <c r="A17" s="1" t="s">
        <v>62</v>
      </c>
      <c r="B17" s="11">
        <f>Model_Data!AQ122</f>
        <v>42.134831460674157</v>
      </c>
      <c r="C17" s="1" t="s">
        <v>39</v>
      </c>
      <c r="D17" s="1" t="s">
        <v>63</v>
      </c>
    </row>
    <row r="19" spans="1:8" ht="15.75" customHeight="1">
      <c r="A19" s="59" t="s">
        <v>64</v>
      </c>
      <c r="B19" s="60"/>
      <c r="C19" s="60"/>
      <c r="D19" s="60"/>
      <c r="E19" s="60"/>
      <c r="F19" s="61"/>
    </row>
    <row r="20" spans="1:8" ht="26.25" customHeight="1">
      <c r="A20" s="2" t="s">
        <v>65</v>
      </c>
      <c r="B20" s="2" t="s">
        <v>66</v>
      </c>
      <c r="C20" s="2" t="s">
        <v>67</v>
      </c>
      <c r="D20" s="2" t="s">
        <v>68</v>
      </c>
      <c r="E20" s="2" t="s">
        <v>69</v>
      </c>
      <c r="F20" s="2" t="s">
        <v>70</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59" t="s">
        <v>71</v>
      </c>
      <c r="B25" s="60"/>
      <c r="C25" s="60"/>
      <c r="D25" s="60"/>
      <c r="E25" s="60"/>
      <c r="F25" s="60"/>
      <c r="G25" s="60"/>
      <c r="H25" s="61"/>
    </row>
    <row r="26" spans="1:8" ht="13.95" customHeight="1">
      <c r="A26" s="67" t="s">
        <v>72</v>
      </c>
      <c r="B26" s="60"/>
      <c r="C26" s="60"/>
      <c r="D26" s="60"/>
      <c r="E26" s="60"/>
      <c r="F26" s="60"/>
      <c r="G26" s="60"/>
      <c r="H26" s="61"/>
    </row>
    <row r="114" spans="1:9" ht="15.75" customHeight="1">
      <c r="A114" s="59" t="s">
        <v>73</v>
      </c>
      <c r="B114" s="60"/>
      <c r="C114" s="60"/>
      <c r="D114" s="60"/>
      <c r="E114" s="60"/>
      <c r="F114" s="60"/>
      <c r="G114" s="60"/>
      <c r="H114" s="60"/>
      <c r="I114" s="61"/>
    </row>
    <row r="115" spans="1:9">
      <c r="A115" s="2" t="s">
        <v>74</v>
      </c>
      <c r="B115" s="2" t="s">
        <v>75</v>
      </c>
      <c r="C115" s="2" t="s">
        <v>76</v>
      </c>
      <c r="D115" s="2" t="s">
        <v>77</v>
      </c>
      <c r="E115" s="2" t="s">
        <v>78</v>
      </c>
      <c r="F115" s="2" t="s">
        <v>79</v>
      </c>
      <c r="G115" s="2" t="s">
        <v>80</v>
      </c>
      <c r="H115" s="2" t="s">
        <v>81</v>
      </c>
      <c r="I115" s="2" t="s">
        <v>82</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83</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84</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85</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86</v>
      </c>
    </row>
    <row r="120" spans="1:9" ht="13.95" customHeight="1">
      <c r="A120" s="5" t="s">
        <v>87</v>
      </c>
      <c r="B120" s="65" t="s">
        <v>88</v>
      </c>
      <c r="C120" s="60"/>
      <c r="D120" s="60"/>
      <c r="E120" s="60"/>
      <c r="F120" s="60"/>
      <c r="G120" s="60"/>
      <c r="H120" s="60"/>
      <c r="I120" s="61"/>
    </row>
    <row r="122" spans="1:9" ht="27" customHeight="1">
      <c r="A122" s="66" t="s">
        <v>89</v>
      </c>
      <c r="B122" s="63"/>
      <c r="C122" s="63"/>
      <c r="D122" s="63"/>
      <c r="E122" s="63"/>
      <c r="F122" s="63"/>
      <c r="G122" s="63"/>
      <c r="H122" s="63"/>
      <c r="I122" s="63"/>
    </row>
    <row r="123" spans="1:9" ht="27" customHeight="1">
      <c r="A123" s="14" t="s">
        <v>90</v>
      </c>
      <c r="B123" s="64" t="s">
        <v>91</v>
      </c>
      <c r="C123" s="57"/>
      <c r="D123" s="57"/>
      <c r="E123" s="58"/>
      <c r="F123" s="64" t="s">
        <v>92</v>
      </c>
      <c r="G123" s="57"/>
      <c r="H123" s="57"/>
      <c r="I123" s="58"/>
    </row>
    <row r="124" spans="1:9" ht="27" customHeight="1">
      <c r="A124" s="16" t="s">
        <v>93</v>
      </c>
      <c r="B124" s="56" t="s">
        <v>94</v>
      </c>
      <c r="C124" s="57"/>
      <c r="D124" s="57"/>
      <c r="E124" s="58"/>
      <c r="F124" s="56" t="s">
        <v>95</v>
      </c>
      <c r="G124" s="57"/>
      <c r="H124" s="57"/>
      <c r="I124" s="58"/>
    </row>
    <row r="125" spans="1:9" ht="27" customHeight="1">
      <c r="A125" s="16" t="s">
        <v>96</v>
      </c>
      <c r="B125" s="56" t="s">
        <v>97</v>
      </c>
      <c r="C125" s="57"/>
      <c r="D125" s="57"/>
      <c r="E125" s="58"/>
      <c r="F125" s="56" t="s">
        <v>98</v>
      </c>
      <c r="G125" s="57"/>
      <c r="H125" s="57"/>
      <c r="I125" s="58"/>
    </row>
    <row r="126" spans="1:9" ht="27" customHeight="1">
      <c r="A126" s="16" t="s">
        <v>99</v>
      </c>
      <c r="B126" s="56" t="s">
        <v>100</v>
      </c>
      <c r="C126" s="57"/>
      <c r="D126" s="57"/>
      <c r="E126" s="58"/>
      <c r="F126" s="56" t="s">
        <v>101</v>
      </c>
      <c r="G126" s="57"/>
      <c r="H126" s="57"/>
      <c r="I126" s="58"/>
    </row>
    <row r="127" spans="1:9" ht="27" customHeight="1">
      <c r="A127" s="16" t="s">
        <v>102</v>
      </c>
      <c r="B127" s="56" t="s">
        <v>103</v>
      </c>
      <c r="C127" s="57"/>
      <c r="D127" s="57"/>
      <c r="E127" s="58"/>
      <c r="F127" s="56" t="s">
        <v>104</v>
      </c>
      <c r="G127" s="57"/>
      <c r="H127" s="57"/>
      <c r="I127" s="58"/>
    </row>
    <row r="128" spans="1:9" ht="27" customHeight="1">
      <c r="A128" s="16" t="s">
        <v>105</v>
      </c>
      <c r="B128" s="56" t="s">
        <v>106</v>
      </c>
      <c r="C128" s="57"/>
      <c r="D128" s="57"/>
      <c r="E128" s="58"/>
      <c r="F128" s="56" t="s">
        <v>107</v>
      </c>
      <c r="G128" s="57"/>
      <c r="H128" s="57"/>
      <c r="I128" s="58"/>
    </row>
  </sheetData>
  <mergeCells count="21">
    <mergeCell ref="F128:I128"/>
    <mergeCell ref="A26:H26"/>
    <mergeCell ref="F124:I124"/>
    <mergeCell ref="F127:I127"/>
    <mergeCell ref="A19:F19"/>
    <mergeCell ref="A114:I114"/>
    <mergeCell ref="F126:I126"/>
    <mergeCell ref="B128:E128"/>
    <mergeCell ref="F125:I125"/>
    <mergeCell ref="B127:E127"/>
    <mergeCell ref="A4:D4"/>
    <mergeCell ref="B124:E124"/>
    <mergeCell ref="A1:H1"/>
    <mergeCell ref="B123:E123"/>
    <mergeCell ref="F123:I123"/>
    <mergeCell ref="B126:E126"/>
    <mergeCell ref="A25:H25"/>
    <mergeCell ref="B120:I120"/>
    <mergeCell ref="A122:I122"/>
    <mergeCell ref="B125:E125"/>
    <mergeCell ref="A2:H2"/>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71" t="s">
        <v>108</v>
      </c>
      <c r="B1" s="63"/>
      <c r="C1" s="63"/>
      <c r="D1" s="63"/>
      <c r="E1" s="63"/>
      <c r="F1" s="63"/>
      <c r="G1" s="63"/>
      <c r="H1" s="63"/>
    </row>
    <row r="2" spans="1:9" ht="28.05" customHeight="1">
      <c r="A2" s="70" t="s">
        <v>109</v>
      </c>
      <c r="B2" s="63"/>
      <c r="C2" s="63"/>
      <c r="D2" s="63"/>
      <c r="E2" s="63"/>
      <c r="F2" s="63"/>
      <c r="G2" s="63"/>
      <c r="H2" s="63"/>
    </row>
    <row r="4" spans="1:9" ht="15.75" customHeight="1">
      <c r="A4" s="69" t="s">
        <v>110</v>
      </c>
      <c r="B4" s="63"/>
      <c r="C4" s="63"/>
      <c r="D4" s="63"/>
      <c r="F4" s="69" t="s">
        <v>111</v>
      </c>
      <c r="G4" s="63"/>
      <c r="H4" s="63"/>
      <c r="I4" s="63"/>
    </row>
    <row r="5" spans="1:9">
      <c r="A5" s="23" t="s">
        <v>32</v>
      </c>
      <c r="B5" s="23" t="s">
        <v>33</v>
      </c>
      <c r="C5" s="23" t="s">
        <v>34</v>
      </c>
      <c r="D5" s="23" t="s">
        <v>35</v>
      </c>
      <c r="F5" s="23" t="s">
        <v>112</v>
      </c>
      <c r="G5" s="23" t="s">
        <v>33</v>
      </c>
      <c r="H5" s="23" t="s">
        <v>113</v>
      </c>
      <c r="I5" s="23" t="s">
        <v>114</v>
      </c>
    </row>
    <row r="6" spans="1:9" ht="26.25" customHeight="1">
      <c r="A6" s="25" t="s">
        <v>115</v>
      </c>
      <c r="B6" s="24">
        <f>AVERAGE(Subsurface_Live_Data!K2:K242)</f>
        <v>15077.384695574114</v>
      </c>
      <c r="C6" s="25" t="s">
        <v>39</v>
      </c>
      <c r="D6" s="25" t="s">
        <v>116</v>
      </c>
      <c r="F6" s="25" t="s">
        <v>117</v>
      </c>
      <c r="G6" s="30">
        <v>0.7</v>
      </c>
      <c r="H6" s="25" t="s">
        <v>118</v>
      </c>
      <c r="I6" s="25" t="s">
        <v>119</v>
      </c>
    </row>
    <row r="7" spans="1:9" ht="26.25" customHeight="1">
      <c r="A7" s="25" t="s">
        <v>120</v>
      </c>
      <c r="B7" s="24">
        <f>Subsurface_Inputs!$C$44</f>
        <v>1500</v>
      </c>
      <c r="C7" s="25" t="s">
        <v>39</v>
      </c>
      <c r="D7" s="25" t="s">
        <v>121</v>
      </c>
      <c r="F7" s="25" t="s">
        <v>122</v>
      </c>
      <c r="G7" s="30">
        <f>MIN(0.75,0.25+Subsurface_Materials_Evidence!D14/100*0.45)</f>
        <v>0.46150000000000002</v>
      </c>
      <c r="H7" s="25" t="s">
        <v>123</v>
      </c>
      <c r="I7" s="25" t="s">
        <v>124</v>
      </c>
    </row>
    <row r="8" spans="1:9" ht="26.25" customHeight="1">
      <c r="A8" s="25" t="s">
        <v>125</v>
      </c>
      <c r="B8" s="24">
        <f>MAX(Subsurface_Live_Data!Y2:Y242)</f>
        <v>11.938394057389566</v>
      </c>
      <c r="C8" s="25" t="s">
        <v>126</v>
      </c>
      <c r="D8" s="25" t="s">
        <v>127</v>
      </c>
      <c r="F8" s="25" t="s">
        <v>128</v>
      </c>
      <c r="G8" s="30">
        <f>MIN(0.6,0.15+Subsurface_Materials_Evidence!D14/100*0.35)</f>
        <v>0.3145</v>
      </c>
      <c r="H8" s="25" t="s">
        <v>129</v>
      </c>
      <c r="I8" s="25" t="s">
        <v>130</v>
      </c>
    </row>
    <row r="9" spans="1:9" ht="26.25" customHeight="1">
      <c r="A9" s="25" t="s">
        <v>131</v>
      </c>
      <c r="B9" s="24">
        <f>MAX(Subsurface_Live_Data!X2:X242)</f>
        <v>21.491320370993172</v>
      </c>
      <c r="C9" s="25" t="s">
        <v>126</v>
      </c>
      <c r="D9" s="25" t="s">
        <v>132</v>
      </c>
    </row>
    <row r="10" spans="1:9" ht="26.25" customHeight="1">
      <c r="A10" s="25" t="s">
        <v>133</v>
      </c>
      <c r="B10" s="24">
        <f>COUNTIF(Subsurface_Live_Data!V2:V242,"Likely visible")</f>
        <v>241</v>
      </c>
      <c r="C10" s="25" t="s">
        <v>134</v>
      </c>
      <c r="D10" s="25" t="s">
        <v>135</v>
      </c>
    </row>
    <row r="11" spans="1:9" ht="26.25" customHeight="1">
      <c r="A11" s="25" t="s">
        <v>136</v>
      </c>
      <c r="B11" s="24">
        <f>Subsurface_Materials_Evidence!D14</f>
        <v>47</v>
      </c>
      <c r="C11" s="25" t="s">
        <v>137</v>
      </c>
      <c r="D11" s="25" t="s">
        <v>138</v>
      </c>
    </row>
    <row r="13" spans="1:9" ht="15.75" customHeight="1">
      <c r="A13" s="69" t="s">
        <v>139</v>
      </c>
      <c r="B13" s="63"/>
      <c r="C13" s="63"/>
      <c r="D13" s="63"/>
      <c r="E13" s="63"/>
      <c r="F13" s="63"/>
      <c r="G13" s="63"/>
      <c r="H13" s="63"/>
      <c r="I13" s="63"/>
    </row>
    <row r="14" spans="1:9" ht="26.25" customHeight="1">
      <c r="A14" s="23" t="s">
        <v>90</v>
      </c>
      <c r="B14" s="23" t="s">
        <v>140</v>
      </c>
      <c r="C14" s="23" t="s">
        <v>141</v>
      </c>
      <c r="D14" s="23"/>
      <c r="E14" s="23"/>
      <c r="F14" s="23" t="s">
        <v>90</v>
      </c>
      <c r="G14" s="23" t="s">
        <v>140</v>
      </c>
      <c r="H14" s="23" t="s">
        <v>141</v>
      </c>
      <c r="I14" s="23"/>
    </row>
    <row r="15" spans="1:9" ht="26.25" customHeight="1">
      <c r="A15" s="25" t="s">
        <v>142</v>
      </c>
      <c r="B15" s="25" t="s">
        <v>143</v>
      </c>
      <c r="C15" s="25" t="s">
        <v>144</v>
      </c>
      <c r="D15" s="25"/>
      <c r="E15" s="25"/>
      <c r="F15" s="25" t="s">
        <v>145</v>
      </c>
      <c r="G15" s="25" t="s">
        <v>146</v>
      </c>
      <c r="H15" s="25" t="s">
        <v>147</v>
      </c>
      <c r="I15" s="25"/>
    </row>
    <row r="16" spans="1:9" ht="26.25" customHeight="1">
      <c r="A16" s="25" t="s">
        <v>148</v>
      </c>
      <c r="B16" s="25" t="s">
        <v>149</v>
      </c>
      <c r="C16" s="25" t="s">
        <v>150</v>
      </c>
      <c r="D16" s="25"/>
      <c r="E16" s="25"/>
      <c r="F16" s="25" t="s">
        <v>151</v>
      </c>
      <c r="G16" s="25" t="s">
        <v>152</v>
      </c>
      <c r="H16" s="25" t="s">
        <v>153</v>
      </c>
      <c r="I16" s="25"/>
    </row>
    <row r="17" spans="1:9" ht="69" customHeight="1">
      <c r="A17" s="25" t="s">
        <v>154</v>
      </c>
      <c r="B17" s="25" t="s">
        <v>155</v>
      </c>
      <c r="C17" s="25" t="s">
        <v>156</v>
      </c>
      <c r="D17" s="25"/>
      <c r="E17" s="25"/>
      <c r="F17" s="25" t="s">
        <v>157</v>
      </c>
      <c r="G17" s="25" t="s">
        <v>158</v>
      </c>
      <c r="H17" s="25" t="s">
        <v>159</v>
      </c>
      <c r="I17" s="25"/>
    </row>
    <row r="18" spans="1:9" ht="55.2" customHeight="1">
      <c r="A18" s="25" t="s">
        <v>160</v>
      </c>
      <c r="B18" s="25" t="s">
        <v>161</v>
      </c>
      <c r="C18" s="25" t="s">
        <v>162</v>
      </c>
      <c r="D18" s="25"/>
      <c r="E18" s="25"/>
      <c r="F18" s="25" t="s">
        <v>163</v>
      </c>
      <c r="G18" s="25" t="s">
        <v>164</v>
      </c>
      <c r="H18" s="25" t="s">
        <v>165</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A2:H2"/>
    <mergeCell ref="F4:I4"/>
    <mergeCell ref="A13:I13"/>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5"/>
  <sheetViews>
    <sheetView showGridLines="0" workbookViewId="0"/>
  </sheetViews>
  <sheetFormatPr defaultRowHeight="13.8"/>
  <cols>
    <col min="1" max="19" width="13" customWidth="1"/>
  </cols>
  <sheetData>
    <row r="1" spans="1:19" ht="18" customHeight="1">
      <c r="A1" s="77" t="s">
        <v>166</v>
      </c>
      <c r="B1" s="63"/>
      <c r="C1" s="63"/>
      <c r="D1" s="63"/>
      <c r="E1" s="63"/>
      <c r="F1" s="63"/>
      <c r="G1" s="63"/>
      <c r="H1" s="63"/>
      <c r="I1" s="63"/>
      <c r="J1" s="63"/>
      <c r="K1" s="63"/>
      <c r="L1" s="63"/>
      <c r="M1" s="63"/>
      <c r="N1" s="63"/>
      <c r="O1" s="63"/>
      <c r="P1" s="63"/>
      <c r="Q1" s="63"/>
      <c r="R1" s="63"/>
      <c r="S1" s="63"/>
    </row>
    <row r="2" spans="1:19" ht="18" customHeight="1">
      <c r="A2" s="78" t="s">
        <v>167</v>
      </c>
      <c r="B2" s="63"/>
      <c r="C2" s="63"/>
      <c r="D2" s="63"/>
      <c r="E2" s="63"/>
      <c r="F2" s="63"/>
      <c r="G2" s="63"/>
      <c r="H2" s="63"/>
      <c r="I2" s="63"/>
      <c r="J2" s="63"/>
      <c r="K2" s="63"/>
      <c r="L2" s="63"/>
      <c r="M2" s="63"/>
      <c r="N2" s="63"/>
      <c r="O2" s="63"/>
      <c r="P2" s="63"/>
      <c r="Q2" s="63"/>
      <c r="R2" s="63"/>
      <c r="S2" s="63"/>
    </row>
    <row r="3" spans="1:19" ht="18" customHeight="1">
      <c r="A3" s="63"/>
      <c r="B3" s="63"/>
      <c r="C3" s="63"/>
      <c r="D3" s="63"/>
      <c r="E3" s="63"/>
      <c r="F3" s="63"/>
      <c r="G3" s="63"/>
      <c r="H3" s="63"/>
      <c r="I3" s="63"/>
      <c r="J3" s="63"/>
      <c r="K3" s="63"/>
      <c r="L3" s="63"/>
      <c r="M3" s="63"/>
      <c r="N3" s="63"/>
      <c r="O3" s="63"/>
      <c r="P3" s="63"/>
      <c r="Q3" s="63"/>
      <c r="R3" s="63"/>
      <c r="S3" s="63"/>
    </row>
    <row r="4" spans="1:19" ht="18" customHeight="1"/>
    <row r="5" spans="1:19" ht="18" customHeight="1">
      <c r="A5" s="72" t="s">
        <v>168</v>
      </c>
      <c r="B5" s="73"/>
      <c r="C5" s="73"/>
      <c r="D5" s="74"/>
      <c r="F5" s="72" t="s">
        <v>169</v>
      </c>
      <c r="G5" s="73"/>
      <c r="H5" s="73"/>
      <c r="I5" s="74"/>
      <c r="K5" s="72" t="s">
        <v>170</v>
      </c>
      <c r="L5" s="73"/>
      <c r="M5" s="73"/>
      <c r="N5" s="74"/>
      <c r="P5" s="72" t="s">
        <v>171</v>
      </c>
      <c r="Q5" s="73"/>
      <c r="R5" s="73"/>
      <c r="S5" s="74"/>
    </row>
    <row r="6" spans="1:19" ht="18" customHeight="1">
      <c r="A6" s="43" t="s">
        <v>172</v>
      </c>
      <c r="B6" s="44">
        <f>SUMPRODUCT(ABS(Doppler_Depth_Data!N4:N244))/ROWS(Doppler_Depth_Data!N4:N244)</f>
        <v>261.44719975668539</v>
      </c>
      <c r="C6" s="45" t="s">
        <v>39</v>
      </c>
      <c r="F6" s="46" t="s">
        <v>173</v>
      </c>
      <c r="G6" s="47">
        <f>Inputs!$C$13</f>
        <v>5</v>
      </c>
      <c r="H6" s="45" t="s">
        <v>39</v>
      </c>
      <c r="K6" s="48" t="s">
        <v>174</v>
      </c>
      <c r="L6" s="47">
        <f>Doppler_Depth_Data!A4</f>
        <v>-60</v>
      </c>
      <c r="M6" s="45" t="s">
        <v>175</v>
      </c>
      <c r="P6" s="49" t="s">
        <v>176</v>
      </c>
      <c r="Q6" s="76" t="s">
        <v>177</v>
      </c>
      <c r="R6" s="73"/>
      <c r="S6" s="74"/>
    </row>
    <row r="7" spans="1:19" ht="18" customHeight="1">
      <c r="A7" s="43" t="s">
        <v>178</v>
      </c>
      <c r="B7" s="44">
        <f>SUMPRODUCT(ABS(Doppler_Depth_Data!O4:O244))/ROWS(Doppler_Depth_Data!O4:O244)</f>
        <v>0</v>
      </c>
      <c r="C7" s="45" t="s">
        <v>39</v>
      </c>
      <c r="F7" s="46" t="s">
        <v>179</v>
      </c>
      <c r="G7" s="47">
        <f>Inputs!$C$11*1000</f>
        <v>4000</v>
      </c>
      <c r="H7" s="45" t="s">
        <v>180</v>
      </c>
      <c r="K7" s="48" t="s">
        <v>181</v>
      </c>
      <c r="L7" s="47">
        <f>Doppler_Depth_Data!H4</f>
        <v>14538.343476908214</v>
      </c>
      <c r="M7" s="45" t="s">
        <v>39</v>
      </c>
      <c r="P7" s="49" t="s">
        <v>182</v>
      </c>
      <c r="Q7" s="76" t="s">
        <v>183</v>
      </c>
      <c r="R7" s="73"/>
      <c r="S7" s="74"/>
    </row>
    <row r="8" spans="1:19" ht="18" customHeight="1">
      <c r="A8" s="43" t="s">
        <v>184</v>
      </c>
      <c r="B8" s="44">
        <f>MAX(Doppler_Depth_Data!D4:D244)</f>
        <v>18.319248412874959</v>
      </c>
      <c r="C8" s="45" t="s">
        <v>49</v>
      </c>
      <c r="F8" s="46" t="s">
        <v>185</v>
      </c>
      <c r="G8" s="47">
        <f>Inputs!$C$12</f>
        <v>1.78</v>
      </c>
      <c r="H8" s="45" t="s">
        <v>186</v>
      </c>
      <c r="K8" s="48" t="s">
        <v>187</v>
      </c>
      <c r="L8" s="47">
        <f>Doppler_Depth_Data!L4</f>
        <v>15314.48238005806</v>
      </c>
      <c r="M8" s="45" t="s">
        <v>39</v>
      </c>
      <c r="P8" s="49" t="s">
        <v>188</v>
      </c>
      <c r="Q8" s="76" t="s">
        <v>189</v>
      </c>
      <c r="R8" s="73"/>
      <c r="S8" s="74"/>
    </row>
    <row r="9" spans="1:19" ht="18" customHeight="1">
      <c r="A9" s="43" t="s">
        <v>190</v>
      </c>
      <c r="B9" s="50" t="str">
        <f>IF(SUMPRODUCT(ABS(Doppler_Depth_Data!O4:O244))/ROWS(Doppler_Depth_Data!O4:O244)&lt;0.000001,"PASS","CHECK")</f>
        <v>PASS</v>
      </c>
      <c r="C9" s="45"/>
      <c r="F9" s="46" t="s">
        <v>191</v>
      </c>
      <c r="G9" s="47">
        <f>Inputs!$C$21</f>
        <v>299792458</v>
      </c>
      <c r="H9" s="45" t="s">
        <v>180</v>
      </c>
      <c r="K9" s="48" t="s">
        <v>192</v>
      </c>
      <c r="L9" s="47">
        <f>Doppler_Depth_Data!M4</f>
        <v>14538.343476908216</v>
      </c>
      <c r="M9" s="45" t="s">
        <v>39</v>
      </c>
      <c r="P9" s="49" t="s">
        <v>193</v>
      </c>
      <c r="Q9" s="76" t="s">
        <v>194</v>
      </c>
      <c r="R9" s="73"/>
      <c r="S9" s="74"/>
    </row>
    <row r="10" spans="1:19" ht="18" customHeight="1"/>
    <row r="11" spans="1:19" ht="18" customHeight="1">
      <c r="A11" s="51" t="s">
        <v>195</v>
      </c>
      <c r="B11" s="75" t="s">
        <v>196</v>
      </c>
      <c r="C11" s="73"/>
      <c r="D11" s="73"/>
      <c r="E11" s="73"/>
      <c r="F11" s="73"/>
      <c r="G11" s="73"/>
      <c r="H11" s="73"/>
      <c r="I11" s="73"/>
      <c r="J11" s="73"/>
      <c r="K11" s="73"/>
      <c r="L11" s="73"/>
      <c r="M11" s="73"/>
      <c r="N11" s="73"/>
      <c r="O11" s="73"/>
      <c r="P11" s="73"/>
      <c r="Q11" s="73"/>
      <c r="R11" s="73"/>
      <c r="S11" s="74"/>
    </row>
    <row r="12" spans="1:19" ht="18" customHeight="1"/>
    <row r="13" spans="1:19" ht="18" customHeight="1"/>
    <row r="14" spans="1:19" ht="18" customHeight="1"/>
    <row r="15" spans="1:19" ht="18" customHeight="1"/>
    <row r="16" spans="1:19"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sheetData>
  <mergeCells count="11">
    <mergeCell ref="A5:D5"/>
    <mergeCell ref="P5:S5"/>
    <mergeCell ref="B11:S11"/>
    <mergeCell ref="Q9:S9"/>
    <mergeCell ref="A1:S1"/>
    <mergeCell ref="Q7:S7"/>
    <mergeCell ref="Q8:S8"/>
    <mergeCell ref="F5:I5"/>
    <mergeCell ref="Q6:S6"/>
    <mergeCell ref="K5:N5"/>
    <mergeCell ref="A2:S3"/>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44"/>
  <sheetViews>
    <sheetView showGridLines="0" workbookViewId="0">
      <pane ySplit="3" topLeftCell="A4" activePane="bottomLeft" state="frozen"/>
      <selection pane="bottomLeft"/>
    </sheetView>
  </sheetViews>
  <sheetFormatPr defaultRowHeight="13.8"/>
  <cols>
    <col min="1" max="1" width="10" customWidth="1"/>
    <col min="2" max="2" width="13" customWidth="1"/>
    <col min="3" max="3" width="15" customWidth="1"/>
    <col min="4" max="4" width="14" customWidth="1"/>
    <col min="5" max="5" width="16" customWidth="1"/>
    <col min="6" max="8" width="15" customWidth="1"/>
    <col min="9" max="11" width="16" customWidth="1"/>
    <col min="12" max="12" width="18" customWidth="1"/>
    <col min="13" max="13" width="21" customWidth="1"/>
    <col min="14" max="15" width="18" customWidth="1"/>
    <col min="16" max="17" width="17" customWidth="1"/>
    <col min="18" max="19" width="21" customWidth="1"/>
  </cols>
  <sheetData>
    <row r="1" spans="1:19" ht="24" customHeight="1">
      <c r="A1" s="79" t="s">
        <v>197</v>
      </c>
      <c r="B1" s="63"/>
      <c r="C1" s="63"/>
      <c r="D1" s="63"/>
      <c r="E1" s="63"/>
      <c r="F1" s="63"/>
      <c r="G1" s="63"/>
      <c r="H1" s="63"/>
      <c r="I1" s="63"/>
      <c r="J1" s="63"/>
      <c r="K1" s="63"/>
      <c r="L1" s="63"/>
      <c r="M1" s="63"/>
      <c r="N1" s="63"/>
      <c r="O1" s="63"/>
      <c r="P1" s="63"/>
      <c r="Q1" s="63"/>
      <c r="R1" s="63"/>
      <c r="S1" s="63"/>
    </row>
    <row r="3" spans="1:19" ht="21.6" customHeight="1">
      <c r="A3" s="52" t="s">
        <v>198</v>
      </c>
      <c r="B3" s="52" t="s">
        <v>199</v>
      </c>
      <c r="C3" s="52" t="s">
        <v>200</v>
      </c>
      <c r="D3" s="52" t="s">
        <v>201</v>
      </c>
      <c r="E3" s="52" t="s">
        <v>202</v>
      </c>
      <c r="F3" s="52" t="s">
        <v>203</v>
      </c>
      <c r="G3" s="52" t="s">
        <v>204</v>
      </c>
      <c r="H3" s="52" t="s">
        <v>205</v>
      </c>
      <c r="I3" s="52" t="s">
        <v>206</v>
      </c>
      <c r="J3" s="52" t="s">
        <v>207</v>
      </c>
      <c r="K3" s="52" t="s">
        <v>208</v>
      </c>
      <c r="L3" s="52" t="s">
        <v>209</v>
      </c>
      <c r="M3" s="52" t="s">
        <v>210</v>
      </c>
      <c r="N3" s="52" t="s">
        <v>211</v>
      </c>
      <c r="O3" s="52" t="s">
        <v>212</v>
      </c>
      <c r="P3" s="52" t="s">
        <v>213</v>
      </c>
      <c r="Q3" s="52" t="s">
        <v>214</v>
      </c>
      <c r="R3" s="52" t="s">
        <v>215</v>
      </c>
      <c r="S3" s="52" t="s">
        <v>216</v>
      </c>
    </row>
    <row r="4" spans="1:19">
      <c r="A4" s="53">
        <f>Subsurface_Live_Data!A2</f>
        <v>-60</v>
      </c>
      <c r="B4" s="54">
        <f>Model_Data!P2</f>
        <v>502.89823360690207</v>
      </c>
      <c r="C4" s="54">
        <f>ABS(B4)*Inputs!$C$13/2</f>
        <v>1257.2455840172552</v>
      </c>
      <c r="D4" s="54">
        <f>DEGREES(ASIN(MIN(1,C4/(Inputs!$C$11*1000))))</f>
        <v>18.319248412874959</v>
      </c>
      <c r="E4" s="54">
        <f>Model_Data!I2</f>
        <v>9.1400512341328497</v>
      </c>
      <c r="F4" s="53">
        <f>Subsurface_Live_Data!F2</f>
        <v>946.67749551961265</v>
      </c>
      <c r="G4" s="53">
        <f>Subsurface_Live_Data!I2</f>
        <v>5589.0431161144861</v>
      </c>
      <c r="H4" s="53">
        <f>Subsurface_Live_Data!K2</f>
        <v>14538.343476908214</v>
      </c>
      <c r="I4" s="54">
        <f>Subsurface_Live_Data!M2/COS(RADIANS(D4))</f>
        <v>11.841827914200502</v>
      </c>
      <c r="J4" s="54">
        <f>Subsurface_Live_Data!N2/COS(RADIANS(D4))</f>
        <v>69.91239054409688</v>
      </c>
      <c r="K4" s="54">
        <f>Subsurface_Live_Data!O2/COS(RADIANS(D4))</f>
        <v>181.85766792374307</v>
      </c>
      <c r="L4" s="53">
        <f>Inputs!$C$21*K4/(2*Inputs!$C$12*1000000)</f>
        <v>15314.48238005806</v>
      </c>
      <c r="M4" s="53">
        <f t="shared" ref="M4:M67" si="0">L4*COS(RADIANS(D4))</f>
        <v>14538.343476908216</v>
      </c>
      <c r="N4" s="54">
        <f t="shared" ref="N4:N67" si="1">L4-H4</f>
        <v>776.13890314984565</v>
      </c>
      <c r="O4" s="55">
        <f t="shared" ref="O4:O67" si="2">M4-H4</f>
        <v>0</v>
      </c>
      <c r="P4" s="54">
        <f t="shared" ref="P4:P67" si="3">N4-O4</f>
        <v>776.13890314984565</v>
      </c>
      <c r="Q4" s="53">
        <f>Inputs!$C$21*J4/(2*Inputs!$C$12*1000000)</f>
        <v>5887.417810637854</v>
      </c>
      <c r="R4" s="53">
        <f t="shared" ref="R4:R67" si="4">Q4*COS(RADIANS(D4))</f>
        <v>5589.0431161144861</v>
      </c>
      <c r="S4" s="53">
        <f>Inputs!$C$21*I4/(2*Inputs!$C$12*1000000)*COS(RADIANS(D4))</f>
        <v>946.67749551961276</v>
      </c>
    </row>
    <row r="5" spans="1:19">
      <c r="A5" s="53">
        <f>Subsurface_Live_Data!A3</f>
        <v>-59.5</v>
      </c>
      <c r="B5" s="54">
        <f>Model_Data!P3</f>
        <v>500.86301291985365</v>
      </c>
      <c r="C5" s="54">
        <f>ABS(B5)*Inputs!$C$13/2</f>
        <v>1252.1575322996341</v>
      </c>
      <c r="D5" s="54">
        <f>DEGREES(ASIN(MIN(1,C5/(Inputs!$C$11*1000))))</f>
        <v>18.242493641366789</v>
      </c>
      <c r="E5" s="54">
        <f>Model_Data!I3</f>
        <v>9.0777420317977509</v>
      </c>
      <c r="F5" s="53">
        <f>Subsurface_Live_Data!F3</f>
        <v>946.39057677706182</v>
      </c>
      <c r="G5" s="53">
        <f>Subsurface_Live_Data!I3</f>
        <v>5595.3479693993077</v>
      </c>
      <c r="H5" s="53">
        <f>Subsurface_Live_Data!K3</f>
        <v>14548.766391190573</v>
      </c>
      <c r="I5" s="54">
        <f>Subsurface_Live_Data!M3/COS(RADIANS(D5))</f>
        <v>11.833001136762372</v>
      </c>
      <c r="J5" s="54">
        <f>Subsurface_Live_Data!N3/COS(RADIANS(D5))</f>
        <v>69.960289659646349</v>
      </c>
      <c r="K5" s="54">
        <f>Subsurface_Live_Data!O3/COS(RADIANS(D5))</f>
        <v>181.9075268392094</v>
      </c>
      <c r="L5" s="53">
        <f>Inputs!$C$21*K5/(2*Inputs!$C$12*1000000)</f>
        <v>15318.68106736729</v>
      </c>
      <c r="M5" s="53">
        <f t="shared" si="0"/>
        <v>14548.766391190571</v>
      </c>
      <c r="N5" s="54">
        <f t="shared" si="1"/>
        <v>769.91467617671697</v>
      </c>
      <c r="O5" s="55">
        <f t="shared" si="2"/>
        <v>0</v>
      </c>
      <c r="P5" s="54">
        <f t="shared" si="3"/>
        <v>769.91467617671697</v>
      </c>
      <c r="Q5" s="53">
        <f>Inputs!$C$21*J5/(2*Inputs!$C$12*1000000)</f>
        <v>5891.451460521731</v>
      </c>
      <c r="R5" s="53">
        <f t="shared" si="4"/>
        <v>5595.3479693993067</v>
      </c>
      <c r="S5" s="53">
        <f>Inputs!$C$21*I5/(2*Inputs!$C$12*1000000)*COS(RADIANS(D5))</f>
        <v>946.39057677706182</v>
      </c>
    </row>
    <row r="6" spans="1:19">
      <c r="A6" s="53">
        <f>Subsurface_Live_Data!A4</f>
        <v>-59</v>
      </c>
      <c r="B6" s="54">
        <f>Model_Data!P4</f>
        <v>496.79091042789878</v>
      </c>
      <c r="C6" s="54">
        <f>ABS(B6)*Inputs!$C$13/2</f>
        <v>1241.9772760697469</v>
      </c>
      <c r="D6" s="54">
        <f>DEGREES(ASIN(MIN(1,C6/(Inputs!$C$11*1000))))</f>
        <v>18.08902296660575</v>
      </c>
      <c r="E6" s="54">
        <f>Model_Data!I4</f>
        <v>9.0154589139895744</v>
      </c>
      <c r="F6" s="53">
        <f>Subsurface_Live_Data!F4</f>
        <v>948.30586239085142</v>
      </c>
      <c r="G6" s="53">
        <f>Subsurface_Live_Data!I4</f>
        <v>5600.9130696606871</v>
      </c>
      <c r="H6" s="53">
        <f>Subsurface_Live_Data!K4</f>
        <v>14557.33823698979</v>
      </c>
      <c r="I6" s="54">
        <f>Subsurface_Live_Data!M4/COS(RADIANS(D6))</f>
        <v>11.846532076838653</v>
      </c>
      <c r="J6" s="54">
        <f>Subsurface_Live_Data!N4/COS(RADIANS(D6))</f>
        <v>69.96834984446501</v>
      </c>
      <c r="K6" s="54">
        <f>Subsurface_Live_Data!O4/COS(RADIANS(D6))</f>
        <v>181.8548015121425</v>
      </c>
      <c r="L6" s="53">
        <f>Inputs!$C$21*K6/(2*Inputs!$C$12*1000000)</f>
        <v>15314.240995625651</v>
      </c>
      <c r="M6" s="53">
        <f t="shared" si="0"/>
        <v>14557.338236989788</v>
      </c>
      <c r="N6" s="54">
        <f t="shared" si="1"/>
        <v>756.90275863586066</v>
      </c>
      <c r="O6" s="55">
        <f t="shared" si="2"/>
        <v>0</v>
      </c>
      <c r="P6" s="54">
        <f t="shared" si="3"/>
        <v>756.90275863586066</v>
      </c>
      <c r="Q6" s="53">
        <f>Inputs!$C$21*J6/(2*Inputs!$C$12*1000000)</f>
        <v>5892.1302196842935</v>
      </c>
      <c r="R6" s="53">
        <f t="shared" si="4"/>
        <v>5600.9130696606881</v>
      </c>
      <c r="S6" s="53">
        <f>Inputs!$C$21*I6/(2*Inputs!$C$12*1000000)*COS(RADIANS(D6))</f>
        <v>948.30586239085119</v>
      </c>
    </row>
    <row r="7" spans="1:19">
      <c r="A7" s="53">
        <f>Subsurface_Live_Data!A5</f>
        <v>-58.5</v>
      </c>
      <c r="B7" s="54">
        <f>Model_Data!P5</f>
        <v>492.71549658133154</v>
      </c>
      <c r="C7" s="54">
        <f>ABS(B7)*Inputs!$C$13/2</f>
        <v>1231.7887414533288</v>
      </c>
      <c r="D7" s="54">
        <f>DEGREES(ASIN(MIN(1,C7/(Inputs!$C$11*1000))))</f>
        <v>17.935561813895578</v>
      </c>
      <c r="E7" s="54">
        <f>Model_Data!I5</f>
        <v>8.9532040951491538</v>
      </c>
      <c r="F7" s="53">
        <f>Subsurface_Live_Data!F5</f>
        <v>952.78510942760647</v>
      </c>
      <c r="G7" s="53">
        <f>Subsurface_Live_Data!I5</f>
        <v>5605.7282309788243</v>
      </c>
      <c r="H7" s="53">
        <f>Subsurface_Live_Data!K5</f>
        <v>14562.907070815563</v>
      </c>
      <c r="I7" s="54">
        <f>Subsurface_Live_Data!M5/COS(RADIANS(D7))</f>
        <v>11.892126841780088</v>
      </c>
      <c r="J7" s="54">
        <f>Subsurface_Live_Data!N5/COS(RADIANS(D7))</f>
        <v>69.967540953066163</v>
      </c>
      <c r="K7" s="54">
        <f>Subsurface_Live_Data!O5/COS(RADIANS(D7))</f>
        <v>181.7659998645828</v>
      </c>
      <c r="L7" s="53">
        <f>Inputs!$C$21*K7/(2*Inputs!$C$12*1000000)</f>
        <v>15306.762887705321</v>
      </c>
      <c r="M7" s="53">
        <f t="shared" si="0"/>
        <v>14562.907070815565</v>
      </c>
      <c r="N7" s="54">
        <f t="shared" si="1"/>
        <v>743.85581688975799</v>
      </c>
      <c r="O7" s="55">
        <f t="shared" si="2"/>
        <v>0</v>
      </c>
      <c r="P7" s="54">
        <f t="shared" si="3"/>
        <v>743.85581688975799</v>
      </c>
      <c r="Q7" s="53">
        <f>Inputs!$C$21*J7/(2*Inputs!$C$12*1000000)</f>
        <v>5892.062101835777</v>
      </c>
      <c r="R7" s="53">
        <f t="shared" si="4"/>
        <v>5605.7282309788234</v>
      </c>
      <c r="S7" s="53">
        <f>Inputs!$C$21*I7/(2*Inputs!$C$12*1000000)*COS(RADIANS(D7))</f>
        <v>952.78510942760647</v>
      </c>
    </row>
    <row r="8" spans="1:19">
      <c r="A8" s="53">
        <f>Subsurface_Live_Data!A6</f>
        <v>-58</v>
      </c>
      <c r="B8" s="54">
        <f>Model_Data!P6</f>
        <v>488.63679323794713</v>
      </c>
      <c r="C8" s="54">
        <f>ABS(B8)*Inputs!$C$13/2</f>
        <v>1221.5919830948678</v>
      </c>
      <c r="D8" s="54">
        <f>DEGREES(ASIN(MIN(1,C8/(Inputs!$C$11*1000))))</f>
        <v>17.782109880908649</v>
      </c>
      <c r="E8" s="54">
        <f>Model_Data!I6</f>
        <v>8.8909798417046026</v>
      </c>
      <c r="F8" s="53">
        <f>Subsurface_Live_Data!F6</f>
        <v>957.65150452239664</v>
      </c>
      <c r="G8" s="53">
        <f>Subsurface_Live_Data!I6</f>
        <v>5609.7840992852871</v>
      </c>
      <c r="H8" s="53">
        <f>Subsurface_Live_Data!K6</f>
        <v>14573.125618242737</v>
      </c>
      <c r="I8" s="54">
        <f>Subsurface_Live_Data!M6/COS(RADIANS(D8))</f>
        <v>11.942556470031697</v>
      </c>
      <c r="J8" s="54">
        <f>Subsurface_Live_Data!N6/COS(RADIANS(D8))</f>
        <v>69.957769683463809</v>
      </c>
      <c r="K8" s="54">
        <f>Subsurface_Live_Data!O6/COS(RADIANS(D8))</f>
        <v>181.73664931224377</v>
      </c>
      <c r="L8" s="53">
        <f>Inputs!$C$21*K8/(2*Inputs!$C$12*1000000)</f>
        <v>15304.291237640891</v>
      </c>
      <c r="M8" s="53">
        <f t="shared" si="0"/>
        <v>14573.125618242737</v>
      </c>
      <c r="N8" s="54">
        <f t="shared" si="1"/>
        <v>731.16561939815438</v>
      </c>
      <c r="O8" s="55">
        <f t="shared" si="2"/>
        <v>0</v>
      </c>
      <c r="P8" s="54">
        <f t="shared" si="3"/>
        <v>731.16561939815438</v>
      </c>
      <c r="Q8" s="53">
        <f>Inputs!$C$21*J8/(2*Inputs!$C$12*1000000)</f>
        <v>5891.2392498886229</v>
      </c>
      <c r="R8" s="53">
        <f t="shared" si="4"/>
        <v>5609.7840992852871</v>
      </c>
      <c r="S8" s="53">
        <f>Inputs!$C$21*I8/(2*Inputs!$C$12*1000000)*COS(RADIANS(D8))</f>
        <v>957.65150452239675</v>
      </c>
    </row>
    <row r="9" spans="1:19">
      <c r="A9" s="53">
        <f>Subsurface_Live_Data!A7</f>
        <v>-57.5</v>
      </c>
      <c r="B9" s="54">
        <f>Model_Data!P7</f>
        <v>484.55482240278798</v>
      </c>
      <c r="C9" s="54">
        <f>ABS(B9)*Inputs!$C$13/2</f>
        <v>1211.3870560069699</v>
      </c>
      <c r="D9" s="54">
        <f>DEGREES(ASIN(MIN(1,C9/(Inputs!$C$11*1000))))</f>
        <v>17.62866687134153</v>
      </c>
      <c r="E9" s="54">
        <f>Model_Data!I7</f>
        <v>8.828788473728661</v>
      </c>
      <c r="F9" s="53">
        <f>Subsurface_Live_Data!F7</f>
        <v>965.65067839415497</v>
      </c>
      <c r="G9" s="53">
        <f>Subsurface_Live_Data!I7</f>
        <v>5613.072139305129</v>
      </c>
      <c r="H9" s="53">
        <f>Subsurface_Live_Data!K7</f>
        <v>14578.335140524403</v>
      </c>
      <c r="I9" s="54">
        <f>Subsurface_Live_Data!M7/COS(RADIANS(D9))</f>
        <v>12.032020186499855</v>
      </c>
      <c r="J9" s="54">
        <f>Subsurface_Live_Data!N7/COS(RADIANS(D9))</f>
        <v>69.938952873424526</v>
      </c>
      <c r="K9" s="54">
        <f>Subsurface_Live_Data!O7/COS(RADIANS(D9))</f>
        <v>181.64624809050568</v>
      </c>
      <c r="L9" s="53">
        <f>Inputs!$C$21*K9/(2*Inputs!$C$12*1000000)</f>
        <v>15296.678427396209</v>
      </c>
      <c r="M9" s="53">
        <f t="shared" si="0"/>
        <v>14578.335140524403</v>
      </c>
      <c r="N9" s="54">
        <f t="shared" si="1"/>
        <v>718.34328687180641</v>
      </c>
      <c r="O9" s="55">
        <f t="shared" si="2"/>
        <v>0</v>
      </c>
      <c r="P9" s="54">
        <f t="shared" si="3"/>
        <v>718.34328687180641</v>
      </c>
      <c r="Q9" s="53">
        <f>Inputs!$C$21*J9/(2*Inputs!$C$12*1000000)</f>
        <v>5889.6546606376687</v>
      </c>
      <c r="R9" s="53">
        <f t="shared" si="4"/>
        <v>5613.0721393051281</v>
      </c>
      <c r="S9" s="53">
        <f>Inputs!$C$21*I9/(2*Inputs!$C$12*1000000)*COS(RADIANS(D9))</f>
        <v>965.65067839415508</v>
      </c>
    </row>
    <row r="10" spans="1:19">
      <c r="A10" s="53">
        <f>Subsurface_Live_Data!A8</f>
        <v>-57</v>
      </c>
      <c r="B10" s="54">
        <f>Model_Data!P8</f>
        <v>480.46960621077233</v>
      </c>
      <c r="C10" s="54">
        <f>ABS(B10)*Inputs!$C$13/2</f>
        <v>1201.1740155269308</v>
      </c>
      <c r="D10" s="54">
        <f>DEGREES(ASIN(MIN(1,C10/(Inputs!$C$11*1000))))</f>
        <v>17.475232494223896</v>
      </c>
      <c r="E10" s="54">
        <f>Model_Data!I8</f>
        <v>8.7666323666582162</v>
      </c>
      <c r="F10" s="53">
        <f>Subsurface_Live_Data!F8</f>
        <v>974.61276440141557</v>
      </c>
      <c r="G10" s="53">
        <f>Subsurface_Live_Data!I8</f>
        <v>5615.584619153291</v>
      </c>
      <c r="H10" s="53">
        <f>Subsurface_Live_Data!K8</f>
        <v>14585.997030216358</v>
      </c>
      <c r="I10" s="54">
        <f>Subsurface_Live_Data!M8/COS(RADIANS(D10))</f>
        <v>12.133406299306628</v>
      </c>
      <c r="J10" s="54">
        <f>Subsurface_Live_Data!N8/COS(RADIANS(D10))</f>
        <v>69.911017258399653</v>
      </c>
      <c r="K10" s="54">
        <f>Subsurface_Live_Data!O8/COS(RADIANS(D10))</f>
        <v>181.58784156371129</v>
      </c>
      <c r="L10" s="53">
        <f>Inputs!$C$21*K10/(2*Inputs!$C$12*1000000)</f>
        <v>15291.759934072914</v>
      </c>
      <c r="M10" s="53">
        <f t="shared" si="0"/>
        <v>14585.997030216358</v>
      </c>
      <c r="N10" s="54">
        <f t="shared" si="1"/>
        <v>705.76290385655557</v>
      </c>
      <c r="O10" s="55">
        <f t="shared" si="2"/>
        <v>0</v>
      </c>
      <c r="P10" s="54">
        <f t="shared" si="3"/>
        <v>705.76290385655557</v>
      </c>
      <c r="Q10" s="53">
        <f>Inputs!$C$21*J10/(2*Inputs!$C$12*1000000)</f>
        <v>5887.3021643752954</v>
      </c>
      <c r="R10" s="53">
        <f t="shared" si="4"/>
        <v>5615.584619153291</v>
      </c>
      <c r="S10" s="53">
        <f>Inputs!$C$21*I10/(2*Inputs!$C$12*1000000)*COS(RADIANS(D10))</f>
        <v>974.61276440141557</v>
      </c>
    </row>
    <row r="11" spans="1:19">
      <c r="A11" s="53">
        <f>Subsurface_Live_Data!A9</f>
        <v>-56.5</v>
      </c>
      <c r="B11" s="54">
        <f>Model_Data!P9</f>
        <v>476.38116695534336</v>
      </c>
      <c r="C11" s="54">
        <f>ABS(B11)*Inputs!$C$13/2</f>
        <v>1190.9529173883584</v>
      </c>
      <c r="D11" s="54">
        <f>DEGREES(ASIN(MIN(1,C11/(Inputs!$C$11*1000))))</f>
        <v>17.321806464957866</v>
      </c>
      <c r="E11" s="54">
        <f>Model_Data!I9</f>
        <v>8.7045139530783917</v>
      </c>
      <c r="F11" s="53">
        <f>Subsurface_Live_Data!F9</f>
        <v>985.50774475824744</v>
      </c>
      <c r="G11" s="53">
        <f>Subsurface_Live_Data!I9</f>
        <v>5617.3145928308741</v>
      </c>
      <c r="H11" s="53">
        <f>Subsurface_Live_Data!K9</f>
        <v>14592.499316370247</v>
      </c>
      <c r="I11" s="54">
        <f>Subsurface_Live_Data!M9/COS(RADIANS(D11))</f>
        <v>12.25875241385986</v>
      </c>
      <c r="J11" s="54">
        <f>Subsurface_Live_Data!N9/COS(RADIANS(D11))</f>
        <v>69.873899206310028</v>
      </c>
      <c r="K11" s="54">
        <f>Subsurface_Live_Data!O9/COS(RADIANS(D11))</f>
        <v>181.51641848607105</v>
      </c>
      <c r="L11" s="53">
        <f>Inputs!$C$21*K11/(2*Inputs!$C$12*1000000)</f>
        <v>15285.745299240414</v>
      </c>
      <c r="M11" s="53">
        <f t="shared" si="0"/>
        <v>14592.499316370246</v>
      </c>
      <c r="N11" s="54">
        <f t="shared" si="1"/>
        <v>693.2459828701667</v>
      </c>
      <c r="O11" s="55">
        <f t="shared" si="2"/>
        <v>0</v>
      </c>
      <c r="P11" s="54">
        <f t="shared" si="3"/>
        <v>693.2459828701667</v>
      </c>
      <c r="Q11" s="53">
        <f>Inputs!$C$21*J11/(2*Inputs!$C$12*1000000)</f>
        <v>5884.1764025572838</v>
      </c>
      <c r="R11" s="53">
        <f t="shared" si="4"/>
        <v>5617.3145928308732</v>
      </c>
      <c r="S11" s="53">
        <f>Inputs!$C$21*I11/(2*Inputs!$C$12*1000000)*COS(RADIANS(D11))</f>
        <v>985.50774475824733</v>
      </c>
    </row>
    <row r="12" spans="1:19">
      <c r="A12" s="53">
        <f>Subsurface_Live_Data!A10</f>
        <v>-56</v>
      </c>
      <c r="B12" s="54">
        <f>Model_Data!P10</f>
        <v>472.28952705690972</v>
      </c>
      <c r="C12" s="54">
        <f>ABS(B12)*Inputs!$C$13/2</f>
        <v>1180.7238176422743</v>
      </c>
      <c r="D12" s="54">
        <f>DEGREES(ASIN(MIN(1,C12/(Inputs!$C$11*1000))))</f>
        <v>17.168388504096018</v>
      </c>
      <c r="E12" s="54">
        <f>Model_Data!I10</f>
        <v>8.6424357245738488</v>
      </c>
      <c r="F12" s="53">
        <f>Subsurface_Live_Data!F10</f>
        <v>998.90363949363484</v>
      </c>
      <c r="G12" s="53">
        <f>Subsurface_Live_Data!I10</f>
        <v>5618.2558809263592</v>
      </c>
      <c r="H12" s="53">
        <f>Subsurface_Live_Data!K10</f>
        <v>14595.55464426455</v>
      </c>
      <c r="I12" s="54">
        <f>Subsurface_Live_Data!M10/COS(RADIANS(D12))</f>
        <v>12.415060785387032</v>
      </c>
      <c r="J12" s="54">
        <f>Subsurface_Live_Data!N10/COS(RADIANS(D12))</f>
        <v>69.8275444315301</v>
      </c>
      <c r="K12" s="54">
        <f>Subsurface_Live_Data!O10/COS(RADIANS(D12))</f>
        <v>181.40358182781159</v>
      </c>
      <c r="L12" s="53">
        <f>Inputs!$C$21*K12/(2*Inputs!$C$12*1000000)</f>
        <v>15276.243170270722</v>
      </c>
      <c r="M12" s="53">
        <f t="shared" si="0"/>
        <v>14595.55464426455</v>
      </c>
      <c r="N12" s="54">
        <f t="shared" si="1"/>
        <v>680.68852600617174</v>
      </c>
      <c r="O12" s="55">
        <f t="shared" si="2"/>
        <v>0</v>
      </c>
      <c r="P12" s="54">
        <f t="shared" si="3"/>
        <v>680.68852600617174</v>
      </c>
      <c r="Q12" s="53">
        <f>Inputs!$C$21*J12/(2*Inputs!$C$12*1000000)</f>
        <v>5880.2728037170282</v>
      </c>
      <c r="R12" s="53">
        <f t="shared" si="4"/>
        <v>5618.2558809263583</v>
      </c>
      <c r="S12" s="53">
        <f>Inputs!$C$21*I12/(2*Inputs!$C$12*1000000)*COS(RADIANS(D12))</f>
        <v>998.90363949363484</v>
      </c>
    </row>
    <row r="13" spans="1:19">
      <c r="A13" s="53">
        <f>Subsurface_Live_Data!A11</f>
        <v>-55.5</v>
      </c>
      <c r="B13" s="54">
        <f>Model_Data!P11</f>
        <v>468.1947090801259</v>
      </c>
      <c r="C13" s="54">
        <f>ABS(B13)*Inputs!$C$13/2</f>
        <v>1170.4867727003148</v>
      </c>
      <c r="D13" s="54">
        <f>DEGREES(ASIN(MIN(1,C13/(Inputs!$C$11*1000))))</f>
        <v>17.014978337955196</v>
      </c>
      <c r="E13" s="54">
        <f>Model_Data!I11</f>
        <v>8.5804002336499341</v>
      </c>
      <c r="F13" s="53">
        <f>Subsurface_Live_Data!F11</f>
        <v>1012.540930285338</v>
      </c>
      <c r="G13" s="53">
        <f>Subsurface_Live_Data!I11</f>
        <v>5618.4030498899456</v>
      </c>
      <c r="H13" s="53">
        <f>Subsurface_Live_Data!K11</f>
        <v>14602.692839300287</v>
      </c>
      <c r="I13" s="54">
        <f>Subsurface_Live_Data!M11/COS(RADIANS(D13))</f>
        <v>12.574197987799964</v>
      </c>
      <c r="J13" s="54">
        <f>Subsurface_Live_Data!N11/COS(RADIANS(D13))</f>
        <v>69.771907694305995</v>
      </c>
      <c r="K13" s="54">
        <f>Subsurface_Live_Data!O11/COS(RADIANS(D13))</f>
        <v>181.34294172646094</v>
      </c>
      <c r="L13" s="53">
        <f>Inputs!$C$21*K13/(2*Inputs!$C$12*1000000)</f>
        <v>15271.136584586093</v>
      </c>
      <c r="M13" s="53">
        <f t="shared" si="0"/>
        <v>14602.692839300289</v>
      </c>
      <c r="N13" s="54">
        <f t="shared" si="1"/>
        <v>668.44374528580556</v>
      </c>
      <c r="O13" s="55">
        <f t="shared" si="2"/>
        <v>0</v>
      </c>
      <c r="P13" s="54">
        <f t="shared" si="3"/>
        <v>668.44374528580556</v>
      </c>
      <c r="Q13" s="53">
        <f>Inputs!$C$21*J13/(2*Inputs!$C$12*1000000)</f>
        <v>5875.58755815312</v>
      </c>
      <c r="R13" s="53">
        <f t="shared" si="4"/>
        <v>5618.4030498899456</v>
      </c>
      <c r="S13" s="53">
        <f>Inputs!$C$21*I13/(2*Inputs!$C$12*1000000)*COS(RADIANS(D13))</f>
        <v>1012.5409302853382</v>
      </c>
    </row>
    <row r="14" spans="1:19">
      <c r="A14" s="53">
        <f>Subsurface_Live_Data!A12</f>
        <v>-55</v>
      </c>
      <c r="B14" s="54">
        <f>Model_Data!P12</f>
        <v>464.09673573907639</v>
      </c>
      <c r="C14" s="54">
        <f>ABS(B14)*Inputs!$C$13/2</f>
        <v>1160.241839347691</v>
      </c>
      <c r="D14" s="54">
        <f>DEGREES(ASIN(MIN(1,C14/(Inputs!$C$11*1000))))</f>
        <v>16.861575698775148</v>
      </c>
      <c r="E14" s="54">
        <f>Model_Data!I12</f>
        <v>8.5184100957264786</v>
      </c>
      <c r="F14" s="53">
        <f>Subsurface_Live_Data!F12</f>
        <v>1028.4632321594484</v>
      </c>
      <c r="G14" s="53">
        <f>Subsurface_Live_Data!I12</f>
        <v>5617.7513903151439</v>
      </c>
      <c r="H14" s="53">
        <f>Subsurface_Live_Data!K12</f>
        <v>14606.307966267494</v>
      </c>
      <c r="I14" s="54">
        <f>Subsurface_Live_Data!M12/COS(RADIANS(D14))</f>
        <v>12.761518387160091</v>
      </c>
      <c r="J14" s="54">
        <f>Subsurface_Live_Data!N12/COS(RADIANS(D14))</f>
        <v>69.706952490146207</v>
      </c>
      <c r="K14" s="54">
        <f>Subsurface_Live_Data!O12/COS(RADIANS(D14))</f>
        <v>181.23999171916643</v>
      </c>
      <c r="L14" s="53">
        <f>Inputs!$C$21*K14/(2*Inputs!$C$12*1000000)</f>
        <v>15262.467023985548</v>
      </c>
      <c r="M14" s="53">
        <f t="shared" si="0"/>
        <v>14606.307966267495</v>
      </c>
      <c r="N14" s="54">
        <f t="shared" si="1"/>
        <v>656.1590577180541</v>
      </c>
      <c r="O14" s="55">
        <f t="shared" si="2"/>
        <v>0</v>
      </c>
      <c r="P14" s="54">
        <f t="shared" si="3"/>
        <v>656.1590577180541</v>
      </c>
      <c r="Q14" s="53">
        <f>Inputs!$C$21*J14/(2*Inputs!$C$12*1000000)</f>
        <v>5870.1175917725141</v>
      </c>
      <c r="R14" s="53">
        <f t="shared" si="4"/>
        <v>5617.7513903151439</v>
      </c>
      <c r="S14" s="53">
        <f>Inputs!$C$21*I14/(2*Inputs!$C$12*1000000)*COS(RADIANS(D14))</f>
        <v>1028.4632321594484</v>
      </c>
    </row>
    <row r="15" spans="1:19">
      <c r="A15" s="53">
        <f>Subsurface_Live_Data!A13</f>
        <v>-54.5</v>
      </c>
      <c r="B15" s="54">
        <f>Model_Data!P13</f>
        <v>459.99562987453828</v>
      </c>
      <c r="C15" s="54">
        <f>ABS(B15)*Inputs!$C$13/2</f>
        <v>1149.9890746863457</v>
      </c>
      <c r="D15" s="54">
        <f>DEGREES(ASIN(MIN(1,C15/(Inputs!$C$11*1000))))</f>
        <v>16.708180323833137</v>
      </c>
      <c r="E15" s="54">
        <f>Model_Data!I13</f>
        <v>8.4564679912070897</v>
      </c>
      <c r="F15" s="53">
        <f>Subsurface_Live_Data!F13</f>
        <v>1045.7515462573372</v>
      </c>
      <c r="G15" s="53">
        <f>Subsurface_Live_Data!I13</f>
        <v>5616.2968947294803</v>
      </c>
      <c r="H15" s="53">
        <f>Subsurface_Live_Data!K13</f>
        <v>14609.094149774912</v>
      </c>
      <c r="I15" s="54">
        <f>Subsurface_Live_Data!M13/COS(RADIANS(D15))</f>
        <v>12.965563171114427</v>
      </c>
      <c r="J15" s="54">
        <f>Subsurface_Live_Data!N13/COS(RADIANS(D15))</f>
        <v>69.632650735215663</v>
      </c>
      <c r="K15" s="54">
        <f>Subsurface_Live_Data!O13/COS(RADIANS(D15))</f>
        <v>181.12823619488466</v>
      </c>
      <c r="L15" s="53">
        <f>Inputs!$C$21*K15/(2*Inputs!$C$12*1000000)</f>
        <v>15253.055938783438</v>
      </c>
      <c r="M15" s="53">
        <f t="shared" si="0"/>
        <v>14609.09414977491</v>
      </c>
      <c r="N15" s="54">
        <f t="shared" si="1"/>
        <v>643.96178900852647</v>
      </c>
      <c r="O15" s="55">
        <f t="shared" si="2"/>
        <v>0</v>
      </c>
      <c r="P15" s="54">
        <f t="shared" si="3"/>
        <v>643.96178900852647</v>
      </c>
      <c r="Q15" s="53">
        <f>Inputs!$C$21*J15/(2*Inputs!$C$12*1000000)</f>
        <v>5863.8605395971372</v>
      </c>
      <c r="R15" s="53">
        <f t="shared" si="4"/>
        <v>5616.2968947294803</v>
      </c>
      <c r="S15" s="53">
        <f>Inputs!$C$21*I15/(2*Inputs!$C$12*1000000)*COS(RADIANS(D15))</f>
        <v>1045.7515462573372</v>
      </c>
    </row>
    <row r="16" spans="1:19">
      <c r="A16" s="53">
        <f>Subsurface_Live_Data!A14</f>
        <v>-54</v>
      </c>
      <c r="B16" s="54">
        <f>Model_Data!P14</f>
        <v>455.89141447326256</v>
      </c>
      <c r="C16" s="54">
        <f>ABS(B16)*Inputs!$C$13/2</f>
        <v>1139.7285361831564</v>
      </c>
      <c r="D16" s="54">
        <f>DEGREES(ASIN(MIN(1,C16/(Inputs!$C$11*1000))))</f>
        <v>16.554791956133073</v>
      </c>
      <c r="E16" s="54">
        <f>Model_Data!I14</f>
        <v>8.3945766676270033</v>
      </c>
      <c r="F16" s="53">
        <f>Subsurface_Live_Data!F14</f>
        <v>1063.4771219823374</v>
      </c>
      <c r="G16" s="53">
        <f>Subsurface_Live_Data!I14</f>
        <v>5614.0362354643121</v>
      </c>
      <c r="H16" s="53">
        <f>Subsurface_Live_Data!K14</f>
        <v>14613.717465260237</v>
      </c>
      <c r="I16" s="54">
        <f>Subsurface_Live_Data!M14/COS(RADIANS(D16))</f>
        <v>13.174790577873079</v>
      </c>
      <c r="J16" s="54">
        <f>Subsurface_Live_Data!N14/COS(RADIANS(D16))</f>
        <v>69.548982455742646</v>
      </c>
      <c r="K16" s="54">
        <f>Subsurface_Live_Data!O14/COS(RADIANS(D16))</f>
        <v>181.04072310472088</v>
      </c>
      <c r="L16" s="53">
        <f>Inputs!$C$21*K16/(2*Inputs!$C$12*1000000)</f>
        <v>15245.686342039795</v>
      </c>
      <c r="M16" s="53">
        <f t="shared" si="0"/>
        <v>14613.717465260239</v>
      </c>
      <c r="N16" s="54">
        <f t="shared" si="1"/>
        <v>631.96887677955783</v>
      </c>
      <c r="O16" s="55">
        <f t="shared" si="2"/>
        <v>0</v>
      </c>
      <c r="P16" s="54">
        <f t="shared" si="3"/>
        <v>631.96887677955783</v>
      </c>
      <c r="Q16" s="53">
        <f>Inputs!$C$21*J16/(2*Inputs!$C$12*1000000)</f>
        <v>5856.8147196084174</v>
      </c>
      <c r="R16" s="53">
        <f t="shared" si="4"/>
        <v>5614.036235464313</v>
      </c>
      <c r="S16" s="53">
        <f>Inputs!$C$21*I16/(2*Inputs!$C$12*1000000)*COS(RADIANS(D16))</f>
        <v>1063.4771219823374</v>
      </c>
    </row>
    <row r="17" spans="1:19">
      <c r="A17" s="53">
        <f>Subsurface_Live_Data!A15</f>
        <v>-53.5</v>
      </c>
      <c r="B17" s="54">
        <f>Model_Data!P15</f>
        <v>451.78411265633258</v>
      </c>
      <c r="C17" s="54">
        <f>ABS(B17)*Inputs!$C$13/2</f>
        <v>1129.4602816408315</v>
      </c>
      <c r="D17" s="54">
        <f>DEGREES(ASIN(MIN(1,C17/(Inputs!$C$11*1000))))</f>
        <v>16.401410343937691</v>
      </c>
      <c r="E17" s="54">
        <f>Model_Data!I15</f>
        <v>8.3327389418825106</v>
      </c>
      <c r="F17" s="53">
        <f>Subsurface_Live_Data!F15</f>
        <v>1082.7774674188674</v>
      </c>
      <c r="G17" s="53">
        <f>Subsurface_Live_Data!I15</f>
        <v>5610.9667432409487</v>
      </c>
      <c r="H17" s="53">
        <f>Subsurface_Live_Data!K15</f>
        <v>14615.557901101563</v>
      </c>
      <c r="I17" s="54">
        <f>Subsurface_Live_Data!M15/COS(RADIANS(D17))</f>
        <v>13.403273511781491</v>
      </c>
      <c r="J17" s="54">
        <f>Subsurface_Live_Data!N15/COS(RADIANS(D17))</f>
        <v>69.455935488243256</v>
      </c>
      <c r="K17" s="54">
        <f>Subsurface_Live_Data!O15/COS(RADIANS(D17))</f>
        <v>180.92020380025295</v>
      </c>
      <c r="L17" s="53">
        <f>Inputs!$C$21*K17/(2*Inputs!$C$12*1000000)</f>
        <v>15235.537246949092</v>
      </c>
      <c r="M17" s="53">
        <f t="shared" si="0"/>
        <v>14615.557901101562</v>
      </c>
      <c r="N17" s="54">
        <f t="shared" si="1"/>
        <v>619.97934584752875</v>
      </c>
      <c r="O17" s="55">
        <f t="shared" si="2"/>
        <v>0</v>
      </c>
      <c r="P17" s="54">
        <f t="shared" si="3"/>
        <v>619.97934584752875</v>
      </c>
      <c r="Q17" s="53">
        <f>Inputs!$C$21*J17/(2*Inputs!$C$12*1000000)</f>
        <v>5848.9791075027742</v>
      </c>
      <c r="R17" s="53">
        <f t="shared" si="4"/>
        <v>5610.9667432409497</v>
      </c>
      <c r="S17" s="53">
        <f>Inputs!$C$21*I17/(2*Inputs!$C$12*1000000)*COS(RADIANS(D17))</f>
        <v>1082.7774674188677</v>
      </c>
    </row>
    <row r="18" spans="1:19">
      <c r="A18" s="53">
        <f>Subsurface_Live_Data!A16</f>
        <v>-53</v>
      </c>
      <c r="B18" s="54">
        <f>Model_Data!P16</f>
        <v>447.67374769307935</v>
      </c>
      <c r="C18" s="54">
        <f>ABS(B18)*Inputs!$C$13/2</f>
        <v>1119.1843692326984</v>
      </c>
      <c r="D18" s="54">
        <f>DEGREES(ASIN(MIN(1,C18/(Inputs!$C$11*1000))))</f>
        <v>16.248035241256673</v>
      </c>
      <c r="E18" s="54">
        <f>Model_Data!I16</f>
        <v>8.2709577025452408</v>
      </c>
      <c r="F18" s="53">
        <f>Subsurface_Live_Data!F16</f>
        <v>1102.254523465439</v>
      </c>
      <c r="G18" s="53">
        <f>Subsurface_Live_Data!I16</f>
        <v>5607.0863871746169</v>
      </c>
      <c r="H18" s="53">
        <f>Subsurface_Live_Data!K16</f>
        <v>14618.824704591409</v>
      </c>
      <c r="I18" s="54">
        <f>Subsurface_Live_Data!M16/COS(RADIANS(D18))</f>
        <v>13.63367880324477</v>
      </c>
      <c r="J18" s="54">
        <f>Subsurface_Live_Data!N16/COS(RADIANS(D18))</f>
        <v>69.353505199910217</v>
      </c>
      <c r="K18" s="54">
        <f>Subsurface_Live_Data!O16/COS(RADIANS(D18))</f>
        <v>180.81881839479533</v>
      </c>
      <c r="L18" s="53">
        <f>Inputs!$C$21*K18/(2*Inputs!$C$12*1000000)</f>
        <v>15226.9994436043</v>
      </c>
      <c r="M18" s="53">
        <f t="shared" si="0"/>
        <v>14618.824704591409</v>
      </c>
      <c r="N18" s="54">
        <f t="shared" si="1"/>
        <v>608.17473901289122</v>
      </c>
      <c r="O18" s="55">
        <f t="shared" si="2"/>
        <v>0</v>
      </c>
      <c r="P18" s="54">
        <f t="shared" si="3"/>
        <v>608.17473901289122</v>
      </c>
      <c r="Q18" s="53">
        <f>Inputs!$C$21*J18/(2*Inputs!$C$12*1000000)</f>
        <v>5840.3533131451868</v>
      </c>
      <c r="R18" s="53">
        <f t="shared" si="4"/>
        <v>5607.0863871746169</v>
      </c>
      <c r="S18" s="53">
        <f>Inputs!$C$21*I18/(2*Inputs!$C$12*1000000)*COS(RADIANS(D18))</f>
        <v>1102.2545234654388</v>
      </c>
    </row>
    <row r="19" spans="1:19">
      <c r="A19" s="53">
        <f>Subsurface_Live_Data!A17</f>
        <v>-52.5</v>
      </c>
      <c r="B19" s="54">
        <f>Model_Data!P17</f>
        <v>443.56034297125007</v>
      </c>
      <c r="C19" s="54">
        <f>ABS(B19)*Inputs!$C$13/2</f>
        <v>1108.9008574281252</v>
      </c>
      <c r="D19" s="54">
        <f>DEGREES(ASIN(MIN(1,C19/(Inputs!$C$11*1000))))</f>
        <v>16.094666406702675</v>
      </c>
      <c r="E19" s="54">
        <f>Model_Data!I17</f>
        <v>8.2092359122645995</v>
      </c>
      <c r="F19" s="53">
        <f>Subsurface_Live_Data!F17</f>
        <v>1122.3581700344503</v>
      </c>
      <c r="G19" s="53">
        <f>Subsurface_Live_Data!I17</f>
        <v>5602.3937569573927</v>
      </c>
      <c r="H19" s="53">
        <f>Subsurface_Live_Data!K17</f>
        <v>14621.223871899127</v>
      </c>
      <c r="I19" s="54">
        <f>Subsurface_Live_Data!M17/COS(RADIANS(D19))</f>
        <v>13.871567156087018</v>
      </c>
      <c r="J19" s="54">
        <f>Subsurface_Live_Data!N17/COS(RADIANS(D19))</f>
        <v>69.241694237492581</v>
      </c>
      <c r="K19" s="54">
        <f>Subsurface_Live_Data!O17/COS(RADIANS(D19))</f>
        <v>180.70816808595598</v>
      </c>
      <c r="L19" s="53">
        <f>Inputs!$C$21*K19/(2*Inputs!$C$12*1000000)</f>
        <v>15217.681430102779</v>
      </c>
      <c r="M19" s="53">
        <f t="shared" si="0"/>
        <v>14621.223871899127</v>
      </c>
      <c r="N19" s="54">
        <f t="shared" si="1"/>
        <v>596.4575582036523</v>
      </c>
      <c r="O19" s="55">
        <f t="shared" si="2"/>
        <v>0</v>
      </c>
      <c r="P19" s="54">
        <f t="shared" si="3"/>
        <v>596.4575582036523</v>
      </c>
      <c r="Q19" s="53">
        <f>Inputs!$C$21*J19/(2*Inputs!$C$12*1000000)</f>
        <v>5830.9375594220046</v>
      </c>
      <c r="R19" s="53">
        <f t="shared" si="4"/>
        <v>5602.3937569573918</v>
      </c>
      <c r="S19" s="53">
        <f>Inputs!$C$21*I19/(2*Inputs!$C$12*1000000)*COS(RADIANS(D19))</f>
        <v>1122.3581700344503</v>
      </c>
    </row>
    <row r="20" spans="1:19">
      <c r="A20" s="53">
        <f>Subsurface_Live_Data!A18</f>
        <v>-52</v>
      </c>
      <c r="B20" s="54">
        <f>Model_Data!P18</f>
        <v>439.44392201619848</v>
      </c>
      <c r="C20" s="54">
        <f>ABS(B20)*Inputs!$C$13/2</f>
        <v>1098.6098050404962</v>
      </c>
      <c r="D20" s="54">
        <f>DEGREES(ASIN(MIN(1,C20/(Inputs!$C$11*1000))))</f>
        <v>15.941303604178813</v>
      </c>
      <c r="E20" s="54">
        <f>Model_Data!I18</f>
        <v>8.1475766102618188</v>
      </c>
      <c r="F20" s="53">
        <f>Subsurface_Live_Data!F18</f>
        <v>1142.9381294460441</v>
      </c>
      <c r="G20" s="53">
        <f>Subsurface_Live_Data!I18</f>
        <v>5596.8880480339167</v>
      </c>
      <c r="H20" s="53">
        <f>Subsurface_Live_Data!K18</f>
        <v>14622.536888707544</v>
      </c>
      <c r="I20" s="54">
        <f>Subsurface_Live_Data!M18/COS(RADIANS(D20))</f>
        <v>14.115070441739009</v>
      </c>
      <c r="J20" s="54">
        <f>Subsurface_Live_Data!N18/COS(RADIANS(D20))</f>
        <v>69.120512315759044</v>
      </c>
      <c r="K20" s="54">
        <f>Subsurface_Live_Data!O18/COS(RADIANS(D20))</f>
        <v>180.58557405996297</v>
      </c>
      <c r="L20" s="53">
        <f>Inputs!$C$21*K20/(2*Inputs!$C$12*1000000)</f>
        <v>15207.357619881273</v>
      </c>
      <c r="M20" s="53">
        <f t="shared" si="0"/>
        <v>14622.53688870754</v>
      </c>
      <c r="N20" s="54">
        <f t="shared" si="1"/>
        <v>584.82073117372965</v>
      </c>
      <c r="O20" s="55">
        <f t="shared" si="2"/>
        <v>0</v>
      </c>
      <c r="P20" s="54">
        <f t="shared" si="3"/>
        <v>584.82073117372965</v>
      </c>
      <c r="Q20" s="53">
        <f>Inputs!$C$21*J20/(2*Inputs!$C$12*1000000)</f>
        <v>5820.7326644271561</v>
      </c>
      <c r="R20" s="53">
        <f t="shared" si="4"/>
        <v>5596.8880480339176</v>
      </c>
      <c r="S20" s="53">
        <f>Inputs!$C$21*I20/(2*Inputs!$C$12*1000000)*COS(RADIANS(D20))</f>
        <v>1142.9381294460441</v>
      </c>
    </row>
    <row r="21" spans="1:19">
      <c r="A21" s="53">
        <f>Subsurface_Live_Data!A19</f>
        <v>-51.5</v>
      </c>
      <c r="B21" s="54">
        <f>Model_Data!P19</f>
        <v>435.32450851025715</v>
      </c>
      <c r="C21" s="54">
        <f>ABS(B21)*Inputs!$C$13/2</f>
        <v>1088.3112712756429</v>
      </c>
      <c r="D21" s="54">
        <f>DEGREES(ASIN(MIN(1,C21/(Inputs!$C$11*1000))))</f>
        <v>15.787946603570331</v>
      </c>
      <c r="E21" s="54">
        <f>Model_Data!I19</f>
        <v>8.0859829149192013</v>
      </c>
      <c r="F21" s="53">
        <f>Subsurface_Live_Data!F19</f>
        <v>1163.8901229859418</v>
      </c>
      <c r="G21" s="53">
        <f>Subsurface_Live_Data!I19</f>
        <v>5590.5690506271003</v>
      </c>
      <c r="H21" s="53">
        <f>Subsurface_Live_Data!K19</f>
        <v>14622.370048519269</v>
      </c>
      <c r="I21" s="54">
        <f>Subsurface_Live_Data!M19/COS(RADIANS(D21))</f>
        <v>14.36289418635887</v>
      </c>
      <c r="J21" s="54">
        <f>Subsurface_Live_Data!N19/COS(RADIANS(D21))</f>
        <v>68.989976055205062</v>
      </c>
      <c r="K21" s="54">
        <f>Subsurface_Live_Data!O19/COS(RADIANS(D21))</f>
        <v>180.44620330814701</v>
      </c>
      <c r="L21" s="53">
        <f>Inputs!$C$21*K21/(2*Inputs!$C$12*1000000)</f>
        <v>15195.621018684584</v>
      </c>
      <c r="M21" s="53">
        <f t="shared" si="0"/>
        <v>14622.370048519268</v>
      </c>
      <c r="N21" s="54">
        <f t="shared" si="1"/>
        <v>573.25097016531436</v>
      </c>
      <c r="O21" s="55">
        <f t="shared" si="2"/>
        <v>0</v>
      </c>
      <c r="P21" s="54">
        <f t="shared" si="3"/>
        <v>573.25097016531436</v>
      </c>
      <c r="Q21" s="53">
        <f>Inputs!$C$21*J21/(2*Inputs!$C$12*1000000)</f>
        <v>5809.7400277952438</v>
      </c>
      <c r="R21" s="53">
        <f t="shared" si="4"/>
        <v>5590.5690506270994</v>
      </c>
      <c r="S21" s="53">
        <f>Inputs!$C$21*I21/(2*Inputs!$C$12*1000000)*COS(RADIANS(D21))</f>
        <v>1163.8901229859418</v>
      </c>
    </row>
    <row r="22" spans="1:19">
      <c r="A22" s="53">
        <f>Subsurface_Live_Data!A20</f>
        <v>-51</v>
      </c>
      <c r="B22" s="54">
        <f>Model_Data!P20</f>
        <v>431.2021262460803</v>
      </c>
      <c r="C22" s="54">
        <f>ABS(B22)*Inputs!$C$13/2</f>
        <v>1078.0053156152007</v>
      </c>
      <c r="D22" s="54">
        <f>DEGREES(ASIN(MIN(1,C22/(Inputs!$C$11*1000))))</f>
        <v>15.634595178978294</v>
      </c>
      <c r="E22" s="54">
        <f>Model_Data!I20</f>
        <v>8.0244580264682188</v>
      </c>
      <c r="F22" s="53">
        <f>Subsurface_Live_Data!F20</f>
        <v>1183.515733819102</v>
      </c>
      <c r="G22" s="53">
        <f>Subsurface_Live_Data!I20</f>
        <v>5583.4371435026787</v>
      </c>
      <c r="H22" s="53">
        <f>Subsurface_Live_Data!K20</f>
        <v>14625.906076815863</v>
      </c>
      <c r="I22" s="54">
        <f>Subsurface_Live_Data!M20/COS(RADIANS(D22))</f>
        <v>14.594090528644104</v>
      </c>
      <c r="J22" s="54">
        <f>Subsurface_Live_Data!N20/COS(RADIANS(D22))</f>
        <v>68.850108878845703</v>
      </c>
      <c r="K22" s="54">
        <f>Subsurface_Live_Data!O20/COS(RADIANS(D22))</f>
        <v>180.35400058409562</v>
      </c>
      <c r="L22" s="53">
        <f>Inputs!$C$21*K22/(2*Inputs!$C$12*1000000)</f>
        <v>15187.856501471759</v>
      </c>
      <c r="M22" s="53">
        <f t="shared" si="0"/>
        <v>14625.906076815867</v>
      </c>
      <c r="N22" s="54">
        <f t="shared" si="1"/>
        <v>561.9504246558954</v>
      </c>
      <c r="O22" s="55">
        <f t="shared" si="2"/>
        <v>0</v>
      </c>
      <c r="P22" s="54">
        <f t="shared" si="3"/>
        <v>561.9504246558954</v>
      </c>
      <c r="Q22" s="53">
        <f>Inputs!$C$21*J22/(2*Inputs!$C$12*1000000)</f>
        <v>5797.9616220103308</v>
      </c>
      <c r="R22" s="53">
        <f t="shared" si="4"/>
        <v>5583.4371435026796</v>
      </c>
      <c r="S22" s="53">
        <f>Inputs!$C$21*I22/(2*Inputs!$C$12*1000000)*COS(RADIANS(D22))</f>
        <v>1183.515733819102</v>
      </c>
    </row>
    <row r="23" spans="1:19">
      <c r="A23" s="53">
        <f>Subsurface_Live_Data!A21</f>
        <v>-50.5</v>
      </c>
      <c r="B23" s="54">
        <f>Model_Data!P21</f>
        <v>427.07679916102279</v>
      </c>
      <c r="C23" s="54">
        <f>ABS(B23)*Inputs!$C$13/2</f>
        <v>1067.691997902557</v>
      </c>
      <c r="D23" s="54">
        <f>DEGREES(ASIN(MIN(1,C23/(Inputs!$C$11*1000))))</f>
        <v>15.48124910997298</v>
      </c>
      <c r="E23" s="54">
        <f>Model_Data!I21</f>
        <v>7.9630052297803147</v>
      </c>
      <c r="F23" s="53">
        <f>Subsurface_Live_Data!F21</f>
        <v>1203.0681582051066</v>
      </c>
      <c r="G23" s="53">
        <f>Subsurface_Live_Data!I21</f>
        <v>5575.493293378915</v>
      </c>
      <c r="H23" s="53">
        <f>Subsurface_Live_Data!K21</f>
        <v>14628.005233442198</v>
      </c>
      <c r="I23" s="54">
        <f>Subsurface_Live_Data!M21/COS(RADIANS(D23))</f>
        <v>14.824143835111435</v>
      </c>
      <c r="J23" s="54">
        <f>Subsurface_Live_Data!N21/COS(RADIANS(D23))</f>
        <v>68.700940980816142</v>
      </c>
      <c r="K23" s="54">
        <f>Subsurface_Live_Data!O21/COS(RADIANS(D23))</f>
        <v>180.24552650851592</v>
      </c>
      <c r="L23" s="53">
        <f>Inputs!$C$21*K23/(2*Inputs!$C$12*1000000)</f>
        <v>15178.721751542738</v>
      </c>
      <c r="M23" s="53">
        <f t="shared" si="0"/>
        <v>14628.005233442198</v>
      </c>
      <c r="N23" s="54">
        <f t="shared" si="1"/>
        <v>550.71651810054027</v>
      </c>
      <c r="O23" s="55">
        <f t="shared" si="2"/>
        <v>0</v>
      </c>
      <c r="P23" s="54">
        <f t="shared" si="3"/>
        <v>550.71651810054027</v>
      </c>
      <c r="Q23" s="53">
        <f>Inputs!$C$21*J23/(2*Inputs!$C$12*1000000)</f>
        <v>5785.3999897617423</v>
      </c>
      <c r="R23" s="53">
        <f t="shared" si="4"/>
        <v>5575.493293378916</v>
      </c>
      <c r="S23" s="53">
        <f>Inputs!$C$21*I23/(2*Inputs!$C$12*1000000)*COS(RADIANS(D23))</f>
        <v>1203.0681582051066</v>
      </c>
    </row>
    <row r="24" spans="1:19">
      <c r="A24" s="53">
        <f>Subsurface_Live_Data!A22</f>
        <v>-50</v>
      </c>
      <c r="B24" s="54">
        <f>Model_Data!P22</f>
        <v>422.94855132149678</v>
      </c>
      <c r="C24" s="54">
        <f>ABS(B24)*Inputs!$C$13/2</f>
        <v>1057.3713783037419</v>
      </c>
      <c r="D24" s="54">
        <f>DEGREES(ASIN(MIN(1,C24/(Inputs!$C$11*1000))))</f>
        <v>15.327908180984778</v>
      </c>
      <c r="E24" s="54">
        <f>Model_Data!I22</f>
        <v>7.9016278972643068</v>
      </c>
      <c r="F24" s="53">
        <f>Subsurface_Live_Data!F22</f>
        <v>1223.0962491259836</v>
      </c>
      <c r="G24" s="53">
        <f>Subsurface_Live_Data!I22</f>
        <v>5566.739060888317</v>
      </c>
      <c r="H24" s="53">
        <f>Subsurface_Live_Data!K22</f>
        <v>14626.012286300016</v>
      </c>
      <c r="I24" s="54">
        <f>Subsurface_Live_Data!M22/COS(RADIANS(D24))</f>
        <v>15.059819619053775</v>
      </c>
      <c r="J24" s="54">
        <f>Subsurface_Live_Data!N22/COS(RADIANS(D24))</f>
        <v>68.542509375877941</v>
      </c>
      <c r="K24" s="54">
        <f>Subsurface_Live_Data!O22/COS(RADIANS(D24))</f>
        <v>180.08812220227352</v>
      </c>
      <c r="L24" s="53">
        <f>Inputs!$C$21*K24/(2*Inputs!$C$12*1000000)</f>
        <v>15165.466520119089</v>
      </c>
      <c r="M24" s="53">
        <f t="shared" si="0"/>
        <v>14626.012286300016</v>
      </c>
      <c r="N24" s="54">
        <f t="shared" si="1"/>
        <v>539.45423381907312</v>
      </c>
      <c r="O24" s="55">
        <f t="shared" si="2"/>
        <v>0</v>
      </c>
      <c r="P24" s="54">
        <f t="shared" si="3"/>
        <v>539.45423381907312</v>
      </c>
      <c r="Q24" s="53">
        <f>Inputs!$C$21*J24/(2*Inputs!$C$12*1000000)</f>
        <v>5772.0582481130596</v>
      </c>
      <c r="R24" s="53">
        <f t="shared" si="4"/>
        <v>5566.7390608883179</v>
      </c>
      <c r="S24" s="53">
        <f>Inputs!$C$21*I24/(2*Inputs!$C$12*1000000)*COS(RADIANS(D24))</f>
        <v>1223.0962491259836</v>
      </c>
    </row>
    <row r="25" spans="1:19">
      <c r="A25" s="53">
        <f>Subsurface_Live_Data!A23</f>
        <v>-49.5</v>
      </c>
      <c r="B25" s="54">
        <f>Model_Data!P23</f>
        <v>418.81740692178937</v>
      </c>
      <c r="C25" s="54">
        <f>ABS(B25)*Inputs!$C$13/2</f>
        <v>1047.0435173044734</v>
      </c>
      <c r="D25" s="54">
        <f>DEGREES(ASIN(MIN(1,C25/(Inputs!$C$11*1000))))</f>
        <v>15.174572181234906</v>
      </c>
      <c r="E25" s="54">
        <f>Model_Data!I23</f>
        <v>7.8403294918744804</v>
      </c>
      <c r="F25" s="53">
        <f>Subsurface_Live_Data!F23</f>
        <v>1240.7949999125201</v>
      </c>
      <c r="G25" s="53">
        <f>Subsurface_Live_Data!I23</f>
        <v>5557.17661397957</v>
      </c>
      <c r="H25" s="53">
        <f>Subsurface_Live_Data!K23</f>
        <v>14629.040649051145</v>
      </c>
      <c r="I25" s="54">
        <f>Subsurface_Live_Data!M23/COS(RADIANS(D25))</f>
        <v>15.26659810735419</v>
      </c>
      <c r="J25" s="54">
        <f>Subsurface_Live_Data!N23/COS(RADIANS(D25))</f>
        <v>68.374858041171095</v>
      </c>
      <c r="K25" s="54">
        <f>Subsurface_Live_Data!O23/COS(RADIANS(D25))</f>
        <v>179.9940234292994</v>
      </c>
      <c r="L25" s="53">
        <f>Inputs!$C$21*K25/(2*Inputs!$C$12*1000000)</f>
        <v>15157.542334039119</v>
      </c>
      <c r="M25" s="53">
        <f t="shared" si="0"/>
        <v>14629.040649051145</v>
      </c>
      <c r="N25" s="54">
        <f t="shared" si="1"/>
        <v>528.50168498797393</v>
      </c>
      <c r="O25" s="55">
        <f t="shared" si="2"/>
        <v>0</v>
      </c>
      <c r="P25" s="54">
        <f t="shared" si="3"/>
        <v>528.50168498797393</v>
      </c>
      <c r="Q25" s="53">
        <f>Inputs!$C$21*J25/(2*Inputs!$C$12*1000000)</f>
        <v>5757.9401004392548</v>
      </c>
      <c r="R25" s="53">
        <f t="shared" si="4"/>
        <v>5557.17661397957</v>
      </c>
      <c r="S25" s="53">
        <f>Inputs!$C$21*I25/(2*Inputs!$C$12*1000000)*COS(RADIANS(D25))</f>
        <v>1240.7949999125201</v>
      </c>
    </row>
    <row r="26" spans="1:19">
      <c r="A26" s="53">
        <f>Subsurface_Live_Data!A24</f>
        <v>-49</v>
      </c>
      <c r="B26" s="54">
        <f>Model_Data!P24</f>
        <v>414.68339030034258</v>
      </c>
      <c r="C26" s="54">
        <f>ABS(B26)*Inputs!$C$13/2</f>
        <v>1036.7084757508565</v>
      </c>
      <c r="D26" s="54">
        <f>DEGREES(ASIN(MIN(1,C26/(Inputs!$C$11*1000))))</f>
        <v>15.02124090531434</v>
      </c>
      <c r="E26" s="54">
        <f>Model_Data!I24</f>
        <v>7.7791135702335419</v>
      </c>
      <c r="F26" s="53">
        <f>Subsurface_Live_Data!F24</f>
        <v>1258.5092160335148</v>
      </c>
      <c r="G26" s="53">
        <f>Subsurface_Live_Data!I24</f>
        <v>5546.8087496075532</v>
      </c>
      <c r="H26" s="53">
        <f>Subsurface_Live_Data!K24</f>
        <v>14628.219878746677</v>
      </c>
      <c r="I26" s="54">
        <f>Subsurface_Live_Data!M24/COS(RADIANS(D26))</f>
        <v>15.473376388917012</v>
      </c>
      <c r="J26" s="54">
        <f>Subsurface_Live_Data!N24/COS(RADIANS(D26))</f>
        <v>68.198038160199047</v>
      </c>
      <c r="K26" s="54">
        <f>Subsurface_Live_Data!O24/COS(RADIANS(D26))</f>
        <v>179.85402824229897</v>
      </c>
      <c r="L26" s="53">
        <f>Inputs!$C$21*K26/(2*Inputs!$C$12*1000000)</f>
        <v>15145.753148303435</v>
      </c>
      <c r="M26" s="53">
        <f t="shared" si="0"/>
        <v>14628.219878746675</v>
      </c>
      <c r="N26" s="54">
        <f t="shared" si="1"/>
        <v>517.53326955675766</v>
      </c>
      <c r="O26" s="55">
        <f t="shared" si="2"/>
        <v>0</v>
      </c>
      <c r="P26" s="54">
        <f t="shared" si="3"/>
        <v>517.53326955675766</v>
      </c>
      <c r="Q26" s="53">
        <f>Inputs!$C$21*J26/(2*Inputs!$C$12*1000000)</f>
        <v>5743.049856972998</v>
      </c>
      <c r="R26" s="53">
        <f t="shared" si="4"/>
        <v>5546.808749607555</v>
      </c>
      <c r="S26" s="53">
        <f>Inputs!$C$21*I26/(2*Inputs!$C$12*1000000)*COS(RADIANS(D26))</f>
        <v>1258.5092160335148</v>
      </c>
    </row>
    <row r="27" spans="1:19">
      <c r="A27" s="53">
        <f>Subsurface_Live_Data!A25</f>
        <v>-48.5</v>
      </c>
      <c r="B27" s="54">
        <f>Model_Data!P25</f>
        <v>410.54652591110425</v>
      </c>
      <c r="C27" s="54">
        <f>ABS(B27)*Inputs!$C$13/2</f>
        <v>1026.3663147777606</v>
      </c>
      <c r="D27" s="54">
        <f>DEGREES(ASIN(MIN(1,C27/(Inputs!$C$11*1000))))</f>
        <v>14.867914152096192</v>
      </c>
      <c r="E27" s="54">
        <f>Model_Data!I25</f>
        <v>7.7179837858747007</v>
      </c>
      <c r="F27" s="53">
        <f>Subsurface_Live_Data!F25</f>
        <v>1274.5448931868998</v>
      </c>
      <c r="G27" s="53">
        <f>Subsurface_Live_Data!I25</f>
        <v>5535.638924495328</v>
      </c>
      <c r="H27" s="53">
        <f>Subsurface_Live_Data!K25</f>
        <v>14628.865542990872</v>
      </c>
      <c r="I27" s="54">
        <f>Subsurface_Live_Data!M25/COS(RADIANS(D27))</f>
        <v>15.659346051494612</v>
      </c>
      <c r="J27" s="54">
        <f>Subsurface_Live_Data!N25/COS(RADIANS(D27))</f>
        <v>68.012108477440933</v>
      </c>
      <c r="K27" s="54">
        <f>Subsurface_Live_Data!O25/COS(RADIANS(D27))</f>
        <v>179.73354183365558</v>
      </c>
      <c r="L27" s="53">
        <f>Inputs!$C$21*K27/(2*Inputs!$C$12*1000000)</f>
        <v>15135.606823415008</v>
      </c>
      <c r="M27" s="53">
        <f t="shared" si="0"/>
        <v>14628.865542990872</v>
      </c>
      <c r="N27" s="54">
        <f t="shared" si="1"/>
        <v>506.74128042413577</v>
      </c>
      <c r="O27" s="55">
        <f t="shared" si="2"/>
        <v>0</v>
      </c>
      <c r="P27" s="54">
        <f t="shared" si="3"/>
        <v>506.74128042413577</v>
      </c>
      <c r="Q27" s="53">
        <f>Inputs!$C$21*J27/(2*Inputs!$C$12*1000000)</f>
        <v>5727.3924646670375</v>
      </c>
      <c r="R27" s="53">
        <f t="shared" si="4"/>
        <v>5535.638924495327</v>
      </c>
      <c r="S27" s="53">
        <f>Inputs!$C$21*I27/(2*Inputs!$C$12*1000000)*COS(RADIANS(D27))</f>
        <v>1274.5448931868998</v>
      </c>
    </row>
    <row r="28" spans="1:19">
      <c r="A28" s="53">
        <f>Subsurface_Live_Data!A26</f>
        <v>-48</v>
      </c>
      <c r="B28" s="54">
        <f>Model_Data!P26</f>
        <v>406.40683834462834</v>
      </c>
      <c r="C28" s="54">
        <f>ABS(B28)*Inputs!$C$13/2</f>
        <v>1016.0170958615709</v>
      </c>
      <c r="D28" s="54">
        <f>DEGREES(ASIN(MIN(1,C28/(Inputs!$C$11*1000))))</f>
        <v>14.71459172549512</v>
      </c>
      <c r="E28" s="54">
        <f>Model_Data!I26</f>
        <v>7.6569438926073863</v>
      </c>
      <c r="F28" s="53">
        <f>Subsurface_Live_Data!F26</f>
        <v>1288.9247717898286</v>
      </c>
      <c r="G28" s="53">
        <f>Subsurface_Live_Data!I26</f>
        <v>5523.6712956624315</v>
      </c>
      <c r="H28" s="53">
        <f>Subsurface_Live_Data!K26</f>
        <v>14630.343646203193</v>
      </c>
      <c r="I28" s="54">
        <f>Subsurface_Live_Data!M26/COS(RADIANS(D28))</f>
        <v>15.824834891599831</v>
      </c>
      <c r="J28" s="54">
        <f>Subsurface_Live_Data!N26/COS(RADIANS(D28))</f>
        <v>67.817135772746653</v>
      </c>
      <c r="K28" s="54">
        <f>Subsurface_Live_Data!O26/COS(RADIANS(D28))</f>
        <v>179.62473658337305</v>
      </c>
      <c r="L28" s="53">
        <f>Inputs!$C$21*K28/(2*Inputs!$C$12*1000000)</f>
        <v>15126.444184812341</v>
      </c>
      <c r="M28" s="53">
        <f t="shared" si="0"/>
        <v>14630.343646203193</v>
      </c>
      <c r="N28" s="54">
        <f t="shared" si="1"/>
        <v>496.10053860914741</v>
      </c>
      <c r="O28" s="55">
        <f t="shared" si="2"/>
        <v>0</v>
      </c>
      <c r="P28" s="54">
        <f t="shared" si="3"/>
        <v>496.10053860914741</v>
      </c>
      <c r="Q28" s="53">
        <f>Inputs!$C$21*J28/(2*Inputs!$C$12*1000000)</f>
        <v>5710.9735471436652</v>
      </c>
      <c r="R28" s="53">
        <f t="shared" si="4"/>
        <v>5523.6712956624315</v>
      </c>
      <c r="S28" s="53">
        <f>Inputs!$C$21*I28/(2*Inputs!$C$12*1000000)*COS(RADIANS(D28))</f>
        <v>1288.9247717898286</v>
      </c>
    </row>
    <row r="29" spans="1:19">
      <c r="A29" s="53">
        <f>Subsurface_Live_Data!A27</f>
        <v>-47.5</v>
      </c>
      <c r="B29" s="54">
        <f>Model_Data!P27</f>
        <v>402.26435232361837</v>
      </c>
      <c r="C29" s="54">
        <f>ABS(B29)*Inputs!$C$13/2</f>
        <v>1005.6608808090459</v>
      </c>
      <c r="D29" s="54">
        <f>DEGREES(ASIN(MIN(1,C29/(Inputs!$C$11*1000))))</f>
        <v>14.561273434278492</v>
      </c>
      <c r="E29" s="54">
        <f>Model_Data!I27</f>
        <v>7.595997748011027</v>
      </c>
      <c r="F29" s="53">
        <f>Subsurface_Live_Data!F27</f>
        <v>1302.6841574438849</v>
      </c>
      <c r="G29" s="53">
        <f>Subsurface_Live_Data!I27</f>
        <v>5510.9107712975274</v>
      </c>
      <c r="H29" s="53">
        <f>Subsurface_Live_Data!K27</f>
        <v>14628.543151160482</v>
      </c>
      <c r="I29" s="54">
        <f>Subsurface_Live_Data!M27/COS(RADIANS(D29))</f>
        <v>15.982592028192007</v>
      </c>
      <c r="J29" s="54">
        <f>Subsurface_Live_Data!N27/COS(RADIANS(D29))</f>
        <v>67.613195461165674</v>
      </c>
      <c r="K29" s="54">
        <f>Subsurface_Live_Data!O27/COS(RADIANS(D29))</f>
        <v>179.47714786872399</v>
      </c>
      <c r="L29" s="53">
        <f>Inputs!$C$21*K29/(2*Inputs!$C$12*1000000)</f>
        <v>15114.015537751187</v>
      </c>
      <c r="M29" s="53">
        <f t="shared" si="0"/>
        <v>14628.543151160482</v>
      </c>
      <c r="N29" s="54">
        <f t="shared" si="1"/>
        <v>485.47238659070536</v>
      </c>
      <c r="O29" s="55">
        <f t="shared" si="2"/>
        <v>0</v>
      </c>
      <c r="P29" s="54">
        <f t="shared" si="3"/>
        <v>485.47238659070536</v>
      </c>
      <c r="Q29" s="53">
        <f>Inputs!$C$21*J29/(2*Inputs!$C$12*1000000)</f>
        <v>5693.7994552071068</v>
      </c>
      <c r="R29" s="53">
        <f t="shared" si="4"/>
        <v>5510.9107712975274</v>
      </c>
      <c r="S29" s="53">
        <f>Inputs!$C$21*I29/(2*Inputs!$C$12*1000000)*COS(RADIANS(D29))</f>
        <v>1302.6841574438852</v>
      </c>
    </row>
    <row r="30" spans="1:19">
      <c r="A30" s="53">
        <f>Subsurface_Live_Data!A28</f>
        <v>-47</v>
      </c>
      <c r="B30" s="54">
        <f>Model_Data!P28</f>
        <v>398.11909268910313</v>
      </c>
      <c r="C30" s="54">
        <f>ABS(B30)*Inputs!$C$13/2</f>
        <v>995.29773172275782</v>
      </c>
      <c r="D30" s="54">
        <f>DEGREES(ASIN(MIN(1,C30/(Inputs!$C$11*1000))))</f>
        <v>14.40795909153249</v>
      </c>
      <c r="E30" s="54">
        <f>Model_Data!I28</f>
        <v>7.5351493170616237</v>
      </c>
      <c r="F30" s="53">
        <f>Subsurface_Live_Data!F28</f>
        <v>1314.1421850088659</v>
      </c>
      <c r="G30" s="53">
        <f>Subsurface_Live_Data!I28</f>
        <v>5497.3630724095447</v>
      </c>
      <c r="H30" s="53">
        <f>Subsurface_Live_Data!K28</f>
        <v>14628.933341310511</v>
      </c>
      <c r="I30" s="54">
        <f>Subsurface_Live_Data!M28/COS(RADIANS(D30))</f>
        <v>16.112028874310653</v>
      </c>
      <c r="J30" s="54">
        <f>Subsurface_Live_Data!N28/COS(RADIANS(D30))</f>
        <v>67.400372323208018</v>
      </c>
      <c r="K30" s="54">
        <f>Subsurface_Live_Data!O28/COS(RADIANS(D30))</f>
        <v>179.35791049426706</v>
      </c>
      <c r="L30" s="53">
        <f>Inputs!$C$21*K30/(2*Inputs!$C$12*1000000)</f>
        <v>15103.974395736044</v>
      </c>
      <c r="M30" s="53">
        <f t="shared" si="0"/>
        <v>14628.933341310512</v>
      </c>
      <c r="N30" s="54">
        <f t="shared" si="1"/>
        <v>475.04105442553373</v>
      </c>
      <c r="O30" s="55">
        <f t="shared" si="2"/>
        <v>0</v>
      </c>
      <c r="P30" s="54">
        <f t="shared" si="3"/>
        <v>475.04105442553373</v>
      </c>
      <c r="Q30" s="53">
        <f>Inputs!$C$21*J30/(2*Inputs!$C$12*1000000)</f>
        <v>5675.8773283398041</v>
      </c>
      <c r="R30" s="53">
        <f t="shared" si="4"/>
        <v>5497.3630724095447</v>
      </c>
      <c r="S30" s="53">
        <f>Inputs!$C$21*I30/(2*Inputs!$C$12*1000000)*COS(RADIANS(D30))</f>
        <v>1314.1421850088664</v>
      </c>
    </row>
    <row r="31" spans="1:19">
      <c r="A31" s="53">
        <f>Subsurface_Live_Data!A29</f>
        <v>-46.5</v>
      </c>
      <c r="B31" s="54">
        <f>Model_Data!P29</f>
        <v>393.9710844109868</v>
      </c>
      <c r="C31" s="54">
        <f>ABS(B31)*Inputs!$C$13/2</f>
        <v>984.92771102746701</v>
      </c>
      <c r="D31" s="54">
        <f>DEGREES(ASIN(MIN(1,C31/(Inputs!$C$11*1000))))</f>
        <v>14.254648515031473</v>
      </c>
      <c r="E31" s="54">
        <f>Model_Data!I29</f>
        <v>7.4744026758958535</v>
      </c>
      <c r="F31" s="53">
        <f>Subsurface_Live_Data!F29</f>
        <v>1324.2623031045134</v>
      </c>
      <c r="G31" s="53">
        <f>Subsurface_Live_Data!I29</f>
        <v>5483.0348055196546</v>
      </c>
      <c r="H31" s="53">
        <f>Subsurface_Live_Data!K29</f>
        <v>14627.807692098573</v>
      </c>
      <c r="I31" s="54">
        <f>Subsurface_Live_Data!M29/COS(RADIANS(D31))</f>
        <v>16.225011221912254</v>
      </c>
      <c r="J31" s="54">
        <f>Subsurface_Live_Data!N29/COS(RADIANS(D31))</f>
        <v>67.178761368600846</v>
      </c>
      <c r="K31" s="54">
        <f>Subsurface_Live_Data!O29/COS(RADIANS(D31))</f>
        <v>179.221551047612</v>
      </c>
      <c r="L31" s="53">
        <f>Inputs!$C$21*K31/(2*Inputs!$C$12*1000000)</f>
        <v>15092.491380656202</v>
      </c>
      <c r="M31" s="53">
        <f t="shared" si="0"/>
        <v>14627.807692098575</v>
      </c>
      <c r="N31" s="54">
        <f t="shared" si="1"/>
        <v>464.68368855762856</v>
      </c>
      <c r="O31" s="55">
        <f t="shared" si="2"/>
        <v>0</v>
      </c>
      <c r="P31" s="54">
        <f t="shared" si="3"/>
        <v>464.68368855762856</v>
      </c>
      <c r="Q31" s="53">
        <f>Inputs!$C$21*J31/(2*Inputs!$C$12*1000000)</f>
        <v>5657.2151674405313</v>
      </c>
      <c r="R31" s="53">
        <f t="shared" si="4"/>
        <v>5483.0348055196546</v>
      </c>
      <c r="S31" s="53">
        <f>Inputs!$C$21*I31/(2*Inputs!$C$12*1000000)*COS(RADIANS(D31))</f>
        <v>1324.2623031045132</v>
      </c>
    </row>
    <row r="32" spans="1:19">
      <c r="A32" s="53">
        <f>Subsurface_Live_Data!A30</f>
        <v>-46</v>
      </c>
      <c r="B32" s="54">
        <f>Model_Data!P30</f>
        <v>389.82035258295582</v>
      </c>
      <c r="C32" s="54">
        <f>ABS(B32)*Inputs!$C$13/2</f>
        <v>974.55088145738955</v>
      </c>
      <c r="D32" s="54">
        <f>DEGREES(ASIN(MIN(1,C32/(Inputs!$C$11*1000))))</f>
        <v>14.101341527028742</v>
      </c>
      <c r="E32" s="54">
        <f>Model_Data!I30</f>
        <v>7.4137620157175332</v>
      </c>
      <c r="F32" s="53">
        <f>Subsurface_Live_Data!F30</f>
        <v>1331.9721423160381</v>
      </c>
      <c r="G32" s="53">
        <f>Subsurface_Live_Data!I30</f>
        <v>5467.9335464574806</v>
      </c>
      <c r="H32" s="53">
        <f>Subsurface_Live_Data!K30</f>
        <v>14628.668588877104</v>
      </c>
      <c r="I32" s="54">
        <f>Subsurface_Live_Data!M30/COS(RADIANS(D32))</f>
        <v>16.308445356745395</v>
      </c>
      <c r="J32" s="54">
        <f>Subsurface_Live_Data!N30/COS(RADIANS(D32))</f>
        <v>66.948468833335866</v>
      </c>
      <c r="K32" s="54">
        <f>Subsurface_Live_Data!O30/COS(RADIANS(D32))</f>
        <v>179.11098494058004</v>
      </c>
      <c r="L32" s="53">
        <f>Inputs!$C$21*K32/(2*Inputs!$C$12*1000000)</f>
        <v>15083.180457903785</v>
      </c>
      <c r="M32" s="53">
        <f t="shared" si="0"/>
        <v>14628.668588877104</v>
      </c>
      <c r="N32" s="54">
        <f t="shared" si="1"/>
        <v>454.51186902668087</v>
      </c>
      <c r="O32" s="55">
        <f t="shared" si="2"/>
        <v>0</v>
      </c>
      <c r="P32" s="54">
        <f t="shared" si="3"/>
        <v>454.51186902668087</v>
      </c>
      <c r="Q32" s="53">
        <f>Inputs!$C$21*J32/(2*Inputs!$C$12*1000000)</f>
        <v>5637.8219187871218</v>
      </c>
      <c r="R32" s="53">
        <f t="shared" si="4"/>
        <v>5467.9335464574815</v>
      </c>
      <c r="S32" s="53">
        <f>Inputs!$C$21*I32/(2*Inputs!$C$12*1000000)*COS(RADIANS(D32))</f>
        <v>1331.9721423160379</v>
      </c>
    </row>
    <row r="33" spans="1:19">
      <c r="A33" s="53">
        <f>Subsurface_Live_Data!A31</f>
        <v>-45.5</v>
      </c>
      <c r="B33" s="54">
        <f>Model_Data!P31</f>
        <v>385.66692243821308</v>
      </c>
      <c r="C33" s="54">
        <f>ABS(B33)*Inputs!$C$13/2</f>
        <v>964.16730609553269</v>
      </c>
      <c r="D33" s="54">
        <f>DEGREES(ASIN(MIN(1,C33/(Inputs!$C$11*1000))))</f>
        <v>13.948037954817073</v>
      </c>
      <c r="E33" s="54">
        <f>Model_Data!I31</f>
        <v>7.3532316468514338</v>
      </c>
      <c r="F33" s="53">
        <f>Subsurface_Live_Data!F31</f>
        <v>1338.2236916497875</v>
      </c>
      <c r="G33" s="53">
        <f>Subsurface_Live_Data!I31</f>
        <v>5452.067935099958</v>
      </c>
      <c r="H33" s="53">
        <f>Subsurface_Live_Data!K31</f>
        <v>14628.019588067556</v>
      </c>
      <c r="I33" s="54">
        <f>Subsurface_Live_Data!M31/COS(RADIANS(D33))</f>
        <v>16.374041199076057</v>
      </c>
      <c r="J33" s="54">
        <f>Subsurface_Live_Data!N31/COS(RADIANS(D33))</f>
        <v>66.709613307945233</v>
      </c>
      <c r="K33" s="54">
        <f>Subsurface_Live_Data!O31/COS(RADIANS(D33))</f>
        <v>178.98337691258868</v>
      </c>
      <c r="L33" s="53">
        <f>Inputs!$C$21*K33/(2*Inputs!$C$12*1000000)</f>
        <v>15072.434411731858</v>
      </c>
      <c r="M33" s="53">
        <f t="shared" si="0"/>
        <v>14628.019588067558</v>
      </c>
      <c r="N33" s="54">
        <f t="shared" si="1"/>
        <v>444.41482366430137</v>
      </c>
      <c r="O33" s="55">
        <f t="shared" si="2"/>
        <v>0</v>
      </c>
      <c r="P33" s="54">
        <f t="shared" si="3"/>
        <v>444.41482366430137</v>
      </c>
      <c r="Q33" s="53">
        <f>Inputs!$C$21*J33/(2*Inputs!$C$12*1000000)</f>
        <v>5617.707569050116</v>
      </c>
      <c r="R33" s="53">
        <f t="shared" si="4"/>
        <v>5452.067935099959</v>
      </c>
      <c r="S33" s="53">
        <f>Inputs!$C$21*I33/(2*Inputs!$C$12*1000000)*COS(RADIANS(D33))</f>
        <v>1338.2236916497875</v>
      </c>
    </row>
    <row r="34" spans="1:19">
      <c r="A34" s="53">
        <f>Subsurface_Live_Data!A32</f>
        <v>-45</v>
      </c>
      <c r="B34" s="54">
        <f>Model_Data!P32</f>
        <v>381.5108193193737</v>
      </c>
      <c r="C34" s="54">
        <f>ABS(B34)*Inputs!$C$13/2</f>
        <v>953.77704829843424</v>
      </c>
      <c r="D34" s="54">
        <f>DEGREES(ASIN(MIN(1,C34/(Inputs!$C$11*1000))))</f>
        <v>13.79473762959732</v>
      </c>
      <c r="E34" s="54">
        <f>Model_Data!I32</f>
        <v>7.2928160029494338</v>
      </c>
      <c r="F34" s="53">
        <f>Subsurface_Live_Data!F32</f>
        <v>1342.07490025327</v>
      </c>
      <c r="G34" s="53">
        <f>Subsurface_Live_Data!I32</f>
        <v>5435.447780642543</v>
      </c>
      <c r="H34" s="53">
        <f>Subsurface_Live_Data!K32</f>
        <v>14629.081269338794</v>
      </c>
      <c r="I34" s="54">
        <f>Subsurface_Live_Data!M32/COS(RADIANS(D34))</f>
        <v>16.410316953913821</v>
      </c>
      <c r="J34" s="54">
        <f>Subsurface_Live_Data!N32/COS(RADIANS(D34))</f>
        <v>66.462326990809999</v>
      </c>
      <c r="K34" s="54">
        <f>Subsurface_Live_Data!O32/COS(RADIANS(D34))</f>
        <v>178.8781388647601</v>
      </c>
      <c r="L34" s="53">
        <f>Inputs!$C$21*K34/(2*Inputs!$C$12*1000000)</f>
        <v>15063.572172115662</v>
      </c>
      <c r="M34" s="53">
        <f t="shared" si="0"/>
        <v>14629.081269338792</v>
      </c>
      <c r="N34" s="54">
        <f t="shared" si="1"/>
        <v>434.4909027768681</v>
      </c>
      <c r="O34" s="55">
        <f t="shared" si="2"/>
        <v>0</v>
      </c>
      <c r="P34" s="54">
        <f t="shared" si="3"/>
        <v>434.4909027768681</v>
      </c>
      <c r="Q34" s="53">
        <f>Inputs!$C$21*J34/(2*Inputs!$C$12*1000000)</f>
        <v>5596.8832508355827</v>
      </c>
      <c r="R34" s="53">
        <f t="shared" si="4"/>
        <v>5435.4477806425421</v>
      </c>
      <c r="S34" s="53">
        <f>Inputs!$C$21*I34/(2*Inputs!$C$12*1000000)*COS(RADIANS(D34))</f>
        <v>1342.0749002532702</v>
      </c>
    </row>
    <row r="35" spans="1:19">
      <c r="A35" s="53">
        <f>Subsurface_Live_Data!A33</f>
        <v>-44.5</v>
      </c>
      <c r="B35" s="54">
        <f>Model_Data!P33</f>
        <v>377.35206869019748</v>
      </c>
      <c r="C35" s="54">
        <f>ABS(B35)*Inputs!$C$13/2</f>
        <v>943.38017172549371</v>
      </c>
      <c r="D35" s="54">
        <f>DEGREES(ASIN(MIN(1,C35/(Inputs!$C$11*1000))))</f>
        <v>13.641440386893608</v>
      </c>
      <c r="E35" s="54">
        <f>Model_Data!I33</f>
        <v>7.2325196453541665</v>
      </c>
      <c r="F35" s="53">
        <f>Subsurface_Live_Data!F33</f>
        <v>1344.6371834555257</v>
      </c>
      <c r="G35" s="53">
        <f>Subsurface_Live_Data!I33</f>
        <v>5418.0841767230013</v>
      </c>
      <c r="H35" s="53">
        <f>Subsurface_Live_Data!K33</f>
        <v>14627.974984883302</v>
      </c>
      <c r="I35" s="54">
        <f>Subsurface_Live_Data!M33/COS(RADIANS(D35))</f>
        <v>16.430912557554532</v>
      </c>
      <c r="J35" s="54">
        <f>Subsurface_Live_Data!N33/COS(RADIANS(D35))</f>
        <v>66.206757058752686</v>
      </c>
      <c r="K35" s="54">
        <f>Subsurface_Live_Data!O33/COS(RADIANS(D35))</f>
        <v>178.74782939814654</v>
      </c>
      <c r="L35" s="53">
        <f>Inputs!$C$21*K35/(2*Inputs!$C$12*1000000)</f>
        <v>15052.598634110958</v>
      </c>
      <c r="M35" s="53">
        <f t="shared" si="0"/>
        <v>14627.974984883302</v>
      </c>
      <c r="N35" s="54">
        <f t="shared" si="1"/>
        <v>424.62364922765664</v>
      </c>
      <c r="O35" s="55">
        <f t="shared" si="2"/>
        <v>0</v>
      </c>
      <c r="P35" s="54">
        <f t="shared" si="3"/>
        <v>424.62364922765664</v>
      </c>
      <c r="Q35" s="53">
        <f>Inputs!$C$21*J35/(2*Inputs!$C$12*1000000)</f>
        <v>5575.3613581045838</v>
      </c>
      <c r="R35" s="53">
        <f t="shared" si="4"/>
        <v>5418.0841767230013</v>
      </c>
      <c r="S35" s="53">
        <f>Inputs!$C$21*I35/(2*Inputs!$C$12*1000000)*COS(RADIANS(D35))</f>
        <v>1344.6371834555259</v>
      </c>
    </row>
    <row r="36" spans="1:19">
      <c r="A36" s="53">
        <f>Subsurface_Live_Data!A34</f>
        <v>-44</v>
      </c>
      <c r="B36" s="54">
        <f>Model_Data!P34</f>
        <v>373.19069614577529</v>
      </c>
      <c r="C36" s="54">
        <f>ABS(B36)*Inputs!$C$13/2</f>
        <v>932.97674036443823</v>
      </c>
      <c r="D36" s="54">
        <f>DEGREES(ASIN(MIN(1,C36/(Inputs!$C$11*1000))))</f>
        <v>13.488146066910405</v>
      </c>
      <c r="E36" s="54">
        <f>Model_Data!I34</f>
        <v>7.1723472676252644</v>
      </c>
      <c r="F36" s="53">
        <f>Subsurface_Live_Data!F34</f>
        <v>1345.5925502759046</v>
      </c>
      <c r="G36" s="53">
        <f>Subsurface_Live_Data!I34</f>
        <v>5399.9896254318637</v>
      </c>
      <c r="H36" s="53">
        <f>Subsurface_Live_Data!K34</f>
        <v>14625.911504274929</v>
      </c>
      <c r="I36" s="54">
        <f>Subsurface_Live_Data!M34/COS(RADIANS(D36))</f>
        <v>16.431975993271116</v>
      </c>
      <c r="J36" s="54">
        <f>Subsurface_Live_Data!N34/COS(RADIANS(D36))</f>
        <v>65.94306714229019</v>
      </c>
      <c r="K36" s="54">
        <f>Subsurface_Live_Data!O34/COS(RADIANS(D36))</f>
        <v>178.60728098463008</v>
      </c>
      <c r="L36" s="53">
        <f>Inputs!$C$21*K36/(2*Inputs!$C$12*1000000)</f>
        <v>15040.762860415425</v>
      </c>
      <c r="M36" s="53">
        <f t="shared" si="0"/>
        <v>14625.911504274931</v>
      </c>
      <c r="N36" s="54">
        <f t="shared" si="1"/>
        <v>414.85135614049614</v>
      </c>
      <c r="O36" s="55">
        <f t="shared" si="2"/>
        <v>0</v>
      </c>
      <c r="P36" s="54">
        <f t="shared" si="3"/>
        <v>414.85135614049614</v>
      </c>
      <c r="Q36" s="53">
        <f>Inputs!$C$21*J36/(2*Inputs!$C$12*1000000)</f>
        <v>5553.1556704062396</v>
      </c>
      <c r="R36" s="53">
        <f t="shared" si="4"/>
        <v>5399.9896254318646</v>
      </c>
      <c r="S36" s="53">
        <f>Inputs!$C$21*I36/(2*Inputs!$C$12*1000000)*COS(RADIANS(D36))</f>
        <v>1345.5925502759048</v>
      </c>
    </row>
    <row r="37" spans="1:19">
      <c r="A37" s="53">
        <f>Subsurface_Live_Data!A35</f>
        <v>-43.5</v>
      </c>
      <c r="B37" s="54">
        <f>Model_Data!P35</f>
        <v>369.02672739852278</v>
      </c>
      <c r="C37" s="54">
        <f>ABS(B37)*Inputs!$C$13/2</f>
        <v>922.56681849630695</v>
      </c>
      <c r="D37" s="54">
        <f>DEGREES(ASIN(MIN(1,C37/(Inputs!$C$11*1000))))</f>
        <v>13.334854513998332</v>
      </c>
      <c r="E37" s="54">
        <f>Model_Data!I35</f>
        <v>7.1123037002334444</v>
      </c>
      <c r="F37" s="53">
        <f>Subsurface_Live_Data!F35</f>
        <v>1345.2511794984607</v>
      </c>
      <c r="G37" s="53">
        <f>Subsurface_Live_Data!I35</f>
        <v>5381.1781689455565</v>
      </c>
      <c r="H37" s="53">
        <f>Subsurface_Live_Data!K35</f>
        <v>14621.986694083294</v>
      </c>
      <c r="I37" s="54">
        <f>Subsurface_Live_Data!M35/COS(RADIANS(D37))</f>
        <v>16.417330527258546</v>
      </c>
      <c r="J37" s="54">
        <f>Subsurface_Live_Data!N35/COS(RADIANS(D37))</f>
        <v>65.671438889638395</v>
      </c>
      <c r="K37" s="54">
        <f>Subsurface_Live_Data!O35/COS(RADIANS(D37))</f>
        <v>178.44547708290384</v>
      </c>
      <c r="L37" s="53">
        <f>Inputs!$C$21*K37/(2*Inputs!$C$12*1000000)</f>
        <v>15027.137133052363</v>
      </c>
      <c r="M37" s="53">
        <f t="shared" si="0"/>
        <v>14621.986694083294</v>
      </c>
      <c r="N37" s="54">
        <f t="shared" si="1"/>
        <v>405.150438969069</v>
      </c>
      <c r="O37" s="55">
        <f t="shared" si="2"/>
        <v>0</v>
      </c>
      <c r="P37" s="54">
        <f t="shared" si="3"/>
        <v>405.150438969069</v>
      </c>
      <c r="Q37" s="53">
        <f>Inputs!$C$21*J37/(2*Inputs!$C$12*1000000)</f>
        <v>5530.281484584687</v>
      </c>
      <c r="R37" s="53">
        <f t="shared" si="4"/>
        <v>5381.1781689455565</v>
      </c>
      <c r="S37" s="53">
        <f>Inputs!$C$21*I37/(2*Inputs!$C$12*1000000)*COS(RADIANS(D37))</f>
        <v>1345.2511794984607</v>
      </c>
    </row>
    <row r="38" spans="1:19">
      <c r="A38" s="53">
        <f>Subsurface_Live_Data!A36</f>
        <v>-43</v>
      </c>
      <c r="B38" s="54">
        <f>Model_Data!P36</f>
        <v>364.86018827936277</v>
      </c>
      <c r="C38" s="54">
        <f>ABS(B38)*Inputs!$C$13/2</f>
        <v>912.15047069840693</v>
      </c>
      <c r="D38" s="54">
        <f>DEGREES(ASIN(MIN(1,C38/(Inputs!$C$11*1000))))</f>
        <v>13.181565576681125</v>
      </c>
      <c r="E38" s="54">
        <f>Model_Data!I36</f>
        <v>7.0523939154276203</v>
      </c>
      <c r="F38" s="53">
        <f>Subsurface_Live_Data!F36</f>
        <v>1341.5468992266901</v>
      </c>
      <c r="G38" s="53">
        <f>Subsurface_Live_Data!I36</f>
        <v>5361.6655272140915</v>
      </c>
      <c r="H38" s="53">
        <f>Subsurface_Live_Data!K36</f>
        <v>14623.693198890638</v>
      </c>
      <c r="I38" s="54">
        <f>Subsurface_Live_Data!M36/COS(RADIANS(D38))</f>
        <v>16.361806443837807</v>
      </c>
      <c r="J38" s="54">
        <f>Subsurface_Live_Data!N36/COS(RADIANS(D38))</f>
        <v>65.392073600589669</v>
      </c>
      <c r="K38" s="54">
        <f>Subsurface_Live_Data!O36/COS(RADIANS(D38))</f>
        <v>178.35383746348245</v>
      </c>
      <c r="L38" s="53">
        <f>Inputs!$C$21*K38/(2*Inputs!$C$12*1000000)</f>
        <v>15019.420035648845</v>
      </c>
      <c r="M38" s="53">
        <f t="shared" si="0"/>
        <v>14623.693198890638</v>
      </c>
      <c r="N38" s="54">
        <f t="shared" si="1"/>
        <v>395.72683675820736</v>
      </c>
      <c r="O38" s="55">
        <f t="shared" si="2"/>
        <v>0</v>
      </c>
      <c r="P38" s="54">
        <f t="shared" si="3"/>
        <v>395.72683675820736</v>
      </c>
      <c r="Q38" s="53">
        <f>Inputs!$C$21*J38/(2*Inputs!$C$12*1000000)</f>
        <v>5506.7557523701371</v>
      </c>
      <c r="R38" s="53">
        <f t="shared" si="4"/>
        <v>5361.6655272140924</v>
      </c>
      <c r="S38" s="53">
        <f>Inputs!$C$21*I38/(2*Inputs!$C$12*1000000)*COS(RADIANS(D38))</f>
        <v>1341.5468992266901</v>
      </c>
    </row>
    <row r="39" spans="1:19">
      <c r="A39" s="53">
        <f>Subsurface_Live_Data!A37</f>
        <v>-42.5</v>
      </c>
      <c r="B39" s="54">
        <f>Model_Data!P37</f>
        <v>360.69110474018089</v>
      </c>
      <c r="C39" s="54">
        <f>ABS(B39)*Inputs!$C$13/2</f>
        <v>901.72776185045223</v>
      </c>
      <c r="D39" s="54">
        <f>DEGREES(ASIN(MIN(1,C39/(Inputs!$C$11*1000))))</f>
        <v>13.028279107729707</v>
      </c>
      <c r="E39" s="54">
        <f>Model_Data!I37</f>
        <v>6.9926230322802692</v>
      </c>
      <c r="F39" s="53">
        <f>Subsurface_Live_Data!F37</f>
        <v>1337.4658358603704</v>
      </c>
      <c r="G39" s="53">
        <f>Subsurface_Live_Data!I37</f>
        <v>5341.4692398315265</v>
      </c>
      <c r="H39" s="53">
        <f>Subsurface_Live_Data!K37</f>
        <v>14620.914775457457</v>
      </c>
      <c r="I39" s="54">
        <f>Subsurface_Live_Data!M37/COS(RADIANS(D39))</f>
        <v>16.301876633240987</v>
      </c>
      <c r="J39" s="54">
        <f>Subsurface_Live_Data!N37/COS(RADIANS(D39))</f>
        <v>65.105193907230145</v>
      </c>
      <c r="K39" s="54">
        <f>Subsurface_Live_Data!O37/COS(RADIANS(D39))</f>
        <v>178.20892507606533</v>
      </c>
      <c r="L39" s="53">
        <f>Inputs!$C$21*K39/(2*Inputs!$C$12*1000000)</f>
        <v>15007.216765756028</v>
      </c>
      <c r="M39" s="53">
        <f t="shared" si="0"/>
        <v>14620.914775457457</v>
      </c>
      <c r="N39" s="54">
        <f t="shared" si="1"/>
        <v>386.30199029857067</v>
      </c>
      <c r="O39" s="55">
        <f t="shared" si="2"/>
        <v>0</v>
      </c>
      <c r="P39" s="54">
        <f t="shared" si="3"/>
        <v>386.30199029857067</v>
      </c>
      <c r="Q39" s="53">
        <f>Inputs!$C$21*J39/(2*Inputs!$C$12*1000000)</f>
        <v>5482.5972219143678</v>
      </c>
      <c r="R39" s="53">
        <f t="shared" si="4"/>
        <v>5341.4692398315265</v>
      </c>
      <c r="S39" s="53">
        <f>Inputs!$C$21*I39/(2*Inputs!$C$12*1000000)*COS(RADIANS(D39))</f>
        <v>1337.4658358603704</v>
      </c>
    </row>
    <row r="40" spans="1:19">
      <c r="A40" s="53">
        <f>Subsurface_Live_Data!A38</f>
        <v>-42</v>
      </c>
      <c r="B40" s="54">
        <f>Model_Data!P38</f>
        <v>356.5195028526432</v>
      </c>
      <c r="C40" s="54">
        <f>ABS(B40)*Inputs!$C$13/2</f>
        <v>891.298757131608</v>
      </c>
      <c r="D40" s="54">
        <f>DEGREES(ASIN(MIN(1,C40/(Inputs!$C$11*1000))))</f>
        <v>12.874994964102818</v>
      </c>
      <c r="E40" s="54">
        <f>Model_Data!I38</f>
        <v>6.9329963219162467</v>
      </c>
      <c r="F40" s="53">
        <f>Subsurface_Live_Data!F38</f>
        <v>1331.3645540494877</v>
      </c>
      <c r="G40" s="53">
        <f>Subsurface_Live_Data!I38</f>
        <v>5320.608809921433</v>
      </c>
      <c r="H40" s="53">
        <f>Subsurface_Live_Data!K38</f>
        <v>14619.806259259829</v>
      </c>
      <c r="I40" s="54">
        <f>Subsurface_Live_Data!M38/COS(RADIANS(D40))</f>
        <v>16.217529184916344</v>
      </c>
      <c r="J40" s="54">
        <f>Subsurface_Live_Data!N38/COS(RADIANS(D40))</f>
        <v>64.811045475089699</v>
      </c>
      <c r="K40" s="54">
        <f>Subsurface_Live_Data!O38/COS(RADIANS(D40))</f>
        <v>178.0858097552715</v>
      </c>
      <c r="L40" s="53">
        <f>Inputs!$C$21*K40/(2*Inputs!$C$12*1000000)</f>
        <v>14996.849056587984</v>
      </c>
      <c r="M40" s="53">
        <f t="shared" si="0"/>
        <v>14619.806259259831</v>
      </c>
      <c r="N40" s="54">
        <f t="shared" si="1"/>
        <v>377.04279732815485</v>
      </c>
      <c r="O40" s="55">
        <f t="shared" si="2"/>
        <v>0</v>
      </c>
      <c r="P40" s="54">
        <f t="shared" si="3"/>
        <v>377.04279732815485</v>
      </c>
      <c r="Q40" s="53">
        <f>Inputs!$C$21*J40/(2*Inputs!$C$12*1000000)</f>
        <v>5457.8265810468874</v>
      </c>
      <c r="R40" s="53">
        <f t="shared" si="4"/>
        <v>5320.6088099214339</v>
      </c>
      <c r="S40" s="53">
        <f>Inputs!$C$21*I40/(2*Inputs!$C$12*1000000)*COS(RADIANS(D40))</f>
        <v>1331.3645540494877</v>
      </c>
    </row>
    <row r="41" spans="1:19">
      <c r="A41" s="53">
        <f>Subsurface_Live_Data!A39</f>
        <v>-41.5</v>
      </c>
      <c r="B41" s="54">
        <f>Model_Data!P39</f>
        <v>352.34540879673659</v>
      </c>
      <c r="C41" s="54">
        <f>ABS(B41)*Inputs!$C$13/2</f>
        <v>880.86352199184148</v>
      </c>
      <c r="D41" s="54">
        <f>DEGREES(ASIN(MIN(1,C41/(Inputs!$C$11*1000))))</f>
        <v>12.721713006510996</v>
      </c>
      <c r="E41" s="54">
        <f>Model_Data!I39</f>
        <v>6.8735192129301588</v>
      </c>
      <c r="F41" s="53">
        <f>Subsurface_Live_Data!F39</f>
        <v>1324.3311172125034</v>
      </c>
      <c r="G41" s="53">
        <f>Subsurface_Live_Data!I39</f>
        <v>5299.1058475891623</v>
      </c>
      <c r="H41" s="53">
        <f>Subsurface_Live_Data!K39</f>
        <v>14617.022284654109</v>
      </c>
      <c r="I41" s="54">
        <f>Subsurface_Live_Data!M39/COS(RADIANS(D41))</f>
        <v>16.122053166558842</v>
      </c>
      <c r="J41" s="54">
        <f>Subsurface_Live_Data!N39/COS(RADIANS(D41))</f>
        <v>64.509898695030628</v>
      </c>
      <c r="K41" s="54">
        <f>Subsurface_Live_Data!O39/COS(RADIANS(D41))</f>
        <v>177.94372370105333</v>
      </c>
      <c r="L41" s="53">
        <f>Inputs!$C$21*K41/(2*Inputs!$C$12*1000000)</f>
        <v>14984.883796070684</v>
      </c>
      <c r="M41" s="53">
        <f t="shared" si="0"/>
        <v>14617.022284654111</v>
      </c>
      <c r="N41" s="54">
        <f t="shared" si="1"/>
        <v>367.86151141657501</v>
      </c>
      <c r="O41" s="55">
        <f t="shared" si="2"/>
        <v>0</v>
      </c>
      <c r="P41" s="54">
        <f t="shared" si="3"/>
        <v>367.86151141657501</v>
      </c>
      <c r="Q41" s="53">
        <f>Inputs!$C$21*J41/(2*Inputs!$C$12*1000000)</f>
        <v>5432.4665997511865</v>
      </c>
      <c r="R41" s="53">
        <f t="shared" si="4"/>
        <v>5299.1058475891614</v>
      </c>
      <c r="S41" s="53">
        <f>Inputs!$C$21*I41/(2*Inputs!$C$12*1000000)*COS(RADIANS(D41))</f>
        <v>1324.3311172125034</v>
      </c>
    </row>
    <row r="42" spans="1:19">
      <c r="A42" s="53">
        <f>Subsurface_Live_Data!A40</f>
        <v>-41</v>
      </c>
      <c r="B42" s="54">
        <f>Model_Data!P40</f>
        <v>348.16884888314235</v>
      </c>
      <c r="C42" s="54">
        <f>ABS(B42)*Inputs!$C$13/2</f>
        <v>870.42212220785586</v>
      </c>
      <c r="D42" s="54">
        <f>DEGREES(ASIN(MIN(1,C42/(Inputs!$C$11*1000))))</f>
        <v>12.568433100223892</v>
      </c>
      <c r="E42" s="54">
        <f>Model_Data!I40</f>
        <v>6.8141972969973379</v>
      </c>
      <c r="F42" s="53">
        <f>Subsurface_Live_Data!F40</f>
        <v>1316.209535326007</v>
      </c>
      <c r="G42" s="53">
        <f>Subsurface_Live_Data!I40</f>
        <v>5276.9842102360826</v>
      </c>
      <c r="H42" s="53">
        <f>Subsurface_Live_Data!K40</f>
        <v>14613.623267805096</v>
      </c>
      <c r="I42" s="54">
        <f>Subsurface_Live_Data!M40/COS(RADIANS(D42))</f>
        <v>16.013569014050674</v>
      </c>
      <c r="J42" s="54">
        <f>Subsurface_Live_Data!N40/COS(RADIANS(D42))</f>
        <v>64.202050333681015</v>
      </c>
      <c r="K42" s="54">
        <f>Subsurface_Live_Data!O40/COS(RADIANS(D42))</f>
        <v>177.79560052068084</v>
      </c>
      <c r="L42" s="53">
        <f>Inputs!$C$21*K42/(2*Inputs!$C$12*1000000)</f>
        <v>14972.410140921625</v>
      </c>
      <c r="M42" s="53">
        <f t="shared" si="0"/>
        <v>14613.623267805098</v>
      </c>
      <c r="N42" s="54">
        <f t="shared" si="1"/>
        <v>358.78687311652902</v>
      </c>
      <c r="O42" s="55">
        <f t="shared" si="2"/>
        <v>0</v>
      </c>
      <c r="P42" s="54">
        <f t="shared" si="3"/>
        <v>358.78687311652902</v>
      </c>
      <c r="Q42" s="53">
        <f>Inputs!$C$21*J42/(2*Inputs!$C$12*1000000)</f>
        <v>5406.5422691499862</v>
      </c>
      <c r="R42" s="53">
        <f t="shared" si="4"/>
        <v>5276.9842102360817</v>
      </c>
      <c r="S42" s="53">
        <f>Inputs!$C$21*I42/(2*Inputs!$C$12*1000000)*COS(RADIANS(D42))</f>
        <v>1316.209535326007</v>
      </c>
    </row>
    <row r="43" spans="1:19">
      <c r="A43" s="53">
        <f>Subsurface_Live_Data!A41</f>
        <v>-40.5</v>
      </c>
      <c r="B43" s="54">
        <f>Model_Data!P41</f>
        <v>343.98984952458704</v>
      </c>
      <c r="C43" s="54">
        <f>ABS(B43)*Inputs!$C$13/2</f>
        <v>859.97462381146761</v>
      </c>
      <c r="D43" s="54">
        <f>DEGREES(ASIN(MIN(1,C43/(Inputs!$C$11*1000))))</f>
        <v>12.415155114004241</v>
      </c>
      <c r="E43" s="54">
        <f>Model_Data!I41</f>
        <v>6.7550363346833162</v>
      </c>
      <c r="F43" s="53">
        <f>Subsurface_Live_Data!F41</f>
        <v>1307.3402550301462</v>
      </c>
      <c r="G43" s="53">
        <f>Subsurface_Live_Data!I41</f>
        <v>5254.27013680646</v>
      </c>
      <c r="H43" s="53">
        <f>Subsurface_Live_Data!K41</f>
        <v>14608.974517462988</v>
      </c>
      <c r="I43" s="54">
        <f>Subsurface_Live_Data!M41/COS(RADIANS(D43))</f>
        <v>15.896237420848609</v>
      </c>
      <c r="J43" s="54">
        <f>Subsurface_Live_Data!N41/COS(RADIANS(D43))</f>
        <v>63.887825106421282</v>
      </c>
      <c r="K43" s="54">
        <f>Subsurface_Live_Data!O41/COS(RADIANS(D43))</f>
        <v>177.63373116615605</v>
      </c>
      <c r="L43" s="53">
        <f>Inputs!$C$21*K43/(2*Inputs!$C$12*1000000)</f>
        <v>14958.778901689082</v>
      </c>
      <c r="M43" s="53">
        <f t="shared" si="0"/>
        <v>14608.97451746299</v>
      </c>
      <c r="N43" s="54">
        <f t="shared" si="1"/>
        <v>349.80438422609404</v>
      </c>
      <c r="O43" s="55">
        <f t="shared" si="2"/>
        <v>0</v>
      </c>
      <c r="P43" s="54">
        <f t="shared" si="3"/>
        <v>349.80438422609404</v>
      </c>
      <c r="Q43" s="53">
        <f>Inputs!$C$21*J43/(2*Inputs!$C$12*1000000)</f>
        <v>5380.0809339685802</v>
      </c>
      <c r="R43" s="53">
        <f t="shared" si="4"/>
        <v>5254.270136806459</v>
      </c>
      <c r="S43" s="53">
        <f>Inputs!$C$21*I43/(2*Inputs!$C$12*1000000)*COS(RADIANS(D43))</f>
        <v>1307.3402550301464</v>
      </c>
    </row>
    <row r="44" spans="1:19">
      <c r="A44" s="53">
        <f>Subsurface_Live_Data!A42</f>
        <v>-40</v>
      </c>
      <c r="B44" s="54">
        <f>Model_Data!P42</f>
        <v>339.80843724993974</v>
      </c>
      <c r="C44" s="54">
        <f>ABS(B44)*Inputs!$C$13/2</f>
        <v>849.52109312484936</v>
      </c>
      <c r="D44" s="54">
        <f>DEGREES(ASIN(MIN(1,C44/(Inputs!$C$11*1000))))</f>
        <v>12.261878920612526</v>
      </c>
      <c r="E44" s="54">
        <f>Model_Data!I42</f>
        <v>6.6960422614565118</v>
      </c>
      <c r="F44" s="53">
        <f>Subsurface_Live_Data!F42</f>
        <v>1297.1834613829674</v>
      </c>
      <c r="G44" s="53">
        <f>Subsurface_Live_Data!I42</f>
        <v>5230.9923728538715</v>
      </c>
      <c r="H44" s="53">
        <f>Subsurface_Live_Data!K42</f>
        <v>14605.554950848265</v>
      </c>
      <c r="I44" s="54">
        <f>Subsurface_Live_Data!M42/COS(RADIANS(D44))</f>
        <v>15.763511751543286</v>
      </c>
      <c r="J44" s="54">
        <f>Subsurface_Live_Data!N42/COS(RADIANS(D44))</f>
        <v>63.567577136547392</v>
      </c>
      <c r="K44" s="54">
        <f>Subsurface_Live_Data!O42/COS(RADIANS(D44))</f>
        <v>177.48826126725933</v>
      </c>
      <c r="L44" s="53">
        <f>Inputs!$C$21*K44/(2*Inputs!$C$12*1000000)</f>
        <v>14946.528682993783</v>
      </c>
      <c r="M44" s="53">
        <f t="shared" si="0"/>
        <v>14605.554950848267</v>
      </c>
      <c r="N44" s="54">
        <f t="shared" si="1"/>
        <v>340.97373214551772</v>
      </c>
      <c r="O44" s="55">
        <f t="shared" si="2"/>
        <v>0</v>
      </c>
      <c r="P44" s="54">
        <f t="shared" si="3"/>
        <v>340.97373214551772</v>
      </c>
      <c r="Q44" s="53">
        <f>Inputs!$C$21*J44/(2*Inputs!$C$12*1000000)</f>
        <v>5353.112415412962</v>
      </c>
      <c r="R44" s="53">
        <f t="shared" si="4"/>
        <v>5230.9923728538724</v>
      </c>
      <c r="S44" s="53">
        <f>Inputs!$C$21*I44/(2*Inputs!$C$12*1000000)*COS(RADIANS(D44))</f>
        <v>1297.1834613829672</v>
      </c>
    </row>
    <row r="45" spans="1:19">
      <c r="A45" s="53">
        <f>Subsurface_Live_Data!A43</f>
        <v>-39.5</v>
      </c>
      <c r="B45" s="54">
        <f>Model_Data!P43</f>
        <v>335.62463871039654</v>
      </c>
      <c r="C45" s="54">
        <f>ABS(B45)*Inputs!$C$13/2</f>
        <v>839.06159677599135</v>
      </c>
      <c r="D45" s="54">
        <f>DEGREES(ASIN(MIN(1,C45/(Inputs!$C$11*1000))))</f>
        <v>12.108604397020478</v>
      </c>
      <c r="E45" s="54">
        <f>Model_Data!I43</f>
        <v>6.6372211939086254</v>
      </c>
      <c r="F45" s="53">
        <f>Subsurface_Live_Data!F43</f>
        <v>1286.1064769535042</v>
      </c>
      <c r="G45" s="53">
        <f>Subsurface_Live_Data!I43</f>
        <v>5207.1822831789623</v>
      </c>
      <c r="H45" s="53">
        <f>Subsurface_Live_Data!K43</f>
        <v>14602.691093675494</v>
      </c>
      <c r="I45" s="54">
        <f>Subsurface_Live_Data!M43/COS(RADIANS(D45))</f>
        <v>15.619877377346535</v>
      </c>
      <c r="J45" s="54">
        <f>Subsurface_Live_Data!N43/COS(RADIANS(D45))</f>
        <v>63.241691261373873</v>
      </c>
      <c r="K45" s="54">
        <f>Subsurface_Live_Data!O43/COS(RADIANS(D45))</f>
        <v>177.35098014806724</v>
      </c>
      <c r="L45" s="53">
        <f>Inputs!$C$21*K45/(2*Inputs!$C$12*1000000)</f>
        <v>14934.968052611875</v>
      </c>
      <c r="M45" s="53">
        <f t="shared" si="0"/>
        <v>14602.691093675494</v>
      </c>
      <c r="N45" s="54">
        <f t="shared" si="1"/>
        <v>332.27695893638156</v>
      </c>
      <c r="O45" s="55">
        <f t="shared" si="2"/>
        <v>0</v>
      </c>
      <c r="P45" s="54">
        <f t="shared" si="3"/>
        <v>332.27695893638156</v>
      </c>
      <c r="Q45" s="53">
        <f>Inputs!$C$21*J45/(2*Inputs!$C$12*1000000)</f>
        <v>5325.6691211585376</v>
      </c>
      <c r="R45" s="53">
        <f t="shared" si="4"/>
        <v>5207.1822831789623</v>
      </c>
      <c r="S45" s="53">
        <f>Inputs!$C$21*I45/(2*Inputs!$C$12*1000000)*COS(RADIANS(D45))</f>
        <v>1286.1064769535039</v>
      </c>
    </row>
    <row r="46" spans="1:19">
      <c r="A46" s="53">
        <f>Subsurface_Live_Data!A44</f>
        <v>-39</v>
      </c>
      <c r="B46" s="54">
        <f>Model_Data!P44</f>
        <v>331.43848065974453</v>
      </c>
      <c r="C46" s="54">
        <f>ABS(B46)*Inputs!$C$13/2</f>
        <v>828.59620164936132</v>
      </c>
      <c r="D46" s="54">
        <f>DEGREES(ASIN(MIN(1,C46/(Inputs!$C$11*1000))))</f>
        <v>11.955331423675466</v>
      </c>
      <c r="E46" s="54">
        <f>Model_Data!I44</f>
        <v>6.5785794361869598</v>
      </c>
      <c r="F46" s="53">
        <f>Subsurface_Live_Data!F44</f>
        <v>1273.6117087392167</v>
      </c>
      <c r="G46" s="53">
        <f>Subsurface_Live_Data!I44</f>
        <v>5182.8739487117964</v>
      </c>
      <c r="H46" s="53">
        <f>Subsurface_Live_Data!K44</f>
        <v>14602.748972256197</v>
      </c>
      <c r="I46" s="54">
        <f>Subsurface_Live_Data!M44/COS(RADIANS(D46))</f>
        <v>15.459310290838847</v>
      </c>
      <c r="J46" s="54">
        <f>Subsurface_Live_Data!N44/COS(RADIANS(D46))</f>
        <v>62.910584145585048</v>
      </c>
      <c r="K46" s="54">
        <f>Subsurface_Live_Data!O44/COS(RADIANS(D46))</f>
        <v>177.25059051538651</v>
      </c>
      <c r="L46" s="53">
        <f>Inputs!$C$21*K46/(2*Inputs!$C$12*1000000)</f>
        <v>14926.514104651462</v>
      </c>
      <c r="M46" s="53">
        <f t="shared" si="0"/>
        <v>14602.748972256197</v>
      </c>
      <c r="N46" s="54">
        <f t="shared" si="1"/>
        <v>323.76513239526503</v>
      </c>
      <c r="O46" s="55">
        <f t="shared" si="2"/>
        <v>0</v>
      </c>
      <c r="P46" s="54">
        <f t="shared" si="3"/>
        <v>323.76513239526503</v>
      </c>
      <c r="Q46" s="53">
        <f>Inputs!$C$21*J46/(2*Inputs!$C$12*1000000)</f>
        <v>5297.7861391069582</v>
      </c>
      <c r="R46" s="53">
        <f t="shared" si="4"/>
        <v>5182.8739487117973</v>
      </c>
      <c r="S46" s="53">
        <f>Inputs!$C$21*I46/(2*Inputs!$C$12*1000000)*COS(RADIANS(D46))</f>
        <v>1273.6117087392167</v>
      </c>
    </row>
    <row r="47" spans="1:19">
      <c r="A47" s="53">
        <f>Subsurface_Live_Data!A45</f>
        <v>-38.5</v>
      </c>
      <c r="B47" s="54">
        <f>Model_Data!P45</f>
        <v>327.24998996245631</v>
      </c>
      <c r="C47" s="54">
        <f>ABS(B47)*Inputs!$C$13/2</f>
        <v>818.12497490614078</v>
      </c>
      <c r="D47" s="54">
        <f>DEGREES(ASIN(MIN(1,C47/(Inputs!$C$11*1000))))</f>
        <v>11.802059884785933</v>
      </c>
      <c r="E47" s="54">
        <f>Model_Data!I45</f>
        <v>6.5201234866425004</v>
      </c>
      <c r="F47" s="53">
        <f>Subsurface_Live_Data!F45</f>
        <v>1262.3994063143111</v>
      </c>
      <c r="G47" s="53">
        <f>Subsurface_Live_Data!I45</f>
        <v>5158.1042442967191</v>
      </c>
      <c r="H47" s="53">
        <f>Subsurface_Live_Data!K45</f>
        <v>14596.904162667912</v>
      </c>
      <c r="I47" s="54">
        <f>Subsurface_Live_Data!M45/COS(RADIANS(D47))</f>
        <v>15.314593677524533</v>
      </c>
      <c r="J47" s="54">
        <f>Subsurface_Live_Data!N45/COS(RADIANS(D47))</f>
        <v>62.574705162726502</v>
      </c>
      <c r="K47" s="54">
        <f>Subsurface_Live_Data!O45/COS(RADIANS(D47))</f>
        <v>177.07997570569782</v>
      </c>
      <c r="L47" s="53">
        <f>Inputs!$C$21*K47/(2*Inputs!$C$12*1000000)</f>
        <v>14912.146398705459</v>
      </c>
      <c r="M47" s="53">
        <f t="shared" si="0"/>
        <v>14596.904162667914</v>
      </c>
      <c r="N47" s="54">
        <f t="shared" si="1"/>
        <v>315.24223603754763</v>
      </c>
      <c r="O47" s="55">
        <f t="shared" si="2"/>
        <v>0</v>
      </c>
      <c r="P47" s="54">
        <f t="shared" si="3"/>
        <v>315.24223603754763</v>
      </c>
      <c r="Q47" s="53">
        <f>Inputs!$C$21*J47/(2*Inputs!$C$12*1000000)</f>
        <v>5269.5013116177161</v>
      </c>
      <c r="R47" s="53">
        <f t="shared" si="4"/>
        <v>5158.1042442967191</v>
      </c>
      <c r="S47" s="53">
        <f>Inputs!$C$21*I47/(2*Inputs!$C$12*1000000)*COS(RADIANS(D47))</f>
        <v>1262.3994063143111</v>
      </c>
    </row>
    <row r="48" spans="1:19">
      <c r="A48" s="53">
        <f>Subsurface_Live_Data!A46</f>
        <v>-38</v>
      </c>
      <c r="B48" s="54">
        <f>Model_Data!P46</f>
        <v>323.05919359660038</v>
      </c>
      <c r="C48" s="54">
        <f>ABS(B48)*Inputs!$C$13/2</f>
        <v>807.64798399150095</v>
      </c>
      <c r="D48" s="54">
        <f>DEGREES(ASIN(MIN(1,C48/(Inputs!$C$11*1000))))</f>
        <v>11.648789668416747</v>
      </c>
      <c r="E48" s="54">
        <f>Model_Data!I46</f>
        <v>6.4618600446971843</v>
      </c>
      <c r="F48" s="53">
        <f>Subsurface_Live_Data!F46</f>
        <v>1249.4636258013068</v>
      </c>
      <c r="G48" s="53">
        <f>Subsurface_Live_Data!I46</f>
        <v>5132.9128940915125</v>
      </c>
      <c r="H48" s="53">
        <f>Subsurface_Live_Data!K46</f>
        <v>14596.295801636577</v>
      </c>
      <c r="I48" s="54">
        <f>Subsurface_Live_Data!M46/COS(RADIANS(D48))</f>
        <v>15.149251869589721</v>
      </c>
      <c r="J48" s="54">
        <f>Subsurface_Live_Data!N46/COS(RADIANS(D48))</f>
        <v>62.234537005739611</v>
      </c>
      <c r="K48" s="54">
        <f>Subsurface_Live_Data!O46/COS(RADIANS(D48))</f>
        <v>176.97430873205039</v>
      </c>
      <c r="L48" s="53">
        <f>Inputs!$C$21*K48/(2*Inputs!$C$12*1000000)</f>
        <v>14903.248038660744</v>
      </c>
      <c r="M48" s="53">
        <f t="shared" si="0"/>
        <v>14596.295801636579</v>
      </c>
      <c r="N48" s="54">
        <f t="shared" si="1"/>
        <v>306.95223702416661</v>
      </c>
      <c r="O48" s="55">
        <f t="shared" si="2"/>
        <v>0</v>
      </c>
      <c r="P48" s="54">
        <f t="shared" si="3"/>
        <v>306.95223702416661</v>
      </c>
      <c r="Q48" s="53">
        <f>Inputs!$C$21*J48/(2*Inputs!$C$12*1000000)</f>
        <v>5240.8552869220894</v>
      </c>
      <c r="R48" s="53">
        <f t="shared" si="4"/>
        <v>5132.9128940915116</v>
      </c>
      <c r="S48" s="53">
        <f>Inputs!$C$21*I48/(2*Inputs!$C$12*1000000)*COS(RADIANS(D48))</f>
        <v>1249.4636258013068</v>
      </c>
    </row>
    <row r="49" spans="1:19">
      <c r="A49" s="53">
        <f>Subsurface_Live_Data!A47</f>
        <v>-37.5</v>
      </c>
      <c r="B49" s="54">
        <f>Model_Data!P47</f>
        <v>318.86611864902079</v>
      </c>
      <c r="C49" s="54">
        <f>ABS(B49)*Inputs!$C$13/2</f>
        <v>797.16529662255198</v>
      </c>
      <c r="D49" s="54">
        <f>DEGREES(ASIN(MIN(1,C49/(Inputs!$C$11*1000))))</f>
        <v>11.495520666302072</v>
      </c>
      <c r="E49" s="54">
        <f>Model_Data!I47</f>
        <v>6.4037960179333062</v>
      </c>
      <c r="F49" s="53">
        <f>Subsurface_Live_Data!F47</f>
        <v>1238.1954185553416</v>
      </c>
      <c r="G49" s="53">
        <f>Subsurface_Live_Data!I47</f>
        <v>5107.3425014200466</v>
      </c>
      <c r="H49" s="53">
        <f>Subsurface_Live_Data!K47</f>
        <v>14589.655674119578</v>
      </c>
      <c r="I49" s="54">
        <f>Subsurface_Live_Data!M47/COS(RADIANS(D49))</f>
        <v>15.004408336512226</v>
      </c>
      <c r="J49" s="54">
        <f>Subsurface_Live_Data!N47/COS(RADIANS(D49))</f>
        <v>61.890595989396338</v>
      </c>
      <c r="K49" s="54">
        <f>Subsurface_Live_Data!O47/COS(RADIANS(D49))</f>
        <v>176.79693200529996</v>
      </c>
      <c r="L49" s="53">
        <f>Inputs!$C$21*K49/(2*Inputs!$C$12*1000000)</f>
        <v>14888.310902451614</v>
      </c>
      <c r="M49" s="53">
        <f t="shared" si="0"/>
        <v>14589.655674119578</v>
      </c>
      <c r="N49" s="54">
        <f t="shared" si="1"/>
        <v>298.65522833203613</v>
      </c>
      <c r="O49" s="55">
        <f t="shared" si="2"/>
        <v>0</v>
      </c>
      <c r="P49" s="54">
        <f t="shared" si="3"/>
        <v>298.65522833203613</v>
      </c>
      <c r="Q49" s="53">
        <f>Inputs!$C$21*J49/(2*Inputs!$C$12*1000000)</f>
        <v>5211.8915445915927</v>
      </c>
      <c r="R49" s="53">
        <f t="shared" si="4"/>
        <v>5107.3425014200466</v>
      </c>
      <c r="S49" s="53">
        <f>Inputs!$C$21*I49/(2*Inputs!$C$12*1000000)*COS(RADIANS(D49))</f>
        <v>1238.1954185553418</v>
      </c>
    </row>
    <row r="50" spans="1:19">
      <c r="A50" s="53">
        <f>Subsurface_Live_Data!A48</f>
        <v>-37</v>
      </c>
      <c r="B50" s="54">
        <f>Model_Data!P48</f>
        <v>314.67079231433672</v>
      </c>
      <c r="C50" s="54">
        <f>ABS(B50)*Inputs!$C$13/2</f>
        <v>786.67698078584181</v>
      </c>
      <c r="D50" s="54">
        <f>DEGREES(ASIN(MIN(1,C50/(Inputs!$C$11*1000))))</f>
        <v>11.342252773798828</v>
      </c>
      <c r="E50" s="54">
        <f>Model_Data!I48</f>
        <v>6.3459385294073707</v>
      </c>
      <c r="F50" s="53">
        <f>Subsurface_Live_Data!F48</f>
        <v>1225.3808258835852</v>
      </c>
      <c r="G50" s="53">
        <f>Subsurface_Live_Data!I48</f>
        <v>5081.4385501217666</v>
      </c>
      <c r="H50" s="53">
        <f>Subsurface_Live_Data!K48</f>
        <v>14588.806016104165</v>
      </c>
      <c r="I50" s="54">
        <f>Subsurface_Live_Data!M48/COS(RADIANS(D50))</f>
        <v>14.841100763196978</v>
      </c>
      <c r="J50" s="54">
        <f>Subsurface_Live_Data!N48/COS(RADIANS(D50))</f>
        <v>61.543432010184937</v>
      </c>
      <c r="K50" s="54">
        <f>Subsurface_Live_Data!O48/COS(RADIANS(D50))</f>
        <v>176.69114411318986</v>
      </c>
      <c r="L50" s="53">
        <f>Inputs!$C$21*K50/(2*Inputs!$C$12*1000000)</f>
        <v>14879.402359698151</v>
      </c>
      <c r="M50" s="53">
        <f t="shared" si="0"/>
        <v>14588.806016104165</v>
      </c>
      <c r="N50" s="54">
        <f t="shared" si="1"/>
        <v>290.5963435939866</v>
      </c>
      <c r="O50" s="55">
        <f t="shared" si="2"/>
        <v>0</v>
      </c>
      <c r="P50" s="54">
        <f t="shared" si="3"/>
        <v>290.5963435939866</v>
      </c>
      <c r="Q50" s="53">
        <f>Inputs!$C$21*J50/(2*Inputs!$C$12*1000000)</f>
        <v>5182.6563921598936</v>
      </c>
      <c r="R50" s="53">
        <f t="shared" si="4"/>
        <v>5081.4385501217666</v>
      </c>
      <c r="S50" s="53">
        <f>Inputs!$C$21*I50/(2*Inputs!$C$12*1000000)*COS(RADIANS(D50))</f>
        <v>1225.3808258835852</v>
      </c>
    </row>
    <row r="51" spans="1:19">
      <c r="A51" s="53">
        <f>Subsurface_Live_Data!A49</f>
        <v>-36.5</v>
      </c>
      <c r="B51" s="54">
        <f>Model_Data!P49</f>
        <v>310.47324188575658</v>
      </c>
      <c r="C51" s="54">
        <f>ABS(B51)*Inputs!$C$13/2</f>
        <v>776.18310471439145</v>
      </c>
      <c r="D51" s="54">
        <f>DEGREES(ASIN(MIN(1,C51/(Inputs!$C$11*1000))))</f>
        <v>11.188985889541845</v>
      </c>
      <c r="E51" s="54">
        <f>Model_Data!I49</f>
        <v>6.2882949251900104</v>
      </c>
      <c r="F51" s="53">
        <f>Subsurface_Live_Data!F49</f>
        <v>1214.0001949726325</v>
      </c>
      <c r="G51" s="53">
        <f>Subsurface_Live_Data!I49</f>
        <v>5055.2493747232402</v>
      </c>
      <c r="H51" s="53">
        <f>Subsurface_Live_Data!K49</f>
        <v>14583.853391519191</v>
      </c>
      <c r="I51" s="54">
        <f>Subsurface_Live_Data!M49/COS(RADIANS(D51))</f>
        <v>14.695432604252616</v>
      </c>
      <c r="J51" s="54">
        <f>Subsurface_Live_Data!N49/COS(RADIANS(D51))</f>
        <v>61.193628132498191</v>
      </c>
      <c r="K51" s="54">
        <f>Subsurface_Live_Data!O49/COS(RADIANS(D51))</f>
        <v>176.53706771455882</v>
      </c>
      <c r="L51" s="53">
        <f>Inputs!$C$21*K51/(2*Inputs!$C$12*1000000)</f>
        <v>14866.42737591574</v>
      </c>
      <c r="M51" s="53">
        <f t="shared" si="0"/>
        <v>14583.853391519191</v>
      </c>
      <c r="N51" s="54">
        <f t="shared" si="1"/>
        <v>282.57398439654935</v>
      </c>
      <c r="O51" s="55">
        <f t="shared" si="2"/>
        <v>0</v>
      </c>
      <c r="P51" s="54">
        <f t="shared" si="3"/>
        <v>282.57398439654935</v>
      </c>
      <c r="Q51" s="53">
        <f>Inputs!$C$21*J51/(2*Inputs!$C$12*1000000)</f>
        <v>5153.1989302751635</v>
      </c>
      <c r="R51" s="53">
        <f t="shared" si="4"/>
        <v>5055.2493747232402</v>
      </c>
      <c r="S51" s="53">
        <f>Inputs!$C$21*I51/(2*Inputs!$C$12*1000000)*COS(RADIANS(D51))</f>
        <v>1214.0001949726322</v>
      </c>
    </row>
    <row r="52" spans="1:19">
      <c r="A52" s="53">
        <f>Subsurface_Live_Data!A50</f>
        <v>-36</v>
      </c>
      <c r="B52" s="54">
        <f>Model_Data!P50</f>
        <v>306.2734947710851</v>
      </c>
      <c r="C52" s="54">
        <f>ABS(B52)*Inputs!$C$13/2</f>
        <v>765.68373692771274</v>
      </c>
      <c r="D52" s="54">
        <f>DEGREES(ASIN(MIN(1,C52/(Inputs!$C$11*1000))))</f>
        <v>11.035719916019676</v>
      </c>
      <c r="E52" s="54">
        <f>Model_Data!I50</f>
        <v>6.2308727821328196</v>
      </c>
      <c r="F52" s="53">
        <f>Subsurface_Live_Data!F50</f>
        <v>1202.1077214470538</v>
      </c>
      <c r="G52" s="53">
        <f>Subsurface_Live_Data!I50</f>
        <v>5028.8260971161044</v>
      </c>
      <c r="H52" s="53">
        <f>Subsurface_Live_Data!K50</f>
        <v>14582.102622173152</v>
      </c>
      <c r="I52" s="54">
        <f>Subsurface_Live_Data!M50/COS(RADIANS(D52))</f>
        <v>14.543831081749648</v>
      </c>
      <c r="J52" s="54">
        <f>Subsurface_Live_Data!N50/COS(RADIANS(D52))</f>
        <v>60.841799774740338</v>
      </c>
      <c r="K52" s="54">
        <f>Subsurface_Live_Data!O50/COS(RADIANS(D52))</f>
        <v>176.42315540435189</v>
      </c>
      <c r="L52" s="53">
        <f>Inputs!$C$21*K52/(2*Inputs!$C$12*1000000)</f>
        <v>14856.834664827707</v>
      </c>
      <c r="M52" s="53">
        <f t="shared" si="0"/>
        <v>14582.102622173152</v>
      </c>
      <c r="N52" s="54">
        <f t="shared" si="1"/>
        <v>274.7320426545557</v>
      </c>
      <c r="O52" s="55">
        <f t="shared" si="2"/>
        <v>0</v>
      </c>
      <c r="P52" s="54">
        <f t="shared" si="3"/>
        <v>274.7320426545557</v>
      </c>
      <c r="Q52" s="53">
        <f>Inputs!$C$21*J52/(2*Inputs!$C$12*1000000)</f>
        <v>5123.5709841610251</v>
      </c>
      <c r="R52" s="53">
        <f t="shared" si="4"/>
        <v>5028.8260971161035</v>
      </c>
      <c r="S52" s="53">
        <f>Inputs!$C$21*I52/(2*Inputs!$C$12*1000000)*COS(RADIANS(D52))</f>
        <v>1202.1077214470536</v>
      </c>
    </row>
    <row r="53" spans="1:19">
      <c r="A53" s="53">
        <f>Subsurface_Live_Data!A51</f>
        <v>-35.5</v>
      </c>
      <c r="B53" s="54">
        <f>Model_Data!P51</f>
        <v>302.07157848089992</v>
      </c>
      <c r="C53" s="54">
        <f>ABS(B53)*Inputs!$C$13/2</f>
        <v>755.17894620224979</v>
      </c>
      <c r="D53" s="54">
        <f>DEGREES(ASIN(MIN(1,C53/(Inputs!$C$11*1000))))</f>
        <v>10.882454759134086</v>
      </c>
      <c r="E53" s="54">
        <f>Model_Data!I51</f>
        <v>6.1736799158619622</v>
      </c>
      <c r="F53" s="53">
        <f>Subsurface_Live_Data!F51</f>
        <v>1190.7643485527458</v>
      </c>
      <c r="G53" s="53">
        <f>Subsurface_Live_Data!I51</f>
        <v>5002.222527859245</v>
      </c>
      <c r="H53" s="53">
        <f>Subsurface_Live_Data!K51</f>
        <v>14580.284946826378</v>
      </c>
      <c r="I53" s="54">
        <f>Subsurface_Live_Data!M51/COS(RADIANS(D53))</f>
        <v>14.39913162624676</v>
      </c>
      <c r="J53" s="54">
        <f>Subsurface_Live_Data!N51/COS(RADIANS(D53))</f>
        <v>60.48859347356548</v>
      </c>
      <c r="K53" s="54">
        <f>Subsurface_Live_Data!O51/COS(RADIANS(D53))</f>
        <v>176.30981508029052</v>
      </c>
      <c r="L53" s="53">
        <f>Inputs!$C$21*K53/(2*Inputs!$C$12*1000000)</f>
        <v>14847.290121473528</v>
      </c>
      <c r="M53" s="53">
        <f t="shared" si="0"/>
        <v>14580.284946826378</v>
      </c>
      <c r="N53" s="54">
        <f t="shared" si="1"/>
        <v>267.00517464715085</v>
      </c>
      <c r="O53" s="55">
        <f t="shared" si="2"/>
        <v>0</v>
      </c>
      <c r="P53" s="54">
        <f t="shared" si="3"/>
        <v>267.00517464715085</v>
      </c>
      <c r="Q53" s="53">
        <f>Inputs!$C$21*J53/(2*Inputs!$C$12*1000000)</f>
        <v>5093.826999551392</v>
      </c>
      <c r="R53" s="53">
        <f t="shared" si="4"/>
        <v>5002.2225278592459</v>
      </c>
      <c r="S53" s="53">
        <f>Inputs!$C$21*I53/(2*Inputs!$C$12*1000000)*COS(RADIANS(D53))</f>
        <v>1190.764348552746</v>
      </c>
    </row>
    <row r="54" spans="1:19">
      <c r="A54" s="53">
        <f>Subsurface_Live_Data!A52</f>
        <v>-35</v>
      </c>
      <c r="B54" s="54">
        <f>Model_Data!P52</f>
        <v>297.86752062109372</v>
      </c>
      <c r="C54" s="54">
        <f>ABS(B54)*Inputs!$C$13/2</f>
        <v>744.66880155273429</v>
      </c>
      <c r="D54" s="54">
        <f>DEGREES(ASIN(MIN(1,C54/(Inputs!$C$11*1000))))</f>
        <v>10.729190327920426</v>
      </c>
      <c r="E54" s="54">
        <f>Model_Data!I52</f>
        <v>6.116724388997361</v>
      </c>
      <c r="F54" s="53">
        <f>Subsurface_Live_Data!F52</f>
        <v>1179.3015074463233</v>
      </c>
      <c r="G54" s="53">
        <f>Subsurface_Live_Data!I52</f>
        <v>4975.4950307261452</v>
      </c>
      <c r="H54" s="53">
        <f>Subsurface_Live_Data!K52</f>
        <v>14581.129325609469</v>
      </c>
      <c r="I54" s="54">
        <f>Subsurface_Live_Data!M52/COS(RADIANS(D54))</f>
        <v>14.253240025659327</v>
      </c>
      <c r="J54" s="54">
        <f>Subsurface_Live_Data!N52/COS(RADIANS(D54))</f>
        <v>60.134685211231123</v>
      </c>
      <c r="K54" s="54">
        <f>Subsurface_Live_Data!O52/COS(RADIANS(D54))</f>
        <v>176.23002668174857</v>
      </c>
      <c r="L54" s="53">
        <f>Inputs!$C$21*K54/(2*Inputs!$C$12*1000000)</f>
        <v>14840.571031552525</v>
      </c>
      <c r="M54" s="53">
        <f t="shared" si="0"/>
        <v>14581.129325609469</v>
      </c>
      <c r="N54" s="54">
        <f t="shared" si="1"/>
        <v>259.44170594305615</v>
      </c>
      <c r="O54" s="55">
        <f t="shared" si="2"/>
        <v>0</v>
      </c>
      <c r="P54" s="54">
        <f t="shared" si="3"/>
        <v>259.44170594305615</v>
      </c>
      <c r="Q54" s="53">
        <f>Inputs!$C$21*J54/(2*Inputs!$C$12*1000000)</f>
        <v>5064.0239018346147</v>
      </c>
      <c r="R54" s="53">
        <f t="shared" si="4"/>
        <v>4975.4950307261461</v>
      </c>
      <c r="S54" s="53">
        <f>Inputs!$C$21*I54/(2*Inputs!$C$12*1000000)*COS(RADIANS(D54))</f>
        <v>1179.3015074463233</v>
      </c>
    </row>
    <row r="55" spans="1:19">
      <c r="A55" s="53">
        <f>Subsurface_Live_Data!A53</f>
        <v>-34.5</v>
      </c>
      <c r="B55" s="54">
        <f>Model_Data!P53</f>
        <v>293.66134891224647</v>
      </c>
      <c r="C55" s="54">
        <f>ABS(B55)*Inputs!$C$13/2</f>
        <v>734.15337228061617</v>
      </c>
      <c r="D55" s="54">
        <f>DEGREES(ASIN(MIN(1,C55/(Inputs!$C$11*1000))))</f>
        <v>10.575926535246595</v>
      </c>
      <c r="E55" s="54">
        <f>Model_Data!I53</f>
        <v>6.0600145195950779</v>
      </c>
      <c r="F55" s="53">
        <f>Subsurface_Live_Data!F53</f>
        <v>1170.0355124387281</v>
      </c>
      <c r="G55" s="53">
        <f>Subsurface_Live_Data!I53</f>
        <v>4948.7023496840102</v>
      </c>
      <c r="H55" s="53">
        <f>Subsurface_Live_Data!K53</f>
        <v>14576.857632008796</v>
      </c>
      <c r="I55" s="54">
        <f>Subsurface_Live_Data!M53/COS(RADIANS(D55))</f>
        <v>14.134136310312154</v>
      </c>
      <c r="J55" s="54">
        <f>Subsurface_Live_Data!N53/COS(RADIANS(D55))</f>
        <v>59.780778297751638</v>
      </c>
      <c r="K55" s="54">
        <f>Subsurface_Live_Data!O53/COS(RADIANS(D55))</f>
        <v>176.08977723880471</v>
      </c>
      <c r="L55" s="53">
        <f>Inputs!$C$21*K55/(2*Inputs!$C$12*1000000)</f>
        <v>14828.760434576887</v>
      </c>
      <c r="M55" s="53">
        <f t="shared" si="0"/>
        <v>14576.857632008796</v>
      </c>
      <c r="N55" s="54">
        <f t="shared" si="1"/>
        <v>251.90280256809092</v>
      </c>
      <c r="O55" s="55">
        <f t="shared" si="2"/>
        <v>0</v>
      </c>
      <c r="P55" s="54">
        <f t="shared" si="3"/>
        <v>251.90280256809092</v>
      </c>
      <c r="Q55" s="53">
        <f>Inputs!$C$21*J55/(2*Inputs!$C$12*1000000)</f>
        <v>5034.2209177067471</v>
      </c>
      <c r="R55" s="53">
        <f t="shared" si="4"/>
        <v>4948.7023496840102</v>
      </c>
      <c r="S55" s="53">
        <f>Inputs!$C$21*I55/(2*Inputs!$C$12*1000000)*COS(RADIANS(D55))</f>
        <v>1170.0355124387281</v>
      </c>
    </row>
    <row r="56" spans="1:19">
      <c r="A56" s="53">
        <f>Subsurface_Live_Data!A54</f>
        <v>-34</v>
      </c>
      <c r="B56" s="54">
        <f>Model_Data!P54</f>
        <v>289.4530911666152</v>
      </c>
      <c r="C56" s="54">
        <f>ABS(B56)*Inputs!$C$13/2</f>
        <v>723.63272791653799</v>
      </c>
      <c r="D56" s="54">
        <f>DEGREES(ASIN(MIN(1,C56/(Inputs!$C$11*1000))))</f>
        <v>10.422663296967082</v>
      </c>
      <c r="E56" s="54">
        <f>Model_Data!I54</f>
        <v>6.0035588898090326</v>
      </c>
      <c r="F56" s="53">
        <f>Subsurface_Live_Data!F54</f>
        <v>1160.1397690104441</v>
      </c>
      <c r="G56" s="53">
        <f>Subsurface_Live_Data!I54</f>
        <v>4921.9053981105399</v>
      </c>
      <c r="H56" s="53">
        <f>Subsurface_Live_Data!K54</f>
        <v>14577.628747923234</v>
      </c>
      <c r="I56" s="54">
        <f>Subsurface_Live_Data!M54/COS(RADIANS(D56))</f>
        <v>14.007648968370544</v>
      </c>
      <c r="J56" s="54">
        <f>Subsurface_Live_Data!N54/COS(RADIANS(D56))</f>
        <v>59.427600806295473</v>
      </c>
      <c r="K56" s="54">
        <f>Subsurface_Live_Data!O54/COS(RADIANS(D56))</f>
        <v>176.01181490943043</v>
      </c>
      <c r="L56" s="53">
        <f>Inputs!$C$21*K56/(2*Inputs!$C$12*1000000)</f>
        <v>14822.19512043236</v>
      </c>
      <c r="M56" s="53">
        <f t="shared" si="0"/>
        <v>14577.628747923236</v>
      </c>
      <c r="N56" s="54">
        <f t="shared" si="1"/>
        <v>244.56637250912536</v>
      </c>
      <c r="O56" s="55">
        <f t="shared" si="2"/>
        <v>0</v>
      </c>
      <c r="P56" s="54">
        <f t="shared" si="3"/>
        <v>244.56637250912536</v>
      </c>
      <c r="Q56" s="53">
        <f>Inputs!$C$21*J56/(2*Inputs!$C$12*1000000)</f>
        <v>5004.4793592028373</v>
      </c>
      <c r="R56" s="53">
        <f t="shared" si="4"/>
        <v>4921.9053981105399</v>
      </c>
      <c r="S56" s="53">
        <f>Inputs!$C$21*I56/(2*Inputs!$C$12*1000000)*COS(RADIANS(D56))</f>
        <v>1160.1397690104443</v>
      </c>
    </row>
    <row r="57" spans="1:19">
      <c r="A57" s="53">
        <f>Subsurface_Live_Data!A55</f>
        <v>-33.5</v>
      </c>
      <c r="B57" s="54">
        <f>Model_Data!P55</f>
        <v>285.24277529395476</v>
      </c>
      <c r="C57" s="54">
        <f>ABS(B57)*Inputs!$C$13/2</f>
        <v>713.10693823488691</v>
      </c>
      <c r="D57" s="54">
        <f>DEGREES(ASIN(MIN(1,C57/(Inputs!$C$11*1000))))</f>
        <v>10.269400532129145</v>
      </c>
      <c r="E57" s="54">
        <f>Model_Data!I55</f>
        <v>5.9473663547666744</v>
      </c>
      <c r="F57" s="53">
        <f>Subsurface_Live_Data!F55</f>
        <v>1151.2002362045403</v>
      </c>
      <c r="G57" s="53">
        <f>Subsurface_Live_Data!I55</f>
        <v>4895.1670107160708</v>
      </c>
      <c r="H57" s="53">
        <f>Subsurface_Live_Data!K55</f>
        <v>14578.092560023488</v>
      </c>
      <c r="I57" s="54">
        <f>Subsurface_Live_Data!M55/COS(RADIANS(D57))</f>
        <v>13.892925990633813</v>
      </c>
      <c r="J57" s="54">
        <f>Subsurface_Live_Data!N55/COS(RADIANS(D57))</f>
        <v>59.075902569209624</v>
      </c>
      <c r="K57" s="54">
        <f>Subsurface_Live_Data!O55/COS(RADIANS(D57))</f>
        <v>175.93147973002212</v>
      </c>
      <c r="L57" s="53">
        <f>Inputs!$C$21*K57/(2*Inputs!$C$12*1000000)</f>
        <v>14815.429985348457</v>
      </c>
      <c r="M57" s="53">
        <f t="shared" si="0"/>
        <v>14578.09256002349</v>
      </c>
      <c r="N57" s="54">
        <f t="shared" si="1"/>
        <v>237.33742532496944</v>
      </c>
      <c r="O57" s="55">
        <f t="shared" si="2"/>
        <v>0</v>
      </c>
      <c r="P57" s="54">
        <f t="shared" si="3"/>
        <v>237.33742532496944</v>
      </c>
      <c r="Q57" s="53">
        <f>Inputs!$C$21*J57/(2*Inputs!$C$12*1000000)</f>
        <v>4974.8623707280531</v>
      </c>
      <c r="R57" s="53">
        <f t="shared" si="4"/>
        <v>4895.1670107160708</v>
      </c>
      <c r="S57" s="53">
        <f>Inputs!$C$21*I57/(2*Inputs!$C$12*1000000)*COS(RADIANS(D57))</f>
        <v>1151.2002362045403</v>
      </c>
    </row>
    <row r="58" spans="1:19">
      <c r="A58" s="53">
        <f>Subsurface_Live_Data!A56</f>
        <v>-33</v>
      </c>
      <c r="B58" s="54">
        <f>Model_Data!P56</f>
        <v>281.0304293043373</v>
      </c>
      <c r="C58" s="54">
        <f>ABS(B58)*Inputs!$C$13/2</f>
        <v>702.57607326084326</v>
      </c>
      <c r="D58" s="54">
        <f>DEGREES(ASIN(MIN(1,C58/(Inputs!$C$11*1000))))</f>
        <v>10.116138163069536</v>
      </c>
      <c r="E58" s="54">
        <f>Model_Data!I56</f>
        <v>5.8914460516514309</v>
      </c>
      <c r="F58" s="53">
        <f>Subsurface_Live_Data!F56</f>
        <v>1143.1933519509057</v>
      </c>
      <c r="G58" s="53">
        <f>Subsurface_Live_Data!I56</f>
        <v>4868.5516593304474</v>
      </c>
      <c r="H58" s="53">
        <f>Subsurface_Live_Data!K56</f>
        <v>14578.466646582594</v>
      </c>
      <c r="I58" s="54">
        <f>Subsurface_Live_Data!M56/COS(RADIANS(D58))</f>
        <v>13.789663522424188</v>
      </c>
      <c r="J58" s="54">
        <f>Subsurface_Live_Data!N56/COS(RADIANS(D58))</f>
        <v>58.726451749511192</v>
      </c>
      <c r="K58" s="54">
        <f>Subsurface_Live_Data!O56/COS(RADIANS(D58))</f>
        <v>175.85139852868124</v>
      </c>
      <c r="L58" s="53">
        <f>Inputs!$C$21*K58/(2*Inputs!$C$12*1000000)</f>
        <v>14808.686238104194</v>
      </c>
      <c r="M58" s="53">
        <f t="shared" si="0"/>
        <v>14578.466646582592</v>
      </c>
      <c r="N58" s="54">
        <f t="shared" si="1"/>
        <v>230.2195915215998</v>
      </c>
      <c r="O58" s="55">
        <f t="shared" si="2"/>
        <v>0</v>
      </c>
      <c r="P58" s="54">
        <f t="shared" si="3"/>
        <v>230.2195915215998</v>
      </c>
      <c r="Q58" s="53">
        <f>Inputs!$C$21*J58/(2*Inputs!$C$12*1000000)</f>
        <v>4945.4346403383033</v>
      </c>
      <c r="R58" s="53">
        <f t="shared" si="4"/>
        <v>4868.5516593304474</v>
      </c>
      <c r="S58" s="53">
        <f>Inputs!$C$21*I58/(2*Inputs!$C$12*1000000)*COS(RADIANS(D58))</f>
        <v>1143.1933519509057</v>
      </c>
    </row>
    <row r="59" spans="1:19">
      <c r="A59" s="53">
        <f>Subsurface_Live_Data!A57</f>
        <v>-32.5</v>
      </c>
      <c r="B59" s="54">
        <f>Model_Data!P57</f>
        <v>276.81608131206303</v>
      </c>
      <c r="C59" s="54">
        <f>ABS(B59)*Inputs!$C$13/2</f>
        <v>692.04020328015758</v>
      </c>
      <c r="D59" s="54">
        <f>DEGREES(ASIN(MIN(1,C59/(Inputs!$C$11*1000))))</f>
        <v>9.9628761155509569</v>
      </c>
      <c r="E59" s="54">
        <f>Model_Data!I57</f>
        <v>5.8358074089827321</v>
      </c>
      <c r="F59" s="53">
        <f>Subsurface_Live_Data!F57</f>
        <v>1135.7578361259591</v>
      </c>
      <c r="G59" s="53">
        <f>Subsurface_Live_Data!I57</f>
        <v>4842.1251344212669</v>
      </c>
      <c r="H59" s="53">
        <f>Subsurface_Live_Data!K57</f>
        <v>14580.08569704939</v>
      </c>
      <c r="I59" s="54">
        <f>Subsurface_Live_Data!M57/COS(RADIANS(D59))</f>
        <v>13.693487023508977</v>
      </c>
      <c r="J59" s="54">
        <f>Subsurface_Live_Data!N57/COS(RADIANS(D59))</f>
        <v>58.380031011338573</v>
      </c>
      <c r="K59" s="54">
        <f>Subsurface_Live_Data!O57/COS(RADIANS(D59))</f>
        <v>175.78766172127263</v>
      </c>
      <c r="L59" s="53">
        <f>Inputs!$C$21*K59/(2*Inputs!$C$12*1000000)</f>
        <v>14803.318874576637</v>
      </c>
      <c r="M59" s="53">
        <f t="shared" si="0"/>
        <v>14580.08569704939</v>
      </c>
      <c r="N59" s="54">
        <f t="shared" si="1"/>
        <v>223.23317752724688</v>
      </c>
      <c r="O59" s="55">
        <f t="shared" si="2"/>
        <v>0</v>
      </c>
      <c r="P59" s="54">
        <f t="shared" si="3"/>
        <v>223.23317752724688</v>
      </c>
      <c r="Q59" s="53">
        <f>Inputs!$C$21*J59/(2*Inputs!$C$12*1000000)</f>
        <v>4916.2620772487126</v>
      </c>
      <c r="R59" s="53">
        <f t="shared" si="4"/>
        <v>4842.1251344212669</v>
      </c>
      <c r="S59" s="53">
        <f>Inputs!$C$21*I59/(2*Inputs!$C$12*1000000)*COS(RADIANS(D59))</f>
        <v>1135.7578361259589</v>
      </c>
    </row>
    <row r="60" spans="1:19">
      <c r="A60" s="53">
        <f>Subsurface_Live_Data!A58</f>
        <v>-32</v>
      </c>
      <c r="B60" s="54">
        <f>Model_Data!P58</f>
        <v>272.59975951992601</v>
      </c>
      <c r="C60" s="54">
        <f>ABS(B60)*Inputs!$C$13/2</f>
        <v>681.49939879981503</v>
      </c>
      <c r="D60" s="54">
        <f>DEGREES(ASIN(MIN(1,C60/(Inputs!$C$11*1000))))</f>
        <v>9.8096143181845861</v>
      </c>
      <c r="E60" s="54">
        <f>Model_Data!I58</f>
        <v>5.7804601560821682</v>
      </c>
      <c r="F60" s="53">
        <f>Subsurface_Live_Data!F58</f>
        <v>1128.3236750252931</v>
      </c>
      <c r="G60" s="53">
        <f>Subsurface_Live_Data!I58</f>
        <v>4815.9541949175518</v>
      </c>
      <c r="H60" s="53">
        <f>Subsurface_Live_Data!K58</f>
        <v>14584.952070760557</v>
      </c>
      <c r="I60" s="54">
        <f>Subsurface_Live_Data!M58/COS(RADIANS(D60))</f>
        <v>13.597515134787988</v>
      </c>
      <c r="J60" s="54">
        <f>Subsurface_Live_Data!N58/COS(RADIANS(D60))</f>
        <v>58.037433321045185</v>
      </c>
      <c r="K60" s="54">
        <f>Subsurface_Live_Data!O58/COS(RADIANS(D60))</f>
        <v>175.76437587191319</v>
      </c>
      <c r="L60" s="53">
        <f>Inputs!$C$21*K60/(2*Inputs!$C$12*1000000)</f>
        <v>14801.357941426053</v>
      </c>
      <c r="M60" s="53">
        <f t="shared" si="0"/>
        <v>14584.952070760555</v>
      </c>
      <c r="N60" s="54">
        <f t="shared" si="1"/>
        <v>216.40587066549597</v>
      </c>
      <c r="O60" s="55">
        <f t="shared" si="2"/>
        <v>0</v>
      </c>
      <c r="P60" s="54">
        <f t="shared" si="3"/>
        <v>216.40587066549597</v>
      </c>
      <c r="Q60" s="53">
        <f>Inputs!$C$21*J60/(2*Inputs!$C$12*1000000)</f>
        <v>4887.4114582379889</v>
      </c>
      <c r="R60" s="53">
        <f t="shared" si="4"/>
        <v>4815.9541949175518</v>
      </c>
      <c r="S60" s="53">
        <f>Inputs!$C$21*I60/(2*Inputs!$C$12*1000000)*COS(RADIANS(D60))</f>
        <v>1128.3236750252931</v>
      </c>
    </row>
    <row r="61" spans="1:19">
      <c r="A61" s="53">
        <f>Subsurface_Live_Data!A59</f>
        <v>-31.5</v>
      </c>
      <c r="B61" s="54">
        <f>Model_Data!P59</f>
        <v>268.38149222203356</v>
      </c>
      <c r="C61" s="54">
        <f>ABS(B61)*Inputs!$C$13/2</f>
        <v>670.95373055508389</v>
      </c>
      <c r="D61" s="54">
        <f>DEGREES(ASIN(MIN(1,C61/(Inputs!$C$11*1000))))</f>
        <v>9.6563527025284905</v>
      </c>
      <c r="E61" s="54">
        <f>Model_Data!I59</f>
        <v>5.7254143327118072</v>
      </c>
      <c r="F61" s="53">
        <f>Subsurface_Live_Data!F59</f>
        <v>1122.5926316922605</v>
      </c>
      <c r="G61" s="53">
        <f>Subsurface_Live_Data!I59</f>
        <v>4790.1061896042174</v>
      </c>
      <c r="H61" s="53">
        <f>Subsurface_Live_Data!K59</f>
        <v>14587.057234351585</v>
      </c>
      <c r="I61" s="54">
        <f>Subsurface_Live_Data!M59/COS(RADIANS(D61))</f>
        <v>13.522244223299072</v>
      </c>
      <c r="J61" s="54">
        <f>Subsurface_Live_Data!N59/COS(RADIANS(D61))</f>
        <v>57.699457419137204</v>
      </c>
      <c r="K61" s="54">
        <f>Subsurface_Live_Data!O59/COS(RADIANS(D61))</f>
        <v>175.70910840987622</v>
      </c>
      <c r="L61" s="53">
        <f>Inputs!$C$21*K61/(2*Inputs!$C$12*1000000)</f>
        <v>14796.703793029568</v>
      </c>
      <c r="M61" s="53">
        <f t="shared" si="0"/>
        <v>14587.057234351585</v>
      </c>
      <c r="N61" s="54">
        <f t="shared" si="1"/>
        <v>209.64655867798319</v>
      </c>
      <c r="O61" s="55">
        <f t="shared" si="2"/>
        <v>0</v>
      </c>
      <c r="P61" s="54">
        <f t="shared" si="3"/>
        <v>209.64655867798319</v>
      </c>
      <c r="Q61" s="53">
        <f>Inputs!$C$21*J61/(2*Inputs!$C$12*1000000)</f>
        <v>4858.9500463341228</v>
      </c>
      <c r="R61" s="53">
        <f t="shared" si="4"/>
        <v>4790.1061896042174</v>
      </c>
      <c r="S61" s="53">
        <f>Inputs!$C$21*I61/(2*Inputs!$C$12*1000000)*COS(RADIANS(D61))</f>
        <v>1122.5926316922605</v>
      </c>
    </row>
    <row r="62" spans="1:19">
      <c r="A62" s="53">
        <f>Subsurface_Live_Data!A60</f>
        <v>-31</v>
      </c>
      <c r="B62" s="54">
        <f>Model_Data!P60</f>
        <v>264.16130781663014</v>
      </c>
      <c r="C62" s="54">
        <f>ABS(B62)*Inputs!$C$13/2</f>
        <v>660.40326954157536</v>
      </c>
      <c r="D62" s="54">
        <f>DEGREES(ASIN(MIN(1,C62/(Inputs!$C$11*1000))))</f>
        <v>9.5030912035493351</v>
      </c>
      <c r="E62" s="54">
        <f>Model_Data!I60</f>
        <v>5.6706802988679366</v>
      </c>
      <c r="F62" s="53">
        <f>Subsurface_Live_Data!F60</f>
        <v>1116.9125383628445</v>
      </c>
      <c r="G62" s="53">
        <f>Subsurface_Live_Data!I60</f>
        <v>4764.6486540113146</v>
      </c>
      <c r="H62" s="53">
        <f>Subsurface_Live_Data!K60</f>
        <v>14592.076103026691</v>
      </c>
      <c r="I62" s="54">
        <f>Subsurface_Live_Data!M60/COS(RADIANS(D62))</f>
        <v>13.447751956628863</v>
      </c>
      <c r="J62" s="54">
        <f>Subsurface_Live_Data!N60/COS(RADIANS(D62))</f>
        <v>57.36690301064062</v>
      </c>
      <c r="K62" s="54">
        <f>Subsurface_Live_Data!O60/COS(RADIANS(D62))</f>
        <v>175.69022929350103</v>
      </c>
      <c r="L62" s="53">
        <f>Inputs!$C$21*K62/(2*Inputs!$C$12*1000000)</f>
        <v>14795.113956877045</v>
      </c>
      <c r="M62" s="53">
        <f t="shared" si="0"/>
        <v>14592.076103026691</v>
      </c>
      <c r="N62" s="54">
        <f t="shared" si="1"/>
        <v>203.03785385035371</v>
      </c>
      <c r="O62" s="55">
        <f t="shared" si="2"/>
        <v>0</v>
      </c>
      <c r="P62" s="54">
        <f t="shared" si="3"/>
        <v>203.03785385035371</v>
      </c>
      <c r="Q62" s="53">
        <f>Inputs!$C$21*J62/(2*Inputs!$C$12*1000000)</f>
        <v>4830.9451857886379</v>
      </c>
      <c r="R62" s="53">
        <f t="shared" si="4"/>
        <v>4764.6486540113146</v>
      </c>
      <c r="S62" s="53">
        <f>Inputs!$C$21*I62/(2*Inputs!$C$12*1000000)*COS(RADIANS(D62))</f>
        <v>1116.9125383628445</v>
      </c>
    </row>
    <row r="63" spans="1:19">
      <c r="A63" s="53">
        <f>Subsurface_Live_Data!A61</f>
        <v>-30.5</v>
      </c>
      <c r="B63" s="54">
        <f>Model_Data!P61</f>
        <v>259.93923478881698</v>
      </c>
      <c r="C63" s="54">
        <f>ABS(B63)*Inputs!$C$13/2</f>
        <v>649.84808697204244</v>
      </c>
      <c r="D63" s="54">
        <f>DEGREES(ASIN(MIN(1,C63/(Inputs!$C$11*1000))))</f>
        <v>9.3498297589906283</v>
      </c>
      <c r="E63" s="54">
        <f>Model_Data!I61</f>
        <v>5.6162687447103439</v>
      </c>
      <c r="F63" s="53">
        <f>Subsurface_Live_Data!F61</f>
        <v>1111.3684862554221</v>
      </c>
      <c r="G63" s="53">
        <f>Subsurface_Live_Data!I61</f>
        <v>4739.6488873312355</v>
      </c>
      <c r="H63" s="53">
        <f>Subsurface_Live_Data!K61</f>
        <v>14599.553282966977</v>
      </c>
      <c r="I63" s="54">
        <f>Subsurface_Live_Data!M61/COS(RADIANS(D63))</f>
        <v>13.37505977672123</v>
      </c>
      <c r="J63" s="54">
        <f>Subsurface_Live_Data!N61/COS(RADIANS(D63))</f>
        <v>57.040565728400651</v>
      </c>
      <c r="K63" s="54">
        <f>Subsurface_Live_Data!O61/COS(RADIANS(D63))</f>
        <v>175.70220884257802</v>
      </c>
      <c r="L63" s="53">
        <f>Inputs!$C$21*K63/(2*Inputs!$C$12*1000000)</f>
        <v>14796.122771052191</v>
      </c>
      <c r="M63" s="53">
        <f t="shared" si="0"/>
        <v>14599.553282966974</v>
      </c>
      <c r="N63" s="54">
        <f t="shared" si="1"/>
        <v>196.56948808521338</v>
      </c>
      <c r="O63" s="55">
        <f t="shared" si="2"/>
        <v>0</v>
      </c>
      <c r="P63" s="54">
        <f t="shared" si="3"/>
        <v>196.56948808521338</v>
      </c>
      <c r="Q63" s="53">
        <f>Inputs!$C$21*J63/(2*Inputs!$C$12*1000000)</f>
        <v>4803.4638779291554</v>
      </c>
      <c r="R63" s="53">
        <f t="shared" si="4"/>
        <v>4739.6488873312355</v>
      </c>
      <c r="S63" s="53">
        <f>Inputs!$C$21*I63/(2*Inputs!$C$12*1000000)*COS(RADIANS(D63))</f>
        <v>1111.3684862554219</v>
      </c>
    </row>
    <row r="64" spans="1:19">
      <c r="A64" s="53">
        <f>Subsurface_Live_Data!A62</f>
        <v>-30</v>
      </c>
      <c r="B64" s="54">
        <f>Model_Data!P62</f>
        <v>255.71530170509504</v>
      </c>
      <c r="C64" s="54">
        <f>ABS(B64)*Inputs!$C$13/2</f>
        <v>639.28825426273761</v>
      </c>
      <c r="D64" s="54">
        <f>DEGREES(ASIN(MIN(1,C64/(Inputs!$C$11*1000))))</f>
        <v>9.1965683091718784</v>
      </c>
      <c r="E64" s="54">
        <f>Model_Data!I62</f>
        <v>5.5621907006038249</v>
      </c>
      <c r="F64" s="53">
        <f>Subsurface_Live_Data!F62</f>
        <v>1106.9224359335371</v>
      </c>
      <c r="G64" s="53">
        <f>Subsurface_Live_Data!I62</f>
        <v>4715.1735144409276</v>
      </c>
      <c r="H64" s="53">
        <f>Subsurface_Live_Data!K62</f>
        <v>14605.92076461545</v>
      </c>
      <c r="I64" s="54">
        <f>Subsurface_Live_Data!M62/COS(RADIANS(D64))</f>
        <v>13.315735683005943</v>
      </c>
      <c r="J64" s="54">
        <f>Subsurface_Live_Data!N62/COS(RADIANS(D64))</f>
        <v>56.721231930631362</v>
      </c>
      <c r="K64" s="54">
        <f>Subsurface_Live_Data!O62/COS(RADIANS(D64))</f>
        <v>175.70208534487151</v>
      </c>
      <c r="L64" s="53">
        <f>Inputs!$C$21*K64/(2*Inputs!$C$12*1000000)</f>
        <v>14796.1123711418</v>
      </c>
      <c r="M64" s="53">
        <f t="shared" si="0"/>
        <v>14605.920764615452</v>
      </c>
      <c r="N64" s="54">
        <f t="shared" si="1"/>
        <v>190.19160652635037</v>
      </c>
      <c r="O64" s="55">
        <f t="shared" si="2"/>
        <v>0</v>
      </c>
      <c r="P64" s="54">
        <f t="shared" si="3"/>
        <v>190.19160652635037</v>
      </c>
      <c r="Q64" s="53">
        <f>Inputs!$C$21*J64/(2*Inputs!$C$12*1000000)</f>
        <v>4776.5723430539501</v>
      </c>
      <c r="R64" s="53">
        <f t="shared" si="4"/>
        <v>4715.1735144409276</v>
      </c>
      <c r="S64" s="53">
        <f>Inputs!$C$21*I64/(2*Inputs!$C$12*1000000)*COS(RADIANS(D64))</f>
        <v>1106.9224359335371</v>
      </c>
    </row>
    <row r="65" spans="1:19">
      <c r="A65" s="53">
        <f>Subsurface_Live_Data!A63</f>
        <v>-29.5</v>
      </c>
      <c r="B65" s="54">
        <f>Model_Data!P63</f>
        <v>251.48953723855811</v>
      </c>
      <c r="C65" s="54">
        <f>ABS(B65)*Inputs!$C$13/2</f>
        <v>628.72384309639529</v>
      </c>
      <c r="D65" s="54">
        <f>DEGREES(ASIN(MIN(1,C65/(Inputs!$C$11*1000))))</f>
        <v>9.0433067978999855</v>
      </c>
      <c r="E65" s="54">
        <f>Model_Data!I63</f>
        <v>5.5084575472448263</v>
      </c>
      <c r="F65" s="53">
        <f>Subsurface_Live_Data!F63</f>
        <v>1102.622100101891</v>
      </c>
      <c r="G65" s="53">
        <f>Subsurface_Live_Data!I63</f>
        <v>4691.2880385693607</v>
      </c>
      <c r="H65" s="53">
        <f>Subsurface_Live_Data!K63</f>
        <v>14614.273949137119</v>
      </c>
      <c r="I65" s="54">
        <f>Subsurface_Live_Data!M63/COS(RADIANS(D65))</f>
        <v>13.258310305845587</v>
      </c>
      <c r="J65" s="54">
        <f>Subsurface_Live_Data!N63/COS(RADIANS(D65))</f>
        <v>56.409673399169712</v>
      </c>
      <c r="K65" s="54">
        <f>Subsurface_Live_Data!O63/COS(RADIANS(D65))</f>
        <v>175.72709534335502</v>
      </c>
      <c r="L65" s="53">
        <f>Inputs!$C$21*K65/(2*Inputs!$C$12*1000000)</f>
        <v>14798.218497242908</v>
      </c>
      <c r="M65" s="53">
        <f t="shared" si="0"/>
        <v>14614.273949137118</v>
      </c>
      <c r="N65" s="54">
        <f t="shared" si="1"/>
        <v>183.94454810578827</v>
      </c>
      <c r="O65" s="55">
        <f t="shared" si="2"/>
        <v>0</v>
      </c>
      <c r="P65" s="54">
        <f t="shared" si="3"/>
        <v>183.94454810578827</v>
      </c>
      <c r="Q65" s="53">
        <f>Inputs!$C$21*J65/(2*Inputs!$C$12*1000000)</f>
        <v>4750.3355739646913</v>
      </c>
      <c r="R65" s="53">
        <f t="shared" si="4"/>
        <v>4691.2880385693607</v>
      </c>
      <c r="S65" s="53">
        <f>Inputs!$C$21*I65/(2*Inputs!$C$12*1000000)*COS(RADIANS(D65))</f>
        <v>1102.622100101891</v>
      </c>
    </row>
    <row r="66" spans="1:19">
      <c r="A66" s="53">
        <f>Subsurface_Live_Data!A64</f>
        <v>-29</v>
      </c>
      <c r="B66" s="54">
        <f>Model_Data!P64</f>
        <v>247.26197014497302</v>
      </c>
      <c r="C66" s="54">
        <f>ABS(B66)*Inputs!$C$13/2</f>
        <v>618.15492536243255</v>
      </c>
      <c r="D66" s="54">
        <f>DEGREES(ASIN(MIN(1,C66/(Inputs!$C$11*1000))))</f>
        <v>8.8900451715984641</v>
      </c>
      <c r="E66" s="54">
        <f>Model_Data!I64</f>
        <v>5.4550810258419062</v>
      </c>
      <c r="F66" s="53">
        <f>Subsurface_Live_Data!F64</f>
        <v>1099.4026390140625</v>
      </c>
      <c r="G66" s="53">
        <f>Subsurface_Live_Data!I64</f>
        <v>4668.0563905196332</v>
      </c>
      <c r="H66" s="53">
        <f>Subsurface_Live_Data!K64</f>
        <v>14621.073466646045</v>
      </c>
      <c r="I66" s="54">
        <f>Subsurface_Live_Data!M64/COS(RADIANS(D66))</f>
        <v>13.214019953922689</v>
      </c>
      <c r="J66" s="54">
        <f>Subsurface_Live_Data!N64/COS(RADIANS(D66))</f>
        <v>56.106642008500543</v>
      </c>
      <c r="K66" s="54">
        <f>Subsurface_Live_Data!O64/COS(RADIANS(D66))</f>
        <v>175.73466688172937</v>
      </c>
      <c r="L66" s="53">
        <f>Inputs!$C$21*K66/(2*Inputs!$C$12*1000000)</f>
        <v>14798.856106821586</v>
      </c>
      <c r="M66" s="53">
        <f t="shared" si="0"/>
        <v>14621.073466646047</v>
      </c>
      <c r="N66" s="54">
        <f t="shared" si="1"/>
        <v>177.78264017554102</v>
      </c>
      <c r="O66" s="55">
        <f t="shared" si="2"/>
        <v>0</v>
      </c>
      <c r="P66" s="54">
        <f t="shared" si="3"/>
        <v>177.78264017554102</v>
      </c>
      <c r="Q66" s="53">
        <f>Inputs!$C$21*J66/(2*Inputs!$C$12*1000000)</f>
        <v>4724.8168870377631</v>
      </c>
      <c r="R66" s="53">
        <f t="shared" si="4"/>
        <v>4668.0563905196332</v>
      </c>
      <c r="S66" s="53">
        <f>Inputs!$C$21*I66/(2*Inputs!$C$12*1000000)*COS(RADIANS(D66))</f>
        <v>1099.4026390140623</v>
      </c>
    </row>
    <row r="67" spans="1:19">
      <c r="A67" s="53">
        <f>Subsurface_Live_Data!A65</f>
        <v>-28.5</v>
      </c>
      <c r="B67" s="54">
        <f>Model_Data!P65</f>
        <v>243.03262925423041</v>
      </c>
      <c r="C67" s="54">
        <f>ABS(B67)*Inputs!$C$13/2</f>
        <v>607.58157313557604</v>
      </c>
      <c r="D67" s="54">
        <f>DEGREES(ASIN(MIN(1,C67/(Inputs!$C$11*1000))))</f>
        <v>8.7367833789961029</v>
      </c>
      <c r="E67" s="54">
        <f>Model_Data!I65</f>
        <v>5.4020732483141956</v>
      </c>
      <c r="F67" s="53">
        <f>Subsurface_Live_Data!F65</f>
        <v>1095.4325971248732</v>
      </c>
      <c r="G67" s="53">
        <f>Subsurface_Live_Data!I65</f>
        <v>4645.5404806181241</v>
      </c>
      <c r="H67" s="53">
        <f>Subsurface_Live_Data!K65</f>
        <v>14632.442623515901</v>
      </c>
      <c r="I67" s="54">
        <f>Subsurface_Live_Data!M65/COS(RADIANS(D67))</f>
        <v>13.160843458560237</v>
      </c>
      <c r="J67" s="54">
        <f>Subsurface_Live_Data!N65/COS(RADIANS(D67))</f>
        <v>55.812864439390317</v>
      </c>
      <c r="K67" s="54">
        <f>Subsurface_Live_Data!O65/COS(RADIANS(D67))</f>
        <v>175.79838986889737</v>
      </c>
      <c r="L67" s="53">
        <f>Inputs!$C$21*K67/(2*Inputs!$C$12*1000000)</f>
        <v>14804.222306527821</v>
      </c>
      <c r="M67" s="53">
        <f t="shared" si="0"/>
        <v>14632.442623515903</v>
      </c>
      <c r="N67" s="54">
        <f t="shared" si="1"/>
        <v>171.7796830119205</v>
      </c>
      <c r="O67" s="55">
        <f t="shared" si="2"/>
        <v>0</v>
      </c>
      <c r="P67" s="54">
        <f t="shared" si="3"/>
        <v>171.7796830119205</v>
      </c>
      <c r="Q67" s="53">
        <f>Inputs!$C$21*J67/(2*Inputs!$C$12*1000000)</f>
        <v>4700.0774770521393</v>
      </c>
      <c r="R67" s="53">
        <f t="shared" si="4"/>
        <v>4645.5404806181241</v>
      </c>
      <c r="S67" s="53">
        <f>Inputs!$C$21*I67/(2*Inputs!$C$12*1000000)*COS(RADIANS(D67))</f>
        <v>1095.4325971248732</v>
      </c>
    </row>
    <row r="68" spans="1:19">
      <c r="A68" s="53">
        <f>Subsurface_Live_Data!A66</f>
        <v>-28</v>
      </c>
      <c r="B68" s="54">
        <f>Model_Data!P66</f>
        <v>238.80154350053999</v>
      </c>
      <c r="C68" s="54">
        <f>ABS(B68)*Inputs!$C$13/2</f>
        <v>597.00385875134998</v>
      </c>
      <c r="D68" s="54">
        <f>DEGREES(ASIN(MIN(1,C68/(Inputs!$C$11*1000))))</f>
        <v>8.5835213722198116</v>
      </c>
      <c r="E68" s="54">
        <f>Model_Data!I66</f>
        <v>5.3494467074669219</v>
      </c>
      <c r="F68" s="53">
        <f>Subsurface_Live_Data!F66</f>
        <v>1092.7002069781606</v>
      </c>
      <c r="G68" s="53">
        <f>Subsurface_Live_Data!I66</f>
        <v>4623.7997597107014</v>
      </c>
      <c r="H68" s="53">
        <f>Subsurface_Live_Data!K66</f>
        <v>14641.123866777607</v>
      </c>
      <c r="I68" s="54">
        <f>Subsurface_Live_Data!M66/COS(RADIANS(D68))</f>
        <v>13.12266823603413</v>
      </c>
      <c r="J68" s="54">
        <f>Subsurface_Live_Data!N66/COS(RADIANS(D68))</f>
        <v>55.529037012208228</v>
      </c>
      <c r="K68" s="54">
        <f>Subsurface_Live_Data!O66/COS(RADIANS(D68))</f>
        <v>175.8310375338327</v>
      </c>
      <c r="L68" s="53">
        <f>Inputs!$C$21*K68/(2*Inputs!$C$12*1000000)</f>
        <v>14806.971610943248</v>
      </c>
      <c r="M68" s="53">
        <f t="shared" ref="M68:M131" si="5">L68*COS(RADIANS(D68))</f>
        <v>14641.123866777609</v>
      </c>
      <c r="N68" s="54">
        <f t="shared" ref="N68:N131" si="6">L68-H68</f>
        <v>165.84774416564142</v>
      </c>
      <c r="O68" s="55">
        <f t="shared" ref="O68:O131" si="7">M68-H68</f>
        <v>0</v>
      </c>
      <c r="P68" s="54">
        <f t="shared" ref="P68:P131" si="8">N68-O68</f>
        <v>165.84774416564142</v>
      </c>
      <c r="Q68" s="53">
        <f>Inputs!$C$21*J68/(2*Inputs!$C$12*1000000)</f>
        <v>4676.1759820963143</v>
      </c>
      <c r="R68" s="53">
        <f t="shared" ref="R68:R131" si="9">Q68*COS(RADIANS(D68))</f>
        <v>4623.7997597107014</v>
      </c>
      <c r="S68" s="53">
        <f>Inputs!$C$21*I68/(2*Inputs!$C$12*1000000)*COS(RADIANS(D68))</f>
        <v>1092.7002069781606</v>
      </c>
    </row>
    <row r="69" spans="1:19">
      <c r="A69" s="53">
        <f>Subsurface_Live_Data!A67</f>
        <v>-27.5</v>
      </c>
      <c r="B69" s="54">
        <f>Model_Data!P67</f>
        <v>234.56874188968868</v>
      </c>
      <c r="C69" s="54">
        <f>ABS(B69)*Inputs!$C$13/2</f>
        <v>586.4218547242217</v>
      </c>
      <c r="D69" s="54">
        <f>DEGREES(ASIN(MIN(1,C69/(Inputs!$C$11*1000))))</f>
        <v>8.4302591056066909</v>
      </c>
      <c r="E69" s="54">
        <f>Model_Data!I67</f>
        <v>5.2972142870977459</v>
      </c>
      <c r="F69" s="53">
        <f>Subsurface_Live_Data!F67</f>
        <v>1089.3494444973749</v>
      </c>
      <c r="G69" s="53">
        <f>Subsurface_Live_Data!I67</f>
        <v>4602.8907955512777</v>
      </c>
      <c r="H69" s="53">
        <f>Subsurface_Live_Data!K67</f>
        <v>14653.311244711216</v>
      </c>
      <c r="I69" s="54">
        <f>Subsurface_Live_Data!M67/COS(RADIANS(D69))</f>
        <v>13.077194370692455</v>
      </c>
      <c r="J69" s="54">
        <f>Subsurface_Live_Data!N67/COS(RADIANS(D69))</f>
        <v>55.255820714415698</v>
      </c>
      <c r="K69" s="54">
        <f>Subsurface_Live_Data!O67/COS(RADIANS(D69))</f>
        <v>175.90700604777672</v>
      </c>
      <c r="L69" s="53">
        <f>Inputs!$C$21*K69/(2*Inputs!$C$12*1000000)</f>
        <v>14813.36902316962</v>
      </c>
      <c r="M69" s="53">
        <f t="shared" si="5"/>
        <v>14653.311244711214</v>
      </c>
      <c r="N69" s="54">
        <f t="shared" si="6"/>
        <v>160.05777845840385</v>
      </c>
      <c r="O69" s="55">
        <f t="shared" si="7"/>
        <v>0</v>
      </c>
      <c r="P69" s="54">
        <f t="shared" si="8"/>
        <v>160.05777845840385</v>
      </c>
      <c r="Q69" s="53">
        <f>Inputs!$C$21*J69/(2*Inputs!$C$12*1000000)</f>
        <v>4653.1680648264037</v>
      </c>
      <c r="R69" s="53">
        <f t="shared" si="9"/>
        <v>4602.8907955512777</v>
      </c>
      <c r="S69" s="53">
        <f>Inputs!$C$21*I69/(2*Inputs!$C$12*1000000)*COS(RADIANS(D69))</f>
        <v>1089.3494444973749</v>
      </c>
    </row>
    <row r="70" spans="1:19">
      <c r="A70" s="53">
        <f>Subsurface_Live_Data!A68</f>
        <v>-27</v>
      </c>
      <c r="B70" s="54">
        <f>Model_Data!P68</f>
        <v>230.3342535144111</v>
      </c>
      <c r="C70" s="54">
        <f>ABS(B70)*Inputs!$C$13/2</f>
        <v>575.83563378602776</v>
      </c>
      <c r="D70" s="54">
        <f>DEGREES(ASIN(MIN(1,C70/(Inputs!$C$11*1000))))</f>
        <v>8.2769965362603326</v>
      </c>
      <c r="E70" s="54">
        <f>Model_Data!I68</f>
        <v>5.2453892719816002</v>
      </c>
      <c r="F70" s="53">
        <f>Subsurface_Live_Data!F68</f>
        <v>1086.4293010320789</v>
      </c>
      <c r="G70" s="53">
        <f>Subsurface_Live_Data!I68</f>
        <v>4582.8668708267796</v>
      </c>
      <c r="H70" s="53">
        <f>Subsurface_Live_Data!K68</f>
        <v>14665.036556690675</v>
      </c>
      <c r="I70" s="54">
        <f>Subsurface_Live_Data!M68/COS(RADIANS(D70))</f>
        <v>13.037017445618403</v>
      </c>
      <c r="J70" s="54">
        <f>Subsurface_Live_Data!N68/COS(RADIANS(D70))</f>
        <v>54.993836496454371</v>
      </c>
      <c r="K70" s="54">
        <f>Subsurface_Live_Data!O68/COS(RADIANS(D70))</f>
        <v>175.97862764616542</v>
      </c>
      <c r="L70" s="53">
        <f>Inputs!$C$21*K70/(2*Inputs!$C$12*1000000)</f>
        <v>14819.400375705251</v>
      </c>
      <c r="M70" s="53">
        <f t="shared" si="5"/>
        <v>14665.036556690677</v>
      </c>
      <c r="N70" s="54">
        <f t="shared" si="6"/>
        <v>154.36381901457571</v>
      </c>
      <c r="O70" s="55">
        <f t="shared" si="7"/>
        <v>0</v>
      </c>
      <c r="P70" s="54">
        <f t="shared" si="8"/>
        <v>154.36381901457571</v>
      </c>
      <c r="Q70" s="53">
        <f>Inputs!$C$21*J70/(2*Inputs!$C$12*1000000)</f>
        <v>4631.1060163264501</v>
      </c>
      <c r="R70" s="53">
        <f t="shared" si="9"/>
        <v>4582.8668708267796</v>
      </c>
      <c r="S70" s="53">
        <f>Inputs!$C$21*I70/(2*Inputs!$C$12*1000000)*COS(RADIANS(D70))</f>
        <v>1086.4293010320789</v>
      </c>
    </row>
    <row r="71" spans="1:19">
      <c r="A71" s="53">
        <f>Subsurface_Live_Data!A69</f>
        <v>-26.5</v>
      </c>
      <c r="B71" s="54">
        <f>Model_Data!P69</f>
        <v>226.0981075584823</v>
      </c>
      <c r="C71" s="54">
        <f>ABS(B71)*Inputs!$C$13/2</f>
        <v>565.24526889620574</v>
      </c>
      <c r="D71" s="54">
        <f>DEGREES(ASIN(MIN(1,C71/(Inputs!$C$11*1000))))</f>
        <v>8.1237336241980831</v>
      </c>
      <c r="E71" s="54">
        <f>Model_Data!I69</f>
        <v>5.1939853576754134</v>
      </c>
      <c r="F71" s="53">
        <f>Subsurface_Live_Data!F69</f>
        <v>1083.8477594852482</v>
      </c>
      <c r="G71" s="53">
        <f>Subsurface_Live_Data!I69</f>
        <v>4563.7776088342625</v>
      </c>
      <c r="H71" s="53">
        <f>Subsurface_Live_Data!K69</f>
        <v>14676.338809952045</v>
      </c>
      <c r="I71" s="54">
        <f>Subsurface_Live_Data!M69/COS(RADIANS(D71))</f>
        <v>13.001026628587137</v>
      </c>
      <c r="J71" s="54">
        <f>Subsurface_Live_Data!N69/COS(RADIANS(D71))</f>
        <v>54.743660906383553</v>
      </c>
      <c r="K71" s="54">
        <f>Subsurface_Live_Data!O69/COS(RADIANS(D71))</f>
        <v>176.04637737035463</v>
      </c>
      <c r="L71" s="53">
        <f>Inputs!$C$21*K71/(2*Inputs!$C$12*1000000)</f>
        <v>14825.105672430953</v>
      </c>
      <c r="M71" s="53">
        <f t="shared" si="5"/>
        <v>14676.338809952043</v>
      </c>
      <c r="N71" s="54">
        <f t="shared" si="6"/>
        <v>148.76686247890757</v>
      </c>
      <c r="O71" s="55">
        <f t="shared" si="7"/>
        <v>0</v>
      </c>
      <c r="P71" s="54">
        <f t="shared" si="8"/>
        <v>148.76686247890757</v>
      </c>
      <c r="Q71" s="53">
        <f>Inputs!$C$21*J71/(2*Inputs!$C$12*1000000)</f>
        <v>4610.0383884952907</v>
      </c>
      <c r="R71" s="53">
        <f t="shared" si="9"/>
        <v>4563.7776088342634</v>
      </c>
      <c r="S71" s="53">
        <f>Inputs!$C$21*I71/(2*Inputs!$C$12*1000000)*COS(RADIANS(D71))</f>
        <v>1083.8477594852482</v>
      </c>
    </row>
    <row r="72" spans="1:19">
      <c r="A72" s="53">
        <f>Subsurface_Live_Data!A70</f>
        <v>-26</v>
      </c>
      <c r="B72" s="54">
        <f>Model_Data!P70</f>
        <v>221.86033326770485</v>
      </c>
      <c r="C72" s="54">
        <f>ABS(B72)*Inputs!$C$13/2</f>
        <v>554.65083316926211</v>
      </c>
      <c r="D72" s="54">
        <f>DEGREES(ASIN(MIN(1,C72/(Inputs!$C$11*1000))))</f>
        <v>7.9704703313012297</v>
      </c>
      <c r="E72" s="54">
        <f>Model_Data!I70</f>
        <v>5.1430166600771647</v>
      </c>
      <c r="F72" s="53">
        <f>Subsurface_Live_Data!F70</f>
        <v>1080.3782090598897</v>
      </c>
      <c r="G72" s="53">
        <f>Subsurface_Live_Data!I70</f>
        <v>4545.6686324724014</v>
      </c>
      <c r="H72" s="53">
        <f>Subsurface_Live_Data!K70</f>
        <v>14691.249740602572</v>
      </c>
      <c r="I72" s="54">
        <f>Subsurface_Live_Data!M70/COS(RADIANS(D72))</f>
        <v>12.954508402767793</v>
      </c>
      <c r="J72" s="54">
        <f>Subsurface_Live_Data!N70/COS(RADIANS(D72))</f>
        <v>54.505822129458899</v>
      </c>
      <c r="K72" s="54">
        <f>Subsurface_Live_Data!O70/COS(RADIANS(D72))</f>
        <v>176.15860502907097</v>
      </c>
      <c r="L72" s="53">
        <f>Inputs!$C$21*K72/(2*Inputs!$C$12*1000000)</f>
        <v>14834.556516718076</v>
      </c>
      <c r="M72" s="53">
        <f t="shared" si="5"/>
        <v>14691.249740602574</v>
      </c>
      <c r="N72" s="54">
        <f t="shared" si="6"/>
        <v>143.30677611550345</v>
      </c>
      <c r="O72" s="55">
        <f t="shared" si="7"/>
        <v>0</v>
      </c>
      <c r="P72" s="54">
        <f t="shared" si="8"/>
        <v>143.30677611550345</v>
      </c>
      <c r="Q72" s="53">
        <f>Inputs!$C$21*J72/(2*Inputs!$C$12*1000000)</f>
        <v>4590.0096605340668</v>
      </c>
      <c r="R72" s="53">
        <f t="shared" si="9"/>
        <v>4545.6686324724024</v>
      </c>
      <c r="S72" s="53">
        <f>Inputs!$C$21*I72/(2*Inputs!$C$12*1000000)*COS(RADIANS(D72))</f>
        <v>1080.37820905989</v>
      </c>
    </row>
    <row r="73" spans="1:19">
      <c r="A73" s="53">
        <f>Subsurface_Live_Data!A71</f>
        <v>-25.5</v>
      </c>
      <c r="B73" s="54">
        <f>Model_Data!P71</f>
        <v>217.62095997992219</v>
      </c>
      <c r="C73" s="54">
        <f>ABS(B73)*Inputs!$C$13/2</f>
        <v>544.05239994980548</v>
      </c>
      <c r="D73" s="54">
        <f>DEGREES(ASIN(MIN(1,C73/(Inputs!$C$11*1000))))</f>
        <v>7.8172066224013559</v>
      </c>
      <c r="E73" s="54">
        <f>Model_Data!I71</f>
        <v>5.092497724666333</v>
      </c>
      <c r="F73" s="53">
        <f>Subsurface_Live_Data!F71</f>
        <v>1077.5062061004098</v>
      </c>
      <c r="G73" s="53">
        <f>Subsurface_Live_Data!I71</f>
        <v>4528.5812617365982</v>
      </c>
      <c r="H73" s="53">
        <f>Subsurface_Live_Data!K71</f>
        <v>14704.337559090227</v>
      </c>
      <c r="I73" s="54">
        <f>Subsurface_Live_Data!M71/COS(RADIANS(D73))</f>
        <v>12.915280021164618</v>
      </c>
      <c r="J73" s="54">
        <f>Subsurface_Live_Data!N71/COS(RADIANS(D73))</f>
        <v>54.280796493599794</v>
      </c>
      <c r="K73" s="54">
        <f>Subsurface_Live_Data!O71/COS(RADIANS(D73))</f>
        <v>176.25015617189052</v>
      </c>
      <c r="L73" s="53">
        <f>Inputs!$C$21*K73/(2*Inputs!$C$12*1000000)</f>
        <v>14842.266163386217</v>
      </c>
      <c r="M73" s="53">
        <f t="shared" si="5"/>
        <v>14704.337559090227</v>
      </c>
      <c r="N73" s="54">
        <f t="shared" si="6"/>
        <v>137.92860429599023</v>
      </c>
      <c r="O73" s="55">
        <f t="shared" si="7"/>
        <v>0</v>
      </c>
      <c r="P73" s="54">
        <f t="shared" si="8"/>
        <v>137.92860429599023</v>
      </c>
      <c r="Q73" s="53">
        <f>Inputs!$C$21*J73/(2*Inputs!$C$12*1000000)</f>
        <v>4571.0599446668712</v>
      </c>
      <c r="R73" s="53">
        <f t="shared" si="9"/>
        <v>4528.5812617365973</v>
      </c>
      <c r="S73" s="53">
        <f>Inputs!$C$21*I73/(2*Inputs!$C$12*1000000)*COS(RADIANS(D73))</f>
        <v>1077.5062061004098</v>
      </c>
    </row>
    <row r="74" spans="1:19">
      <c r="A74" s="53">
        <f>Subsurface_Live_Data!A72</f>
        <v>-25</v>
      </c>
      <c r="B74" s="54">
        <f>Model_Data!P72</f>
        <v>213.38001711119432</v>
      </c>
      <c r="C74" s="54">
        <f>ABS(B74)*Inputs!$C$13/2</f>
        <v>533.4500427779858</v>
      </c>
      <c r="D74" s="54">
        <f>DEGREES(ASIN(MIN(1,C74/(Inputs!$C$11*1000))))</f>
        <v>7.6639424647805932</v>
      </c>
      <c r="E74" s="54">
        <f>Model_Data!I72</f>
        <v>5.042443535344872</v>
      </c>
      <c r="F74" s="53">
        <f>Subsurface_Live_Data!F72</f>
        <v>1073.9658997599292</v>
      </c>
      <c r="G74" s="53">
        <f>Subsurface_Live_Data!I72</f>
        <v>4512.5522543229472</v>
      </c>
      <c r="H74" s="53">
        <f>Subsurface_Live_Data!K72</f>
        <v>14719.836152269878</v>
      </c>
      <c r="I74" s="54">
        <f>Subsurface_Live_Data!M72/COS(RADIANS(D74))</f>
        <v>12.868165255804481</v>
      </c>
      <c r="J74" s="54">
        <f>Subsurface_Live_Data!N72/COS(RADIANS(D74))</f>
        <v>54.069005493620537</v>
      </c>
      <c r="K74" s="54">
        <f>Subsurface_Live_Data!O72/COS(RADIANS(D74))</f>
        <v>176.37178628121771</v>
      </c>
      <c r="L74" s="53">
        <f>Inputs!$C$21*K74/(2*Inputs!$C$12*1000000)</f>
        <v>14852.508800869926</v>
      </c>
      <c r="M74" s="53">
        <f t="shared" si="5"/>
        <v>14719.836152269874</v>
      </c>
      <c r="N74" s="54">
        <f t="shared" si="6"/>
        <v>132.67264860004798</v>
      </c>
      <c r="O74" s="55">
        <f t="shared" si="7"/>
        <v>0</v>
      </c>
      <c r="P74" s="54">
        <f t="shared" si="8"/>
        <v>132.67264860004798</v>
      </c>
      <c r="Q74" s="53">
        <f>Inputs!$C$21*J74/(2*Inputs!$C$12*1000000)</f>
        <v>4553.2247355471918</v>
      </c>
      <c r="R74" s="53">
        <f t="shared" si="9"/>
        <v>4512.5522543229472</v>
      </c>
      <c r="S74" s="53">
        <f>Inputs!$C$21*I74/(2*Inputs!$C$12*1000000)*COS(RADIANS(D74))</f>
        <v>1073.9658997599292</v>
      </c>
    </row>
    <row r="75" spans="1:19">
      <c r="A75" s="53">
        <f>Subsurface_Live_Data!A73</f>
        <v>-24.5</v>
      </c>
      <c r="B75" s="54">
        <f>Model_Data!P73</f>
        <v>209.13753414824896</v>
      </c>
      <c r="C75" s="54">
        <f>ABS(B75)*Inputs!$C$13/2</f>
        <v>522.8438353706224</v>
      </c>
      <c r="D75" s="54">
        <f>DEGREES(ASIN(MIN(1,C75/(Inputs!$C$11*1000))))</f>
        <v>7.5106778278998938</v>
      </c>
      <c r="E75" s="54">
        <f>Model_Data!I73</f>
        <v>4.9928695227894897</v>
      </c>
      <c r="F75" s="53">
        <f>Subsurface_Live_Data!F73</f>
        <v>1071.2771369281047</v>
      </c>
      <c r="G75" s="53">
        <f>Subsurface_Live_Data!I73</f>
        <v>4497.6135932627421</v>
      </c>
      <c r="H75" s="53">
        <f>Subsurface_Live_Data!K73</f>
        <v>14732.271053468079</v>
      </c>
      <c r="I75" s="54">
        <f>Subsurface_Live_Data!M73/COS(RADIANS(D75))</f>
        <v>12.831375911832419</v>
      </c>
      <c r="J75" s="54">
        <f>Subsurface_Live_Data!N73/COS(RADIANS(D75))</f>
        <v>53.870813379633113</v>
      </c>
      <c r="K75" s="54">
        <f>Subsurface_Live_Data!O73/COS(RADIANS(D75))</f>
        <v>176.4578944194744</v>
      </c>
      <c r="L75" s="53">
        <f>Inputs!$C$21*K75/(2*Inputs!$C$12*1000000)</f>
        <v>14859.760084696269</v>
      </c>
      <c r="M75" s="53">
        <f t="shared" si="5"/>
        <v>14732.271053468081</v>
      </c>
      <c r="N75" s="54">
        <f t="shared" si="6"/>
        <v>127.48903122818956</v>
      </c>
      <c r="O75" s="55">
        <f t="shared" si="7"/>
        <v>0</v>
      </c>
      <c r="P75" s="54">
        <f t="shared" si="8"/>
        <v>127.48903122818956</v>
      </c>
      <c r="Q75" s="53">
        <f>Inputs!$C$21*J75/(2*Inputs!$C$12*1000000)</f>
        <v>4536.5347071740161</v>
      </c>
      <c r="R75" s="53">
        <f t="shared" si="9"/>
        <v>4497.6135932627421</v>
      </c>
      <c r="S75" s="53">
        <f>Inputs!$C$21*I75/(2*Inputs!$C$12*1000000)*COS(RADIANS(D75))</f>
        <v>1071.2771369281047</v>
      </c>
    </row>
    <row r="76" spans="1:19">
      <c r="A76" s="53">
        <f>Subsurface_Live_Data!A74</f>
        <v>-24</v>
      </c>
      <c r="B76" s="54">
        <f>Model_Data!P74</f>
        <v>204.89354065312</v>
      </c>
      <c r="C76" s="54">
        <f>ABS(B76)*Inputs!$C$13/2</f>
        <v>512.2338516328</v>
      </c>
      <c r="D76" s="54">
        <f>DEGREES(ASIN(MIN(1,C76/(Inputs!$C$11*1000))))</f>
        <v>7.3574126835682065</v>
      </c>
      <c r="E76" s="54">
        <f>Model_Data!I74</f>
        <v>4.9437915722171066</v>
      </c>
      <c r="F76" s="53">
        <f>Subsurface_Live_Data!F74</f>
        <v>1067.3370569913695</v>
      </c>
      <c r="G76" s="53">
        <f>Subsurface_Live_Data!I74</f>
        <v>4483.7923247403232</v>
      </c>
      <c r="H76" s="53">
        <f>Subsurface_Live_Data!K74</f>
        <v>14748.893722340972</v>
      </c>
      <c r="I76" s="54">
        <f>Subsurface_Live_Data!M74/COS(RADIANS(D76))</f>
        <v>12.779721675834471</v>
      </c>
      <c r="J76" s="54">
        <f>Subsurface_Live_Data!N74/COS(RADIANS(D76))</f>
        <v>53.686525345561463</v>
      </c>
      <c r="K76" s="54">
        <f>Subsurface_Live_Data!O74/COS(RADIANS(D76))</f>
        <v>176.59534592501646</v>
      </c>
      <c r="L76" s="53">
        <f>Inputs!$C$21*K76/(2*Inputs!$C$12*1000000)</f>
        <v>14871.335063545217</v>
      </c>
      <c r="M76" s="53">
        <f t="shared" si="5"/>
        <v>14748.893722340974</v>
      </c>
      <c r="N76" s="54">
        <f t="shared" si="6"/>
        <v>122.44134120424496</v>
      </c>
      <c r="O76" s="55">
        <f t="shared" si="7"/>
        <v>0</v>
      </c>
      <c r="P76" s="54">
        <f t="shared" si="8"/>
        <v>122.44134120424496</v>
      </c>
      <c r="Q76" s="53">
        <f>Inputs!$C$21*J76/(2*Inputs!$C$12*1000000)</f>
        <v>4521.015560344149</v>
      </c>
      <c r="R76" s="53">
        <f t="shared" si="9"/>
        <v>4483.7923247403223</v>
      </c>
      <c r="S76" s="53">
        <f>Inputs!$C$21*I76/(2*Inputs!$C$12*1000000)*COS(RADIANS(D76))</f>
        <v>1067.3370569913693</v>
      </c>
    </row>
    <row r="77" spans="1:19">
      <c r="A77" s="53">
        <f>Subsurface_Live_Data!A75</f>
        <v>-23.5</v>
      </c>
      <c r="B77" s="54">
        <f>Model_Data!P75</f>
        <v>200.64806626696736</v>
      </c>
      <c r="C77" s="54">
        <f>ABS(B77)*Inputs!$C$13/2</f>
        <v>501.62016566741841</v>
      </c>
      <c r="D77" s="54">
        <f>DEGREES(ASIN(MIN(1,C77/(Inputs!$C$11*1000))))</f>
        <v>7.2041470060819792</v>
      </c>
      <c r="E77" s="54">
        <f>Model_Data!I75</f>
        <v>4.8952260304560395</v>
      </c>
      <c r="F77" s="53">
        <f>Subsurface_Live_Data!F75</f>
        <v>1063.6264391684263</v>
      </c>
      <c r="G77" s="53">
        <f>Subsurface_Live_Data!I75</f>
        <v>4471.1104484091329</v>
      </c>
      <c r="H77" s="53">
        <f>Subsurface_Live_Data!K75</f>
        <v>14764.46311292151</v>
      </c>
      <c r="I77" s="54">
        <f>Subsurface_Live_Data!M75/COS(RADIANS(D77))</f>
        <v>12.730941026980346</v>
      </c>
      <c r="J77" s="54">
        <f>Subsurface_Live_Data!N75/COS(RADIANS(D77))</f>
        <v>53.516386343606825</v>
      </c>
      <c r="K77" s="54">
        <f>Subsurface_Live_Data!O75/COS(RADIANS(D77))</f>
        <v>176.7213584240979</v>
      </c>
      <c r="L77" s="53">
        <f>Inputs!$C$21*K77/(2*Inputs!$C$12*1000000)</f>
        <v>14881.94674805037</v>
      </c>
      <c r="M77" s="53">
        <f t="shared" si="5"/>
        <v>14764.463112921512</v>
      </c>
      <c r="N77" s="54">
        <f t="shared" si="6"/>
        <v>117.48363512885953</v>
      </c>
      <c r="O77" s="55">
        <f t="shared" si="7"/>
        <v>0</v>
      </c>
      <c r="P77" s="54">
        <f t="shared" si="8"/>
        <v>117.48363512885953</v>
      </c>
      <c r="Q77" s="53">
        <f>Inputs!$C$21*J77/(2*Inputs!$C$12*1000000)</f>
        <v>4506.6879228167199</v>
      </c>
      <c r="R77" s="53">
        <f t="shared" si="9"/>
        <v>4471.1104484091329</v>
      </c>
      <c r="S77" s="53">
        <f>Inputs!$C$21*I77/(2*Inputs!$C$12*1000000)*COS(RADIANS(D77))</f>
        <v>1063.6264391684265</v>
      </c>
    </row>
    <row r="78" spans="1:19">
      <c r="A78" s="53">
        <f>Subsurface_Live_Data!A76</f>
        <v>-23</v>
      </c>
      <c r="B78" s="54">
        <f>Model_Data!P76</f>
        <v>196.40114070170966</v>
      </c>
      <c r="C78" s="54">
        <f>ABS(B78)*Inputs!$C$13/2</f>
        <v>491.00285175427416</v>
      </c>
      <c r="D78" s="54">
        <f>DEGREES(ASIN(MIN(1,C78/(Inputs!$C$11*1000))))</f>
        <v>7.05088077192491</v>
      </c>
      <c r="E78" s="54">
        <f>Model_Data!I76</f>
        <v>4.8471897122057523</v>
      </c>
      <c r="F78" s="53">
        <f>Subsurface_Live_Data!F76</f>
        <v>1059.6253530699855</v>
      </c>
      <c r="G78" s="53">
        <f>Subsurface_Live_Data!I76</f>
        <v>4459.5848616323892</v>
      </c>
      <c r="H78" s="53">
        <f>Subsurface_Live_Data!K76</f>
        <v>14780.793521743946</v>
      </c>
      <c r="I78" s="54">
        <f>Subsurface_Live_Data!M76/COS(RADIANS(D78))</f>
        <v>12.678808846336979</v>
      </c>
      <c r="J78" s="54">
        <f>Subsurface_Live_Data!N76/COS(RADIANS(D78))</f>
        <v>53.360580539941786</v>
      </c>
      <c r="K78" s="54">
        <f>Subsurface_Live_Data!O76/COS(RADIANS(D78))</f>
        <v>176.8576555066534</v>
      </c>
      <c r="L78" s="53">
        <f>Inputs!$C$21*K78/(2*Inputs!$C$12*1000000)</f>
        <v>14893.424511364285</v>
      </c>
      <c r="M78" s="53">
        <f t="shared" si="5"/>
        <v>14780.793521743944</v>
      </c>
      <c r="N78" s="54">
        <f t="shared" si="6"/>
        <v>112.63098962033837</v>
      </c>
      <c r="O78" s="55">
        <f t="shared" si="7"/>
        <v>0</v>
      </c>
      <c r="P78" s="54">
        <f t="shared" si="8"/>
        <v>112.63098962033837</v>
      </c>
      <c r="Q78" s="53">
        <f>Inputs!$C$21*J78/(2*Inputs!$C$12*1000000)</f>
        <v>4493.5673034764368</v>
      </c>
      <c r="R78" s="53">
        <f t="shared" si="9"/>
        <v>4459.5848616323892</v>
      </c>
      <c r="S78" s="53">
        <f>Inputs!$C$21*I78/(2*Inputs!$C$12*1000000)*COS(RADIANS(D78))</f>
        <v>1059.6253530699853</v>
      </c>
    </row>
    <row r="79" spans="1:19">
      <c r="A79" s="53">
        <f>Subsurface_Live_Data!A77</f>
        <v>-22.5</v>
      </c>
      <c r="B79" s="54">
        <f>Model_Data!P77</f>
        <v>192.15279373456724</v>
      </c>
      <c r="C79" s="54">
        <f>ABS(B79)*Inputs!$C$13/2</f>
        <v>480.3819843364181</v>
      </c>
      <c r="D79" s="54">
        <f>DEGREES(ASIN(MIN(1,C79/(Inputs!$C$11*1000))))</f>
        <v>6.897613959573504</v>
      </c>
      <c r="E79" s="54">
        <f>Model_Data!I77</f>
        <v>4.7996999053579179</v>
      </c>
      <c r="F79" s="53">
        <f>Subsurface_Live_Data!F77</f>
        <v>1055.4003997163388</v>
      </c>
      <c r="G79" s="53">
        <f>Subsurface_Live_Data!I77</f>
        <v>4449.2273581552054</v>
      </c>
      <c r="H79" s="53">
        <f>Subsurface_Live_Data!K77</f>
        <v>14797.70065261399</v>
      </c>
      <c r="I79" s="54">
        <f>Subsurface_Live_Data!M77/COS(RADIANS(D79))</f>
        <v>12.624124052957249</v>
      </c>
      <c r="J79" s="54">
        <f>Subsurface_Live_Data!N77/COS(RADIANS(D79))</f>
        <v>53.219231416113544</v>
      </c>
      <c r="K79" s="54">
        <f>Subsurface_Live_Data!O77/COS(RADIANS(D79))</f>
        <v>177.00202575945022</v>
      </c>
      <c r="L79" s="53">
        <f>Inputs!$C$21*K79/(2*Inputs!$C$12*1000000)</f>
        <v>14905.582127360927</v>
      </c>
      <c r="M79" s="53">
        <f t="shared" si="5"/>
        <v>14797.70065261399</v>
      </c>
      <c r="N79" s="54">
        <f t="shared" si="6"/>
        <v>107.88147474693687</v>
      </c>
      <c r="O79" s="55">
        <f t="shared" si="7"/>
        <v>0</v>
      </c>
      <c r="P79" s="54">
        <f t="shared" si="8"/>
        <v>107.88147474693687</v>
      </c>
      <c r="Q79" s="53">
        <f>Inputs!$C$21*J79/(2*Inputs!$C$12*1000000)</f>
        <v>4481.664100872893</v>
      </c>
      <c r="R79" s="53">
        <f t="shared" si="9"/>
        <v>4449.2273581552054</v>
      </c>
      <c r="S79" s="53">
        <f>Inputs!$C$21*I79/(2*Inputs!$C$12*1000000)*COS(RADIANS(D79))</f>
        <v>1055.4003997163388</v>
      </c>
    </row>
    <row r="80" spans="1:19">
      <c r="A80" s="53">
        <f>Subsurface_Live_Data!A78</f>
        <v>-22</v>
      </c>
      <c r="B80" s="54">
        <f>Model_Data!P78</f>
        <v>187.90305521988557</v>
      </c>
      <c r="C80" s="54">
        <f>ABS(B80)*Inputs!$C$13/2</f>
        <v>469.75763804971393</v>
      </c>
      <c r="D80" s="54">
        <f>DEGREES(ASIN(MIN(1,C80/(Inputs!$C$11*1000))))</f>
        <v>6.7443465499263899</v>
      </c>
      <c r="E80" s="54">
        <f>Model_Data!I78</f>
        <v>4.7527743752411666</v>
      </c>
      <c r="F80" s="53">
        <f>Subsurface_Live_Data!F78</f>
        <v>1051.8338169356318</v>
      </c>
      <c r="G80" s="53">
        <f>Subsurface_Live_Data!I78</f>
        <v>4440.0446807850267</v>
      </c>
      <c r="H80" s="53">
        <f>Subsurface_Live_Data!K78</f>
        <v>14812.199905041163</v>
      </c>
      <c r="I80" s="54">
        <f>Subsurface_Live_Data!M78/COS(RADIANS(D80))</f>
        <v>12.577437480223763</v>
      </c>
      <c r="J80" s="54">
        <f>Subsurface_Live_Data!N78/COS(RADIANS(D80))</f>
        <v>53.092402509617365</v>
      </c>
      <c r="K80" s="54">
        <f>Subsurface_Live_Data!O78/COS(RADIANS(D80))</f>
        <v>177.11877603725341</v>
      </c>
      <c r="L80" s="53">
        <f>Inputs!$C$21*K80/(2*Inputs!$C$12*1000000)</f>
        <v>14915.413827572949</v>
      </c>
      <c r="M80" s="53">
        <f t="shared" si="5"/>
        <v>14812.199905041163</v>
      </c>
      <c r="N80" s="54">
        <f t="shared" si="6"/>
        <v>103.21392253178601</v>
      </c>
      <c r="O80" s="55">
        <f t="shared" si="7"/>
        <v>0</v>
      </c>
      <c r="P80" s="54">
        <f t="shared" si="8"/>
        <v>103.21392253178601</v>
      </c>
      <c r="Q80" s="53">
        <f>Inputs!$C$21*J80/(2*Inputs!$C$12*1000000)</f>
        <v>4470.9836655852696</v>
      </c>
      <c r="R80" s="53">
        <f t="shared" si="9"/>
        <v>4440.0446807850276</v>
      </c>
      <c r="S80" s="53">
        <f>Inputs!$C$21*I80/(2*Inputs!$C$12*1000000)*COS(RADIANS(D80))</f>
        <v>1051.8338169356318</v>
      </c>
    </row>
    <row r="81" spans="1:19">
      <c r="A81" s="53">
        <f>Subsurface_Live_Data!A79</f>
        <v>-21.5</v>
      </c>
      <c r="B81" s="54">
        <f>Model_Data!P79</f>
        <v>183.65195507121825</v>
      </c>
      <c r="C81" s="54">
        <f>ABS(B81)*Inputs!$C$13/2</f>
        <v>459.12988767804563</v>
      </c>
      <c r="D81" s="54">
        <f>DEGREES(ASIN(MIN(1,C81/(Inputs!$C$11*1000))))</f>
        <v>6.591078525660941</v>
      </c>
      <c r="E81" s="54">
        <f>Model_Data!I79</f>
        <v>4.7064313676414065</v>
      </c>
      <c r="F81" s="53">
        <f>Subsurface_Live_Data!F79</f>
        <v>1047.5006423149632</v>
      </c>
      <c r="G81" s="53">
        <f>Subsurface_Live_Data!I79</f>
        <v>4432.038626737618</v>
      </c>
      <c r="H81" s="53">
        <f>Subsurface_Live_Data!K79</f>
        <v>14829.435200520922</v>
      </c>
      <c r="I81" s="54">
        <f>Subsurface_Live_Data!M79/COS(RADIANS(D81))</f>
        <v>12.521706639237474</v>
      </c>
      <c r="J81" s="54">
        <f>Subsurface_Live_Data!N79/COS(RADIANS(D81))</f>
        <v>52.980098776006841</v>
      </c>
      <c r="K81" s="54">
        <f>Subsurface_Live_Data!O79/COS(RADIANS(D81))</f>
        <v>177.26942562644402</v>
      </c>
      <c r="L81" s="53">
        <f>Inputs!$C$21*K81/(2*Inputs!$C$12*1000000)</f>
        <v>14928.100235056136</v>
      </c>
      <c r="M81" s="53">
        <f t="shared" si="5"/>
        <v>14829.435200520922</v>
      </c>
      <c r="N81" s="54">
        <f t="shared" si="6"/>
        <v>98.665034535213636</v>
      </c>
      <c r="O81" s="55">
        <f t="shared" si="7"/>
        <v>0</v>
      </c>
      <c r="P81" s="54">
        <f t="shared" si="8"/>
        <v>98.665034535213636</v>
      </c>
      <c r="Q81" s="53">
        <f>Inputs!$C$21*J81/(2*Inputs!$C$12*1000000)</f>
        <v>4461.5264149274954</v>
      </c>
      <c r="R81" s="53">
        <f t="shared" si="9"/>
        <v>4432.038626737618</v>
      </c>
      <c r="S81" s="53">
        <f>Inputs!$C$21*I81/(2*Inputs!$C$12*1000000)*COS(RADIANS(D81))</f>
        <v>1047.5006423149632</v>
      </c>
    </row>
    <row r="82" spans="1:19">
      <c r="A82" s="53">
        <f>Subsurface_Live_Data!A80</f>
        <v>-21</v>
      </c>
      <c r="B82" s="54">
        <f>Model_Data!P80</f>
        <v>179.3995232830639</v>
      </c>
      <c r="C82" s="54">
        <f>ABS(B82)*Inputs!$C$13/2</f>
        <v>448.49880820765975</v>
      </c>
      <c r="D82" s="54">
        <f>DEGREES(ASIN(MIN(1,C82/(Inputs!$C$11*1000))))</f>
        <v>6.437809872020356</v>
      </c>
      <c r="E82" s="54">
        <f>Model_Data!I80</f>
        <v>4.6606896104389781</v>
      </c>
      <c r="F82" s="53">
        <f>Subsurface_Live_Data!F80</f>
        <v>1041.8121991926193</v>
      </c>
      <c r="G82" s="53">
        <f>Subsurface_Live_Data!I80</f>
        <v>4425.2062034169958</v>
      </c>
      <c r="H82" s="53">
        <f>Subsurface_Live_Data!K80</f>
        <v>14851.674432510064</v>
      </c>
      <c r="I82" s="54">
        <f>Subsurface_Live_Data!M80/COS(RADIANS(D82))</f>
        <v>12.449904017703796</v>
      </c>
      <c r="J82" s="54">
        <f>Subsurface_Live_Data!N80/COS(RADIANS(D82))</f>
        <v>52.882268544930781</v>
      </c>
      <c r="K82" s="54">
        <f>Subsurface_Live_Data!O80/COS(RADIANS(D82))</f>
        <v>177.48104824480896</v>
      </c>
      <c r="L82" s="53">
        <f>Inputs!$C$21*K82/(2*Inputs!$C$12*1000000)</f>
        <v>14945.9212645303</v>
      </c>
      <c r="M82" s="53">
        <f t="shared" si="5"/>
        <v>14851.674432510064</v>
      </c>
      <c r="N82" s="54">
        <f t="shared" si="6"/>
        <v>94.246832020235161</v>
      </c>
      <c r="O82" s="55">
        <f t="shared" si="7"/>
        <v>0</v>
      </c>
      <c r="P82" s="54">
        <f t="shared" si="8"/>
        <v>94.246832020235161</v>
      </c>
      <c r="Q82" s="53">
        <f>Inputs!$C$21*J82/(2*Inputs!$C$12*1000000)</f>
        <v>4453.2879976687873</v>
      </c>
      <c r="R82" s="53">
        <f t="shared" si="9"/>
        <v>4425.2062034169958</v>
      </c>
      <c r="S82" s="53">
        <f>Inputs!$C$21*I82/(2*Inputs!$C$12*1000000)*COS(RADIANS(D82))</f>
        <v>1041.8121991926191</v>
      </c>
    </row>
    <row r="83" spans="1:19">
      <c r="A83" s="53">
        <f>Subsurface_Live_Data!A81</f>
        <v>-20.5</v>
      </c>
      <c r="B83" s="54">
        <f>Model_Data!P81</f>
        <v>175.14578990121663</v>
      </c>
      <c r="C83" s="54">
        <f>ABS(B83)*Inputs!$C$13/2</f>
        <v>437.86447475304158</v>
      </c>
      <c r="D83" s="54">
        <f>DEGREES(ASIN(MIN(1,C83/(Inputs!$C$11*1000))))</f>
        <v>6.2845405757482657</v>
      </c>
      <c r="E83" s="54">
        <f>Model_Data!I81</f>
        <v>4.6155683136934407</v>
      </c>
      <c r="F83" s="53">
        <f>Subsurface_Live_Data!F81</f>
        <v>1037.6607893939624</v>
      </c>
      <c r="G83" s="53">
        <f>Subsurface_Live_Data!I81</f>
        <v>4419.5398315595003</v>
      </c>
      <c r="H83" s="53">
        <f>Subsurface_Live_Data!K81</f>
        <v>14869.049486702863</v>
      </c>
      <c r="I83" s="54">
        <f>Subsurface_Live_Data!M81/COS(RADIANS(D83))</f>
        <v>12.396596214614236</v>
      </c>
      <c r="J83" s="54">
        <f>Subsurface_Live_Data!N81/COS(RADIANS(D83))</f>
        <v>52.798806032022647</v>
      </c>
      <c r="K83" s="54">
        <f>Subsurface_Live_Data!O81/COS(RADIANS(D83))</f>
        <v>177.63570182643824</v>
      </c>
      <c r="L83" s="53">
        <f>Inputs!$C$21*K83/(2*Inputs!$C$12*1000000)</f>
        <v>14958.944853680619</v>
      </c>
      <c r="M83" s="53">
        <f t="shared" si="5"/>
        <v>14869.049486702863</v>
      </c>
      <c r="N83" s="54">
        <f t="shared" si="6"/>
        <v>89.895366977756566</v>
      </c>
      <c r="O83" s="55">
        <f t="shared" si="7"/>
        <v>0</v>
      </c>
      <c r="P83" s="54">
        <f t="shared" si="8"/>
        <v>89.895366977756566</v>
      </c>
      <c r="Q83" s="53">
        <f>Inputs!$C$21*J83/(2*Inputs!$C$12*1000000)</f>
        <v>4446.2595055632855</v>
      </c>
      <c r="R83" s="53">
        <f t="shared" si="9"/>
        <v>4419.5398315595003</v>
      </c>
      <c r="S83" s="53">
        <f>Inputs!$C$21*I83/(2*Inputs!$C$12*1000000)*COS(RADIANS(D83))</f>
        <v>1037.6607893939627</v>
      </c>
    </row>
    <row r="84" spans="1:19">
      <c r="A84" s="53">
        <f>Subsurface_Live_Data!A82</f>
        <v>-20</v>
      </c>
      <c r="B84" s="54">
        <f>Model_Data!P82</f>
        <v>170.89078503895507</v>
      </c>
      <c r="C84" s="54">
        <f>ABS(B84)*Inputs!$C$13/2</f>
        <v>427.22696259738768</v>
      </c>
      <c r="D84" s="54">
        <f>DEGREES(ASIN(MIN(1,C84/(Inputs!$C$11*1000))))</f>
        <v>6.1312706256763763</v>
      </c>
      <c r="E84" s="54">
        <f>Model_Data!I82</f>
        <v>4.5710871679965557</v>
      </c>
      <c r="F84" s="53">
        <f>Subsurface_Live_Data!F82</f>
        <v>1032.3098306448724</v>
      </c>
      <c r="G84" s="53">
        <f>Subsurface_Live_Data!I82</f>
        <v>4415.0275919026963</v>
      </c>
      <c r="H84" s="53">
        <f>Subsurface_Live_Data!K82</f>
        <v>14891.436062206307</v>
      </c>
      <c r="I84" s="54">
        <f>Subsurface_Live_Data!M82/COS(RADIANS(D84))</f>
        <v>12.329082026921128</v>
      </c>
      <c r="J84" s="54">
        <f>Subsurface_Live_Data!N82/COS(RADIANS(D84))</f>
        <v>52.729554360326652</v>
      </c>
      <c r="K84" s="54">
        <f>Subsurface_Live_Data!O82/COS(RADIANS(D84))</f>
        <v>177.85138846822903</v>
      </c>
      <c r="L84" s="53">
        <f>Inputs!$C$21*K84/(2*Inputs!$C$12*1000000)</f>
        <v>14977.108120113267</v>
      </c>
      <c r="M84" s="53">
        <f t="shared" si="5"/>
        <v>14891.436062206307</v>
      </c>
      <c r="N84" s="54">
        <f t="shared" si="6"/>
        <v>85.672057906960617</v>
      </c>
      <c r="O84" s="55">
        <f t="shared" si="7"/>
        <v>0</v>
      </c>
      <c r="P84" s="54">
        <f t="shared" si="8"/>
        <v>85.672057906960617</v>
      </c>
      <c r="Q84" s="53">
        <f>Inputs!$C$21*J84/(2*Inputs!$C$12*1000000)</f>
        <v>4440.4277277884676</v>
      </c>
      <c r="R84" s="53">
        <f t="shared" si="9"/>
        <v>4415.0275919026963</v>
      </c>
      <c r="S84" s="53">
        <f>Inputs!$C$21*I84/(2*Inputs!$C$12*1000000)*COS(RADIANS(D84))</f>
        <v>1032.3098306448724</v>
      </c>
    </row>
    <row r="85" spans="1:19">
      <c r="A85" s="53">
        <f>Subsurface_Live_Data!A83</f>
        <v>-19.5</v>
      </c>
      <c r="B85" s="54">
        <f>Model_Data!P83</f>
        <v>166.6345388791342</v>
      </c>
      <c r="C85" s="54">
        <f>ABS(B85)*Inputs!$C$13/2</f>
        <v>416.58634719783549</v>
      </c>
      <c r="D85" s="54">
        <f>DEGREES(ASIN(MIN(1,C85/(Inputs!$C$11*1000))))</f>
        <v>5.9780000128037143</v>
      </c>
      <c r="E85" s="54">
        <f>Model_Data!I83</f>
        <v>4.527266340904271</v>
      </c>
      <c r="F85" s="53">
        <f>Subsurface_Live_Data!F83</f>
        <v>1028.3233861410174</v>
      </c>
      <c r="G85" s="53">
        <f>Subsurface_Live_Data!I83</f>
        <v>4411.6535108556282</v>
      </c>
      <c r="H85" s="53">
        <f>Subsurface_Live_Data!K83</f>
        <v>14910.194563445199</v>
      </c>
      <c r="I85" s="54">
        <f>Subsurface_Live_Data!M83/COS(RADIANS(D85))</f>
        <v>12.277986858586464</v>
      </c>
      <c r="J85" s="54">
        <f>Subsurface_Live_Data!N83/COS(RADIANS(D85))</f>
        <v>52.674309036373756</v>
      </c>
      <c r="K85" s="54">
        <f>Subsurface_Live_Data!O83/COS(RADIANS(D85))</f>
        <v>178.02490478792137</v>
      </c>
      <c r="L85" s="53">
        <f>Inputs!$C$21*K85/(2*Inputs!$C$12*1000000)</f>
        <v>14991.720166176099</v>
      </c>
      <c r="M85" s="53">
        <f t="shared" si="5"/>
        <v>14910.194563445197</v>
      </c>
      <c r="N85" s="54">
        <f t="shared" si="6"/>
        <v>81.525602730900573</v>
      </c>
      <c r="O85" s="55">
        <f t="shared" si="7"/>
        <v>0</v>
      </c>
      <c r="P85" s="54">
        <f t="shared" si="8"/>
        <v>81.525602730900573</v>
      </c>
      <c r="Q85" s="53">
        <f>Inputs!$C$21*J85/(2*Inputs!$C$12*1000000)</f>
        <v>4435.7754436702526</v>
      </c>
      <c r="R85" s="53">
        <f t="shared" si="9"/>
        <v>4411.6535108556282</v>
      </c>
      <c r="S85" s="53">
        <f>Inputs!$C$21*I85/(2*Inputs!$C$12*1000000)*COS(RADIANS(D85))</f>
        <v>1028.3233861410174</v>
      </c>
    </row>
    <row r="86" spans="1:19">
      <c r="A86" s="53">
        <f>Subsurface_Live_Data!A84</f>
        <v>-19</v>
      </c>
      <c r="B86" s="54">
        <f>Model_Data!P84</f>
        <v>162.37708165526783</v>
      </c>
      <c r="C86" s="54">
        <f>ABS(B86)*Inputs!$C$13/2</f>
        <v>405.94270413816957</v>
      </c>
      <c r="D86" s="54">
        <f>DEGREES(ASIN(MIN(1,C86/(Inputs!$C$11*1000))))</f>
        <v>5.8247287296197001</v>
      </c>
      <c r="E86" s="54">
        <f>Model_Data!I84</f>
        <v>4.4841264712495112</v>
      </c>
      <c r="F86" s="53">
        <f>Subsurface_Live_Data!F84</f>
        <v>1023.8458104268633</v>
      </c>
      <c r="G86" s="53">
        <f>Subsurface_Live_Data!I84</f>
        <v>4409.3978800621317</v>
      </c>
      <c r="H86" s="53">
        <f>Subsurface_Live_Data!K84</f>
        <v>14932.184635308322</v>
      </c>
      <c r="I86" s="54">
        <f>Subsurface_Live_Data!M84/COS(RADIANS(D86))</f>
        <v>12.221145738398917</v>
      </c>
      <c r="J86" s="54">
        <f>Subsurface_Live_Data!N84/COS(RADIANS(D86))</f>
        <v>52.632821819488143</v>
      </c>
      <c r="K86" s="54">
        <f>Subsurface_Live_Data!O84/COS(RADIANS(D86))</f>
        <v>178.23817098465315</v>
      </c>
      <c r="L86" s="53">
        <f>Inputs!$C$21*K86/(2*Inputs!$C$12*1000000)</f>
        <v>15009.679603627374</v>
      </c>
      <c r="M86" s="53">
        <f t="shared" si="5"/>
        <v>14932.18463530832</v>
      </c>
      <c r="N86" s="54">
        <f t="shared" si="6"/>
        <v>77.494968319051623</v>
      </c>
      <c r="O86" s="55">
        <f t="shared" si="7"/>
        <v>0</v>
      </c>
      <c r="P86" s="54">
        <f t="shared" si="8"/>
        <v>77.494968319051623</v>
      </c>
      <c r="Q86" s="53">
        <f>Inputs!$C$21*J86/(2*Inputs!$C$12*1000000)</f>
        <v>4432.2817485225796</v>
      </c>
      <c r="R86" s="53">
        <f t="shared" si="9"/>
        <v>4409.3978800621317</v>
      </c>
      <c r="S86" s="53">
        <f>Inputs!$C$21*I86/(2*Inputs!$C$12*1000000)*COS(RADIANS(D86))</f>
        <v>1023.8458104268633</v>
      </c>
    </row>
    <row r="87" spans="1:19">
      <c r="A87" s="53">
        <f>Subsurface_Live_Data!A85</f>
        <v>-18.5</v>
      </c>
      <c r="B87" s="54">
        <f>Model_Data!P85</f>
        <v>158.1184436692638</v>
      </c>
      <c r="C87" s="54">
        <f>ABS(B87)*Inputs!$C$13/2</f>
        <v>395.29610917315949</v>
      </c>
      <c r="D87" s="54">
        <f>DEGREES(ASIN(MIN(1,C87/(Inputs!$C$11*1000))))</f>
        <v>5.6714567707475636</v>
      </c>
      <c r="E87" s="54">
        <f>Model_Data!I85</f>
        <v>4.4416886611294961</v>
      </c>
      <c r="F87" s="53">
        <f>Subsurface_Live_Data!F85</f>
        <v>1019.2115825935767</v>
      </c>
      <c r="G87" s="53">
        <f>Subsurface_Live_Data!I85</f>
        <v>4408.2376042749638</v>
      </c>
      <c r="H87" s="53">
        <f>Subsurface_Live_Data!K85</f>
        <v>14956.623219107312</v>
      </c>
      <c r="I87" s="54">
        <f>Subsurface_Live_Data!M85/COS(RADIANS(D87))</f>
        <v>12.162553674554804</v>
      </c>
      <c r="J87" s="54">
        <f>Subsurface_Live_Data!N85/COS(RADIANS(D87))</f>
        <v>52.604804917689947</v>
      </c>
      <c r="K87" s="54">
        <f>Subsurface_Live_Data!O85/COS(RADIANS(D87))</f>
        <v>178.4818145704144</v>
      </c>
      <c r="L87" s="53">
        <f>Inputs!$C$21*K87/(2*Inputs!$C$12*1000000)</f>
        <v>15030.197162462007</v>
      </c>
      <c r="M87" s="53">
        <f t="shared" si="5"/>
        <v>14956.62321910731</v>
      </c>
      <c r="N87" s="54">
        <f t="shared" si="6"/>
        <v>73.573943354695075</v>
      </c>
      <c r="O87" s="55">
        <f t="shared" si="7"/>
        <v>0</v>
      </c>
      <c r="P87" s="54">
        <f t="shared" si="8"/>
        <v>73.573943354695075</v>
      </c>
      <c r="Q87" s="53">
        <f>Inputs!$C$21*J87/(2*Inputs!$C$12*1000000)</f>
        <v>4429.9224069901002</v>
      </c>
      <c r="R87" s="53">
        <f t="shared" si="9"/>
        <v>4408.2376042749638</v>
      </c>
      <c r="S87" s="53">
        <f>Inputs!$C$21*I87/(2*Inputs!$C$12*1000000)*COS(RADIANS(D87))</f>
        <v>1019.2115825935766</v>
      </c>
    </row>
    <row r="88" spans="1:19">
      <c r="A88" s="53">
        <f>Subsurface_Live_Data!A86</f>
        <v>-18</v>
      </c>
      <c r="B88" s="54">
        <f>Model_Data!P86</f>
        <v>153.85865527787246</v>
      </c>
      <c r="C88" s="54">
        <f>ABS(B88)*Inputs!$C$13/2</f>
        <v>384.64663819468115</v>
      </c>
      <c r="D88" s="54">
        <f>DEGREES(ASIN(MIN(1,C88/(Inputs!$C$11*1000))))</f>
        <v>5.5181841324612897</v>
      </c>
      <c r="E88" s="54">
        <f>Model_Data!I86</f>
        <v>4.3999744653546005</v>
      </c>
      <c r="F88" s="53">
        <f>Subsurface_Live_Data!F86</f>
        <v>1016.3313604829787</v>
      </c>
      <c r="G88" s="53">
        <f>Subsurface_Live_Data!I86</f>
        <v>4408.1465716039602</v>
      </c>
      <c r="H88" s="53">
        <f>Subsurface_Live_Data!K86</f>
        <v>14977.225154246555</v>
      </c>
      <c r="I88" s="54">
        <f>Subsurface_Live_Data!M86/COS(RADIANS(D88))</f>
        <v>12.12500532011358</v>
      </c>
      <c r="J88" s="54">
        <f>Subsurface_Live_Data!N86/COS(RADIANS(D88))</f>
        <v>52.589935439105837</v>
      </c>
      <c r="K88" s="54">
        <f>Subsurface_Live_Data!O86/COS(RADIANS(D88))</f>
        <v>178.68083357132596</v>
      </c>
      <c r="L88" s="53">
        <f>Inputs!$C$21*K88/(2*Inputs!$C$12*1000000)</f>
        <v>15046.956824111441</v>
      </c>
      <c r="M88" s="53">
        <f t="shared" si="5"/>
        <v>14977.225154246556</v>
      </c>
      <c r="N88" s="54">
        <f t="shared" si="6"/>
        <v>69.731669864886499</v>
      </c>
      <c r="O88" s="55">
        <f t="shared" si="7"/>
        <v>0</v>
      </c>
      <c r="P88" s="54">
        <f t="shared" si="8"/>
        <v>69.731669864886499</v>
      </c>
      <c r="Q88" s="53">
        <f>Inputs!$C$21*J88/(2*Inputs!$C$12*1000000)</f>
        <v>4428.6702279075416</v>
      </c>
      <c r="R88" s="53">
        <f t="shared" si="9"/>
        <v>4408.1465716039602</v>
      </c>
      <c r="S88" s="53">
        <f>Inputs!$C$21*I88/(2*Inputs!$C$12*1000000)*COS(RADIANS(D88))</f>
        <v>1016.3313604829788</v>
      </c>
    </row>
    <row r="89" spans="1:19">
      <c r="A89" s="53">
        <f>Subsurface_Live_Data!A87</f>
        <v>-17.5</v>
      </c>
      <c r="B89" s="54">
        <f>Model_Data!P87</f>
        <v>149.59774689641563</v>
      </c>
      <c r="C89" s="54">
        <f>ABS(B89)*Inputs!$C$13/2</f>
        <v>373.99436724103907</v>
      </c>
      <c r="D89" s="54">
        <f>DEGREES(ASIN(MIN(1,C89/(Inputs!$C$11*1000))))</f>
        <v>5.3649108128250882</v>
      </c>
      <c r="E89" s="54">
        <f>Model_Data!I87</f>
        <v>4.3590058781406578</v>
      </c>
      <c r="F89" s="53">
        <f>Subsurface_Live_Data!F87</f>
        <v>1013.2052820771047</v>
      </c>
      <c r="G89" s="53">
        <f>Subsurface_Live_Data!I87</f>
        <v>4409.096039971746</v>
      </c>
      <c r="H89" s="53">
        <f>Subsurface_Live_Data!K87</f>
        <v>15001.397890806353</v>
      </c>
      <c r="I89" s="54">
        <f>Subsurface_Live_Data!M87/COS(RADIANS(D89))</f>
        <v>12.084630742471491</v>
      </c>
      <c r="J89" s="54">
        <f>Subsurface_Live_Data!N87/COS(RADIANS(D89))</f>
        <v>52.587860025681444</v>
      </c>
      <c r="K89" s="54">
        <f>Subsurface_Live_Data!O87/COS(RADIANS(D89))</f>
        <v>178.92361729465361</v>
      </c>
      <c r="L89" s="53">
        <f>Inputs!$C$21*K89/(2*Inputs!$C$12*1000000)</f>
        <v>15067.401972757169</v>
      </c>
      <c r="M89" s="53">
        <f t="shared" si="5"/>
        <v>15001.397890806355</v>
      </c>
      <c r="N89" s="54">
        <f t="shared" si="6"/>
        <v>66.004081950815817</v>
      </c>
      <c r="O89" s="55">
        <f t="shared" si="7"/>
        <v>0</v>
      </c>
      <c r="P89" s="54">
        <f t="shared" si="8"/>
        <v>66.004081950815817</v>
      </c>
      <c r="Q89" s="53">
        <f>Inputs!$C$21*J89/(2*Inputs!$C$12*1000000)</f>
        <v>4428.4954545109504</v>
      </c>
      <c r="R89" s="53">
        <f t="shared" si="9"/>
        <v>4409.096039971746</v>
      </c>
      <c r="S89" s="53">
        <f>Inputs!$C$21*I89/(2*Inputs!$C$12*1000000)*COS(RADIANS(D89))</f>
        <v>1013.2052820771048</v>
      </c>
    </row>
    <row r="90" spans="1:19">
      <c r="A90" s="53">
        <f>Subsurface_Live_Data!A88</f>
        <v>-17</v>
      </c>
      <c r="B90" s="54">
        <f>Model_Data!P88</f>
        <v>145.33574898605366</v>
      </c>
      <c r="C90" s="54">
        <f>ABS(B90)*Inputs!$C$13/2</f>
        <v>363.33937246513415</v>
      </c>
      <c r="D90" s="54">
        <f>DEGREES(ASIN(MIN(1,C90/(Inputs!$C$11*1000))))</f>
        <v>5.2116368112408855</v>
      </c>
      <c r="E90" s="54">
        <f>Model_Data!I88</f>
        <v>4.3188053168235525</v>
      </c>
      <c r="F90" s="53">
        <f>Subsurface_Live_Data!F88</f>
        <v>1009.9792320080988</v>
      </c>
      <c r="G90" s="53">
        <f>Subsurface_Live_Data!I88</f>
        <v>4411.0550335080079</v>
      </c>
      <c r="H90" s="53">
        <f>Subsurface_Live_Data!K88</f>
        <v>15029.035468184995</v>
      </c>
      <c r="I90" s="54">
        <f>Subsurface_Live_Data!M88/COS(RADIANS(D90))</f>
        <v>12.043170812447784</v>
      </c>
      <c r="J90" s="54">
        <f>Subsurface_Live_Data!N88/COS(RADIANS(D90))</f>
        <v>52.598199594680914</v>
      </c>
      <c r="K90" s="54">
        <f>Subsurface_Live_Data!O88/COS(RADIANS(D90))</f>
        <v>179.20887435459332</v>
      </c>
      <c r="L90" s="53">
        <f>Inputs!$C$21*K90/(2*Inputs!$C$12*1000000)</f>
        <v>15091.423859038397</v>
      </c>
      <c r="M90" s="53">
        <f t="shared" si="5"/>
        <v>15029.035468184993</v>
      </c>
      <c r="N90" s="54">
        <f t="shared" si="6"/>
        <v>62.388390853402598</v>
      </c>
      <c r="O90" s="55">
        <f t="shared" si="7"/>
        <v>0</v>
      </c>
      <c r="P90" s="54">
        <f t="shared" si="8"/>
        <v>62.388390853402598</v>
      </c>
      <c r="Q90" s="53">
        <f>Inputs!$C$21*J90/(2*Inputs!$C$12*1000000)</f>
        <v>4429.366163725841</v>
      </c>
      <c r="R90" s="53">
        <f t="shared" si="9"/>
        <v>4411.0550335080079</v>
      </c>
      <c r="S90" s="53">
        <f>Inputs!$C$21*I90/(2*Inputs!$C$12*1000000)*COS(RADIANS(D90))</f>
        <v>1009.9792320080987</v>
      </c>
    </row>
    <row r="91" spans="1:19">
      <c r="A91" s="53">
        <f>Subsurface_Live_Data!A89</f>
        <v>-16.5</v>
      </c>
      <c r="B91" s="54">
        <f>Model_Data!P89</f>
        <v>141.07269207324862</v>
      </c>
      <c r="C91" s="54">
        <f>ABS(B91)*Inputs!$C$13/2</f>
        <v>352.68173018312154</v>
      </c>
      <c r="D91" s="54">
        <f>DEGREES(ASIN(MIN(1,C91/(Inputs!$C$11*1000))))</f>
        <v>5.0583621291541103</v>
      </c>
      <c r="E91" s="54">
        <f>Model_Data!I89</f>
        <v>4.2793956023743185</v>
      </c>
      <c r="F91" s="53">
        <f>Subsurface_Live_Data!F89</f>
        <v>1008.4630768777303</v>
      </c>
      <c r="G91" s="53">
        <f>Subsurface_Live_Data!I89</f>
        <v>4413.9907426368945</v>
      </c>
      <c r="H91" s="53">
        <f>Subsurface_Live_Data!K89</f>
        <v>15054.195422736151</v>
      </c>
      <c r="I91" s="54">
        <f>Subsurface_Live_Data!M89/COS(RADIANS(D91))</f>
        <v>12.022201450585912</v>
      </c>
      <c r="J91" s="54">
        <f>Subsurface_Live_Data!N89/COS(RADIANS(D91))</f>
        <v>52.620554114184948</v>
      </c>
      <c r="K91" s="54">
        <f>Subsurface_Live_Data!O89/COS(RADIANS(D91))</f>
        <v>179.46573771343495</v>
      </c>
      <c r="L91" s="53">
        <f>Inputs!$C$21*K91/(2*Inputs!$C$12*1000000)</f>
        <v>15113.05467300392</v>
      </c>
      <c r="M91" s="53">
        <f t="shared" si="5"/>
        <v>15054.195422736149</v>
      </c>
      <c r="N91" s="54">
        <f t="shared" si="6"/>
        <v>58.859250267769312</v>
      </c>
      <c r="O91" s="55">
        <f t="shared" si="7"/>
        <v>0</v>
      </c>
      <c r="P91" s="54">
        <f t="shared" si="8"/>
        <v>58.859250267769312</v>
      </c>
      <c r="Q91" s="53">
        <f>Inputs!$C$21*J91/(2*Inputs!$C$12*1000000)</f>
        <v>4431.2486683184043</v>
      </c>
      <c r="R91" s="53">
        <f t="shared" si="9"/>
        <v>4413.9907426368954</v>
      </c>
      <c r="S91" s="53">
        <f>Inputs!$C$21*I91/(2*Inputs!$C$12*1000000)*COS(RADIANS(D91))</f>
        <v>1008.4630768777304</v>
      </c>
    </row>
    <row r="92" spans="1:19">
      <c r="A92" s="53">
        <f>Subsurface_Live_Data!A90</f>
        <v>-16</v>
      </c>
      <c r="B92" s="54">
        <f>Model_Data!P90</f>
        <v>136.80860673657662</v>
      </c>
      <c r="C92" s="54">
        <f>ABS(B92)*Inputs!$C$13/2</f>
        <v>342.02151684144155</v>
      </c>
      <c r="D92" s="54">
        <f>DEGREES(ASIN(MIN(1,C92/(Inputs!$C$11*1000))))</f>
        <v>4.9050867695851093</v>
      </c>
      <c r="E92" s="54">
        <f>Model_Data!I90</f>
        <v>4.2407999364952262</v>
      </c>
      <c r="F92" s="53">
        <f>Subsurface_Live_Data!F90</f>
        <v>1008.728927986176</v>
      </c>
      <c r="G92" s="53">
        <f>Subsurface_Live_Data!I90</f>
        <v>4417.8689217579567</v>
      </c>
      <c r="H92" s="53">
        <f>Subsurface_Live_Data!K90</f>
        <v>15076.995599774111</v>
      </c>
      <c r="I92" s="54">
        <f>Subsurface_Live_Data!M90/COS(RADIANS(D92))</f>
        <v>12.022566917156798</v>
      </c>
      <c r="J92" s="54">
        <f>Subsurface_Live_Data!N90/COS(RADIANS(D92))</f>
        <v>52.654507340340984</v>
      </c>
      <c r="K92" s="54">
        <f>Subsurface_Live_Data!O90/COS(RADIANS(D92))</f>
        <v>179.69563822248881</v>
      </c>
      <c r="L92" s="53">
        <f>Inputs!$C$21*K92/(2*Inputs!$C$12*1000000)</f>
        <v>15132.414908595132</v>
      </c>
      <c r="M92" s="53">
        <f t="shared" si="5"/>
        <v>15076.995599774111</v>
      </c>
      <c r="N92" s="54">
        <f t="shared" si="6"/>
        <v>55.419308821021332</v>
      </c>
      <c r="O92" s="55">
        <f t="shared" si="7"/>
        <v>0</v>
      </c>
      <c r="P92" s="54">
        <f t="shared" si="8"/>
        <v>55.419308821021332</v>
      </c>
      <c r="Q92" s="53">
        <f>Inputs!$C$21*J92/(2*Inputs!$C$12*1000000)</f>
        <v>4434.1079158258053</v>
      </c>
      <c r="R92" s="53">
        <f t="shared" si="9"/>
        <v>4417.8689217579577</v>
      </c>
      <c r="S92" s="53">
        <f>Inputs!$C$21*I92/(2*Inputs!$C$12*1000000)*COS(RADIANS(D92))</f>
        <v>1008.7289279861758</v>
      </c>
    </row>
    <row r="93" spans="1:19">
      <c r="A93" s="53">
        <f>Subsurface_Live_Data!A91</f>
        <v>-15.5</v>
      </c>
      <c r="B93" s="54">
        <f>Model_Data!P91</f>
        <v>132.5435235945406</v>
      </c>
      <c r="C93" s="54">
        <f>ABS(B93)*Inputs!$C$13/2</f>
        <v>331.35880898635151</v>
      </c>
      <c r="D93" s="54">
        <f>DEGREES(ASIN(MIN(1,C93/(Inputs!$C$11*1000))))</f>
        <v>4.7518107366973883</v>
      </c>
      <c r="E93" s="54">
        <f>Model_Data!I91</f>
        <v>4.2030418750829472</v>
      </c>
      <c r="F93" s="53">
        <f>Subsurface_Live_Data!F91</f>
        <v>1008.6978894988345</v>
      </c>
      <c r="G93" s="53">
        <f>Subsurface_Live_Data!I91</f>
        <v>4422.6542786820519</v>
      </c>
      <c r="H93" s="53">
        <f>Subsurface_Live_Data!K91</f>
        <v>15105.051448537502</v>
      </c>
      <c r="I93" s="54">
        <f>Subsurface_Live_Data!M91/COS(RADIANS(D93))</f>
        <v>12.019480535676315</v>
      </c>
      <c r="J93" s="54">
        <f>Subsurface_Live_Data!N91/COS(RADIANS(D93))</f>
        <v>52.699631447683245</v>
      </c>
      <c r="K93" s="54">
        <f>Subsurface_Live_Data!O91/COS(RADIANS(D93))</f>
        <v>179.98934444711719</v>
      </c>
      <c r="L93" s="53">
        <f>Inputs!$C$21*K93/(2*Inputs!$C$12*1000000)</f>
        <v>15157.148310564584</v>
      </c>
      <c r="M93" s="53">
        <f t="shared" si="5"/>
        <v>15105.051448537504</v>
      </c>
      <c r="N93" s="54">
        <f t="shared" si="6"/>
        <v>52.096862027081443</v>
      </c>
      <c r="O93" s="55">
        <f t="shared" si="7"/>
        <v>0</v>
      </c>
      <c r="P93" s="54">
        <f t="shared" si="8"/>
        <v>52.096862027081443</v>
      </c>
      <c r="Q93" s="53">
        <f>Inputs!$C$21*J93/(2*Inputs!$C$12*1000000)</f>
        <v>4437.9078784817575</v>
      </c>
      <c r="R93" s="53">
        <f t="shared" si="9"/>
        <v>4422.654278682051</v>
      </c>
      <c r="S93" s="53">
        <f>Inputs!$C$21*I93/(2*Inputs!$C$12*1000000)*COS(RADIANS(D93))</f>
        <v>1008.6978894988345</v>
      </c>
    </row>
    <row r="94" spans="1:19">
      <c r="A94" s="53">
        <f>Subsurface_Live_Data!A92</f>
        <v>-15</v>
      </c>
      <c r="B94" s="54">
        <f>Model_Data!P92</f>
        <v>128.2774733243059</v>
      </c>
      <c r="C94" s="54">
        <f>ABS(B94)*Inputs!$C$13/2</f>
        <v>320.69368331076475</v>
      </c>
      <c r="D94" s="54">
        <f>DEGREES(ASIN(MIN(1,C94/(Inputs!$C$11*1000))))</f>
        <v>4.5985340364774885</v>
      </c>
      <c r="E94" s="54">
        <f>Model_Data!I92</f>
        <v>4.1661452978542997</v>
      </c>
      <c r="F94" s="53">
        <f>Subsurface_Live_Data!F92</f>
        <v>1010.6196695489464</v>
      </c>
      <c r="G94" s="53">
        <f>Subsurface_Live_Data!I92</f>
        <v>4428.3108503504363</v>
      </c>
      <c r="H94" s="53">
        <f>Subsurface_Live_Data!K92</f>
        <v>15130.78865834882</v>
      </c>
      <c r="I94" s="54">
        <f>Subsurface_Live_Data!M92/COS(RADIANS(D94))</f>
        <v>12.039745893305685</v>
      </c>
      <c r="J94" s="54">
        <f>Subsurface_Live_Data!N92/COS(RADIANS(D94))</f>
        <v>52.755491488289785</v>
      </c>
      <c r="K94" s="54">
        <f>Subsurface_Live_Data!O92/COS(RADIANS(D94))</f>
        <v>180.25658524253424</v>
      </c>
      <c r="L94" s="53">
        <f>Inputs!$C$21*K94/(2*Inputs!$C$12*1000000)</f>
        <v>15179.653022625243</v>
      </c>
      <c r="M94" s="53">
        <f t="shared" si="5"/>
        <v>15130.788658348818</v>
      </c>
      <c r="N94" s="54">
        <f t="shared" si="6"/>
        <v>48.864364276423657</v>
      </c>
      <c r="O94" s="55">
        <f t="shared" si="7"/>
        <v>0</v>
      </c>
      <c r="P94" s="54">
        <f t="shared" si="8"/>
        <v>48.864364276423657</v>
      </c>
      <c r="Q94" s="53">
        <f>Inputs!$C$21*J94/(2*Inputs!$C$12*1000000)</f>
        <v>4442.6119287282227</v>
      </c>
      <c r="R94" s="53">
        <f t="shared" si="9"/>
        <v>4428.3108503504363</v>
      </c>
      <c r="S94" s="53">
        <f>Inputs!$C$21*I94/(2*Inputs!$C$12*1000000)*COS(RADIANS(D94))</f>
        <v>1010.6196695489463</v>
      </c>
    </row>
    <row r="95" spans="1:19">
      <c r="A95" s="53">
        <f>Subsurface_Live_Data!A93</f>
        <v>-14.5</v>
      </c>
      <c r="B95" s="54">
        <f>Model_Data!P93</f>
        <v>124.0104866564252</v>
      </c>
      <c r="C95" s="54">
        <f>ABS(B95)*Inputs!$C$13/2</f>
        <v>310.026216641063</v>
      </c>
      <c r="D95" s="54">
        <f>DEGREES(ASIN(MIN(1,C95/(Inputs!$C$11*1000))))</f>
        <v>4.445256676551721</v>
      </c>
      <c r="E95" s="54">
        <f>Model_Data!I93</f>
        <v>4.1301343739438137</v>
      </c>
      <c r="F95" s="53">
        <f>Subsurface_Live_Data!F93</f>
        <v>1013.6839099277079</v>
      </c>
      <c r="G95" s="53">
        <f>Subsurface_Live_Data!I93</f>
        <v>4434.8023598259588</v>
      </c>
      <c r="H95" s="53">
        <f>Subsurface_Live_Data!K93</f>
        <v>15157.295315059795</v>
      </c>
      <c r="I95" s="54">
        <f>Subsurface_Live_Data!M93/COS(RADIANS(D95))</f>
        <v>12.073696181271492</v>
      </c>
      <c r="J95" s="54">
        <f>Subsurface_Live_Data!N93/COS(RADIANS(D95))</f>
        <v>52.82164962087942</v>
      </c>
      <c r="K95" s="54">
        <f>Subsurface_Live_Data!O93/COS(RADIANS(D95))</f>
        <v>180.53416530690805</v>
      </c>
      <c r="L95" s="53">
        <f>Inputs!$C$21*K95/(2*Inputs!$C$12*1000000)</f>
        <v>15203.028418633789</v>
      </c>
      <c r="M95" s="53">
        <f t="shared" si="5"/>
        <v>15157.295315059795</v>
      </c>
      <c r="N95" s="54">
        <f t="shared" si="6"/>
        <v>45.733103573993503</v>
      </c>
      <c r="O95" s="55">
        <f t="shared" si="7"/>
        <v>0</v>
      </c>
      <c r="P95" s="54">
        <f t="shared" si="8"/>
        <v>45.733103573993503</v>
      </c>
      <c r="Q95" s="53">
        <f>Inputs!$C$21*J95/(2*Inputs!$C$12*1000000)</f>
        <v>4448.1831953534302</v>
      </c>
      <c r="R95" s="53">
        <f t="shared" si="9"/>
        <v>4434.8023598259597</v>
      </c>
      <c r="S95" s="53">
        <f>Inputs!$C$21*I95/(2*Inputs!$C$12*1000000)*COS(RADIANS(D95))</f>
        <v>1013.683909927708</v>
      </c>
    </row>
    <row r="96" spans="1:19">
      <c r="A96" s="53">
        <f>Subsurface_Live_Data!A94</f>
        <v>-14</v>
      </c>
      <c r="B96" s="54">
        <f>Model_Data!P94</f>
        <v>119.74259435310159</v>
      </c>
      <c r="C96" s="54">
        <f>ABS(B96)*Inputs!$C$13/2</f>
        <v>299.35648588275399</v>
      </c>
      <c r="D96" s="54">
        <f>DEGREES(ASIN(MIN(1,C96/(Inputs!$C$11*1000))))</f>
        <v>4.2919786654121763</v>
      </c>
      <c r="E96" s="54">
        <f>Model_Data!I94</f>
        <v>4.0950335233008293</v>
      </c>
      <c r="F96" s="53">
        <f>Subsurface_Live_Data!F94</f>
        <v>1017.5473342998754</v>
      </c>
      <c r="G96" s="53">
        <f>Subsurface_Live_Data!I94</f>
        <v>4442.0925500861795</v>
      </c>
      <c r="H96" s="53">
        <f>Subsurface_Live_Data!K94</f>
        <v>15185.969392963387</v>
      </c>
      <c r="I96" s="54">
        <f>Subsurface_Live_Data!M94/COS(RADIANS(D96))</f>
        <v>12.117235634643306</v>
      </c>
      <c r="J96" s="54">
        <f>Subsurface_Live_Data!N94/COS(RADIANS(D96))</f>
        <v>52.897669057649068</v>
      </c>
      <c r="K96" s="54">
        <f>Subsurface_Live_Data!O94/COS(RADIANS(D96))</f>
        <v>180.83873179386603</v>
      </c>
      <c r="L96" s="53">
        <f>Inputs!$C$21*K96/(2*Inputs!$C$12*1000000)</f>
        <v>15228.676378114002</v>
      </c>
      <c r="M96" s="53">
        <f t="shared" si="5"/>
        <v>15185.969392963387</v>
      </c>
      <c r="N96" s="54">
        <f t="shared" si="6"/>
        <v>42.706985150614855</v>
      </c>
      <c r="O96" s="55">
        <f t="shared" si="7"/>
        <v>0</v>
      </c>
      <c r="P96" s="54">
        <f t="shared" si="8"/>
        <v>42.706985150614855</v>
      </c>
      <c r="Q96" s="53">
        <f>Inputs!$C$21*J96/(2*Inputs!$C$12*1000000)</f>
        <v>4454.5848958604374</v>
      </c>
      <c r="R96" s="53">
        <f t="shared" si="9"/>
        <v>4442.0925500861804</v>
      </c>
      <c r="S96" s="53">
        <f>Inputs!$C$21*I96/(2*Inputs!$C$12*1000000)*COS(RADIANS(D96))</f>
        <v>1017.5473342998755</v>
      </c>
    </row>
    <row r="97" spans="1:19">
      <c r="A97" s="53">
        <f>Subsurface_Live_Data!A95</f>
        <v>-13.5</v>
      </c>
      <c r="B97" s="54">
        <f>Model_Data!P95</f>
        <v>115.47382722346811</v>
      </c>
      <c r="C97" s="54">
        <f>ABS(B97)*Inputs!$C$13/2</f>
        <v>288.68456805867027</v>
      </c>
      <c r="D97" s="54">
        <f>DEGREES(ASIN(MIN(1,C97/(Inputs!$C$11*1000))))</f>
        <v>4.1387000129728388</v>
      </c>
      <c r="E97" s="54">
        <f>Model_Data!I95</f>
        <v>4.0608673737375272</v>
      </c>
      <c r="F97" s="53">
        <f>Subsurface_Live_Data!F95</f>
        <v>1022.8685537598411</v>
      </c>
      <c r="G97" s="53">
        <f>Subsurface_Live_Data!I95</f>
        <v>4450.1454907542138</v>
      </c>
      <c r="H97" s="53">
        <f>Subsurface_Live_Data!K95</f>
        <v>15214.640299238325</v>
      </c>
      <c r="I97" s="54">
        <f>Subsurface_Live_Data!M95/COS(RADIANS(D97))</f>
        <v>12.178200706409619</v>
      </c>
      <c r="J97" s="54">
        <f>Subsurface_Live_Data!N95/COS(RADIANS(D97))</f>
        <v>52.98311768400783</v>
      </c>
      <c r="K97" s="54">
        <f>Subsurface_Live_Data!O95/COS(RADIANS(D97))</f>
        <v>181.14443205715742</v>
      </c>
      <c r="L97" s="53">
        <f>Inputs!$C$21*K97/(2*Inputs!$C$12*1000000)</f>
        <v>15254.41981444641</v>
      </c>
      <c r="M97" s="53">
        <f t="shared" si="5"/>
        <v>15214.640299238323</v>
      </c>
      <c r="N97" s="54">
        <f t="shared" si="6"/>
        <v>39.779515208085286</v>
      </c>
      <c r="O97" s="55">
        <f t="shared" si="7"/>
        <v>0</v>
      </c>
      <c r="P97" s="54">
        <f t="shared" si="8"/>
        <v>39.779515208085286</v>
      </c>
      <c r="Q97" s="53">
        <f>Inputs!$C$21*J97/(2*Inputs!$C$12*1000000)</f>
        <v>4461.7806412898799</v>
      </c>
      <c r="R97" s="53">
        <f t="shared" si="9"/>
        <v>4450.1454907542129</v>
      </c>
      <c r="S97" s="53">
        <f>Inputs!$C$21*I97/(2*Inputs!$C$12*1000000)*COS(RADIANS(D97))</f>
        <v>1022.8685537598411</v>
      </c>
    </row>
    <row r="98" spans="1:19">
      <c r="A98" s="53">
        <f>Subsurface_Live_Data!A96</f>
        <v>-13</v>
      </c>
      <c r="B98" s="54">
        <f>Model_Data!P96</f>
        <v>111.20421613486542</v>
      </c>
      <c r="C98" s="54">
        <f>ABS(B98)*Inputs!$C$13/2</f>
        <v>278.01054033716355</v>
      </c>
      <c r="D98" s="54">
        <f>DEGREES(ASIN(MIN(1,C98/(Inputs!$C$11*1000))))</f>
        <v>3.9854207309815042</v>
      </c>
      <c r="E98" s="54">
        <f>Model_Data!I96</f>
        <v>4.0276607135085563</v>
      </c>
      <c r="F98" s="53">
        <f>Subsurface_Live_Data!F96</f>
        <v>1030.2442188006162</v>
      </c>
      <c r="G98" s="53">
        <f>Subsurface_Live_Data!I96</f>
        <v>4458.9258545579696</v>
      </c>
      <c r="H98" s="53">
        <f>Subsurface_Live_Data!K96</f>
        <v>15241.286697126136</v>
      </c>
      <c r="I98" s="54">
        <f>Subsurface_Live_Data!M96/COS(RADIANS(D98))</f>
        <v>12.263684747805897</v>
      </c>
      <c r="J98" s="54">
        <f>Subsurface_Live_Data!N96/COS(RADIANS(D98))</f>
        <v>53.077571313916543</v>
      </c>
      <c r="K98" s="54">
        <f>Subsurface_Live_Data!O96/COS(RADIANS(D98))</f>
        <v>181.42721094041522</v>
      </c>
      <c r="L98" s="53">
        <f>Inputs!$C$21*K98/(2*Inputs!$C$12*1000000)</f>
        <v>15278.233010087519</v>
      </c>
      <c r="M98" s="53">
        <f t="shared" si="5"/>
        <v>15241.286697126134</v>
      </c>
      <c r="N98" s="54">
        <f t="shared" si="6"/>
        <v>36.946312961383228</v>
      </c>
      <c r="O98" s="55">
        <f t="shared" si="7"/>
        <v>0</v>
      </c>
      <c r="P98" s="54">
        <f t="shared" si="8"/>
        <v>36.946312961383228</v>
      </c>
      <c r="Q98" s="53">
        <f>Inputs!$C$21*J98/(2*Inputs!$C$12*1000000)</f>
        <v>4469.7347103565535</v>
      </c>
      <c r="R98" s="53">
        <f t="shared" si="9"/>
        <v>4458.9258545579696</v>
      </c>
      <c r="S98" s="53">
        <f>Inputs!$C$21*I98/(2*Inputs!$C$12*1000000)*COS(RADIANS(D98))</f>
        <v>1030.2442188006164</v>
      </c>
    </row>
    <row r="99" spans="1:19">
      <c r="A99" s="53">
        <f>Subsurface_Live_Data!A97</f>
        <v>-12.5</v>
      </c>
      <c r="B99" s="54">
        <f>Model_Data!P97</f>
        <v>106.9337919834652</v>
      </c>
      <c r="C99" s="54">
        <f>ABS(B99)*Inputs!$C$13/2</f>
        <v>267.334479958663</v>
      </c>
      <c r="D99" s="54">
        <f>DEGREES(ASIN(MIN(1,C99/(Inputs!$C$11*1000))))</f>
        <v>3.8321408319723314</v>
      </c>
      <c r="E99" s="54">
        <f>Model_Data!I97</f>
        <v>3.9954384393380811</v>
      </c>
      <c r="F99" s="53">
        <f>Subsurface_Live_Data!F97</f>
        <v>1039.1080488222817</v>
      </c>
      <c r="G99" s="53">
        <f>Subsurface_Live_Data!I97</f>
        <v>4468.3991609955592</v>
      </c>
      <c r="H99" s="53">
        <f>Subsurface_Live_Data!K97</f>
        <v>15267.885369240817</v>
      </c>
      <c r="I99" s="54">
        <f>Subsurface_Live_Data!M97/COS(RADIANS(D99))</f>
        <v>12.366936056791001</v>
      </c>
      <c r="J99" s="54">
        <f>Subsurface_Live_Data!N97/COS(RADIANS(D99))</f>
        <v>53.180616551745914</v>
      </c>
      <c r="K99" s="54">
        <f>Subsurface_Live_Data!O97/COS(RADIANS(D99))</f>
        <v>181.7106145004073</v>
      </c>
      <c r="L99" s="53">
        <f>Inputs!$C$21*K99/(2*Inputs!$C$12*1000000)</f>
        <v>15302.098810608863</v>
      </c>
      <c r="M99" s="53">
        <f t="shared" si="5"/>
        <v>15267.885369240819</v>
      </c>
      <c r="N99" s="54">
        <f t="shared" si="6"/>
        <v>34.213441368045096</v>
      </c>
      <c r="O99" s="55">
        <f t="shared" si="7"/>
        <v>0</v>
      </c>
      <c r="P99" s="54">
        <f t="shared" si="8"/>
        <v>34.213441368045096</v>
      </c>
      <c r="Q99" s="53">
        <f>Inputs!$C$21*J99/(2*Inputs!$C$12*1000000)</f>
        <v>4478.4122904503911</v>
      </c>
      <c r="R99" s="53">
        <f t="shared" si="9"/>
        <v>4468.3991609955592</v>
      </c>
      <c r="S99" s="53">
        <f>Inputs!$C$21*I99/(2*Inputs!$C$12*1000000)*COS(RADIANS(D99))</f>
        <v>1039.1080488222819</v>
      </c>
    </row>
    <row r="100" spans="1:19">
      <c r="A100" s="53">
        <f>Subsurface_Live_Data!A98</f>
        <v>-12</v>
      </c>
      <c r="B100" s="54">
        <f>Model_Data!P98</f>
        <v>102.66258570945865</v>
      </c>
      <c r="C100" s="54">
        <f>ABS(B100)*Inputs!$C$13/2</f>
        <v>256.65646427364663</v>
      </c>
      <c r="D100" s="54">
        <f>DEGREES(ASIN(MIN(1,C100/(Inputs!$C$11*1000))))</f>
        <v>3.6788603298188494</v>
      </c>
      <c r="E100" s="54">
        <f>Model_Data!I98</f>
        <v>3.9642254998513842</v>
      </c>
      <c r="F100" s="53">
        <f>Subsurface_Live_Data!F98</f>
        <v>1048.3006086212249</v>
      </c>
      <c r="G100" s="53">
        <f>Subsurface_Live_Data!I98</f>
        <v>4478.5319853872543</v>
      </c>
      <c r="H100" s="53">
        <f>Subsurface_Live_Data!K98</f>
        <v>15298.413678377055</v>
      </c>
      <c r="I100" s="54">
        <f>Subsurface_Live_Data!M98/COS(RADIANS(D100))</f>
        <v>12.474150540515751</v>
      </c>
      <c r="J100" s="54">
        <f>Subsurface_Live_Data!N98/COS(RADIANS(D100))</f>
        <v>53.29185324018173</v>
      </c>
      <c r="K100" s="54">
        <f>Subsurface_Live_Data!O98/COS(RADIANS(D100))</f>
        <v>182.04197697276513</v>
      </c>
      <c r="L100" s="53">
        <f>Inputs!$C$21*K100/(2*Inputs!$C$12*1000000)</f>
        <v>15330.003296585579</v>
      </c>
      <c r="M100" s="53">
        <f t="shared" si="5"/>
        <v>15298.413678377054</v>
      </c>
      <c r="N100" s="54">
        <f t="shared" si="6"/>
        <v>31.589618208523461</v>
      </c>
      <c r="O100" s="55">
        <f t="shared" si="7"/>
        <v>0</v>
      </c>
      <c r="P100" s="54">
        <f t="shared" si="8"/>
        <v>31.589618208523461</v>
      </c>
      <c r="Q100" s="53">
        <f>Inputs!$C$21*J100/(2*Inputs!$C$12*1000000)</f>
        <v>4487.779683777906</v>
      </c>
      <c r="R100" s="53">
        <f t="shared" si="9"/>
        <v>4478.5319853872543</v>
      </c>
      <c r="S100" s="53">
        <f>Inputs!$C$21*I100/(2*Inputs!$C$12*1000000)*COS(RADIANS(D100))</f>
        <v>1048.3006086212249</v>
      </c>
    </row>
    <row r="101" spans="1:19">
      <c r="A101" s="53">
        <f>Subsurface_Live_Data!A99</f>
        <v>-11.5</v>
      </c>
      <c r="B101" s="54">
        <f>Model_Data!P99</f>
        <v>98.390628288507287</v>
      </c>
      <c r="C101" s="54">
        <f>ABS(B101)*Inputs!$C$13/2</f>
        <v>245.97657072126822</v>
      </c>
      <c r="D101" s="54">
        <f>DEGREES(ASIN(MIN(1,C101/(Inputs!$C$11*1000))))</f>
        <v>3.5255792394348342</v>
      </c>
      <c r="E101" s="54">
        <f>Model_Data!I99</f>
        <v>3.934046834415676</v>
      </c>
      <c r="F101" s="53">
        <f>Subsurface_Live_Data!F99</f>
        <v>1060.1360035426487</v>
      </c>
      <c r="G101" s="53">
        <f>Subsurface_Live_Data!I99</f>
        <v>4489.292132196133</v>
      </c>
      <c r="H101" s="53">
        <f>Subsurface_Live_Data!K99</f>
        <v>15324.614103451207</v>
      </c>
      <c r="I101" s="54">
        <f>Subsurface_Live_Data!M99/COS(RADIANS(D101))</f>
        <v>12.612860262663528</v>
      </c>
      <c r="J101" s="54">
        <f>Subsurface_Live_Data!N99/COS(RADIANS(D101))</f>
        <v>53.410896481629322</v>
      </c>
      <c r="K101" s="54">
        <f>Subsurface_Live_Data!O99/COS(RADIANS(D101))</f>
        <v>182.3230374406362</v>
      </c>
      <c r="L101" s="53">
        <f>Inputs!$C$21*K101/(2*Inputs!$C$12*1000000)</f>
        <v>15353.67178212201</v>
      </c>
      <c r="M101" s="53">
        <f t="shared" si="5"/>
        <v>15324.614103451206</v>
      </c>
      <c r="N101" s="54">
        <f t="shared" si="6"/>
        <v>29.057678670802488</v>
      </c>
      <c r="O101" s="55">
        <f t="shared" si="7"/>
        <v>0</v>
      </c>
      <c r="P101" s="54">
        <f t="shared" si="8"/>
        <v>29.057678670802488</v>
      </c>
      <c r="Q101" s="53">
        <f>Inputs!$C$21*J101/(2*Inputs!$C$12*1000000)</f>
        <v>4497.8044775874178</v>
      </c>
      <c r="R101" s="53">
        <f t="shared" si="9"/>
        <v>4489.2921321961339</v>
      </c>
      <c r="S101" s="53">
        <f>Inputs!$C$21*I101/(2*Inputs!$C$12*1000000)*COS(RADIANS(D101))</f>
        <v>1060.136003542649</v>
      </c>
    </row>
    <row r="102" spans="1:19">
      <c r="A102" s="53">
        <f>Subsurface_Live_Data!A100</f>
        <v>-11</v>
      </c>
      <c r="B102" s="54">
        <f>Model_Data!P100</f>
        <v>94.117950739109801</v>
      </c>
      <c r="C102" s="54">
        <f>ABS(B102)*Inputs!$C$13/2</f>
        <v>235.2948768477745</v>
      </c>
      <c r="D102" s="54">
        <f>DEGREES(ASIN(MIN(1,C102/(Inputs!$C$11*1000))))</f>
        <v>3.3722975770465746</v>
      </c>
      <c r="E102" s="54">
        <f>Model_Data!I100</f>
        <v>3.9049273074484554</v>
      </c>
      <c r="F102" s="53">
        <f>Subsurface_Live_Data!F100</f>
        <v>1072.596647937675</v>
      </c>
      <c r="G102" s="53">
        <f>Subsurface_Live_Data!I100</f>
        <v>4500.6487721849444</v>
      </c>
      <c r="H102" s="53">
        <f>Subsurface_Live_Data!K100</f>
        <v>15353.311864414831</v>
      </c>
      <c r="I102" s="54">
        <f>Subsurface_Live_Data!M100/COS(RADIANS(D102))</f>
        <v>12.759052157680035</v>
      </c>
      <c r="J102" s="54">
        <f>Subsurface_Live_Data!N100/COS(RADIANS(D102))</f>
        <v>53.537378228915586</v>
      </c>
      <c r="K102" s="54">
        <f>Subsurface_Live_Data!O100/COS(RADIANS(D102))</f>
        <v>182.63501685172082</v>
      </c>
      <c r="L102" s="53">
        <f>Inputs!$C$21*K102/(2*Inputs!$C$12*1000000)</f>
        <v>15379.943994058654</v>
      </c>
      <c r="M102" s="53">
        <f t="shared" si="5"/>
        <v>15353.311864414833</v>
      </c>
      <c r="N102" s="54">
        <f t="shared" si="6"/>
        <v>26.632129643823646</v>
      </c>
      <c r="O102" s="55">
        <f t="shared" si="7"/>
        <v>0</v>
      </c>
      <c r="P102" s="54">
        <f t="shared" si="8"/>
        <v>26.632129643823646</v>
      </c>
      <c r="Q102" s="53">
        <f>Inputs!$C$21*J102/(2*Inputs!$C$12*1000000)</f>
        <v>4508.4556781242391</v>
      </c>
      <c r="R102" s="53">
        <f t="shared" si="9"/>
        <v>4500.6487721849444</v>
      </c>
      <c r="S102" s="53">
        <f>Inputs!$C$21*I102/(2*Inputs!$C$12*1000000)*COS(RADIANS(D102))</f>
        <v>1072.596647937675</v>
      </c>
    </row>
    <row r="103" spans="1:19">
      <c r="A103" s="53">
        <f>Subsurface_Live_Data!A101</f>
        <v>-10.5</v>
      </c>
      <c r="B103" s="54">
        <f>Model_Data!P101</f>
        <v>89.844584113598103</v>
      </c>
      <c r="C103" s="54">
        <f>ABS(B103)*Inputs!$C$13/2</f>
        <v>224.61146028399526</v>
      </c>
      <c r="D103" s="54">
        <f>DEGREES(ASIN(MIN(1,C103/(Inputs!$C$11*1000))))</f>
        <v>3.2190153598778224</v>
      </c>
      <c r="E103" s="54">
        <f>Model_Data!I101</f>
        <v>3.8768916383114718</v>
      </c>
      <c r="F103" s="53">
        <f>Subsurface_Live_Data!F101</f>
        <v>1086.4551303799872</v>
      </c>
      <c r="G103" s="53">
        <f>Subsurface_Live_Data!I101</f>
        <v>4512.5725436313523</v>
      </c>
      <c r="H103" s="53">
        <f>Subsurface_Live_Data!K101</f>
        <v>15381.489084576646</v>
      </c>
      <c r="I103" s="54">
        <f>Subsurface_Live_Data!M101/COS(RADIANS(D103))</f>
        <v>12.921914657453854</v>
      </c>
      <c r="J103" s="54">
        <f>Subsurface_Live_Data!N101/COS(RADIANS(D103))</f>
        <v>53.670948448629936</v>
      </c>
      <c r="K103" s="54">
        <f>Subsurface_Live_Data!O101/COS(RADIANS(D103))</f>
        <v>182.94201361628421</v>
      </c>
      <c r="L103" s="53">
        <f>Inputs!$C$21*K103/(2*Inputs!$C$12*1000000)</f>
        <v>15405.796610532392</v>
      </c>
      <c r="M103" s="53">
        <f t="shared" si="5"/>
        <v>15381.489084576648</v>
      </c>
      <c r="N103" s="54">
        <f t="shared" si="6"/>
        <v>24.307525955746314</v>
      </c>
      <c r="O103" s="55">
        <f t="shared" si="7"/>
        <v>0</v>
      </c>
      <c r="P103" s="54">
        <f t="shared" si="8"/>
        <v>24.307525955746314</v>
      </c>
      <c r="Q103" s="53">
        <f>Inputs!$C$21*J103/(2*Inputs!$C$12*1000000)</f>
        <v>4519.7038085972063</v>
      </c>
      <c r="R103" s="53">
        <f t="shared" si="9"/>
        <v>4512.5725436313523</v>
      </c>
      <c r="S103" s="53">
        <f>Inputs!$C$21*I103/(2*Inputs!$C$12*1000000)*COS(RADIANS(D103))</f>
        <v>1086.4551303799872</v>
      </c>
    </row>
    <row r="104" spans="1:19">
      <c r="A104" s="53">
        <f>Subsurface_Live_Data!A102</f>
        <v>-10</v>
      </c>
      <c r="B104" s="54">
        <f>Model_Data!P102</f>
        <v>85.570559497045906</v>
      </c>
      <c r="C104" s="54">
        <f>ABS(B104)*Inputs!$C$13/2</f>
        <v>213.92639874261477</v>
      </c>
      <c r="D104" s="54">
        <f>DEGREES(ASIN(MIN(1,C104/(Inputs!$C$11*1000))))</f>
        <v>3.0657326061189289</v>
      </c>
      <c r="E104" s="54">
        <f>Model_Data!I102</f>
        <v>3.8499643269735215</v>
      </c>
      <c r="F104" s="53">
        <f>Subsurface_Live_Data!F102</f>
        <v>1101.2108186217465</v>
      </c>
      <c r="G104" s="53">
        <f>Subsurface_Live_Data!I102</f>
        <v>4525.0356184347756</v>
      </c>
      <c r="H104" s="53">
        <f>Subsurface_Live_Data!K102</f>
        <v>15410.508745213121</v>
      </c>
      <c r="I104" s="54">
        <f>Subsurface_Live_Data!M102/COS(RADIANS(D104))</f>
        <v>13.09549010133504</v>
      </c>
      <c r="J104" s="54">
        <f>Subsurface_Live_Data!N102/COS(RADIANS(D104))</f>
        <v>53.811275867745891</v>
      </c>
      <c r="K104" s="54">
        <f>Subsurface_Live_Data!O102/COS(RADIANS(D104))</f>
        <v>183.26024528350945</v>
      </c>
      <c r="L104" s="53">
        <f>Inputs!$C$21*K104/(2*Inputs!$C$12*1000000)</f>
        <v>15432.595333490506</v>
      </c>
      <c r="M104" s="53">
        <f t="shared" si="5"/>
        <v>15410.508745213121</v>
      </c>
      <c r="N104" s="54">
        <f t="shared" si="6"/>
        <v>22.08658827738509</v>
      </c>
      <c r="O104" s="55">
        <f t="shared" si="7"/>
        <v>0</v>
      </c>
      <c r="P104" s="54">
        <f t="shared" si="8"/>
        <v>22.08658827738509</v>
      </c>
      <c r="Q104" s="53">
        <f>Inputs!$C$21*J104/(2*Inputs!$C$12*1000000)</f>
        <v>4531.5209720527037</v>
      </c>
      <c r="R104" s="53">
        <f t="shared" si="9"/>
        <v>4525.0356184347766</v>
      </c>
      <c r="S104" s="53">
        <f>Inputs!$C$21*I104/(2*Inputs!$C$12*1000000)*COS(RADIANS(D104))</f>
        <v>1101.2108186217465</v>
      </c>
    </row>
    <row r="105" spans="1:19">
      <c r="A105" s="53">
        <f>Subsurface_Live_Data!A103</f>
        <v>-9.5</v>
      </c>
      <c r="B105" s="54">
        <f>Model_Data!P103</f>
        <v>81.295908014544693</v>
      </c>
      <c r="C105" s="54">
        <f>ABS(B105)*Inputs!$C$13/2</f>
        <v>203.23977003636173</v>
      </c>
      <c r="D105" s="54">
        <f>DEGREES(ASIN(MIN(1,C105/(Inputs!$C$11*1000))))</f>
        <v>2.9124493351961278</v>
      </c>
      <c r="E105" s="54">
        <f>Model_Data!I103</f>
        <v>3.8241695756954894</v>
      </c>
      <c r="F105" s="53">
        <f>Subsurface_Live_Data!F103</f>
        <v>1116.8978309704698</v>
      </c>
      <c r="G105" s="53">
        <f>Subsurface_Live_Data!I103</f>
        <v>4538.0117345043163</v>
      </c>
      <c r="H105" s="53">
        <f>Subsurface_Live_Data!K103</f>
        <v>15439.79021897657</v>
      </c>
      <c r="I105" s="54">
        <f>Subsurface_Live_Data!M103/COS(RADIANS(D105))</f>
        <v>13.280183185618874</v>
      </c>
      <c r="J105" s="54">
        <f>Subsurface_Live_Data!N103/COS(RADIANS(D105))</f>
        <v>53.958048320624549</v>
      </c>
      <c r="K105" s="54">
        <f>Subsurface_Live_Data!O103/COS(RADIANS(D105))</f>
        <v>183.58281014600394</v>
      </c>
      <c r="L105" s="53">
        <f>Inputs!$C$21*K105/(2*Inputs!$C$12*1000000)</f>
        <v>15459.758960735353</v>
      </c>
      <c r="M105" s="53">
        <f t="shared" si="5"/>
        <v>15439.790218976568</v>
      </c>
      <c r="N105" s="54">
        <f t="shared" si="6"/>
        <v>19.968741758782926</v>
      </c>
      <c r="O105" s="55">
        <f t="shared" si="7"/>
        <v>0</v>
      </c>
      <c r="P105" s="54">
        <f t="shared" si="8"/>
        <v>19.968741758782926</v>
      </c>
      <c r="Q105" s="53">
        <f>Inputs!$C$21*J105/(2*Inputs!$C$12*1000000)</f>
        <v>4543.8808805962935</v>
      </c>
      <c r="R105" s="53">
        <f t="shared" si="9"/>
        <v>4538.0117345043163</v>
      </c>
      <c r="S105" s="53">
        <f>Inputs!$C$21*I105/(2*Inputs!$C$12*1000000)*COS(RADIANS(D105))</f>
        <v>1116.8978309704698</v>
      </c>
    </row>
    <row r="106" spans="1:19">
      <c r="A106" s="53">
        <f>Subsurface_Live_Data!A104</f>
        <v>-9</v>
      </c>
      <c r="B106" s="54">
        <f>Model_Data!P104</f>
        <v>77.020660807465902</v>
      </c>
      <c r="C106" s="54">
        <f>ABS(B106)*Inputs!$C$13/2</f>
        <v>192.55165201866475</v>
      </c>
      <c r="D106" s="54">
        <f>DEGREES(ASIN(MIN(1,C106/(Inputs!$C$11*1000))))</f>
        <v>2.7591655669288317</v>
      </c>
      <c r="E106" s="54">
        <f>Model_Data!I104</f>
        <v>3.7995312070651801</v>
      </c>
      <c r="F106" s="53">
        <f>Subsurface_Live_Data!F104</f>
        <v>1133.9117338896804</v>
      </c>
      <c r="G106" s="53">
        <f>Subsurface_Live_Data!I104</f>
        <v>4551.4761963097189</v>
      </c>
      <c r="H106" s="53">
        <f>Subsurface_Live_Data!K104</f>
        <v>15467.420577548042</v>
      </c>
      <c r="I106" s="54">
        <f>Subsurface_Live_Data!M104/COS(RADIANS(D106))</f>
        <v>13.480695987868662</v>
      </c>
      <c r="J106" s="54">
        <f>Subsurface_Live_Data!N104/COS(RADIANS(D106))</f>
        <v>54.110972719188432</v>
      </c>
      <c r="K106" s="54">
        <f>Subsurface_Live_Data!O104/COS(RADIANS(D106))</f>
        <v>183.88697134931971</v>
      </c>
      <c r="L106" s="53">
        <f>Inputs!$C$21*K106/(2*Inputs!$C$12*1000000)</f>
        <v>15485.372790727002</v>
      </c>
      <c r="M106" s="53">
        <f t="shared" si="5"/>
        <v>15467.420577548042</v>
      </c>
      <c r="N106" s="54">
        <f t="shared" si="6"/>
        <v>17.952213178959937</v>
      </c>
      <c r="O106" s="55">
        <f t="shared" si="7"/>
        <v>0</v>
      </c>
      <c r="P106" s="54">
        <f t="shared" si="8"/>
        <v>17.952213178959937</v>
      </c>
      <c r="Q106" s="53">
        <f>Inputs!$C$21*J106/(2*Inputs!$C$12*1000000)</f>
        <v>4556.7588528810229</v>
      </c>
      <c r="R106" s="53">
        <f t="shared" si="9"/>
        <v>4551.4761963097189</v>
      </c>
      <c r="S106" s="53">
        <f>Inputs!$C$21*I106/(2*Inputs!$C$12*1000000)*COS(RADIANS(D106))</f>
        <v>1133.9117338896804</v>
      </c>
    </row>
    <row r="107" spans="1:19">
      <c r="A107" s="53">
        <f>Subsurface_Live_Data!A105</f>
        <v>-8.5</v>
      </c>
      <c r="B107" s="54">
        <f>Model_Data!P105</f>
        <v>72.74484905628924</v>
      </c>
      <c r="C107" s="54">
        <f>ABS(B107)*Inputs!$C$13/2</f>
        <v>181.8621226407231</v>
      </c>
      <c r="D107" s="54">
        <f>DEGREES(ASIN(MIN(1,C107/(Inputs!$C$11*1000))))</f>
        <v>2.6058813223569413</v>
      </c>
      <c r="E107" s="54">
        <f>Model_Data!I105</f>
        <v>3.7760725787865743</v>
      </c>
      <c r="F107" s="53">
        <f>Subsurface_Live_Data!F105</f>
        <v>1150.4579025882576</v>
      </c>
      <c r="G107" s="53">
        <f>Subsurface_Live_Data!I105</f>
        <v>4565.4058458986838</v>
      </c>
      <c r="H107" s="53">
        <f>Subsurface_Live_Data!K105</f>
        <v>15499.091325220381</v>
      </c>
      <c r="I107" s="54">
        <f>Subsurface_Live_Data!M105/COS(RADIANS(D107))</f>
        <v>13.675693520581444</v>
      </c>
      <c r="J107" s="54">
        <f>Subsurface_Live_Data!N105/COS(RADIANS(D107))</f>
        <v>54.269774674168545</v>
      </c>
      <c r="K107" s="54">
        <f>Subsurface_Live_Data!O105/COS(RADIANS(D107))</f>
        <v>184.2403988310696</v>
      </c>
      <c r="L107" s="53">
        <f>Inputs!$C$21*K107/(2*Inputs!$C$12*1000000)</f>
        <v>15515.135401254685</v>
      </c>
      <c r="M107" s="53">
        <f t="shared" si="5"/>
        <v>15499.091325220377</v>
      </c>
      <c r="N107" s="54">
        <f t="shared" si="6"/>
        <v>16.044076034304453</v>
      </c>
      <c r="O107" s="55">
        <f t="shared" si="7"/>
        <v>0</v>
      </c>
      <c r="P107" s="54">
        <f t="shared" si="8"/>
        <v>16.044076034304453</v>
      </c>
      <c r="Q107" s="53">
        <f>Inputs!$C$21*J107/(2*Inputs!$C$12*1000000)</f>
        <v>4570.1317822121173</v>
      </c>
      <c r="R107" s="53">
        <f t="shared" si="9"/>
        <v>4565.4058458986847</v>
      </c>
      <c r="S107" s="53">
        <f>Inputs!$C$21*I107/(2*Inputs!$C$12*1000000)*COS(RADIANS(D107))</f>
        <v>1150.4579025882576</v>
      </c>
    </row>
    <row r="108" spans="1:19">
      <c r="A108" s="53">
        <f>Subsurface_Live_Data!A106</f>
        <v>-8</v>
      </c>
      <c r="B108" s="54">
        <f>Model_Data!P106</f>
        <v>68.468503971689643</v>
      </c>
      <c r="C108" s="54">
        <f>ABS(B108)*Inputs!$C$13/2</f>
        <v>171.17125992922411</v>
      </c>
      <c r="D108" s="54">
        <f>DEGREES(ASIN(MIN(1,C108/(Inputs!$C$11*1000))))</f>
        <v>2.4525966234299199</v>
      </c>
      <c r="E108" s="54">
        <f>Model_Data!I106</f>
        <v>3.7538164957068103</v>
      </c>
      <c r="F108" s="53">
        <f>Subsurface_Live_Data!F106</f>
        <v>1168.9695627914543</v>
      </c>
      <c r="G108" s="53">
        <f>Subsurface_Live_Data!I106</f>
        <v>4579.7790070293122</v>
      </c>
      <c r="H108" s="53">
        <f>Subsurface_Live_Data!K106</f>
        <v>15525.64240190194</v>
      </c>
      <c r="I108" s="54">
        <f>Subsurface_Live_Data!M106/COS(RADIANS(D108))</f>
        <v>13.894102816837567</v>
      </c>
      <c r="J108" s="54">
        <f>Subsurface_Live_Data!N106/COS(RADIANS(D108))</f>
        <v>54.43419779905043</v>
      </c>
      <c r="K108" s="54">
        <f>Subsurface_Live_Data!O106/COS(RADIANS(D108))</f>
        <v>184.5342074727418</v>
      </c>
      <c r="L108" s="53">
        <f>Inputs!$C$21*K108/(2*Inputs!$C$12*1000000)</f>
        <v>15539.877427903153</v>
      </c>
      <c r="M108" s="53">
        <f t="shared" si="5"/>
        <v>15525.642401901936</v>
      </c>
      <c r="N108" s="54">
        <f t="shared" si="6"/>
        <v>14.235026001213555</v>
      </c>
      <c r="O108" s="55">
        <f t="shared" si="7"/>
        <v>0</v>
      </c>
      <c r="P108" s="54">
        <f t="shared" si="8"/>
        <v>14.235026001213555</v>
      </c>
      <c r="Q108" s="53">
        <f>Inputs!$C$21*J108/(2*Inputs!$C$12*1000000)</f>
        <v>4583.9780779313251</v>
      </c>
      <c r="R108" s="53">
        <f t="shared" si="9"/>
        <v>4579.7790070293122</v>
      </c>
      <c r="S108" s="53">
        <f>Inputs!$C$21*I108/(2*Inputs!$C$12*1000000)*COS(RADIANS(D108))</f>
        <v>1168.9695627914543</v>
      </c>
    </row>
    <row r="109" spans="1:19">
      <c r="A109" s="53">
        <f>Subsurface_Live_Data!A107</f>
        <v>-7.5</v>
      </c>
      <c r="B109" s="54">
        <f>Model_Data!P107</f>
        <v>64.191656785078521</v>
      </c>
      <c r="C109" s="54">
        <f>ABS(B109)*Inputs!$C$13/2</f>
        <v>160.4791419626963</v>
      </c>
      <c r="D109" s="54">
        <f>DEGREES(ASIN(MIN(1,C109/(Inputs!$C$11*1000))))</f>
        <v>2.2993114926766522</v>
      </c>
      <c r="E109" s="54">
        <f>Model_Data!I107</f>
        <v>3.7327851196426791</v>
      </c>
      <c r="F109" s="53">
        <f>Subsurface_Live_Data!F107</f>
        <v>1187.0441427572598</v>
      </c>
      <c r="G109" s="53">
        <f>Subsurface_Live_Data!I107</f>
        <v>4594.5754053331302</v>
      </c>
      <c r="H109" s="53">
        <f>Subsurface_Live_Data!K107</f>
        <v>15554.793139416372</v>
      </c>
      <c r="I109" s="54">
        <f>Subsurface_Live_Data!M107/COS(RADIANS(D109))</f>
        <v>14.107367035142154</v>
      </c>
      <c r="J109" s="54">
        <f>Subsurface_Live_Data!N107/COS(RADIANS(D109))</f>
        <v>54.604002731620476</v>
      </c>
      <c r="K109" s="54">
        <f>Subsurface_Live_Data!O107/COS(RADIANS(D109))</f>
        <v>184.86016489980761</v>
      </c>
      <c r="L109" s="53">
        <f>Inputs!$C$21*K109/(2*Inputs!$C$12*1000000)</f>
        <v>15567.326747640069</v>
      </c>
      <c r="M109" s="53">
        <f t="shared" si="5"/>
        <v>15554.79313941637</v>
      </c>
      <c r="N109" s="54">
        <f t="shared" si="6"/>
        <v>12.533608223697229</v>
      </c>
      <c r="O109" s="55">
        <f t="shared" si="7"/>
        <v>0</v>
      </c>
      <c r="P109" s="54">
        <f t="shared" si="8"/>
        <v>12.533608223697229</v>
      </c>
      <c r="Q109" s="53">
        <f>Inputs!$C$21*J109/(2*Inputs!$C$12*1000000)</f>
        <v>4598.2775830200044</v>
      </c>
      <c r="R109" s="53">
        <f t="shared" si="9"/>
        <v>4594.5754053331302</v>
      </c>
      <c r="S109" s="53">
        <f>Inputs!$C$21*I109/(2*Inputs!$C$12*1000000)*COS(RADIANS(D109))</f>
        <v>1187.04414275726</v>
      </c>
    </row>
    <row r="110" spans="1:19">
      <c r="A110" s="53">
        <f>Subsurface_Live_Data!A108</f>
        <v>-7</v>
      </c>
      <c r="B110" s="54">
        <f>Model_Data!P108</f>
        <v>59.914338766157016</v>
      </c>
      <c r="C110" s="54">
        <f>ABS(B110)*Inputs!$C$13/2</f>
        <v>149.78584691539254</v>
      </c>
      <c r="D110" s="54">
        <f>DEGREES(ASIN(MIN(1,C110/(Inputs!$C$11*1000))))</f>
        <v>2.1460259538435804</v>
      </c>
      <c r="E110" s="54">
        <f>Model_Data!I108</f>
        <v>3.7129998776451707</v>
      </c>
      <c r="F110" s="53">
        <f>Subsurface_Live_Data!F108</f>
        <v>1204.4298221034696</v>
      </c>
      <c r="G110" s="53">
        <f>Subsurface_Live_Data!I108</f>
        <v>4609.7760676112648</v>
      </c>
      <c r="H110" s="53">
        <f>Subsurface_Live_Data!K108</f>
        <v>15586.69843418237</v>
      </c>
      <c r="I110" s="54">
        <f>Subsurface_Live_Data!M108/COS(RADIANS(D110))</f>
        <v>14.312500043049772</v>
      </c>
      <c r="J110" s="54">
        <f>Subsurface_Live_Data!N108/COS(RADIANS(D110))</f>
        <v>54.77896591011848</v>
      </c>
      <c r="K110" s="54">
        <f>Subsurface_Live_Data!O108/COS(RADIANS(D110))</f>
        <v>185.22010823398088</v>
      </c>
      <c r="L110" s="53">
        <f>Inputs!$C$21*K110/(2*Inputs!$C$12*1000000)</f>
        <v>15597.6380669919</v>
      </c>
      <c r="M110" s="53">
        <f t="shared" si="5"/>
        <v>15586.69843418237</v>
      </c>
      <c r="N110" s="54">
        <f t="shared" si="6"/>
        <v>10.93963280952994</v>
      </c>
      <c r="O110" s="55">
        <f t="shared" si="7"/>
        <v>0</v>
      </c>
      <c r="P110" s="54">
        <f t="shared" si="8"/>
        <v>10.93963280952994</v>
      </c>
      <c r="Q110" s="53">
        <f>Inputs!$C$21*J110/(2*Inputs!$C$12*1000000)</f>
        <v>4613.0114710372545</v>
      </c>
      <c r="R110" s="53">
        <f t="shared" si="9"/>
        <v>4609.7760676112648</v>
      </c>
      <c r="S110" s="53">
        <f>Inputs!$C$21*I110/(2*Inputs!$C$12*1000000)*COS(RADIANS(D110))</f>
        <v>1204.4298221034696</v>
      </c>
    </row>
    <row r="111" spans="1:19">
      <c r="A111" s="53">
        <f>Subsurface_Live_Data!A109</f>
        <v>-6.5</v>
      </c>
      <c r="B111" s="54">
        <f>Model_Data!P109</f>
        <v>55.636581189355638</v>
      </c>
      <c r="C111" s="54">
        <f>ABS(B111)*Inputs!$C$13/2</f>
        <v>139.0914529733891</v>
      </c>
      <c r="D111" s="54">
        <f>DEGREES(ASIN(MIN(1,C111/(Inputs!$C$11*1000))))</f>
        <v>1.9927400307010537</v>
      </c>
      <c r="E111" s="54">
        <f>Model_Data!I109</f>
        <v>3.6944813694132979</v>
      </c>
      <c r="F111" s="53">
        <f>Subsurface_Live_Data!F109</f>
        <v>1223.4079584474887</v>
      </c>
      <c r="G111" s="53">
        <f>Subsurface_Live_Data!I109</f>
        <v>4625.3632034751636</v>
      </c>
      <c r="H111" s="53">
        <f>Subsurface_Live_Data!K109</f>
        <v>15612.620101689698</v>
      </c>
      <c r="I111" s="54">
        <f>Subsurface_Live_Data!M109/COS(RADIANS(D111))</f>
        <v>14.536616033921511</v>
      </c>
      <c r="J111" s="54">
        <f>Subsurface_Live_Data!N109/COS(RADIANS(D111))</f>
        <v>54.958878142064648</v>
      </c>
      <c r="K111" s="54">
        <f>Subsurface_Live_Data!O109/COS(RADIANS(D111))</f>
        <v>185.51020706923833</v>
      </c>
      <c r="L111" s="53">
        <f>Inputs!$C$21*K111/(2*Inputs!$C$12*1000000)</f>
        <v>15622.067685779757</v>
      </c>
      <c r="M111" s="53">
        <f t="shared" si="5"/>
        <v>15612.620101689698</v>
      </c>
      <c r="N111" s="54">
        <f t="shared" si="6"/>
        <v>9.4475840900595358</v>
      </c>
      <c r="O111" s="55">
        <f t="shared" si="7"/>
        <v>0</v>
      </c>
      <c r="P111" s="54">
        <f t="shared" si="8"/>
        <v>9.4475840900595358</v>
      </c>
      <c r="Q111" s="53">
        <f>Inputs!$C$21*J111/(2*Inputs!$C$12*1000000)</f>
        <v>4628.1621255988857</v>
      </c>
      <c r="R111" s="53">
        <f t="shared" si="9"/>
        <v>4625.3632034751627</v>
      </c>
      <c r="S111" s="53">
        <f>Inputs!$C$21*I111/(2*Inputs!$C$12*1000000)*COS(RADIANS(D111))</f>
        <v>1223.4079584474889</v>
      </c>
    </row>
    <row r="112" spans="1:19">
      <c r="A112" s="53">
        <f>Subsurface_Live_Data!A110</f>
        <v>-6</v>
      </c>
      <c r="B112" s="54">
        <f>Model_Data!P110</f>
        <v>51.358415358663478</v>
      </c>
      <c r="C112" s="54">
        <f>ABS(B112)*Inputs!$C$13/2</f>
        <v>128.3960383966587</v>
      </c>
      <c r="D112" s="54">
        <f>DEGREES(ASIN(MIN(1,C112/(Inputs!$C$11*1000))))</f>
        <v>1.8394537479424555</v>
      </c>
      <c r="E112" s="54">
        <f>Model_Data!I110</f>
        <v>3.6772492746351846</v>
      </c>
      <c r="F112" s="53">
        <f>Subsurface_Live_Data!F110</f>
        <v>1241.3297195139276</v>
      </c>
      <c r="G112" s="53">
        <f>Subsurface_Live_Data!I110</f>
        <v>4641.320072576792</v>
      </c>
      <c r="H112" s="53">
        <f>Subsurface_Live_Data!K110</f>
        <v>15641.059100480645</v>
      </c>
      <c r="I112" s="54">
        <f>Subsurface_Live_Data!M110/COS(RADIANS(D112))</f>
        <v>14.748243538539176</v>
      </c>
      <c r="J112" s="54">
        <f>Subsurface_Live_Data!N110/COS(RADIANS(D112))</f>
        <v>55.14354300441353</v>
      </c>
      <c r="K112" s="54">
        <f>Subsurface_Live_Data!O110/COS(RADIANS(D112))</f>
        <v>185.83148795059915</v>
      </c>
      <c r="L112" s="53">
        <f>Inputs!$C$21*K112/(2*Inputs!$C$12*1000000)</f>
        <v>15649.123187221208</v>
      </c>
      <c r="M112" s="53">
        <f t="shared" si="5"/>
        <v>15641.059100480647</v>
      </c>
      <c r="N112" s="54">
        <f t="shared" si="6"/>
        <v>8.0640867405636527</v>
      </c>
      <c r="O112" s="55">
        <f t="shared" si="7"/>
        <v>0</v>
      </c>
      <c r="P112" s="54">
        <f t="shared" si="8"/>
        <v>8.0640867405636527</v>
      </c>
      <c r="Q112" s="53">
        <f>Inputs!$C$21*J112/(2*Inputs!$C$12*1000000)</f>
        <v>4643.7130056522019</v>
      </c>
      <c r="R112" s="53">
        <f t="shared" si="9"/>
        <v>4641.3200725767929</v>
      </c>
      <c r="S112" s="53">
        <f>Inputs!$C$21*I112/(2*Inputs!$C$12*1000000)*COS(RADIANS(D112))</f>
        <v>1241.3297195139276</v>
      </c>
    </row>
    <row r="113" spans="1:19">
      <c r="A113" s="53">
        <f>Subsurface_Live_Data!A111</f>
        <v>-5.5</v>
      </c>
      <c r="B113" s="54">
        <f>Model_Data!P111</f>
        <v>47.079872609538143</v>
      </c>
      <c r="C113" s="54">
        <f>ABS(B113)*Inputs!$C$13/2</f>
        <v>117.69968152384536</v>
      </c>
      <c r="D113" s="54">
        <f>DEGREES(ASIN(MIN(1,C113/(Inputs!$C$11*1000))))</f>
        <v>1.6861671312617983</v>
      </c>
      <c r="E113" s="54">
        <f>Model_Data!I111</f>
        <v>3.6613222610928524</v>
      </c>
      <c r="F113" s="53">
        <f>Subsurface_Live_Data!F111</f>
        <v>1258.7251117027915</v>
      </c>
      <c r="G113" s="53">
        <f>Subsurface_Live_Data!I111</f>
        <v>4657.6308406362523</v>
      </c>
      <c r="H113" s="53">
        <f>Subsurface_Live_Data!K111</f>
        <v>15669.38478023053</v>
      </c>
      <c r="I113" s="54">
        <f>Subsurface_Live_Data!M111/COS(RADIANS(D113))</f>
        <v>14.953686953281213</v>
      </c>
      <c r="J113" s="54">
        <f>Subsurface_Live_Data!N111/COS(RADIANS(D113))</f>
        <v>55.332775112909559</v>
      </c>
      <c r="K113" s="54">
        <f>Subsurface_Live_Data!O111/COS(RADIANS(D113))</f>
        <v>186.15269734080167</v>
      </c>
      <c r="L113" s="53">
        <f>Inputs!$C$21*K113/(2*Inputs!$C$12*1000000)</f>
        <v>15676.172668294663</v>
      </c>
      <c r="M113" s="53">
        <f t="shared" si="5"/>
        <v>15669.384780230534</v>
      </c>
      <c r="N113" s="54">
        <f t="shared" si="6"/>
        <v>6.7878880641328578</v>
      </c>
      <c r="O113" s="55">
        <f t="shared" si="7"/>
        <v>0</v>
      </c>
      <c r="P113" s="54">
        <f t="shared" si="8"/>
        <v>6.7878880641328578</v>
      </c>
      <c r="Q113" s="53">
        <f>Inputs!$C$21*J113/(2*Inputs!$C$12*1000000)</f>
        <v>4659.6484997360631</v>
      </c>
      <c r="R113" s="53">
        <f t="shared" si="9"/>
        <v>4657.6308406362523</v>
      </c>
      <c r="S113" s="53">
        <f>Inputs!$C$21*I113/(2*Inputs!$C$12*1000000)*COS(RADIANS(D113))</f>
        <v>1258.7251117027918</v>
      </c>
    </row>
    <row r="114" spans="1:19">
      <c r="A114" s="53">
        <f>Subsurface_Live_Data!A112</f>
        <v>-5</v>
      </c>
      <c r="B114" s="54">
        <f>Model_Data!P112</f>
        <v>42.800984273890208</v>
      </c>
      <c r="C114" s="54">
        <f>ABS(B114)*Inputs!$C$13/2</f>
        <v>107.00246068472552</v>
      </c>
      <c r="D114" s="54">
        <f>DEGREES(ASIN(MIN(1,C114/(Inputs!$C$11*1000))))</f>
        <v>1.5328802061086082</v>
      </c>
      <c r="E114" s="54">
        <f>Model_Data!I112</f>
        <v>3.6467178944150929</v>
      </c>
      <c r="F114" s="53">
        <f>Subsurface_Live_Data!F112</f>
        <v>1275.4777201178747</v>
      </c>
      <c r="G114" s="53">
        <f>Subsurface_Live_Data!I112</f>
        <v>4674.280427373219</v>
      </c>
      <c r="H114" s="53">
        <f>Subsurface_Live_Data!K112</f>
        <v>15697.234366267417</v>
      </c>
      <c r="I114" s="54">
        <f>Subsurface_Live_Data!M112/COS(RADIANS(D114))</f>
        <v>15.151569317909706</v>
      </c>
      <c r="J114" s="54">
        <f>Subsurface_Live_Data!N112/COS(RADIANS(D114))</f>
        <v>55.526398297375799</v>
      </c>
      <c r="K114" s="54">
        <f>Subsurface_Live_Data!O112/COS(RADIANS(D114))</f>
        <v>186.46953282570485</v>
      </c>
      <c r="L114" s="53">
        <f>Inputs!$C$21*K114/(2*Inputs!$C$12*1000000)</f>
        <v>15702.853816834197</v>
      </c>
      <c r="M114" s="53">
        <f t="shared" si="5"/>
        <v>15697.234366267417</v>
      </c>
      <c r="N114" s="54">
        <f t="shared" si="6"/>
        <v>5.6194505667790509</v>
      </c>
      <c r="O114" s="55">
        <f t="shared" si="7"/>
        <v>0</v>
      </c>
      <c r="P114" s="54">
        <f t="shared" si="8"/>
        <v>5.6194505667790509</v>
      </c>
      <c r="Q114" s="53">
        <f>Inputs!$C$21*J114/(2*Inputs!$C$12*1000000)</f>
        <v>4675.953772319468</v>
      </c>
      <c r="R114" s="53">
        <f t="shared" si="9"/>
        <v>4674.280427373219</v>
      </c>
      <c r="S114" s="53">
        <f>Inputs!$C$21*I114/(2*Inputs!$C$12*1000000)*COS(RADIANS(D114))</f>
        <v>1275.4777201178747</v>
      </c>
    </row>
    <row r="115" spans="1:19">
      <c r="A115" s="53">
        <f>Subsurface_Live_Data!A113</f>
        <v>-4.5</v>
      </c>
      <c r="B115" s="54">
        <f>Model_Data!P113</f>
        <v>38.521781712279335</v>
      </c>
      <c r="C115" s="54">
        <f>ABS(B115)*Inputs!$C$13/2</f>
        <v>96.304454280698337</v>
      </c>
      <c r="D115" s="54">
        <f>DEGREES(ASIN(MIN(1,C115/(Inputs!$C$11*1000))))</f>
        <v>1.3795929988509725</v>
      </c>
      <c r="E115" s="54">
        <f>Model_Data!I113</f>
        <v>3.6334525503982564</v>
      </c>
      <c r="F115" s="53">
        <f>Subsurface_Live_Data!F113</f>
        <v>1291.696220755583</v>
      </c>
      <c r="G115" s="53">
        <f>Subsurface_Live_Data!I113</f>
        <v>4691.2543492899104</v>
      </c>
      <c r="H115" s="53">
        <f>Subsurface_Live_Data!K113</f>
        <v>15723.473778049673</v>
      </c>
      <c r="I115" s="54">
        <f>Subsurface_Live_Data!M113/COS(RADIANS(D115))</f>
        <v>15.343187483684234</v>
      </c>
      <c r="J115" s="54">
        <f>Subsurface_Live_Data!N113/COS(RADIANS(D115))</f>
        <v>55.724243717845575</v>
      </c>
      <c r="K115" s="54">
        <f>Subsurface_Live_Data!O113/COS(RADIANS(D115))</f>
        <v>186.76853132719535</v>
      </c>
      <c r="L115" s="53">
        <f>Inputs!$C$21*K115/(2*Inputs!$C$12*1000000)</f>
        <v>15728.032888660084</v>
      </c>
      <c r="M115" s="53">
        <f t="shared" si="5"/>
        <v>15723.473778049673</v>
      </c>
      <c r="N115" s="54">
        <f t="shared" si="6"/>
        <v>4.5591106104111532</v>
      </c>
      <c r="O115" s="55">
        <f t="shared" si="7"/>
        <v>0</v>
      </c>
      <c r="P115" s="54">
        <f t="shared" si="8"/>
        <v>4.5591106104111532</v>
      </c>
      <c r="Q115" s="53">
        <f>Inputs!$C$21*J115/(2*Inputs!$C$12*1000000)</f>
        <v>4692.6146051584219</v>
      </c>
      <c r="R115" s="53">
        <f t="shared" si="9"/>
        <v>4691.2543492899094</v>
      </c>
      <c r="S115" s="53">
        <f>Inputs!$C$21*I115/(2*Inputs!$C$12*1000000)*COS(RADIANS(D115))</f>
        <v>1291.696220755583</v>
      </c>
    </row>
    <row r="116" spans="1:19">
      <c r="A116" s="53">
        <f>Subsurface_Live_Data!A114</f>
        <v>-4</v>
      </c>
      <c r="B116" s="54">
        <f>Model_Data!P114</f>
        <v>34.242296315551357</v>
      </c>
      <c r="C116" s="54">
        <f>ABS(B116)*Inputs!$C$13/2</f>
        <v>85.605740788878393</v>
      </c>
      <c r="D116" s="54">
        <f>DEGREES(ASIN(MIN(1,C116/(Inputs!$C$11*1000))))</f>
        <v>1.2263055368435685</v>
      </c>
      <c r="E116" s="54">
        <f>Model_Data!I114</f>
        <v>3.62154133083556</v>
      </c>
      <c r="F116" s="53">
        <f>Subsurface_Live_Data!F114</f>
        <v>1307.1204466457566</v>
      </c>
      <c r="G116" s="53">
        <f>Subsurface_Live_Data!I114</f>
        <v>4708.5385600456448</v>
      </c>
      <c r="H116" s="53">
        <f>Subsurface_Live_Data!K114</f>
        <v>15748.287353885482</v>
      </c>
      <c r="I116" s="54">
        <f>Subsurface_Live_Data!M114/COS(RADIANS(D116))</f>
        <v>15.525456691116593</v>
      </c>
      <c r="J116" s="54">
        <f>Subsurface_Live_Data!N114/COS(RADIANS(D116))</f>
        <v>55.92614795371847</v>
      </c>
      <c r="K116" s="54">
        <f>Subsurface_Live_Data!O114/COS(RADIANS(D116))</f>
        <v>187.05189250112778</v>
      </c>
      <c r="L116" s="53">
        <f>Inputs!$C$21*K116/(2*Inputs!$C$12*1000000)</f>
        <v>15751.895119793502</v>
      </c>
      <c r="M116" s="53">
        <f t="shared" si="5"/>
        <v>15748.287353885484</v>
      </c>
      <c r="N116" s="54">
        <f t="shared" si="6"/>
        <v>3.6077659080201556</v>
      </c>
      <c r="O116" s="55">
        <f t="shared" si="7"/>
        <v>0</v>
      </c>
      <c r="P116" s="54">
        <f t="shared" si="8"/>
        <v>3.6077659080201556</v>
      </c>
      <c r="Q116" s="53">
        <f>Inputs!$C$21*J116/(2*Inputs!$C$12*1000000)</f>
        <v>4709.6172363811602</v>
      </c>
      <c r="R116" s="53">
        <f t="shared" si="9"/>
        <v>4708.5385600456448</v>
      </c>
      <c r="S116" s="53">
        <f>Inputs!$C$21*I116/(2*Inputs!$C$12*1000000)*COS(RADIANS(D116))</f>
        <v>1307.1204466457564</v>
      </c>
    </row>
    <row r="117" spans="1:19">
      <c r="A117" s="53">
        <f>Subsurface_Live_Data!A115</f>
        <v>-3.5</v>
      </c>
      <c r="B117" s="54">
        <f>Model_Data!P115</f>
        <v>29.962559468549443</v>
      </c>
      <c r="C117" s="54">
        <f>ABS(B117)*Inputs!$C$13/2</f>
        <v>74.906398671373609</v>
      </c>
      <c r="D117" s="54">
        <f>DEGREES(ASIN(MIN(1,C117/(Inputs!$C$11*1000))))</f>
        <v>1.0730178471374083</v>
      </c>
      <c r="E117" s="54">
        <f>Model_Data!I115</f>
        <v>3.6109979838002473</v>
      </c>
      <c r="F117" s="53">
        <f>Subsurface_Live_Data!F115</f>
        <v>1320.3805424870961</v>
      </c>
      <c r="G117" s="53">
        <f>Subsurface_Live_Data!I115</f>
        <v>4726.1192909153915</v>
      </c>
      <c r="H117" s="53">
        <f>Subsurface_Live_Data!K115</f>
        <v>15775.781421619809</v>
      </c>
      <c r="I117" s="54">
        <f>Subsurface_Live_Data!M115/COS(RADIANS(D117))</f>
        <v>15.682112844785168</v>
      </c>
      <c r="J117" s="54">
        <f>Subsurface_Live_Data!N115/COS(RADIANS(D117))</f>
        <v>56.131951095284748</v>
      </c>
      <c r="K117" s="54">
        <f>Subsurface_Live_Data!O115/COS(RADIANS(D117))</f>
        <v>187.36839608564966</v>
      </c>
      <c r="L117" s="53">
        <f>Inputs!$C$21*K117/(2*Inputs!$C$12*1000000)</f>
        <v>15778.548318549014</v>
      </c>
      <c r="M117" s="53">
        <f t="shared" si="5"/>
        <v>15775.781421619809</v>
      </c>
      <c r="N117" s="54">
        <f t="shared" si="6"/>
        <v>2.7668969292044494</v>
      </c>
      <c r="O117" s="55">
        <f t="shared" si="7"/>
        <v>0</v>
      </c>
      <c r="P117" s="54">
        <f t="shared" si="8"/>
        <v>2.7668969292044494</v>
      </c>
      <c r="Q117" s="53">
        <f>Inputs!$C$21*J117/(2*Inputs!$C$12*1000000)</f>
        <v>4726.9481997728108</v>
      </c>
      <c r="R117" s="53">
        <f t="shared" si="9"/>
        <v>4726.1192909153915</v>
      </c>
      <c r="S117" s="53">
        <f>Inputs!$C$21*I117/(2*Inputs!$C$12*1000000)*COS(RADIANS(D117))</f>
        <v>1320.3805424870961</v>
      </c>
    </row>
    <row r="118" spans="1:19">
      <c r="A118" s="53">
        <f>Subsurface_Live_Data!A116</f>
        <v>-3</v>
      </c>
      <c r="B118" s="54">
        <f>Model_Data!P116</f>
        <v>25.682602570395829</v>
      </c>
      <c r="C118" s="54">
        <f>ABS(B118)*Inputs!$C$13/2</f>
        <v>64.206506425989573</v>
      </c>
      <c r="D118" s="54">
        <f>DEGREES(ASIN(MIN(1,C118/(Inputs!$C$11*1000))))</f>
        <v>0.91972995721610007</v>
      </c>
      <c r="E118" s="54">
        <f>Model_Data!I116</f>
        <v>3.6018348293149773</v>
      </c>
      <c r="F118" s="53">
        <f>Subsurface_Live_Data!F116</f>
        <v>1333.7060672736175</v>
      </c>
      <c r="G118" s="53">
        <f>Subsurface_Live_Data!I116</f>
        <v>4743.9828935465448</v>
      </c>
      <c r="H118" s="53">
        <f>Subsurface_Live_Data!K116</f>
        <v>15797.512523197043</v>
      </c>
      <c r="I118" s="54">
        <f>Subsurface_Live_Data!M116/COS(RADIANS(D118))</f>
        <v>15.839642600990356</v>
      </c>
      <c r="J118" s="54">
        <f>Subsurface_Live_Data!N116/COS(RADIANS(D118))</f>
        <v>56.341494863705478</v>
      </c>
      <c r="K118" s="54">
        <f>Subsurface_Live_Data!O116/COS(RADIANS(D118))</f>
        <v>187.61776563229435</v>
      </c>
      <c r="L118" s="53">
        <f>Inputs!$C$21*K118/(2*Inputs!$C$12*1000000)</f>
        <v>15799.548068363329</v>
      </c>
      <c r="M118" s="53">
        <f t="shared" si="5"/>
        <v>15797.512523197043</v>
      </c>
      <c r="N118" s="54">
        <f t="shared" si="6"/>
        <v>2.0355451662853739</v>
      </c>
      <c r="O118" s="55">
        <f t="shared" si="7"/>
        <v>0</v>
      </c>
      <c r="P118" s="54">
        <f t="shared" si="8"/>
        <v>2.0355451662853739</v>
      </c>
      <c r="Q118" s="53">
        <f>Inputs!$C$21*J118/(2*Inputs!$C$12*1000000)</f>
        <v>4744.5941664563597</v>
      </c>
      <c r="R118" s="53">
        <f t="shared" si="9"/>
        <v>4743.9828935465448</v>
      </c>
      <c r="S118" s="53">
        <f>Inputs!$C$21*I118/(2*Inputs!$C$12*1000000)*COS(RADIANS(D118))</f>
        <v>1333.7060672736175</v>
      </c>
    </row>
    <row r="119" spans="1:19">
      <c r="A119" s="53">
        <f>Subsurface_Live_Data!A117</f>
        <v>-2.5</v>
      </c>
      <c r="B119" s="54">
        <f>Model_Data!P117</f>
        <v>21.402457042222522</v>
      </c>
      <c r="C119" s="54">
        <f>ABS(B119)*Inputs!$C$13/2</f>
        <v>53.506142605556306</v>
      </c>
      <c r="D119" s="54">
        <f>DEGREES(ASIN(MIN(1,C119/(Inputs!$C$11*1000))))</f>
        <v>0.76644189528240791</v>
      </c>
      <c r="E119" s="54">
        <f>Model_Data!I117</f>
        <v>3.5940626913086393</v>
      </c>
      <c r="F119" s="53">
        <f>Subsurface_Live_Data!F117</f>
        <v>1344.9196633073145</v>
      </c>
      <c r="G119" s="53">
        <f>Subsurface_Live_Data!I117</f>
        <v>4762.1156869290735</v>
      </c>
      <c r="H119" s="53">
        <f>Subsurface_Live_Data!K117</f>
        <v>15820.518953735622</v>
      </c>
      <c r="I119" s="54">
        <f>Subsurface_Live_Data!M117/COS(RADIANS(D119))</f>
        <v>15.972191047173068</v>
      </c>
      <c r="J119" s="54">
        <f>Subsurface_Live_Data!N117/COS(RADIANS(D119))</f>
        <v>56.554620781829485</v>
      </c>
      <c r="K119" s="54">
        <f>Subsurface_Live_Data!O117/COS(RADIANS(D119))</f>
        <v>187.88360233584342</v>
      </c>
      <c r="L119" s="53">
        <f>Inputs!$C$21*K119/(2*Inputs!$C$12*1000000)</f>
        <v>15821.934539931754</v>
      </c>
      <c r="M119" s="53">
        <f t="shared" si="5"/>
        <v>15820.518953735622</v>
      </c>
      <c r="N119" s="54">
        <f t="shared" si="6"/>
        <v>1.4155861961316987</v>
      </c>
      <c r="O119" s="55">
        <f t="shared" si="7"/>
        <v>0</v>
      </c>
      <c r="P119" s="54">
        <f t="shared" si="8"/>
        <v>1.4155861961316987</v>
      </c>
      <c r="Q119" s="53">
        <f>Inputs!$C$21*J119/(2*Inputs!$C$12*1000000)</f>
        <v>4762.5417908546469</v>
      </c>
      <c r="R119" s="53">
        <f t="shared" si="9"/>
        <v>4762.1156869290735</v>
      </c>
      <c r="S119" s="53">
        <f>Inputs!$C$21*I119/(2*Inputs!$C$12*1000000)*COS(RADIANS(D119))</f>
        <v>1344.9196633073145</v>
      </c>
    </row>
    <row r="120" spans="1:19">
      <c r="A120" s="53">
        <f>Subsurface_Live_Data!A118</f>
        <v>-2</v>
      </c>
      <c r="B120" s="54">
        <f>Model_Data!P118</f>
        <v>17.12215430170545</v>
      </c>
      <c r="C120" s="54">
        <f>ABS(B120)*Inputs!$C$13/2</f>
        <v>42.805385754263625</v>
      </c>
      <c r="D120" s="54">
        <f>DEGREES(ASIN(MIN(1,C120/(Inputs!$C$11*1000))))</f>
        <v>0.61315368935597592</v>
      </c>
      <c r="E120" s="54">
        <f>Model_Data!I118</f>
        <v>3.5876908367118432</v>
      </c>
      <c r="F120" s="53">
        <f>Subsurface_Live_Data!F118</f>
        <v>1355.0272017032962</v>
      </c>
      <c r="G120" s="53">
        <f>Subsurface_Live_Data!I118</f>
        <v>4780.5038101840901</v>
      </c>
      <c r="H120" s="53">
        <f>Subsurface_Live_Data!K118</f>
        <v>15840.763766829245</v>
      </c>
      <c r="I120" s="54">
        <f>Subsurface_Live_Data!M118/COS(RADIANS(D120))</f>
        <v>16.091709269303767</v>
      </c>
      <c r="J120" s="54">
        <f>Subsurface_Live_Data!N118/COS(RADIANS(D120))</f>
        <v>56.771168414614237</v>
      </c>
      <c r="K120" s="54">
        <f>Subsurface_Live_Data!O118/COS(RADIANS(D120))</f>
        <v>188.11796901133556</v>
      </c>
      <c r="L120" s="53">
        <f>Inputs!$C$21*K120/(2*Inputs!$C$12*1000000)</f>
        <v>15841.67087749329</v>
      </c>
      <c r="M120" s="53">
        <f t="shared" si="5"/>
        <v>15840.763766829245</v>
      </c>
      <c r="N120" s="54">
        <f t="shared" si="6"/>
        <v>0.90711066404583107</v>
      </c>
      <c r="O120" s="55">
        <f t="shared" si="7"/>
        <v>0</v>
      </c>
      <c r="P120" s="54">
        <f t="shared" si="8"/>
        <v>0.90711066404583107</v>
      </c>
      <c r="Q120" s="53">
        <f>Inputs!$C$21*J120/(2*Inputs!$C$12*1000000)</f>
        <v>4780.7775625138102</v>
      </c>
      <c r="R120" s="53">
        <f t="shared" si="9"/>
        <v>4780.5038101840892</v>
      </c>
      <c r="S120" s="53">
        <f>Inputs!$C$21*I120/(2*Inputs!$C$12*1000000)*COS(RADIANS(D120))</f>
        <v>1355.0272017032962</v>
      </c>
    </row>
    <row r="121" spans="1:19">
      <c r="A121" s="53">
        <f>Subsurface_Live_Data!A119</f>
        <v>-1.5</v>
      </c>
      <c r="B121" s="54">
        <f>Model_Data!P119</f>
        <v>12.841725789530756</v>
      </c>
      <c r="C121" s="54">
        <f>ABS(B121)*Inputs!$C$13/2</f>
        <v>32.104314473826889</v>
      </c>
      <c r="D121" s="54">
        <f>DEGREES(ASIN(MIN(1,C121/(Inputs!$C$11*1000))))</f>
        <v>0.45986536823100643</v>
      </c>
      <c r="E121" s="54">
        <f>Model_Data!I119</f>
        <v>3.5827269224738951</v>
      </c>
      <c r="F121" s="53">
        <f>Subsurface_Live_Data!F119</f>
        <v>1362.5514766017757</v>
      </c>
      <c r="G121" s="53">
        <f>Subsurface_Live_Data!I119</f>
        <v>4799.1330824642528</v>
      </c>
      <c r="H121" s="53">
        <f>Subsurface_Live_Data!K119</f>
        <v>15862.974345451357</v>
      </c>
      <c r="I121" s="54">
        <f>Subsurface_Live_Data!M119/COS(RADIANS(D121))</f>
        <v>16.18065888688108</v>
      </c>
      <c r="J121" s="54">
        <f>Subsurface_Live_Data!N119/COS(RADIANS(D121))</f>
        <v>56.990973694269748</v>
      </c>
      <c r="K121" s="54">
        <f>Subsurface_Live_Data!O119/COS(RADIANS(D121))</f>
        <v>188.37701270211195</v>
      </c>
      <c r="L121" s="53">
        <f>Inputs!$C$21*K121/(2*Inputs!$C$12*1000000)</f>
        <v>15863.485300186339</v>
      </c>
      <c r="M121" s="53">
        <f t="shared" si="5"/>
        <v>15862.974345451359</v>
      </c>
      <c r="N121" s="54">
        <f t="shared" si="6"/>
        <v>0.51095473498207866</v>
      </c>
      <c r="O121" s="55">
        <f t="shared" si="7"/>
        <v>0</v>
      </c>
      <c r="P121" s="54">
        <f t="shared" si="8"/>
        <v>0.51095473498207866</v>
      </c>
      <c r="Q121" s="53">
        <f>Inputs!$C$21*J121/(2*Inputs!$C$12*1000000)</f>
        <v>4799.2876650613671</v>
      </c>
      <c r="R121" s="53">
        <f t="shared" si="9"/>
        <v>4799.1330824642528</v>
      </c>
      <c r="S121" s="53">
        <f>Inputs!$C$21*I121/(2*Inputs!$C$12*1000000)*COS(RADIANS(D121))</f>
        <v>1362.5514766017757</v>
      </c>
    </row>
    <row r="122" spans="1:19">
      <c r="A122" s="53">
        <f>Subsurface_Live_Data!A120</f>
        <v>-1</v>
      </c>
      <c r="B122" s="54">
        <f>Model_Data!P120</f>
        <v>8.5612029411095136</v>
      </c>
      <c r="C122" s="54">
        <f>ABS(B122)*Inputs!$C$13/2</f>
        <v>21.403007352773784</v>
      </c>
      <c r="D122" s="54">
        <f>DEGREES(ASIN(MIN(1,C122/(Inputs!$C$11*1000))))</f>
        <v>0.30657696047314137</v>
      </c>
      <c r="E122" s="54">
        <f>Model_Data!I120</f>
        <v>3.5791769511981175</v>
      </c>
      <c r="F122" s="53">
        <f>Subsurface_Live_Data!F120</f>
        <v>1368.7861969163889</v>
      </c>
      <c r="G122" s="53">
        <f>Subsurface_Live_Data!I120</f>
        <v>4817.988870955649</v>
      </c>
      <c r="H122" s="53">
        <f>Subsurface_Live_Data!K120</f>
        <v>15882.259787427234</v>
      </c>
      <c r="I122" s="54">
        <f>Subsurface_Live_Data!M120/COS(RADIANS(D122))</f>
        <v>16.254406970803721</v>
      </c>
      <c r="J122" s="54">
        <f>Subsurface_Live_Data!N120/COS(RADIANS(D122))</f>
        <v>57.213867341547981</v>
      </c>
      <c r="K122" s="54">
        <f>Subsurface_Live_Data!O120/COS(RADIANS(D122))</f>
        <v>188.60265743653036</v>
      </c>
      <c r="L122" s="53">
        <f>Inputs!$C$21*K122/(2*Inputs!$C$12*1000000)</f>
        <v>15882.487151188037</v>
      </c>
      <c r="M122" s="53">
        <f t="shared" si="5"/>
        <v>15882.259787427234</v>
      </c>
      <c r="N122" s="54">
        <f t="shared" si="6"/>
        <v>0.22736376080320042</v>
      </c>
      <c r="O122" s="55">
        <f t="shared" si="7"/>
        <v>0</v>
      </c>
      <c r="P122" s="54">
        <f t="shared" si="8"/>
        <v>0.22736376080320042</v>
      </c>
      <c r="Q122" s="53">
        <f>Inputs!$C$21*J122/(2*Inputs!$C$12*1000000)</f>
        <v>4818.0578432608409</v>
      </c>
      <c r="R122" s="53">
        <f t="shared" si="9"/>
        <v>4817.9888709556481</v>
      </c>
      <c r="S122" s="53">
        <f>Inputs!$C$21*I122/(2*Inputs!$C$12*1000000)*COS(RADIANS(D122))</f>
        <v>1368.7861969163889</v>
      </c>
    </row>
    <row r="123" spans="1:19">
      <c r="A123" s="53">
        <f>Subsurface_Live_Data!A121</f>
        <v>-0.5</v>
      </c>
      <c r="B123" s="54">
        <f>Model_Data!P121</f>
        <v>4.2806171930351411</v>
      </c>
      <c r="C123" s="54">
        <f>ABS(B123)*Inputs!$C$13/2</f>
        <v>10.701542982587853</v>
      </c>
      <c r="D123" s="54">
        <f>DEGREES(ASIN(MIN(1,C123/(Inputs!$C$11*1000))))</f>
        <v>0.15328849466062841</v>
      </c>
      <c r="E123" s="54">
        <f>Model_Data!I121</f>
        <v>3.577045235990127</v>
      </c>
      <c r="F123" s="53">
        <f>Subsurface_Live_Data!F121</f>
        <v>1374.0063177418226</v>
      </c>
      <c r="G123" s="53">
        <f>Subsurface_Live_Data!I121</f>
        <v>4837.0559676836865</v>
      </c>
      <c r="H123" s="53">
        <f>Subsurface_Live_Data!K121</f>
        <v>15897.379848026414</v>
      </c>
      <c r="I123" s="54">
        <f>Subsurface_Live_Data!M121/COS(RADIANS(D123))</f>
        <v>16.316220993919149</v>
      </c>
      <c r="J123" s="54">
        <f>Subsurface_Live_Data!N121/COS(RADIANS(D123))</f>
        <v>57.439673391306847</v>
      </c>
      <c r="K123" s="54">
        <f>Subsurface_Live_Data!O121/COS(RADIANS(D123))</f>
        <v>188.78018206712099</v>
      </c>
      <c r="L123" s="53">
        <f>Inputs!$C$21*K123/(2*Inputs!$C$12*1000000)</f>
        <v>15897.436742581382</v>
      </c>
      <c r="M123" s="53">
        <f t="shared" si="5"/>
        <v>15897.379848026412</v>
      </c>
      <c r="N123" s="54">
        <f t="shared" si="6"/>
        <v>5.6894554967584554E-2</v>
      </c>
      <c r="O123" s="55">
        <f t="shared" si="7"/>
        <v>0</v>
      </c>
      <c r="P123" s="54">
        <f t="shared" si="8"/>
        <v>5.6894554967584554E-2</v>
      </c>
      <c r="Q123" s="53">
        <f>Inputs!$C$21*J123/(2*Inputs!$C$12*1000000)</f>
        <v>4837.0732788474934</v>
      </c>
      <c r="R123" s="53">
        <f t="shared" si="9"/>
        <v>4837.0559676836874</v>
      </c>
      <c r="S123" s="53">
        <f>Inputs!$C$21*I123/(2*Inputs!$C$12*1000000)*COS(RADIANS(D123))</f>
        <v>1374.0063177418226</v>
      </c>
    </row>
    <row r="124" spans="1:19">
      <c r="A124" s="53">
        <f>Subsurface_Live_Data!A122</f>
        <v>0</v>
      </c>
      <c r="B124" s="54">
        <f>Model_Data!P122</f>
        <v>0</v>
      </c>
      <c r="C124" s="54">
        <f>ABS(B124)*Inputs!$C$13/2</f>
        <v>0</v>
      </c>
      <c r="D124" s="54">
        <f>DEGREES(ASIN(MIN(1,C124/(Inputs!$C$11*1000))))</f>
        <v>0</v>
      </c>
      <c r="E124" s="54">
        <f>Model_Data!I122</f>
        <v>3.5763343749973511</v>
      </c>
      <c r="F124" s="53">
        <f>Subsurface_Live_Data!F122</f>
        <v>1376.1534460093067</v>
      </c>
      <c r="G124" s="53">
        <f>Subsurface_Live_Data!I122</f>
        <v>4856.3184755634329</v>
      </c>
      <c r="H124" s="53">
        <f>Subsurface_Live_Data!K122</f>
        <v>15915.349780721908</v>
      </c>
      <c r="I124" s="54">
        <f>Subsurface_Live_Data!M122/COS(RADIANS(D124))</f>
        <v>16.341659494960119</v>
      </c>
      <c r="J124" s="54">
        <f>Subsurface_Live_Data!N122/COS(RADIANS(D124))</f>
        <v>57.668207827315733</v>
      </c>
      <c r="K124" s="54">
        <f>Subsurface_Live_Data!O122/COS(RADIANS(D124))</f>
        <v>188.99289727752256</v>
      </c>
      <c r="L124" s="53">
        <f>Inputs!$C$21*K124/(2*Inputs!$C$12*1000000)</f>
        <v>15915.349780721908</v>
      </c>
      <c r="M124" s="53">
        <f t="shared" si="5"/>
        <v>15915.349780721908</v>
      </c>
      <c r="N124" s="54">
        <f t="shared" si="6"/>
        <v>0</v>
      </c>
      <c r="O124" s="55">
        <f t="shared" si="7"/>
        <v>0</v>
      </c>
      <c r="P124" s="54">
        <f t="shared" si="8"/>
        <v>0</v>
      </c>
      <c r="Q124" s="53">
        <f>Inputs!$C$21*J124/(2*Inputs!$C$12*1000000)</f>
        <v>4856.3184755634338</v>
      </c>
      <c r="R124" s="53">
        <f t="shared" si="9"/>
        <v>4856.3184755634338</v>
      </c>
      <c r="S124" s="53">
        <f>Inputs!$C$21*I124/(2*Inputs!$C$12*1000000)*COS(RADIANS(D124))</f>
        <v>1376.1534460093069</v>
      </c>
    </row>
    <row r="125" spans="1:19">
      <c r="A125" s="53">
        <f>Subsurface_Live_Data!A123</f>
        <v>0.5</v>
      </c>
      <c r="B125" s="54">
        <f>Model_Data!P123</f>
        <v>-4.2806171930351411</v>
      </c>
      <c r="C125" s="54">
        <f>ABS(B125)*Inputs!$C$13/2</f>
        <v>10.701542982587853</v>
      </c>
      <c r="D125" s="54">
        <f>DEGREES(ASIN(MIN(1,C125/(Inputs!$C$11*1000))))</f>
        <v>0.15328849466062841</v>
      </c>
      <c r="E125" s="54">
        <f>Model_Data!I123</f>
        <v>3.577045235990127</v>
      </c>
      <c r="F125" s="53">
        <f>Subsurface_Live_Data!F123</f>
        <v>1376.1338813240491</v>
      </c>
      <c r="G125" s="53">
        <f>Subsurface_Live_Data!I123</f>
        <v>4875.7597039050361</v>
      </c>
      <c r="H125" s="53">
        <f>Subsurface_Live_Data!K123</f>
        <v>15932.899548678191</v>
      </c>
      <c r="I125" s="54">
        <f>Subsurface_Live_Data!M123/COS(RADIANS(D125))</f>
        <v>16.341485650375223</v>
      </c>
      <c r="J125" s="54">
        <f>Subsurface_Live_Data!N123/COS(RADIANS(D125))</f>
        <v>57.899277328584049</v>
      </c>
      <c r="K125" s="54">
        <f>Subsurface_Live_Data!O123/COS(RADIANS(D125))</f>
        <v>189.20197582308037</v>
      </c>
      <c r="L125" s="53">
        <f>Inputs!$C$21*K125/(2*Inputs!$C$12*1000000)</f>
        <v>15932.956570353326</v>
      </c>
      <c r="M125" s="53">
        <f t="shared" si="5"/>
        <v>15932.899548678191</v>
      </c>
      <c r="N125" s="54">
        <f t="shared" si="6"/>
        <v>5.7021675134819816E-2</v>
      </c>
      <c r="O125" s="55">
        <f t="shared" si="7"/>
        <v>0</v>
      </c>
      <c r="P125" s="54">
        <f t="shared" si="8"/>
        <v>5.7021675134819816E-2</v>
      </c>
      <c r="Q125" s="53">
        <f>Inputs!$C$21*J125/(2*Inputs!$C$12*1000000)</f>
        <v>4875.7771535842367</v>
      </c>
      <c r="R125" s="53">
        <f t="shared" si="9"/>
        <v>4875.7597039050352</v>
      </c>
      <c r="S125" s="53">
        <f>Inputs!$C$21*I125/(2*Inputs!$C$12*1000000)*COS(RADIANS(D125))</f>
        <v>1376.1338813240493</v>
      </c>
    </row>
    <row r="126" spans="1:19">
      <c r="A126" s="53">
        <f>Subsurface_Live_Data!A124</f>
        <v>1</v>
      </c>
      <c r="B126" s="54">
        <f>Model_Data!P124</f>
        <v>-8.5612029411095136</v>
      </c>
      <c r="C126" s="54">
        <f>ABS(B126)*Inputs!$C$13/2</f>
        <v>21.403007352773784</v>
      </c>
      <c r="D126" s="54">
        <f>DEGREES(ASIN(MIN(1,C126/(Inputs!$C$11*1000))))</f>
        <v>0.30657696047314137</v>
      </c>
      <c r="E126" s="54">
        <f>Model_Data!I124</f>
        <v>3.5791769511981175</v>
      </c>
      <c r="F126" s="53">
        <f>Subsurface_Live_Data!F124</f>
        <v>1374.6138282324846</v>
      </c>
      <c r="G126" s="53">
        <f>Subsurface_Live_Data!I124</f>
        <v>4895.3620733942907</v>
      </c>
      <c r="H126" s="53">
        <f>Subsurface_Live_Data!K124</f>
        <v>15947.69149082374</v>
      </c>
      <c r="I126" s="54">
        <f>Subsurface_Live_Data!M124/COS(RADIANS(D126))</f>
        <v>16.323610394465515</v>
      </c>
      <c r="J126" s="54">
        <f>Subsurface_Live_Data!N124/COS(RADIANS(D126))</f>
        <v>58.132678127268441</v>
      </c>
      <c r="K126" s="54">
        <f>Subsurface_Live_Data!O124/COS(RADIANS(D126))</f>
        <v>189.37966230273642</v>
      </c>
      <c r="L126" s="53">
        <f>Inputs!$C$21*K126/(2*Inputs!$C$12*1000000)</f>
        <v>15947.919791277329</v>
      </c>
      <c r="M126" s="53">
        <f t="shared" si="5"/>
        <v>15947.691490823741</v>
      </c>
      <c r="N126" s="54">
        <f t="shared" si="6"/>
        <v>0.22830045358932693</v>
      </c>
      <c r="O126" s="55">
        <f t="shared" si="7"/>
        <v>0</v>
      </c>
      <c r="P126" s="54">
        <f t="shared" si="8"/>
        <v>0.22830045358932693</v>
      </c>
      <c r="Q126" s="53">
        <f>Inputs!$C$21*J126/(2*Inputs!$C$12*1000000)</f>
        <v>4895.4321533417542</v>
      </c>
      <c r="R126" s="53">
        <f t="shared" si="9"/>
        <v>4895.3620733942907</v>
      </c>
      <c r="S126" s="53">
        <f>Inputs!$C$21*I126/(2*Inputs!$C$12*1000000)*COS(RADIANS(D126))</f>
        <v>1374.6138282324848</v>
      </c>
    </row>
    <row r="127" spans="1:19">
      <c r="A127" s="53">
        <f>Subsurface_Live_Data!A125</f>
        <v>1.5</v>
      </c>
      <c r="B127" s="54">
        <f>Model_Data!P125</f>
        <v>-12.841725789530756</v>
      </c>
      <c r="C127" s="54">
        <f>ABS(B127)*Inputs!$C$13/2</f>
        <v>32.104314473826889</v>
      </c>
      <c r="D127" s="54">
        <f>DEGREES(ASIN(MIN(1,C127/(Inputs!$C$11*1000))))</f>
        <v>0.45986536823100643</v>
      </c>
      <c r="E127" s="54">
        <f>Model_Data!I125</f>
        <v>3.5827269224738951</v>
      </c>
      <c r="F127" s="53">
        <f>Subsurface_Live_Data!F125</f>
        <v>1371.3030922152291</v>
      </c>
      <c r="G127" s="53">
        <f>Subsurface_Live_Data!I125</f>
        <v>4915.1070304224986</v>
      </c>
      <c r="H127" s="53">
        <f>Subsurface_Live_Data!K125</f>
        <v>15960.826835798127</v>
      </c>
      <c r="I127" s="54">
        <f>Subsurface_Live_Data!M125/COS(RADIANS(D127))</f>
        <v>16.284586635213614</v>
      </c>
      <c r="J127" s="54">
        <f>Subsurface_Live_Data!N125/COS(RADIANS(D127))</f>
        <v>58.368194976475827</v>
      </c>
      <c r="K127" s="54">
        <f>Subsurface_Live_Data!O125/COS(RADIANS(D127))</f>
        <v>189.53903688594809</v>
      </c>
      <c r="L127" s="53">
        <f>Inputs!$C$21*K127/(2*Inputs!$C$12*1000000)</f>
        <v>15961.340942413215</v>
      </c>
      <c r="M127" s="53">
        <f t="shared" si="5"/>
        <v>15960.826835798129</v>
      </c>
      <c r="N127" s="54">
        <f t="shared" si="6"/>
        <v>0.51410661508816702</v>
      </c>
      <c r="O127" s="55">
        <f t="shared" si="7"/>
        <v>0</v>
      </c>
      <c r="P127" s="54">
        <f t="shared" si="8"/>
        <v>0.51410661508816702</v>
      </c>
      <c r="Q127" s="53">
        <f>Inputs!$C$21*J127/(2*Inputs!$C$12*1000000)</f>
        <v>4915.2653486013869</v>
      </c>
      <c r="R127" s="53">
        <f t="shared" si="9"/>
        <v>4915.1070304224986</v>
      </c>
      <c r="S127" s="53">
        <f>Inputs!$C$21*I127/(2*Inputs!$C$12*1000000)*COS(RADIANS(D127))</f>
        <v>1371.3030922152291</v>
      </c>
    </row>
    <row r="128" spans="1:19">
      <c r="A128" s="53">
        <f>Subsurface_Live_Data!A126</f>
        <v>2</v>
      </c>
      <c r="B128" s="54">
        <f>Model_Data!P126</f>
        <v>-17.12215430170545</v>
      </c>
      <c r="C128" s="54">
        <f>ABS(B128)*Inputs!$C$13/2</f>
        <v>42.805385754263625</v>
      </c>
      <c r="D128" s="54">
        <f>DEGREES(ASIN(MIN(1,C128/(Inputs!$C$11*1000))))</f>
        <v>0.61315368935597592</v>
      </c>
      <c r="E128" s="54">
        <f>Model_Data!I126</f>
        <v>3.5876908367118432</v>
      </c>
      <c r="F128" s="53">
        <f>Subsurface_Live_Data!F126</f>
        <v>1366.0168069015258</v>
      </c>
      <c r="G128" s="53">
        <f>Subsurface_Live_Data!I126</f>
        <v>4934.9749705431559</v>
      </c>
      <c r="H128" s="53">
        <f>Subsurface_Live_Data!K126</f>
        <v>15973.127659706997</v>
      </c>
      <c r="I128" s="54">
        <f>Subsurface_Live_Data!M126/COS(RADIANS(D128))</f>
        <v>16.222217004950735</v>
      </c>
      <c r="J128" s="54">
        <f>Subsurface_Live_Data!N126/COS(RADIANS(D128))</f>
        <v>58.605600225182705</v>
      </c>
      <c r="K128" s="54">
        <f>Subsurface_Live_Data!O126/COS(RADIANS(D128))</f>
        <v>189.68986460078546</v>
      </c>
      <c r="L128" s="53">
        <f>Inputs!$C$21*K128/(2*Inputs!$C$12*1000000)</f>
        <v>15974.042350100184</v>
      </c>
      <c r="M128" s="53">
        <f t="shared" si="5"/>
        <v>15973.127659706995</v>
      </c>
      <c r="N128" s="54">
        <f t="shared" si="6"/>
        <v>0.91469039318690193</v>
      </c>
      <c r="O128" s="55">
        <f t="shared" si="7"/>
        <v>0</v>
      </c>
      <c r="P128" s="54">
        <f t="shared" si="8"/>
        <v>0.91469039318690193</v>
      </c>
      <c r="Q128" s="53">
        <f>Inputs!$C$21*J128/(2*Inputs!$C$12*1000000)</f>
        <v>4935.2575685597967</v>
      </c>
      <c r="R128" s="53">
        <f t="shared" si="9"/>
        <v>4934.9749705431559</v>
      </c>
      <c r="S128" s="53">
        <f>Inputs!$C$21*I128/(2*Inputs!$C$12*1000000)*COS(RADIANS(D128))</f>
        <v>1366.0168069015263</v>
      </c>
    </row>
    <row r="129" spans="1:19">
      <c r="A129" s="53">
        <f>Subsurface_Live_Data!A127</f>
        <v>2.5</v>
      </c>
      <c r="B129" s="54">
        <f>Model_Data!P127</f>
        <v>-21.402457042222522</v>
      </c>
      <c r="C129" s="54">
        <f>ABS(B129)*Inputs!$C$13/2</f>
        <v>53.506142605556306</v>
      </c>
      <c r="D129" s="54">
        <f>DEGREES(ASIN(MIN(1,C129/(Inputs!$C$11*1000))))</f>
        <v>0.76644189528240791</v>
      </c>
      <c r="E129" s="54">
        <f>Model_Data!I127</f>
        <v>3.5940626913086393</v>
      </c>
      <c r="F129" s="53">
        <f>Subsurface_Live_Data!F127</f>
        <v>1358.8064762795664</v>
      </c>
      <c r="G129" s="53">
        <f>Subsurface_Live_Data!I127</f>
        <v>4954.9451707890357</v>
      </c>
      <c r="H129" s="53">
        <f>Subsurface_Live_Data!K127</f>
        <v>15984.674832252707</v>
      </c>
      <c r="I129" s="54">
        <f>Subsurface_Live_Data!M127/COS(RADIANS(D129))</f>
        <v>16.137110064925942</v>
      </c>
      <c r="J129" s="54">
        <f>Subsurface_Live_Data!N127/COS(RADIANS(D129))</f>
        <v>58.844652996962132</v>
      </c>
      <c r="K129" s="54">
        <f>Subsurface_Live_Data!O127/COS(RADIANS(D129))</f>
        <v>189.83310841023882</v>
      </c>
      <c r="L129" s="53">
        <f>Inputs!$C$21*K129/(2*Inputs!$C$12*1000000)</f>
        <v>15986.105106765721</v>
      </c>
      <c r="M129" s="53">
        <f t="shared" si="5"/>
        <v>15984.674832252706</v>
      </c>
      <c r="N129" s="54">
        <f t="shared" si="6"/>
        <v>1.4302745130135008</v>
      </c>
      <c r="O129" s="55">
        <f t="shared" si="7"/>
        <v>0</v>
      </c>
      <c r="P129" s="54">
        <f t="shared" si="8"/>
        <v>1.4302745130135008</v>
      </c>
      <c r="Q129" s="53">
        <f>Inputs!$C$21*J129/(2*Inputs!$C$12*1000000)</f>
        <v>4955.3885286843661</v>
      </c>
      <c r="R129" s="53">
        <f t="shared" si="9"/>
        <v>4954.9451707890357</v>
      </c>
      <c r="S129" s="53">
        <f>Inputs!$C$21*I129/(2*Inputs!$C$12*1000000)*COS(RADIANS(D129))</f>
        <v>1358.8064762795666</v>
      </c>
    </row>
    <row r="130" spans="1:19">
      <c r="A130" s="53">
        <f>Subsurface_Live_Data!A128</f>
        <v>3</v>
      </c>
      <c r="B130" s="54">
        <f>Model_Data!P128</f>
        <v>-25.682602570395829</v>
      </c>
      <c r="C130" s="54">
        <f>ABS(B130)*Inputs!$C$13/2</f>
        <v>64.206506425989573</v>
      </c>
      <c r="D130" s="54">
        <f>DEGREES(ASIN(MIN(1,C130/(Inputs!$C$11*1000))))</f>
        <v>0.91972995721610007</v>
      </c>
      <c r="E130" s="54">
        <f>Model_Data!I128</f>
        <v>3.6018348293149773</v>
      </c>
      <c r="F130" s="53">
        <f>Subsurface_Live_Data!F128</f>
        <v>1348.7496298570475</v>
      </c>
      <c r="G130" s="53">
        <f>Subsurface_Live_Data!I128</f>
        <v>4974.9957305937023</v>
      </c>
      <c r="H130" s="53">
        <f>Subsurface_Live_Data!K128</f>
        <v>15999.039471084721</v>
      </c>
      <c r="I130" s="54">
        <f>Subsurface_Live_Data!M128/COS(RADIANS(D130))</f>
        <v>16.018306146590231</v>
      </c>
      <c r="J130" s="54">
        <f>Subsurface_Live_Data!N128/COS(RADIANS(D130))</f>
        <v>59.085098469369449</v>
      </c>
      <c r="K130" s="54">
        <f>Subsurface_Live_Data!O128/COS(RADIANS(D130))</f>
        <v>190.01118267322798</v>
      </c>
      <c r="L130" s="53">
        <f>Inputs!$C$21*K130/(2*Inputs!$C$12*1000000)</f>
        <v>16001.100983453378</v>
      </c>
      <c r="M130" s="53">
        <f t="shared" si="5"/>
        <v>15999.039471084723</v>
      </c>
      <c r="N130" s="54">
        <f t="shared" si="6"/>
        <v>2.0615123686566221</v>
      </c>
      <c r="O130" s="55">
        <f t="shared" si="7"/>
        <v>0</v>
      </c>
      <c r="P130" s="54">
        <f t="shared" si="8"/>
        <v>2.0615123686566221</v>
      </c>
      <c r="Q130" s="53">
        <f>Inputs!$C$21*J130/(2*Inputs!$C$12*1000000)</f>
        <v>4975.6367700292994</v>
      </c>
      <c r="R130" s="53">
        <f t="shared" si="9"/>
        <v>4974.9957305937032</v>
      </c>
      <c r="S130" s="53">
        <f>Inputs!$C$21*I130/(2*Inputs!$C$12*1000000)*COS(RADIANS(D130))</f>
        <v>1348.7496298570477</v>
      </c>
    </row>
    <row r="131" spans="1:19">
      <c r="A131" s="53">
        <f>Subsurface_Live_Data!A129</f>
        <v>3.5</v>
      </c>
      <c r="B131" s="54">
        <f>Model_Data!P129</f>
        <v>-29.962559468549443</v>
      </c>
      <c r="C131" s="54">
        <f>ABS(B131)*Inputs!$C$13/2</f>
        <v>74.906398671373609</v>
      </c>
      <c r="D131" s="54">
        <f>DEGREES(ASIN(MIN(1,C131/(Inputs!$C$11*1000))))</f>
        <v>1.0730178471374083</v>
      </c>
      <c r="E131" s="54">
        <f>Model_Data!I129</f>
        <v>3.6109979838002473</v>
      </c>
      <c r="F131" s="53">
        <f>Subsurface_Live_Data!F129</f>
        <v>1338.6555162950121</v>
      </c>
      <c r="G131" s="53">
        <f>Subsurface_Live_Data!I129</f>
        <v>4995.1035211270664</v>
      </c>
      <c r="H131" s="53">
        <f>Subsurface_Live_Data!K129</f>
        <v>16006.807001469824</v>
      </c>
      <c r="I131" s="54">
        <f>Subsurface_Live_Data!M129/COS(RADIANS(D131))</f>
        <v>15.89916406015025</v>
      </c>
      <c r="J131" s="54">
        <f>Subsurface_Live_Data!N129/COS(RADIANS(D131))</f>
        <v>59.326667251660091</v>
      </c>
      <c r="K131" s="54">
        <f>Subsurface_Live_Data!O129/COS(RADIANS(D131))</f>
        <v>190.11227869877538</v>
      </c>
      <c r="L131" s="53">
        <f>Inputs!$C$21*K131/(2*Inputs!$C$12*1000000)</f>
        <v>16009.614417721043</v>
      </c>
      <c r="M131" s="53">
        <f t="shared" si="5"/>
        <v>16006.807001469822</v>
      </c>
      <c r="N131" s="54">
        <f t="shared" si="6"/>
        <v>2.8074162512184557</v>
      </c>
      <c r="O131" s="55">
        <f t="shared" si="7"/>
        <v>0</v>
      </c>
      <c r="P131" s="54">
        <f t="shared" si="8"/>
        <v>2.8074162512184557</v>
      </c>
      <c r="Q131" s="53">
        <f>Inputs!$C$21*J131/(2*Inputs!$C$12*1000000)</f>
        <v>4995.9796068323831</v>
      </c>
      <c r="R131" s="53">
        <f t="shared" si="9"/>
        <v>4995.1035211270673</v>
      </c>
      <c r="S131" s="53">
        <f>Inputs!$C$21*I131/(2*Inputs!$C$12*1000000)*COS(RADIANS(D131))</f>
        <v>1338.6555162950121</v>
      </c>
    </row>
    <row r="132" spans="1:19">
      <c r="A132" s="53">
        <f>Subsurface_Live_Data!A130</f>
        <v>4</v>
      </c>
      <c r="B132" s="54">
        <f>Model_Data!P130</f>
        <v>-34.242296315551357</v>
      </c>
      <c r="C132" s="54">
        <f>ABS(B132)*Inputs!$C$13/2</f>
        <v>85.605740788878393</v>
      </c>
      <c r="D132" s="54">
        <f>DEGREES(ASIN(MIN(1,C132/(Inputs!$C$11*1000))))</f>
        <v>1.2263055368435685</v>
      </c>
      <c r="E132" s="54">
        <f>Model_Data!I130</f>
        <v>3.62154133083556</v>
      </c>
      <c r="F132" s="53">
        <f>Subsurface_Live_Data!F130</f>
        <v>1326.017674948426</v>
      </c>
      <c r="G132" s="53">
        <f>Subsurface_Live_Data!I130</f>
        <v>5015.2441429736582</v>
      </c>
      <c r="H132" s="53">
        <f>Subsurface_Live_Data!K130</f>
        <v>16017.23599184729</v>
      </c>
      <c r="I132" s="54">
        <f>Subsurface_Live_Data!M130/COS(RADIANS(D132))</f>
        <v>15.749910451554744</v>
      </c>
      <c r="J132" s="54">
        <f>Subsurface_Live_Data!N130/COS(RADIANS(D132))</f>
        <v>59.569074859874519</v>
      </c>
      <c r="K132" s="54">
        <f>Subsurface_Live_Data!O130/COS(RADIANS(D132))</f>
        <v>190.24635743473496</v>
      </c>
      <c r="L132" s="53">
        <f>Inputs!$C$21*K132/(2*Inputs!$C$12*1000000)</f>
        <v>16020.905371040946</v>
      </c>
      <c r="M132" s="53">
        <f t="shared" ref="M132:M195" si="10">L132*COS(RADIANS(D132))</f>
        <v>16017.235991847288</v>
      </c>
      <c r="N132" s="54">
        <f t="shared" ref="N132:N195" si="11">L132-H132</f>
        <v>3.6693791936559137</v>
      </c>
      <c r="O132" s="55">
        <f t="shared" ref="O132:O195" si="12">M132-H132</f>
        <v>0</v>
      </c>
      <c r="P132" s="54">
        <f t="shared" ref="P132:P195" si="13">N132-O132</f>
        <v>3.6693791936559137</v>
      </c>
      <c r="Q132" s="53">
        <f>Inputs!$C$21*J132/(2*Inputs!$C$12*1000000)</f>
        <v>5016.3930823111759</v>
      </c>
      <c r="R132" s="53">
        <f t="shared" ref="R132:R195" si="14">Q132*COS(RADIANS(D132))</f>
        <v>5015.2441429736582</v>
      </c>
      <c r="S132" s="53">
        <f>Inputs!$C$21*I132/(2*Inputs!$C$12*1000000)*COS(RADIANS(D132))</f>
        <v>1326.0176749484258</v>
      </c>
    </row>
    <row r="133" spans="1:19">
      <c r="A133" s="53">
        <f>Subsurface_Live_Data!A131</f>
        <v>4.5</v>
      </c>
      <c r="B133" s="54">
        <f>Model_Data!P131</f>
        <v>-38.521781712279335</v>
      </c>
      <c r="C133" s="54">
        <f>ABS(B133)*Inputs!$C$13/2</f>
        <v>96.304454280698337</v>
      </c>
      <c r="D133" s="54">
        <f>DEGREES(ASIN(MIN(1,C133/(Inputs!$C$11*1000))))</f>
        <v>1.3795929988509725</v>
      </c>
      <c r="E133" s="54">
        <f>Model_Data!I131</f>
        <v>3.6334525503982564</v>
      </c>
      <c r="F133" s="53">
        <f>Subsurface_Live_Data!F131</f>
        <v>1312.4196434665605</v>
      </c>
      <c r="G133" s="53">
        <f>Subsurface_Live_Data!I131</f>
        <v>5035.3918922522171</v>
      </c>
      <c r="H133" s="53">
        <f>Subsurface_Live_Data!K131</f>
        <v>16025.329990466244</v>
      </c>
      <c r="I133" s="54">
        <f>Subsurface_Live_Data!M131/COS(RADIANS(D133))</f>
        <v>15.589347033312837</v>
      </c>
      <c r="J133" s="54">
        <f>Subsurface_Live_Data!N131/COS(RADIANS(D133))</f>
        <v>59.812021290467456</v>
      </c>
      <c r="K133" s="54">
        <f>Subsurface_Live_Data!O131/COS(RADIANS(D133))</f>
        <v>190.35407751507</v>
      </c>
      <c r="L133" s="53">
        <f>Inputs!$C$21*K133/(2*Inputs!$C$12*1000000)</f>
        <v>16029.976626001508</v>
      </c>
      <c r="M133" s="53">
        <f t="shared" si="10"/>
        <v>16025.329990466244</v>
      </c>
      <c r="N133" s="54">
        <f t="shared" si="11"/>
        <v>4.6466355352640676</v>
      </c>
      <c r="O133" s="55">
        <f t="shared" si="12"/>
        <v>0</v>
      </c>
      <c r="P133" s="54">
        <f t="shared" si="13"/>
        <v>4.6466355352640676</v>
      </c>
      <c r="Q133" s="53">
        <f>Inputs!$C$21*J133/(2*Inputs!$C$12*1000000)</f>
        <v>5036.8519327577442</v>
      </c>
      <c r="R133" s="53">
        <f t="shared" si="14"/>
        <v>5035.3918922522171</v>
      </c>
      <c r="S133" s="53">
        <f>Inputs!$C$21*I133/(2*Inputs!$C$12*1000000)*COS(RADIANS(D133))</f>
        <v>1312.4196434665603</v>
      </c>
    </row>
    <row r="134" spans="1:19">
      <c r="A134" s="53">
        <f>Subsurface_Live_Data!A132</f>
        <v>5</v>
      </c>
      <c r="B134" s="54">
        <f>Model_Data!P132</f>
        <v>-42.800984273890208</v>
      </c>
      <c r="C134" s="54">
        <f>ABS(B134)*Inputs!$C$13/2</f>
        <v>107.00246068472552</v>
      </c>
      <c r="D134" s="54">
        <f>DEGREES(ASIN(MIN(1,C134/(Inputs!$C$11*1000))))</f>
        <v>1.5328802061086082</v>
      </c>
      <c r="E134" s="54">
        <f>Model_Data!I132</f>
        <v>3.6467178944150929</v>
      </c>
      <c r="F134" s="53">
        <f>Subsurface_Live_Data!F132</f>
        <v>1296.6359029784055</v>
      </c>
      <c r="G134" s="53">
        <f>Subsurface_Live_Data!I132</f>
        <v>5055.5197354906386</v>
      </c>
      <c r="H134" s="53">
        <f>Subsurface_Live_Data!K132</f>
        <v>16035.975154282107</v>
      </c>
      <c r="I134" s="54">
        <f>Subsurface_Live_Data!M132/COS(RADIANS(D134))</f>
        <v>15.402910183528835</v>
      </c>
      <c r="J134" s="54">
        <f>Subsurface_Live_Data!N132/COS(RADIANS(D134))</f>
        <v>60.05519069613225</v>
      </c>
      <c r="K134" s="54">
        <f>Subsurface_Live_Data!O132/COS(RADIANS(D134))</f>
        <v>190.4934796571192</v>
      </c>
      <c r="L134" s="53">
        <f>Inputs!$C$21*K134/(2*Inputs!$C$12*1000000)</f>
        <v>16041.715870612574</v>
      </c>
      <c r="M134" s="53">
        <f t="shared" si="10"/>
        <v>16035.975154282109</v>
      </c>
      <c r="N134" s="54">
        <f t="shared" si="11"/>
        <v>5.7407163304669666</v>
      </c>
      <c r="O134" s="55">
        <f t="shared" si="12"/>
        <v>0</v>
      </c>
      <c r="P134" s="54">
        <f t="shared" si="13"/>
        <v>5.7407163304669666</v>
      </c>
      <c r="Q134" s="53">
        <f>Inputs!$C$21*J134/(2*Inputs!$C$12*1000000)</f>
        <v>5057.3295602393864</v>
      </c>
      <c r="R134" s="53">
        <f t="shared" si="14"/>
        <v>5055.5197354906386</v>
      </c>
      <c r="S134" s="53">
        <f>Inputs!$C$21*I134/(2*Inputs!$C$12*1000000)*COS(RADIANS(D134))</f>
        <v>1296.6359029784053</v>
      </c>
    </row>
    <row r="135" spans="1:19">
      <c r="A135" s="53">
        <f>Subsurface_Live_Data!A133</f>
        <v>5.5</v>
      </c>
      <c r="B135" s="54">
        <f>Model_Data!P133</f>
        <v>-47.079872609538143</v>
      </c>
      <c r="C135" s="54">
        <f>ABS(B135)*Inputs!$C$13/2</f>
        <v>117.69968152384536</v>
      </c>
      <c r="D135" s="54">
        <f>DEGREES(ASIN(MIN(1,C135/(Inputs!$C$11*1000))))</f>
        <v>1.6861671312617983</v>
      </c>
      <c r="E135" s="54">
        <f>Model_Data!I133</f>
        <v>3.6613222610928524</v>
      </c>
      <c r="F135" s="53">
        <f>Subsurface_Live_Data!F133</f>
        <v>1280.3466130240581</v>
      </c>
      <c r="G135" s="53">
        <f>Subsurface_Live_Data!I133</f>
        <v>5075.599293824479</v>
      </c>
      <c r="H135" s="53">
        <f>Subsurface_Live_Data!K133</f>
        <v>16043.928899152816</v>
      </c>
      <c r="I135" s="54">
        <f>Subsurface_Live_Data!M133/COS(RADIANS(D135))</f>
        <v>15.210550949408844</v>
      </c>
      <c r="J135" s="54">
        <f>Subsurface_Live_Data!N133/COS(RADIANS(D135))</f>
        <v>60.298251170560256</v>
      </c>
      <c r="K135" s="54">
        <f>Subsurface_Live_Data!O133/COS(RADIANS(D135))</f>
        <v>190.60229118181087</v>
      </c>
      <c r="L135" s="53">
        <f>Inputs!$C$21*K135/(2*Inputs!$C$12*1000000)</f>
        <v>16050.8790375918</v>
      </c>
      <c r="M135" s="53">
        <f t="shared" si="10"/>
        <v>16043.928899152817</v>
      </c>
      <c r="N135" s="54">
        <f t="shared" si="11"/>
        <v>6.9501384389841405</v>
      </c>
      <c r="O135" s="55">
        <f t="shared" si="12"/>
        <v>0</v>
      </c>
      <c r="P135" s="54">
        <f t="shared" si="13"/>
        <v>6.9501384389841405</v>
      </c>
      <c r="Q135" s="53">
        <f>Inputs!$C$21*J135/(2*Inputs!$C$12*1000000)</f>
        <v>5077.7980144729318</v>
      </c>
      <c r="R135" s="53">
        <f t="shared" si="14"/>
        <v>5075.599293824479</v>
      </c>
      <c r="S135" s="53">
        <f>Inputs!$C$21*I135/(2*Inputs!$C$12*1000000)*COS(RADIANS(D135))</f>
        <v>1280.3466130240581</v>
      </c>
    </row>
    <row r="136" spans="1:19">
      <c r="A136" s="53">
        <f>Subsurface_Live_Data!A134</f>
        <v>6</v>
      </c>
      <c r="B136" s="54">
        <f>Model_Data!P134</f>
        <v>-51.358415358663478</v>
      </c>
      <c r="C136" s="54">
        <f>ABS(B136)*Inputs!$C$13/2</f>
        <v>128.3960383966587</v>
      </c>
      <c r="D136" s="54">
        <f>DEGREES(ASIN(MIN(1,C136/(Inputs!$C$11*1000))))</f>
        <v>1.8394537479424555</v>
      </c>
      <c r="E136" s="54">
        <f>Model_Data!I134</f>
        <v>3.6772492746351846</v>
      </c>
      <c r="F136" s="53">
        <f>Subsurface_Live_Data!F134</f>
        <v>1263.4636930421118</v>
      </c>
      <c r="G136" s="53">
        <f>Subsurface_Live_Data!I134</f>
        <v>5095.6008373708564</v>
      </c>
      <c r="H136" s="53">
        <f>Subsurface_Live_Data!K134</f>
        <v>16050.168296224891</v>
      </c>
      <c r="I136" s="54">
        <f>Subsurface_Live_Data!M134/COS(RADIANS(D136))</f>
        <v>15.011217369695867</v>
      </c>
      <c r="J136" s="54">
        <f>Subsurface_Live_Data!N134/COS(RADIANS(D136))</f>
        <v>60.540854652345537</v>
      </c>
      <c r="K136" s="54">
        <f>Subsurface_Live_Data!O134/COS(RADIANS(D136))</f>
        <v>190.69211599957117</v>
      </c>
      <c r="L136" s="53">
        <f>Inputs!$C$21*K136/(2*Inputs!$C$12*1000000)</f>
        <v>16058.443308070946</v>
      </c>
      <c r="M136" s="53">
        <f t="shared" si="10"/>
        <v>16050.168296224887</v>
      </c>
      <c r="N136" s="54">
        <f t="shared" si="11"/>
        <v>8.2750118460553495</v>
      </c>
      <c r="O136" s="55">
        <f t="shared" si="12"/>
        <v>0</v>
      </c>
      <c r="P136" s="54">
        <f t="shared" si="13"/>
        <v>8.2750118460553495</v>
      </c>
      <c r="Q136" s="53">
        <f>Inputs!$C$21*J136/(2*Inputs!$C$12*1000000)</f>
        <v>5098.2279847324171</v>
      </c>
      <c r="R136" s="53">
        <f t="shared" si="14"/>
        <v>5095.6008373708564</v>
      </c>
      <c r="S136" s="53">
        <f>Inputs!$C$21*I136/(2*Inputs!$C$12*1000000)*COS(RADIANS(D136))</f>
        <v>1263.4636930421118</v>
      </c>
    </row>
    <row r="137" spans="1:19">
      <c r="A137" s="53">
        <f>Subsurface_Live_Data!A135</f>
        <v>6.5</v>
      </c>
      <c r="B137" s="54">
        <f>Model_Data!P135</f>
        <v>-55.636581189355638</v>
      </c>
      <c r="C137" s="54">
        <f>ABS(B137)*Inputs!$C$13/2</f>
        <v>139.0914529733891</v>
      </c>
      <c r="D137" s="54">
        <f>DEGREES(ASIN(MIN(1,C137/(Inputs!$C$11*1000))))</f>
        <v>1.9927400307010537</v>
      </c>
      <c r="E137" s="54">
        <f>Model_Data!I135</f>
        <v>3.6944813694132979</v>
      </c>
      <c r="F137" s="53">
        <f>Subsurface_Live_Data!F135</f>
        <v>1245.9109802235196</v>
      </c>
      <c r="G137" s="53">
        <f>Subsurface_Live_Data!I135</f>
        <v>5115.4932909314939</v>
      </c>
      <c r="H137" s="53">
        <f>Subsurface_Live_Data!K135</f>
        <v>16055.648842831961</v>
      </c>
      <c r="I137" s="54">
        <f>Subsurface_Live_Data!M135/COS(RADIANS(D137))</f>
        <v>14.803998459303351</v>
      </c>
      <c r="J137" s="54">
        <f>Subsurface_Live_Data!N135/COS(RADIANS(D137))</f>
        <v>60.782636961703609</v>
      </c>
      <c r="K137" s="54">
        <f>Subsurface_Live_Data!O135/COS(RADIANS(D137))</f>
        <v>190.7743045091056</v>
      </c>
      <c r="L137" s="53">
        <f>Inputs!$C$21*K137/(2*Inputs!$C$12*1000000)</f>
        <v>16065.364514613835</v>
      </c>
      <c r="M137" s="53">
        <f t="shared" si="10"/>
        <v>16055.648842831959</v>
      </c>
      <c r="N137" s="54">
        <f t="shared" si="11"/>
        <v>9.7156717818743346</v>
      </c>
      <c r="O137" s="55">
        <f t="shared" si="12"/>
        <v>0</v>
      </c>
      <c r="P137" s="54">
        <f t="shared" si="13"/>
        <v>9.7156717818743346</v>
      </c>
      <c r="Q137" s="53">
        <f>Inputs!$C$21*J137/(2*Inputs!$C$12*1000000)</f>
        <v>5118.588802941229</v>
      </c>
      <c r="R137" s="53">
        <f t="shared" si="14"/>
        <v>5115.4932909314939</v>
      </c>
      <c r="S137" s="53">
        <f>Inputs!$C$21*I137/(2*Inputs!$C$12*1000000)*COS(RADIANS(D137))</f>
        <v>1245.9109802235196</v>
      </c>
    </row>
    <row r="138" spans="1:19">
      <c r="A138" s="53">
        <f>Subsurface_Live_Data!A136</f>
        <v>7</v>
      </c>
      <c r="B138" s="54">
        <f>Model_Data!P136</f>
        <v>-59.914338766157016</v>
      </c>
      <c r="C138" s="54">
        <f>ABS(B138)*Inputs!$C$13/2</f>
        <v>149.78584691539254</v>
      </c>
      <c r="D138" s="54">
        <f>DEGREES(ASIN(MIN(1,C138/(Inputs!$C$11*1000))))</f>
        <v>2.1460259538435804</v>
      </c>
      <c r="E138" s="54">
        <f>Model_Data!I136</f>
        <v>3.7129998776451707</v>
      </c>
      <c r="F138" s="53">
        <f>Subsurface_Live_Data!F136</f>
        <v>1228.797663151835</v>
      </c>
      <c r="G138" s="53">
        <f>Subsurface_Live_Data!I136</f>
        <v>5135.2442524854414</v>
      </c>
      <c r="H138" s="53">
        <f>Subsurface_Live_Data!K136</f>
        <v>16057.186598182137</v>
      </c>
      <c r="I138" s="54">
        <f>Subsurface_Live_Data!M136/COS(RADIANS(D138))</f>
        <v>14.602068367956127</v>
      </c>
      <c r="J138" s="54">
        <f>Subsurface_Live_Data!N136/COS(RADIANS(D138))</f>
        <v>61.023217987419542</v>
      </c>
      <c r="K138" s="54">
        <f>Subsurface_Live_Data!O136/COS(RADIANS(D138))</f>
        <v>190.81102083338891</v>
      </c>
      <c r="L138" s="53">
        <f>Inputs!$C$21*K138/(2*Inputs!$C$12*1000000)</f>
        <v>16068.456446385075</v>
      </c>
      <c r="M138" s="53">
        <f t="shared" si="10"/>
        <v>16057.186598182136</v>
      </c>
      <c r="N138" s="54">
        <f t="shared" si="11"/>
        <v>11.269848202937283</v>
      </c>
      <c r="O138" s="55">
        <f t="shared" si="12"/>
        <v>0</v>
      </c>
      <c r="P138" s="54">
        <f t="shared" si="13"/>
        <v>11.269848202937283</v>
      </c>
      <c r="Q138" s="53">
        <f>Inputs!$C$21*J138/(2*Inputs!$C$12*1000000)</f>
        <v>5138.8484594152578</v>
      </c>
      <c r="R138" s="53">
        <f t="shared" si="14"/>
        <v>5135.2442524854414</v>
      </c>
      <c r="S138" s="53">
        <f>Inputs!$C$21*I138/(2*Inputs!$C$12*1000000)*COS(RADIANS(D138))</f>
        <v>1228.7976631518354</v>
      </c>
    </row>
    <row r="139" spans="1:19">
      <c r="A139" s="53">
        <f>Subsurface_Live_Data!A137</f>
        <v>7.5</v>
      </c>
      <c r="B139" s="54">
        <f>Model_Data!P137</f>
        <v>-64.191656785078521</v>
      </c>
      <c r="C139" s="54">
        <f>ABS(B139)*Inputs!$C$13/2</f>
        <v>160.4791419626963</v>
      </c>
      <c r="D139" s="54">
        <f>DEGREES(ASIN(MIN(1,C139/(Inputs!$C$11*1000))))</f>
        <v>2.2993114926766522</v>
      </c>
      <c r="E139" s="54">
        <f>Model_Data!I137</f>
        <v>3.7327851196426791</v>
      </c>
      <c r="F139" s="53">
        <f>Subsurface_Live_Data!F137</f>
        <v>1209.9183671428161</v>
      </c>
      <c r="G139" s="53">
        <f>Subsurface_Live_Data!I137</f>
        <v>5154.8200262284763</v>
      </c>
      <c r="H139" s="53">
        <f>Subsurface_Live_Data!K137</f>
        <v>16063.19705852591</v>
      </c>
      <c r="I139" s="54">
        <f>Subsurface_Live_Data!M137/COS(RADIANS(D139))</f>
        <v>14.379214616396958</v>
      </c>
      <c r="J139" s="54">
        <f>Subsurface_Live_Data!N137/COS(RADIANS(D139))</f>
        <v>61.262202045149245</v>
      </c>
      <c r="K139" s="54">
        <f>Subsurface_Live_Data!O137/COS(RADIANS(D139))</f>
        <v>190.90226597308646</v>
      </c>
      <c r="L139" s="53">
        <f>Inputs!$C$21*K139/(2*Inputs!$C$12*1000000)</f>
        <v>16076.140324112739</v>
      </c>
      <c r="M139" s="53">
        <f t="shared" si="10"/>
        <v>16063.19705852591</v>
      </c>
      <c r="N139" s="54">
        <f t="shared" si="11"/>
        <v>12.943265586829511</v>
      </c>
      <c r="O139" s="55">
        <f t="shared" si="12"/>
        <v>0</v>
      </c>
      <c r="P139" s="54">
        <f t="shared" si="13"/>
        <v>12.943265586829511</v>
      </c>
      <c r="Q139" s="53">
        <f>Inputs!$C$21*J139/(2*Inputs!$C$12*1000000)</f>
        <v>5158.9736330359319</v>
      </c>
      <c r="R139" s="53">
        <f t="shared" si="14"/>
        <v>5154.8200262284772</v>
      </c>
      <c r="S139" s="53">
        <f>Inputs!$C$21*I139/(2*Inputs!$C$12*1000000)*COS(RADIANS(D139))</f>
        <v>1209.9183671428164</v>
      </c>
    </row>
    <row r="140" spans="1:19">
      <c r="A140" s="53">
        <f>Subsurface_Live_Data!A138</f>
        <v>8</v>
      </c>
      <c r="B140" s="54">
        <f>Model_Data!P138</f>
        <v>-68.468503971689643</v>
      </c>
      <c r="C140" s="54">
        <f>ABS(B140)*Inputs!$C$13/2</f>
        <v>171.17125992922411</v>
      </c>
      <c r="D140" s="54">
        <f>DEGREES(ASIN(MIN(1,C140/(Inputs!$C$11*1000))))</f>
        <v>2.4525966234299199</v>
      </c>
      <c r="E140" s="54">
        <f>Model_Data!I138</f>
        <v>3.7538164957068103</v>
      </c>
      <c r="F140" s="53">
        <f>Subsurface_Live_Data!F138</f>
        <v>1192.0925543866397</v>
      </c>
      <c r="G140" s="53">
        <f>Subsurface_Live_Data!I138</f>
        <v>5174.1856721853064</v>
      </c>
      <c r="H140" s="53">
        <f>Subsurface_Live_Data!K138</f>
        <v>16064.496639991332</v>
      </c>
      <c r="I140" s="54">
        <f>Subsurface_Live_Data!M138/COS(RADIANS(D140))</f>
        <v>14.168937365899039</v>
      </c>
      <c r="J140" s="54">
        <f>Subsurface_Live_Data!N138/COS(RADIANS(D140))</f>
        <v>61.499178431197393</v>
      </c>
      <c r="K140" s="54">
        <f>Subsurface_Live_Data!O138/COS(RADIANS(D140))</f>
        <v>190.93890475966199</v>
      </c>
      <c r="L140" s="53">
        <f>Inputs!$C$21*K140/(2*Inputs!$C$12*1000000)</f>
        <v>16079.225726327799</v>
      </c>
      <c r="M140" s="53">
        <f t="shared" si="10"/>
        <v>16064.496639991332</v>
      </c>
      <c r="N140" s="54">
        <f t="shared" si="11"/>
        <v>14.729086336466935</v>
      </c>
      <c r="O140" s="55">
        <f t="shared" si="12"/>
        <v>0</v>
      </c>
      <c r="P140" s="54">
        <f t="shared" si="13"/>
        <v>14.729086336466935</v>
      </c>
      <c r="Q140" s="53">
        <f>Inputs!$C$21*J140/(2*Inputs!$C$12*1000000)</f>
        <v>5178.9297378846213</v>
      </c>
      <c r="R140" s="53">
        <f t="shared" si="14"/>
        <v>5174.1856721853073</v>
      </c>
      <c r="S140" s="53">
        <f>Inputs!$C$21*I140/(2*Inputs!$C$12*1000000)*COS(RADIANS(D140))</f>
        <v>1192.0925543866394</v>
      </c>
    </row>
    <row r="141" spans="1:19">
      <c r="A141" s="53">
        <f>Subsurface_Live_Data!A139</f>
        <v>8.5</v>
      </c>
      <c r="B141" s="54">
        <f>Model_Data!P139</f>
        <v>-72.74484905628924</v>
      </c>
      <c r="C141" s="54">
        <f>ABS(B141)*Inputs!$C$13/2</f>
        <v>181.8621226407231</v>
      </c>
      <c r="D141" s="54">
        <f>DEGREES(ASIN(MIN(1,C141/(Inputs!$C$11*1000))))</f>
        <v>2.6058813223569413</v>
      </c>
      <c r="E141" s="54">
        <f>Model_Data!I139</f>
        <v>3.7760725787865743</v>
      </c>
      <c r="F141" s="53">
        <f>Subsurface_Live_Data!F139</f>
        <v>1174.0683715077432</v>
      </c>
      <c r="G141" s="53">
        <f>Subsurface_Live_Data!I139</f>
        <v>5193.3050746442723</v>
      </c>
      <c r="H141" s="53">
        <f>Subsurface_Live_Data!K139</f>
        <v>16066.128989193123</v>
      </c>
      <c r="I141" s="54">
        <f>Subsurface_Live_Data!M139/COS(RADIANS(D141))</f>
        <v>13.956355278037911</v>
      </c>
      <c r="J141" s="54">
        <f>Subsurface_Live_Data!N139/COS(RADIANS(D141))</f>
        <v>61.733722198728557</v>
      </c>
      <c r="K141" s="54">
        <f>Subsurface_Live_Data!O139/COS(RADIANS(D141))</f>
        <v>190.98087433188684</v>
      </c>
      <c r="L141" s="53">
        <f>Inputs!$C$21*K141/(2*Inputs!$C$12*1000000)</f>
        <v>16082.760041276815</v>
      </c>
      <c r="M141" s="53">
        <f t="shared" si="10"/>
        <v>16066.128989193125</v>
      </c>
      <c r="N141" s="54">
        <f t="shared" si="11"/>
        <v>16.631052083692339</v>
      </c>
      <c r="O141" s="55">
        <f t="shared" si="12"/>
        <v>0</v>
      </c>
      <c r="P141" s="54">
        <f t="shared" si="13"/>
        <v>16.631052083692339</v>
      </c>
      <c r="Q141" s="53">
        <f>Inputs!$C$21*J141/(2*Inputs!$C$12*1000000)</f>
        <v>5198.6809886084266</v>
      </c>
      <c r="R141" s="53">
        <f t="shared" si="14"/>
        <v>5193.3050746442723</v>
      </c>
      <c r="S141" s="53">
        <f>Inputs!$C$21*I141/(2*Inputs!$C$12*1000000)*COS(RADIANS(D141))</f>
        <v>1174.0683715077432</v>
      </c>
    </row>
    <row r="142" spans="1:19">
      <c r="A142" s="53">
        <f>Subsurface_Live_Data!A140</f>
        <v>9</v>
      </c>
      <c r="B142" s="54">
        <f>Model_Data!P140</f>
        <v>-77.020660807465902</v>
      </c>
      <c r="C142" s="54">
        <f>ABS(B142)*Inputs!$C$13/2</f>
        <v>192.55165201866475</v>
      </c>
      <c r="D142" s="54">
        <f>DEGREES(ASIN(MIN(1,C142/(Inputs!$C$11*1000))))</f>
        <v>2.7591655669288317</v>
      </c>
      <c r="E142" s="54">
        <f>Model_Data!I140</f>
        <v>3.7995312070651801</v>
      </c>
      <c r="F142" s="53">
        <f>Subsurface_Live_Data!F140</f>
        <v>1157.2501029632047</v>
      </c>
      <c r="G142" s="53">
        <f>Subsurface_Live_Data!I140</f>
        <v>5212.1410318230483</v>
      </c>
      <c r="H142" s="53">
        <f>Subsurface_Live_Data!K140</f>
        <v>16063.809243256452</v>
      </c>
      <c r="I142" s="54">
        <f>Subsurface_Live_Data!M140/COS(RADIANS(D142))</f>
        <v>13.758158023871779</v>
      </c>
      <c r="J142" s="54">
        <f>Subsurface_Live_Data!N140/COS(RADIANS(D142))</f>
        <v>61.965395185458583</v>
      </c>
      <c r="K142" s="54">
        <f>Subsurface_Live_Data!O140/COS(RADIANS(D142))</f>
        <v>190.97723600814533</v>
      </c>
      <c r="L142" s="53">
        <f>Inputs!$C$21*K142/(2*Inputs!$C$12*1000000)</f>
        <v>16082.453653069661</v>
      </c>
      <c r="M142" s="53">
        <f t="shared" si="10"/>
        <v>16063.80924325645</v>
      </c>
      <c r="N142" s="54">
        <f t="shared" si="11"/>
        <v>18.644409813208767</v>
      </c>
      <c r="O142" s="55">
        <f t="shared" si="12"/>
        <v>0</v>
      </c>
      <c r="P142" s="54">
        <f t="shared" si="13"/>
        <v>18.644409813208767</v>
      </c>
      <c r="Q142" s="53">
        <f>Inputs!$C$21*J142/(2*Inputs!$C$12*1000000)</f>
        <v>5218.1904869634809</v>
      </c>
      <c r="R142" s="53">
        <f t="shared" si="14"/>
        <v>5212.1410318230483</v>
      </c>
      <c r="S142" s="53">
        <f>Inputs!$C$21*I142/(2*Inputs!$C$12*1000000)*COS(RADIANS(D142))</f>
        <v>1157.2501029632047</v>
      </c>
    </row>
    <row r="143" spans="1:19">
      <c r="A143" s="53">
        <f>Subsurface_Live_Data!A141</f>
        <v>9.5</v>
      </c>
      <c r="B143" s="54">
        <f>Model_Data!P141</f>
        <v>-81.295908014544693</v>
      </c>
      <c r="C143" s="54">
        <f>ABS(B143)*Inputs!$C$13/2</f>
        <v>203.23977003636173</v>
      </c>
      <c r="D143" s="54">
        <f>DEGREES(ASIN(MIN(1,C143/(Inputs!$C$11*1000))))</f>
        <v>2.9124493351961278</v>
      </c>
      <c r="E143" s="54">
        <f>Model_Data!I141</f>
        <v>3.8241695756954894</v>
      </c>
      <c r="F143" s="53">
        <f>Subsurface_Live_Data!F141</f>
        <v>1140.852277425719</v>
      </c>
      <c r="G143" s="53">
        <f>Subsurface_Live_Data!I141</f>
        <v>5230.6553692487305</v>
      </c>
      <c r="H143" s="53">
        <f>Subsurface_Live_Data!K141</f>
        <v>16060.875739012859</v>
      </c>
      <c r="I143" s="54">
        <f>Subsurface_Live_Data!M141/COS(RADIANS(D143))</f>
        <v>13.565007301321018</v>
      </c>
      <c r="J143" s="54">
        <f>Subsurface_Live_Data!N141/COS(RADIANS(D143))</f>
        <v>62.193747322534335</v>
      </c>
      <c r="K143" s="54">
        <f>Subsurface_Live_Data!O141/COS(RADIANS(D143))</f>
        <v>190.96766599521848</v>
      </c>
      <c r="L143" s="53">
        <f>Inputs!$C$21*K143/(2*Inputs!$C$12*1000000)</f>
        <v>16081.647749221789</v>
      </c>
      <c r="M143" s="53">
        <f t="shared" si="10"/>
        <v>16060.875739012861</v>
      </c>
      <c r="N143" s="54">
        <f t="shared" si="11"/>
        <v>20.772010208929714</v>
      </c>
      <c r="O143" s="55">
        <f t="shared" si="12"/>
        <v>0</v>
      </c>
      <c r="P143" s="54">
        <f t="shared" si="13"/>
        <v>20.772010208929714</v>
      </c>
      <c r="Q143" s="53">
        <f>Inputs!$C$21*J143/(2*Inputs!$C$12*1000000)</f>
        <v>5237.4203320374963</v>
      </c>
      <c r="R143" s="53">
        <f t="shared" si="14"/>
        <v>5230.6553692487305</v>
      </c>
      <c r="S143" s="53">
        <f>Inputs!$C$21*I143/(2*Inputs!$C$12*1000000)*COS(RADIANS(D143))</f>
        <v>1140.8522774257187</v>
      </c>
    </row>
    <row r="144" spans="1:19">
      <c r="A144" s="53">
        <f>Subsurface_Live_Data!A142</f>
        <v>10</v>
      </c>
      <c r="B144" s="54">
        <f>Model_Data!P142</f>
        <v>-85.570559497045906</v>
      </c>
      <c r="C144" s="54">
        <f>ABS(B144)*Inputs!$C$13/2</f>
        <v>213.92639874261477</v>
      </c>
      <c r="D144" s="54">
        <f>DEGREES(ASIN(MIN(1,C144/(Inputs!$C$11*1000))))</f>
        <v>3.0657326061189289</v>
      </c>
      <c r="E144" s="54">
        <f>Model_Data!I142</f>
        <v>3.8499643269735215</v>
      </c>
      <c r="F144" s="53">
        <f>Subsurface_Live_Data!F142</f>
        <v>1124.3650898453716</v>
      </c>
      <c r="G144" s="53">
        <f>Subsurface_Live_Data!I142</f>
        <v>5248.8090793076899</v>
      </c>
      <c r="H144" s="53">
        <f>Subsurface_Live_Data!K142</f>
        <v>16059.653002376923</v>
      </c>
      <c r="I144" s="54">
        <f>Subsurface_Live_Data!M142/COS(RADIANS(D144))</f>
        <v>13.370838403844552</v>
      </c>
      <c r="J144" s="54">
        <f>Subsurface_Live_Data!N142/COS(RADIANS(D144))</f>
        <v>62.418318254355334</v>
      </c>
      <c r="K144" s="54">
        <f>Subsurface_Live_Data!O142/COS(RADIANS(D144))</f>
        <v>190.97980456341787</v>
      </c>
      <c r="L144" s="53">
        <f>Inputs!$C$21*K144/(2*Inputs!$C$12*1000000)</f>
        <v>16082.66995461423</v>
      </c>
      <c r="M144" s="53">
        <f t="shared" si="10"/>
        <v>16059.653002376923</v>
      </c>
      <c r="N144" s="54">
        <f t="shared" si="11"/>
        <v>23.016952237307123</v>
      </c>
      <c r="O144" s="55">
        <f t="shared" si="12"/>
        <v>0</v>
      </c>
      <c r="P144" s="54">
        <f t="shared" si="13"/>
        <v>23.016952237307123</v>
      </c>
      <c r="Q144" s="53">
        <f>Inputs!$C$21*J144/(2*Inputs!$C$12*1000000)</f>
        <v>5256.3317566571504</v>
      </c>
      <c r="R144" s="53">
        <f t="shared" si="14"/>
        <v>5248.8090793076908</v>
      </c>
      <c r="S144" s="53">
        <f>Inputs!$C$21*I144/(2*Inputs!$C$12*1000000)*COS(RADIANS(D144))</f>
        <v>1124.3650898453716</v>
      </c>
    </row>
    <row r="145" spans="1:19">
      <c r="A145" s="53">
        <f>Subsurface_Live_Data!A143</f>
        <v>10.5</v>
      </c>
      <c r="B145" s="54">
        <f>Model_Data!P143</f>
        <v>-89.844584113598103</v>
      </c>
      <c r="C145" s="54">
        <f>ABS(B145)*Inputs!$C$13/2</f>
        <v>224.61146028399526</v>
      </c>
      <c r="D145" s="54">
        <f>DEGREES(ASIN(MIN(1,C145/(Inputs!$C$11*1000))))</f>
        <v>3.2190153598778224</v>
      </c>
      <c r="E145" s="54">
        <f>Model_Data!I143</f>
        <v>3.8768916383114718</v>
      </c>
      <c r="F145" s="53">
        <f>Subsurface_Live_Data!F143</f>
        <v>1109.0822191427294</v>
      </c>
      <c r="G145" s="53">
        <f>Subsurface_Live_Data!I143</f>
        <v>5266.5624892725291</v>
      </c>
      <c r="H145" s="53">
        <f>Subsurface_Live_Data!K143</f>
        <v>16056.097371463013</v>
      </c>
      <c r="I145" s="54">
        <f>Subsurface_Live_Data!M143/COS(RADIANS(D145))</f>
        <v>13.191033281650077</v>
      </c>
      <c r="J145" s="54">
        <f>Subsurface_Live_Data!N143/COS(RADIANS(D145))</f>
        <v>62.638639297257932</v>
      </c>
      <c r="K145" s="54">
        <f>Subsurface_Live_Data!O143/COS(RADIANS(D145))</f>
        <v>190.96556697491019</v>
      </c>
      <c r="L145" s="53">
        <f>Inputs!$C$21*K145/(2*Inputs!$C$12*1000000)</f>
        <v>16081.470987857288</v>
      </c>
      <c r="M145" s="53">
        <f t="shared" si="10"/>
        <v>16056.097371463013</v>
      </c>
      <c r="N145" s="54">
        <f t="shared" si="11"/>
        <v>25.373616394275814</v>
      </c>
      <c r="O145" s="55">
        <f t="shared" si="12"/>
        <v>0</v>
      </c>
      <c r="P145" s="54">
        <f t="shared" si="13"/>
        <v>25.373616394275814</v>
      </c>
      <c r="Q145" s="53">
        <f>Inputs!$C$21*J145/(2*Inputs!$C$12*1000000)</f>
        <v>5274.885292331558</v>
      </c>
      <c r="R145" s="53">
        <f t="shared" si="14"/>
        <v>5266.5624892725282</v>
      </c>
      <c r="S145" s="53">
        <f>Inputs!$C$21*I145/(2*Inputs!$C$12*1000000)*COS(RADIANS(D145))</f>
        <v>1109.0822191427294</v>
      </c>
    </row>
    <row r="146" spans="1:19">
      <c r="A146" s="53">
        <f>Subsurface_Live_Data!A144</f>
        <v>11</v>
      </c>
      <c r="B146" s="54">
        <f>Model_Data!P144</f>
        <v>-94.117950739109801</v>
      </c>
      <c r="C146" s="54">
        <f>ABS(B146)*Inputs!$C$13/2</f>
        <v>235.2948768477745</v>
      </c>
      <c r="D146" s="54">
        <f>DEGREES(ASIN(MIN(1,C146/(Inputs!$C$11*1000))))</f>
        <v>3.3722975770465746</v>
      </c>
      <c r="E146" s="54">
        <f>Model_Data!I144</f>
        <v>3.9049273074484554</v>
      </c>
      <c r="F146" s="53">
        <f>Subsurface_Live_Data!F144</f>
        <v>1095.7393048627071</v>
      </c>
      <c r="G146" s="53">
        <f>Subsurface_Live_Data!I144</f>
        <v>5283.8754598302403</v>
      </c>
      <c r="H146" s="53">
        <f>Subsurface_Live_Data!K144</f>
        <v>16048.056445742717</v>
      </c>
      <c r="I146" s="54">
        <f>Subsurface_Live_Data!M144/COS(RADIANS(D146))</f>
        <v>13.034345174250172</v>
      </c>
      <c r="J146" s="54">
        <f>Subsurface_Live_Data!N144/COS(RADIANS(D146))</f>
        <v>62.854235761677486</v>
      </c>
      <c r="K146" s="54">
        <f>Subsurface_Live_Data!O144/COS(RADIANS(D146))</f>
        <v>190.89933724324149</v>
      </c>
      <c r="L146" s="53">
        <f>Inputs!$C$21*K146/(2*Inputs!$C$12*1000000)</f>
        <v>16075.893691775931</v>
      </c>
      <c r="M146" s="53">
        <f t="shared" si="10"/>
        <v>16048.056445742717</v>
      </c>
      <c r="N146" s="54">
        <f t="shared" si="11"/>
        <v>27.837246033213887</v>
      </c>
      <c r="O146" s="55">
        <f t="shared" si="12"/>
        <v>0</v>
      </c>
      <c r="P146" s="54">
        <f t="shared" si="13"/>
        <v>27.837246033213887</v>
      </c>
      <c r="Q146" s="53">
        <f>Inputs!$C$21*J146/(2*Inputs!$C$12*1000000)</f>
        <v>5293.040964804718</v>
      </c>
      <c r="R146" s="53">
        <f t="shared" si="14"/>
        <v>5283.8754598302403</v>
      </c>
      <c r="S146" s="53">
        <f>Inputs!$C$21*I146/(2*Inputs!$C$12*1000000)*COS(RADIANS(D146))</f>
        <v>1095.7393048627071</v>
      </c>
    </row>
    <row r="147" spans="1:19">
      <c r="A147" s="53">
        <f>Subsurface_Live_Data!A145</f>
        <v>11.5</v>
      </c>
      <c r="B147" s="54">
        <f>Model_Data!P145</f>
        <v>-98.390628288507287</v>
      </c>
      <c r="C147" s="54">
        <f>ABS(B147)*Inputs!$C$13/2</f>
        <v>245.97657072126822</v>
      </c>
      <c r="D147" s="54">
        <f>DEGREES(ASIN(MIN(1,C147/(Inputs!$C$11*1000))))</f>
        <v>3.5255792394348342</v>
      </c>
      <c r="E147" s="54">
        <f>Model_Data!I145</f>
        <v>3.934046834415676</v>
      </c>
      <c r="F147" s="53">
        <f>Subsurface_Live_Data!F145</f>
        <v>1082.8038895011498</v>
      </c>
      <c r="G147" s="53">
        <f>Subsurface_Live_Data!I145</f>
        <v>5300.7076157057436</v>
      </c>
      <c r="H147" s="53">
        <f>Subsurface_Live_Data!K145</f>
        <v>16041.249630235392</v>
      </c>
      <c r="I147" s="54">
        <f>Subsurface_Live_Data!M145/COS(RADIANS(D147))</f>
        <v>12.882549130025032</v>
      </c>
      <c r="J147" s="54">
        <f>Subsurface_Live_Data!N145/COS(RADIANS(D147))</f>
        <v>63.064629657626064</v>
      </c>
      <c r="K147" s="54">
        <f>Subsurface_Live_Data!O145/COS(RADIANS(D147))</f>
        <v>190.84913572272853</v>
      </c>
      <c r="L147" s="53">
        <f>Inputs!$C$21*K147/(2*Inputs!$C$12*1000000)</f>
        <v>16071.6661532282</v>
      </c>
      <c r="M147" s="53">
        <f t="shared" si="10"/>
        <v>16041.249630235392</v>
      </c>
      <c r="N147" s="54">
        <f t="shared" si="11"/>
        <v>30.416522992807586</v>
      </c>
      <c r="O147" s="55">
        <f t="shared" si="12"/>
        <v>0</v>
      </c>
      <c r="P147" s="54">
        <f t="shared" si="13"/>
        <v>30.416522992807586</v>
      </c>
      <c r="Q147" s="53">
        <f>Inputs!$C$21*J147/(2*Inputs!$C$12*1000000)</f>
        <v>5310.7585218874756</v>
      </c>
      <c r="R147" s="53">
        <f t="shared" si="14"/>
        <v>5300.7076157057418</v>
      </c>
      <c r="S147" s="53">
        <f>Inputs!$C$21*I147/(2*Inputs!$C$12*1000000)*COS(RADIANS(D147))</f>
        <v>1082.80388950115</v>
      </c>
    </row>
    <row r="148" spans="1:19">
      <c r="A148" s="53">
        <f>Subsurface_Live_Data!A146</f>
        <v>12</v>
      </c>
      <c r="B148" s="54">
        <f>Model_Data!P146</f>
        <v>-102.66258570945865</v>
      </c>
      <c r="C148" s="54">
        <f>ABS(B148)*Inputs!$C$13/2</f>
        <v>256.65646427364663</v>
      </c>
      <c r="D148" s="54">
        <f>DEGREES(ASIN(MIN(1,C148/(Inputs!$C$11*1000))))</f>
        <v>3.6788603298188494</v>
      </c>
      <c r="E148" s="54">
        <f>Model_Data!I146</f>
        <v>3.9642254998513842</v>
      </c>
      <c r="F148" s="53">
        <f>Subsurface_Live_Data!F146</f>
        <v>1071.0085467117642</v>
      </c>
      <c r="G148" s="53">
        <f>Subsurface_Live_Data!I146</f>
        <v>5317.0186093912707</v>
      </c>
      <c r="H148" s="53">
        <f>Subsurface_Live_Data!K146</f>
        <v>16033.398823391759</v>
      </c>
      <c r="I148" s="54">
        <f>Subsurface_Live_Data!M146/COS(RADIANS(D148))</f>
        <v>12.744361428381838</v>
      </c>
      <c r="J148" s="54">
        <f>Subsurface_Live_Data!N146/COS(RADIANS(D148))</f>
        <v>63.269342796151406</v>
      </c>
      <c r="K148" s="54">
        <f>Subsurface_Live_Data!O146/COS(RADIANS(D148))</f>
        <v>190.787860804708</v>
      </c>
      <c r="L148" s="53">
        <f>Inputs!$C$21*K148/(2*Inputs!$C$12*1000000)</f>
        <v>16066.506108765525</v>
      </c>
      <c r="M148" s="53">
        <f t="shared" si="10"/>
        <v>16033.398823391759</v>
      </c>
      <c r="N148" s="54">
        <f t="shared" si="11"/>
        <v>33.10728537376599</v>
      </c>
      <c r="O148" s="55">
        <f t="shared" si="12"/>
        <v>0</v>
      </c>
      <c r="P148" s="54">
        <f t="shared" si="13"/>
        <v>33.10728537376599</v>
      </c>
      <c r="Q148" s="53">
        <f>Inputs!$C$21*J148/(2*Inputs!$C$12*1000000)</f>
        <v>5327.9976946356246</v>
      </c>
      <c r="R148" s="53">
        <f t="shared" si="14"/>
        <v>5317.0186093912707</v>
      </c>
      <c r="S148" s="53">
        <f>Inputs!$C$21*I148/(2*Inputs!$C$12*1000000)*COS(RADIANS(D148))</f>
        <v>1071.0085467117642</v>
      </c>
    </row>
    <row r="149" spans="1:19">
      <c r="A149" s="53">
        <f>Subsurface_Live_Data!A147</f>
        <v>12.5</v>
      </c>
      <c r="B149" s="54">
        <f>Model_Data!P147</f>
        <v>-106.9337919834652</v>
      </c>
      <c r="C149" s="54">
        <f>ABS(B149)*Inputs!$C$13/2</f>
        <v>267.334479958663</v>
      </c>
      <c r="D149" s="54">
        <f>DEGREES(ASIN(MIN(1,C149/(Inputs!$C$11*1000))))</f>
        <v>3.8321408319723314</v>
      </c>
      <c r="E149" s="54">
        <f>Model_Data!I147</f>
        <v>3.9954384393380811</v>
      </c>
      <c r="F149" s="53">
        <f>Subsurface_Live_Data!F147</f>
        <v>1061.3695000412065</v>
      </c>
      <c r="G149" s="53">
        <f>Subsurface_Live_Data!I147</f>
        <v>5332.7684182527191</v>
      </c>
      <c r="H149" s="53">
        <f>Subsurface_Live_Data!K147</f>
        <v>16021.161227495551</v>
      </c>
      <c r="I149" s="54">
        <f>Subsurface_Live_Data!M147/COS(RADIANS(D149))</f>
        <v>12.631880538808867</v>
      </c>
      <c r="J149" s="54">
        <f>Subsurface_Live_Data!N147/COS(RADIANS(D149))</f>
        <v>63.467900290978562</v>
      </c>
      <c r="K149" s="54">
        <f>Subsurface_Live_Data!O147/COS(RADIANS(D149))</f>
        <v>190.67572104800749</v>
      </c>
      <c r="L149" s="53">
        <f>Inputs!$C$21*K149/(2*Inputs!$C$12*1000000)</f>
        <v>16057.062666827107</v>
      </c>
      <c r="M149" s="53">
        <f t="shared" si="10"/>
        <v>16021.161227495555</v>
      </c>
      <c r="N149" s="54">
        <f t="shared" si="11"/>
        <v>35.901439331555594</v>
      </c>
      <c r="O149" s="55">
        <f t="shared" si="12"/>
        <v>0</v>
      </c>
      <c r="P149" s="54">
        <f t="shared" si="13"/>
        <v>35.901439331555594</v>
      </c>
      <c r="Q149" s="53">
        <f>Inputs!$C$21*J149/(2*Inputs!$C$12*1000000)</f>
        <v>5344.7184922279157</v>
      </c>
      <c r="R149" s="53">
        <f t="shared" si="14"/>
        <v>5332.7684182527191</v>
      </c>
      <c r="S149" s="53">
        <f>Inputs!$C$21*I149/(2*Inputs!$C$12*1000000)*COS(RADIANS(D149))</f>
        <v>1061.3695000412065</v>
      </c>
    </row>
    <row r="150" spans="1:19">
      <c r="A150" s="53">
        <f>Subsurface_Live_Data!A148</f>
        <v>13</v>
      </c>
      <c r="B150" s="54">
        <f>Model_Data!P148</f>
        <v>-111.20421613486542</v>
      </c>
      <c r="C150" s="54">
        <f>ABS(B150)*Inputs!$C$13/2</f>
        <v>278.01054033716355</v>
      </c>
      <c r="D150" s="54">
        <f>DEGREES(ASIN(MIN(1,C150/(Inputs!$C$11*1000))))</f>
        <v>3.9854207309815042</v>
      </c>
      <c r="E150" s="54">
        <f>Model_Data!I148</f>
        <v>4.0276607135085563</v>
      </c>
      <c r="F150" s="53">
        <f>Subsurface_Live_Data!F148</f>
        <v>1052.3428192874935</v>
      </c>
      <c r="G150" s="53">
        <f>Subsurface_Live_Data!I148</f>
        <v>5347.9176743939852</v>
      </c>
      <c r="H150" s="53">
        <f>Subsurface_Live_Data!K148</f>
        <v>16010.081996804991</v>
      </c>
      <c r="I150" s="54">
        <f>Subsurface_Live_Data!M148/COS(RADIANS(D150))</f>
        <v>12.526739142864066</v>
      </c>
      <c r="J150" s="54">
        <f>Subsurface_Live_Data!N148/COS(RADIANS(D150))</f>
        <v>63.659834453950808</v>
      </c>
      <c r="K150" s="54">
        <f>Subsurface_Live_Data!O148/COS(RADIANS(D150))</f>
        <v>190.57869465544408</v>
      </c>
      <c r="L150" s="53">
        <f>Inputs!$C$21*K150/(2*Inputs!$C$12*1000000)</f>
        <v>16048.891941906473</v>
      </c>
      <c r="M150" s="53">
        <f t="shared" si="10"/>
        <v>16010.081996804993</v>
      </c>
      <c r="N150" s="54">
        <f t="shared" si="11"/>
        <v>38.809945101482299</v>
      </c>
      <c r="O150" s="55">
        <f t="shared" si="12"/>
        <v>0</v>
      </c>
      <c r="P150" s="54">
        <f t="shared" si="13"/>
        <v>38.809945101482299</v>
      </c>
      <c r="Q150" s="53">
        <f>Inputs!$C$21*J150/(2*Inputs!$C$12*1000000)</f>
        <v>5360.8815300064616</v>
      </c>
      <c r="R150" s="53">
        <f t="shared" si="14"/>
        <v>5347.917674393987</v>
      </c>
      <c r="S150" s="53">
        <f>Inputs!$C$21*I150/(2*Inputs!$C$12*1000000)*COS(RADIANS(D150))</f>
        <v>1052.3428192874937</v>
      </c>
    </row>
    <row r="151" spans="1:19">
      <c r="A151" s="53">
        <f>Subsurface_Live_Data!A149</f>
        <v>13.5</v>
      </c>
      <c r="B151" s="54">
        <f>Model_Data!P149</f>
        <v>-115.47382722346811</v>
      </c>
      <c r="C151" s="54">
        <f>ABS(B151)*Inputs!$C$13/2</f>
        <v>288.68456805867027</v>
      </c>
      <c r="D151" s="54">
        <f>DEGREES(ASIN(MIN(1,C151/(Inputs!$C$11*1000))))</f>
        <v>4.1387000129728388</v>
      </c>
      <c r="E151" s="54">
        <f>Model_Data!I149</f>
        <v>4.0608673737375272</v>
      </c>
      <c r="F151" s="53">
        <f>Subsurface_Live_Data!F149</f>
        <v>1044.0170368416852</v>
      </c>
      <c r="G151" s="53">
        <f>Subsurface_Live_Data!I149</f>
        <v>5362.4280256310094</v>
      </c>
      <c r="H151" s="53">
        <f>Subsurface_Live_Data!K149</f>
        <v>15999.920769914777</v>
      </c>
      <c r="I151" s="54">
        <f>Subsurface_Live_Data!M149/COS(RADIANS(D151))</f>
        <v>12.429993051242302</v>
      </c>
      <c r="J151" s="54">
        <f>Subsurface_Live_Data!N149/COS(RADIANS(D151))</f>
        <v>63.844689065632551</v>
      </c>
      <c r="K151" s="54">
        <f>Subsurface_Live_Data!O149/COS(RADIANS(D151))</f>
        <v>190.49392583870841</v>
      </c>
      <c r="L151" s="53">
        <f>Inputs!$C$21*K151/(2*Inputs!$C$12*1000000)</f>
        <v>16041.753444173062</v>
      </c>
      <c r="M151" s="53">
        <f t="shared" si="10"/>
        <v>15999.920769914777</v>
      </c>
      <c r="N151" s="54">
        <f t="shared" si="11"/>
        <v>41.832674258284896</v>
      </c>
      <c r="O151" s="55">
        <f t="shared" si="12"/>
        <v>0</v>
      </c>
      <c r="P151" s="54">
        <f t="shared" si="13"/>
        <v>41.832674258284896</v>
      </c>
      <c r="Q151" s="53">
        <f>Inputs!$C$21*J151/(2*Inputs!$C$12*1000000)</f>
        <v>5376.448389110029</v>
      </c>
      <c r="R151" s="53">
        <f t="shared" si="14"/>
        <v>5362.4280256310094</v>
      </c>
      <c r="S151" s="53">
        <f>Inputs!$C$21*I151/(2*Inputs!$C$12*1000000)*COS(RADIANS(D151))</f>
        <v>1044.0170368416852</v>
      </c>
    </row>
    <row r="152" spans="1:19">
      <c r="A152" s="53">
        <f>Subsurface_Live_Data!A150</f>
        <v>14</v>
      </c>
      <c r="B152" s="54">
        <f>Model_Data!P150</f>
        <v>-119.74259435310159</v>
      </c>
      <c r="C152" s="54">
        <f>ABS(B152)*Inputs!$C$13/2</f>
        <v>299.35648588275399</v>
      </c>
      <c r="D152" s="54">
        <f>DEGREES(ASIN(MIN(1,C152/(Inputs!$C$11*1000))))</f>
        <v>4.2919786654121763</v>
      </c>
      <c r="E152" s="54">
        <f>Model_Data!I150</f>
        <v>4.0950335233008293</v>
      </c>
      <c r="F152" s="53">
        <f>Subsurface_Live_Data!F150</f>
        <v>1037.9208816428925</v>
      </c>
      <c r="G152" s="53">
        <f>Subsurface_Live_Data!I150</f>
        <v>5376.2625247784272</v>
      </c>
      <c r="H152" s="53">
        <f>Subsurface_Live_Data!K150</f>
        <v>15985.326614254289</v>
      </c>
      <c r="I152" s="54">
        <f>Subsurface_Live_Data!M150/COS(RADIANS(D152))</f>
        <v>12.359849482222945</v>
      </c>
      <c r="J152" s="54">
        <f>Subsurface_Live_Data!N150/COS(RADIANS(D152))</f>
        <v>64.022023988953734</v>
      </c>
      <c r="K152" s="54">
        <f>Subsurface_Live_Data!O150/COS(RADIANS(D152))</f>
        <v>190.35769909900867</v>
      </c>
      <c r="L152" s="53">
        <f>Inputs!$C$21*K152/(2*Inputs!$C$12*1000000)</f>
        <v>16030.281604527021</v>
      </c>
      <c r="M152" s="53">
        <f t="shared" si="10"/>
        <v>15985.326614254287</v>
      </c>
      <c r="N152" s="54">
        <f t="shared" si="11"/>
        <v>44.954990272732175</v>
      </c>
      <c r="O152" s="55">
        <f t="shared" si="12"/>
        <v>0</v>
      </c>
      <c r="P152" s="54">
        <f t="shared" si="13"/>
        <v>44.954990272732175</v>
      </c>
      <c r="Q152" s="53">
        <f>Inputs!$C$21*J152/(2*Inputs!$C$12*1000000)</f>
        <v>5391.3820049953383</v>
      </c>
      <c r="R152" s="53">
        <f t="shared" si="14"/>
        <v>5376.2625247784272</v>
      </c>
      <c r="S152" s="53">
        <f>Inputs!$C$21*I152/(2*Inputs!$C$12*1000000)*COS(RADIANS(D152))</f>
        <v>1037.9208816428925</v>
      </c>
    </row>
    <row r="153" spans="1:19">
      <c r="A153" s="53">
        <f>Subsurface_Live_Data!A151</f>
        <v>14.5</v>
      </c>
      <c r="B153" s="54">
        <f>Model_Data!P151</f>
        <v>-124.0104866564252</v>
      </c>
      <c r="C153" s="54">
        <f>ABS(B153)*Inputs!$C$13/2</f>
        <v>310.026216641063</v>
      </c>
      <c r="D153" s="54">
        <f>DEGREES(ASIN(MIN(1,C153/(Inputs!$C$11*1000))))</f>
        <v>4.445256676551721</v>
      </c>
      <c r="E153" s="54">
        <f>Model_Data!I151</f>
        <v>4.1301343739438137</v>
      </c>
      <c r="F153" s="53">
        <f>Subsurface_Live_Data!F151</f>
        <v>1033.0524298344535</v>
      </c>
      <c r="G153" s="53">
        <f>Subsurface_Live_Data!I151</f>
        <v>5389.3860432104857</v>
      </c>
      <c r="H153" s="53">
        <f>Subsurface_Live_Data!K151</f>
        <v>15969.739281077251</v>
      </c>
      <c r="I153" s="54">
        <f>Subsurface_Live_Data!M151/COS(RADIANS(D153))</f>
        <v>12.304389025998237</v>
      </c>
      <c r="J153" s="54">
        <f>Subsurface_Live_Data!N151/COS(RADIANS(D153))</f>
        <v>64.191420078818112</v>
      </c>
      <c r="K153" s="54">
        <f>Subsurface_Live_Data!O151/COS(RADIANS(D153))</f>
        <v>190.21095065777897</v>
      </c>
      <c r="L153" s="53">
        <f>Inputs!$C$21*K153/(2*Inputs!$C$12*1000000)</f>
        <v>16017.923718037155</v>
      </c>
      <c r="M153" s="53">
        <f t="shared" si="10"/>
        <v>15969.739281077247</v>
      </c>
      <c r="N153" s="54">
        <f t="shared" si="11"/>
        <v>48.184436959903906</v>
      </c>
      <c r="O153" s="55">
        <f t="shared" si="12"/>
        <v>0</v>
      </c>
      <c r="P153" s="54">
        <f t="shared" si="13"/>
        <v>48.184436959903906</v>
      </c>
      <c r="Q153" s="53">
        <f>Inputs!$C$21*J153/(2*Inputs!$C$12*1000000)</f>
        <v>5405.6470808818631</v>
      </c>
      <c r="R153" s="53">
        <f t="shared" si="14"/>
        <v>5389.3860432104857</v>
      </c>
      <c r="S153" s="53">
        <f>Inputs!$C$21*I153/(2*Inputs!$C$12*1000000)*COS(RADIANS(D153))</f>
        <v>1033.0524298344533</v>
      </c>
    </row>
    <row r="154" spans="1:19">
      <c r="A154" s="53">
        <f>Subsurface_Live_Data!A152</f>
        <v>15</v>
      </c>
      <c r="B154" s="54">
        <f>Model_Data!P152</f>
        <v>-128.2774733243059</v>
      </c>
      <c r="C154" s="54">
        <f>ABS(B154)*Inputs!$C$13/2</f>
        <v>320.69368331076475</v>
      </c>
      <c r="D154" s="54">
        <f>DEGREES(ASIN(MIN(1,C154/(Inputs!$C$11*1000))))</f>
        <v>4.5985340364774885</v>
      </c>
      <c r="E154" s="54">
        <f>Model_Data!I152</f>
        <v>4.1661452978542997</v>
      </c>
      <c r="F154" s="53">
        <f>Subsurface_Live_Data!F152</f>
        <v>1028.6247259678748</v>
      </c>
      <c r="G154" s="53">
        <f>Subsurface_Live_Data!I152</f>
        <v>5401.7657033595578</v>
      </c>
      <c r="H154" s="53">
        <f>Subsurface_Live_Data!K152</f>
        <v>15955.784004300433</v>
      </c>
      <c r="I154" s="54">
        <f>Subsurface_Live_Data!M152/COS(RADIANS(D154))</f>
        <v>12.254244295236932</v>
      </c>
      <c r="J154" s="54">
        <f>Subsurface_Live_Data!N152/COS(RADIANS(D154))</f>
        <v>64.352484325432883</v>
      </c>
      <c r="K154" s="54">
        <f>Subsurface_Live_Data!O152/COS(RADIANS(D154))</f>
        <v>190.08494563141366</v>
      </c>
      <c r="L154" s="53">
        <f>Inputs!$C$21*K154/(2*Inputs!$C$12*1000000)</f>
        <v>16007.312662819624</v>
      </c>
      <c r="M154" s="53">
        <f t="shared" si="10"/>
        <v>15955.784004300434</v>
      </c>
      <c r="N154" s="54">
        <f t="shared" si="11"/>
        <v>51.528658519191595</v>
      </c>
      <c r="O154" s="55">
        <f t="shared" si="12"/>
        <v>0</v>
      </c>
      <c r="P154" s="54">
        <f t="shared" si="13"/>
        <v>51.528658519191595</v>
      </c>
      <c r="Q154" s="53">
        <f>Inputs!$C$21*J154/(2*Inputs!$C$12*1000000)</f>
        <v>5419.2105208786506</v>
      </c>
      <c r="R154" s="53">
        <f t="shared" si="14"/>
        <v>5401.7657033595569</v>
      </c>
      <c r="S154" s="53">
        <f>Inputs!$C$21*I154/(2*Inputs!$C$12*1000000)*COS(RADIANS(D154))</f>
        <v>1028.6247259678751</v>
      </c>
    </row>
    <row r="155" spans="1:19">
      <c r="A155" s="53">
        <f>Subsurface_Live_Data!A153</f>
        <v>15.5</v>
      </c>
      <c r="B155" s="54">
        <f>Model_Data!P153</f>
        <v>-132.5435235945406</v>
      </c>
      <c r="C155" s="54">
        <f>ABS(B155)*Inputs!$C$13/2</f>
        <v>331.35880898635151</v>
      </c>
      <c r="D155" s="54">
        <f>DEGREES(ASIN(MIN(1,C155/(Inputs!$C$11*1000))))</f>
        <v>4.7518107366973883</v>
      </c>
      <c r="E155" s="54">
        <f>Model_Data!I153</f>
        <v>4.2030418750829472</v>
      </c>
      <c r="F155" s="53">
        <f>Subsurface_Live_Data!F153</f>
        <v>1025.8453011969823</v>
      </c>
      <c r="G155" s="53">
        <f>Subsurface_Live_Data!I153</f>
        <v>5413.3713235024179</v>
      </c>
      <c r="H155" s="53">
        <f>Subsurface_Live_Data!K153</f>
        <v>15939.048750669783</v>
      </c>
      <c r="I155" s="54">
        <f>Subsurface_Live_Data!M153/COS(RADIANS(D155))</f>
        <v>12.223806313779725</v>
      </c>
      <c r="J155" s="54">
        <f>Subsurface_Live_Data!N153/COS(RADIANS(D155))</f>
        <v>64.504855152966826</v>
      </c>
      <c r="K155" s="54">
        <f>Subsurface_Live_Data!O153/COS(RADIANS(D155))</f>
        <v>189.92712110367984</v>
      </c>
      <c r="L155" s="53">
        <f>Inputs!$C$21*K155/(2*Inputs!$C$12*1000000)</f>
        <v>15994.022043970745</v>
      </c>
      <c r="M155" s="53">
        <f t="shared" si="10"/>
        <v>15939.048750669785</v>
      </c>
      <c r="N155" s="54">
        <f t="shared" si="11"/>
        <v>54.973293300961814</v>
      </c>
      <c r="O155" s="55">
        <f t="shared" si="12"/>
        <v>0</v>
      </c>
      <c r="P155" s="54">
        <f t="shared" si="13"/>
        <v>54.973293300961814</v>
      </c>
      <c r="Q155" s="53">
        <f>Inputs!$C$21*J155/(2*Inputs!$C$12*1000000)</f>
        <v>5432.0418761915425</v>
      </c>
      <c r="R155" s="53">
        <f t="shared" si="14"/>
        <v>5413.3713235024179</v>
      </c>
      <c r="S155" s="53">
        <f>Inputs!$C$21*I155/(2*Inputs!$C$12*1000000)*COS(RADIANS(D155))</f>
        <v>1025.8453011969823</v>
      </c>
    </row>
    <row r="156" spans="1:19">
      <c r="A156" s="53">
        <f>Subsurface_Live_Data!A154</f>
        <v>16</v>
      </c>
      <c r="B156" s="54">
        <f>Model_Data!P154</f>
        <v>-136.80860673657662</v>
      </c>
      <c r="C156" s="54">
        <f>ABS(B156)*Inputs!$C$13/2</f>
        <v>342.02151684144155</v>
      </c>
      <c r="D156" s="54">
        <f>DEGREES(ASIN(MIN(1,C156/(Inputs!$C$11*1000))))</f>
        <v>4.9050867695851093</v>
      </c>
      <c r="E156" s="54">
        <f>Model_Data!I154</f>
        <v>4.2407999364952262</v>
      </c>
      <c r="F156" s="53">
        <f>Subsurface_Live_Data!F154</f>
        <v>1024.4748592454584</v>
      </c>
      <c r="G156" s="53">
        <f>Subsurface_Live_Data!I154</f>
        <v>5424.1758669053825</v>
      </c>
      <c r="H156" s="53">
        <f>Subsurface_Live_Data!K154</f>
        <v>15920.135353699008</v>
      </c>
      <c r="I156" s="54">
        <f>Subsurface_Live_Data!M154/COS(RADIANS(D156))</f>
        <v>12.210235285720001</v>
      </c>
      <c r="J156" s="54">
        <f>Subsurface_Live_Data!N154/COS(RADIANS(D156))</f>
        <v>64.648207780148681</v>
      </c>
      <c r="K156" s="54">
        <f>Subsurface_Live_Data!O154/COS(RADIANS(D156))</f>
        <v>189.7446254487341</v>
      </c>
      <c r="L156" s="53">
        <f>Inputs!$C$21*K156/(2*Inputs!$C$12*1000000)</f>
        <v>15978.653835832962</v>
      </c>
      <c r="M156" s="53">
        <f t="shared" si="10"/>
        <v>15920.135353699006</v>
      </c>
      <c r="N156" s="54">
        <f t="shared" si="11"/>
        <v>58.518482133953512</v>
      </c>
      <c r="O156" s="55">
        <f t="shared" si="12"/>
        <v>0</v>
      </c>
      <c r="P156" s="54">
        <f t="shared" si="13"/>
        <v>58.518482133953512</v>
      </c>
      <c r="Q156" s="53">
        <f>Inputs!$C$21*J156/(2*Inputs!$C$12*1000000)</f>
        <v>5444.1137965464877</v>
      </c>
      <c r="R156" s="53">
        <f t="shared" si="14"/>
        <v>5424.1758669053816</v>
      </c>
      <c r="S156" s="53">
        <f>Inputs!$C$21*I156/(2*Inputs!$C$12*1000000)*COS(RADIANS(D156))</f>
        <v>1024.4748592454584</v>
      </c>
    </row>
    <row r="157" spans="1:19">
      <c r="A157" s="53">
        <f>Subsurface_Live_Data!A155</f>
        <v>16.5</v>
      </c>
      <c r="B157" s="54">
        <f>Model_Data!P155</f>
        <v>-141.07269207324862</v>
      </c>
      <c r="C157" s="54">
        <f>ABS(B157)*Inputs!$C$13/2</f>
        <v>352.68173018312154</v>
      </c>
      <c r="D157" s="54">
        <f>DEGREES(ASIN(MIN(1,C157/(Inputs!$C$11*1000))))</f>
        <v>5.0583621291541103</v>
      </c>
      <c r="E157" s="54">
        <f>Model_Data!I155</f>
        <v>4.2793956023743185</v>
      </c>
      <c r="F157" s="53">
        <f>Subsurface_Live_Data!F155</f>
        <v>1024.1353283794197</v>
      </c>
      <c r="G157" s="53">
        <f>Subsurface_Live_Data!I155</f>
        <v>5434.1558862080838</v>
      </c>
      <c r="H157" s="53">
        <f>Subsurface_Live_Data!K155</f>
        <v>15900.088700233617</v>
      </c>
      <c r="I157" s="54">
        <f>Subsurface_Live_Data!M155/COS(RADIANS(D157))</f>
        <v>12.20903522671275</v>
      </c>
      <c r="J157" s="54">
        <f>Subsurface_Live_Data!N155/COS(RADIANS(D157))</f>
        <v>64.78225953512198</v>
      </c>
      <c r="K157" s="54">
        <f>Subsurface_Live_Data!O155/COS(RADIANS(D157))</f>
        <v>189.54989411037153</v>
      </c>
      <c r="L157" s="53">
        <f>Inputs!$C$21*K157/(2*Inputs!$C$12*1000000)</f>
        <v>15962.255244097754</v>
      </c>
      <c r="M157" s="53">
        <f t="shared" si="10"/>
        <v>15900.088700233617</v>
      </c>
      <c r="N157" s="54">
        <f t="shared" si="11"/>
        <v>62.166543864137566</v>
      </c>
      <c r="O157" s="55">
        <f t="shared" si="12"/>
        <v>0</v>
      </c>
      <c r="P157" s="54">
        <f t="shared" si="13"/>
        <v>62.166543864137566</v>
      </c>
      <c r="Q157" s="53">
        <f>Inputs!$C$21*J157/(2*Inputs!$C$12*1000000)</f>
        <v>5455.4024777607183</v>
      </c>
      <c r="R157" s="53">
        <f t="shared" si="14"/>
        <v>5434.1558862080847</v>
      </c>
      <c r="S157" s="53">
        <f>Inputs!$C$21*I157/(2*Inputs!$C$12*1000000)*COS(RADIANS(D157))</f>
        <v>1024.1353283794197</v>
      </c>
    </row>
    <row r="158" spans="1:19">
      <c r="A158" s="53">
        <f>Subsurface_Live_Data!A156</f>
        <v>17</v>
      </c>
      <c r="B158" s="54">
        <f>Model_Data!P156</f>
        <v>-145.33574898605366</v>
      </c>
      <c r="C158" s="54">
        <f>ABS(B158)*Inputs!$C$13/2</f>
        <v>363.33937246513415</v>
      </c>
      <c r="D158" s="54">
        <f>DEGREES(ASIN(MIN(1,C158/(Inputs!$C$11*1000))))</f>
        <v>5.2116368112408855</v>
      </c>
      <c r="E158" s="54">
        <f>Model_Data!I156</f>
        <v>4.3188053168235525</v>
      </c>
      <c r="F158" s="53">
        <f>Subsurface_Live_Data!F156</f>
        <v>1024.311229661992</v>
      </c>
      <c r="G158" s="53">
        <f>Subsurface_Live_Data!I156</f>
        <v>5443.2919528792272</v>
      </c>
      <c r="H158" s="53">
        <f>Subsurface_Live_Data!K156</f>
        <v>15880.399991454986</v>
      </c>
      <c r="I158" s="54">
        <f>Subsurface_Live_Data!M156/COS(RADIANS(D158))</f>
        <v>12.214068084747392</v>
      </c>
      <c r="J158" s="54">
        <f>Subsurface_Live_Data!N156/COS(RADIANS(D158))</f>
        <v>64.90677500388577</v>
      </c>
      <c r="K158" s="54">
        <f>Subsurface_Live_Data!O156/COS(RADIANS(D158))</f>
        <v>189.36069535492501</v>
      </c>
      <c r="L158" s="53">
        <f>Inputs!$C$21*K158/(2*Inputs!$C$12*1000000)</f>
        <v>15946.322558719705</v>
      </c>
      <c r="M158" s="53">
        <f t="shared" si="10"/>
        <v>15880.399991454986</v>
      </c>
      <c r="N158" s="54">
        <f t="shared" si="11"/>
        <v>65.922567264718964</v>
      </c>
      <c r="O158" s="55">
        <f t="shared" si="12"/>
        <v>0</v>
      </c>
      <c r="P158" s="54">
        <f t="shared" si="13"/>
        <v>65.922567264718964</v>
      </c>
      <c r="Q158" s="53">
        <f>Inputs!$C$21*J158/(2*Inputs!$C$12*1000000)</f>
        <v>5465.8880952999652</v>
      </c>
      <c r="R158" s="53">
        <f t="shared" si="14"/>
        <v>5443.2919528792281</v>
      </c>
      <c r="S158" s="53">
        <f>Inputs!$C$21*I158/(2*Inputs!$C$12*1000000)*COS(RADIANS(D158))</f>
        <v>1024.311229661992</v>
      </c>
    </row>
    <row r="159" spans="1:19">
      <c r="A159" s="53">
        <f>Subsurface_Live_Data!A157</f>
        <v>17.5</v>
      </c>
      <c r="B159" s="54">
        <f>Model_Data!P157</f>
        <v>-149.59774689641563</v>
      </c>
      <c r="C159" s="54">
        <f>ABS(B159)*Inputs!$C$13/2</f>
        <v>373.99436724103907</v>
      </c>
      <c r="D159" s="54">
        <f>DEGREES(ASIN(MIN(1,C159/(Inputs!$C$11*1000))))</f>
        <v>5.3649108128250882</v>
      </c>
      <c r="E159" s="54">
        <f>Model_Data!I157</f>
        <v>4.3590058781406578</v>
      </c>
      <c r="F159" s="53">
        <f>Subsurface_Live_Data!F157</f>
        <v>1025.7831277694747</v>
      </c>
      <c r="G159" s="53">
        <f>Subsurface_Live_Data!I157</f>
        <v>5451.5690607341403</v>
      </c>
      <c r="H159" s="53">
        <f>Subsurface_Live_Data!K157</f>
        <v>15857.99823216511</v>
      </c>
      <c r="I159" s="54">
        <f>Subsurface_Live_Data!M157/COS(RADIANS(D159))</f>
        <v>12.234648338527125</v>
      </c>
      <c r="J159" s="54">
        <f>Subsurface_Live_Data!N157/COS(RADIANS(D159))</f>
        <v>65.02157088146798</v>
      </c>
      <c r="K159" s="54">
        <f>Subsurface_Live_Data!O157/COS(RADIANS(D159))</f>
        <v>189.14040060827222</v>
      </c>
      <c r="L159" s="53">
        <f>Inputs!$C$21*K159/(2*Inputs!$C$12*1000000)</f>
        <v>15927.771237488378</v>
      </c>
      <c r="M159" s="53">
        <f t="shared" si="10"/>
        <v>15857.998232165111</v>
      </c>
      <c r="N159" s="54">
        <f t="shared" si="11"/>
        <v>69.77300532326808</v>
      </c>
      <c r="O159" s="55">
        <f t="shared" si="12"/>
        <v>0</v>
      </c>
      <c r="P159" s="54">
        <f t="shared" si="13"/>
        <v>69.77300532326808</v>
      </c>
      <c r="Q159" s="53">
        <f>Inputs!$C$21*J159/(2*Inputs!$C$12*1000000)</f>
        <v>5475.555212802391</v>
      </c>
      <c r="R159" s="53">
        <f t="shared" si="14"/>
        <v>5451.5690607341403</v>
      </c>
      <c r="S159" s="53">
        <f>Inputs!$C$21*I159/(2*Inputs!$C$12*1000000)*COS(RADIANS(D159))</f>
        <v>1025.7831277694747</v>
      </c>
    </row>
    <row r="160" spans="1:19">
      <c r="A160" s="53">
        <f>Subsurface_Live_Data!A158</f>
        <v>18</v>
      </c>
      <c r="B160" s="54">
        <f>Model_Data!P158</f>
        <v>-153.85865527787246</v>
      </c>
      <c r="C160" s="54">
        <f>ABS(B160)*Inputs!$C$13/2</f>
        <v>384.64663819468115</v>
      </c>
      <c r="D160" s="54">
        <f>DEGREES(ASIN(MIN(1,C160/(Inputs!$C$11*1000))))</f>
        <v>5.5181841324612897</v>
      </c>
      <c r="E160" s="54">
        <f>Model_Data!I158</f>
        <v>4.3999744653546005</v>
      </c>
      <c r="F160" s="53">
        <f>Subsurface_Live_Data!F158</f>
        <v>1027.7208984886204</v>
      </c>
      <c r="G160" s="53">
        <f>Subsurface_Live_Data!I158</f>
        <v>5458.9769919198461</v>
      </c>
      <c r="H160" s="53">
        <f>Subsurface_Live_Data!K158</f>
        <v>15835.432705922178</v>
      </c>
      <c r="I160" s="54">
        <f>Subsurface_Live_Data!M158/COS(RADIANS(D160))</f>
        <v>12.260884438166586</v>
      </c>
      <c r="J160" s="54">
        <f>Subsurface_Live_Data!N158/COS(RADIANS(D160))</f>
        <v>65.126520387948105</v>
      </c>
      <c r="K160" s="54">
        <f>Subsurface_Live_Data!O158/COS(RADIANS(D160))</f>
        <v>188.91939506261318</v>
      </c>
      <c r="L160" s="53">
        <f>Inputs!$C$21*K160/(2*Inputs!$C$12*1000000)</f>
        <v>15909.160058902773</v>
      </c>
      <c r="M160" s="53">
        <f t="shared" si="10"/>
        <v>15835.43270592218</v>
      </c>
      <c r="N160" s="54">
        <f t="shared" si="11"/>
        <v>73.727352980595242</v>
      </c>
      <c r="O160" s="55">
        <f t="shared" si="12"/>
        <v>0</v>
      </c>
      <c r="P160" s="54">
        <f t="shared" si="13"/>
        <v>73.727352980595242</v>
      </c>
      <c r="Q160" s="53">
        <f>Inputs!$C$21*J160/(2*Inputs!$C$12*1000000)</f>
        <v>5484.3931539578871</v>
      </c>
      <c r="R160" s="53">
        <f t="shared" si="14"/>
        <v>5458.9769919198461</v>
      </c>
      <c r="S160" s="53">
        <f>Inputs!$C$21*I160/(2*Inputs!$C$12*1000000)*COS(RADIANS(D160))</f>
        <v>1027.7208984886204</v>
      </c>
    </row>
    <row r="161" spans="1:19">
      <c r="A161" s="53">
        <f>Subsurface_Live_Data!A159</f>
        <v>18.5</v>
      </c>
      <c r="B161" s="54">
        <f>Model_Data!P159</f>
        <v>-158.1184436692638</v>
      </c>
      <c r="C161" s="54">
        <f>ABS(B161)*Inputs!$C$13/2</f>
        <v>395.29610917315949</v>
      </c>
      <c r="D161" s="54">
        <f>DEGREES(ASIN(MIN(1,C161/(Inputs!$C$11*1000))))</f>
        <v>5.6714567707475636</v>
      </c>
      <c r="E161" s="54">
        <f>Model_Data!I159</f>
        <v>4.4416886611294961</v>
      </c>
      <c r="F161" s="53">
        <f>Subsurface_Live_Data!F159</f>
        <v>1029.8819065267064</v>
      </c>
      <c r="G161" s="53">
        <f>Subsurface_Live_Data!I159</f>
        <v>5465.510633501357</v>
      </c>
      <c r="H161" s="53">
        <f>Subsurface_Live_Data!K159</f>
        <v>15813.188429767819</v>
      </c>
      <c r="I161" s="54">
        <f>Subsurface_Live_Data!M159/COS(RADIANS(D161))</f>
        <v>12.289885810274194</v>
      </c>
      <c r="J161" s="54">
        <f>Subsurface_Live_Data!N159/COS(RADIANS(D161))</f>
        <v>65.221557107556791</v>
      </c>
      <c r="K161" s="54">
        <f>Subsurface_Live_Data!O159/COS(RADIANS(D161))</f>
        <v>188.70346091778433</v>
      </c>
      <c r="L161" s="53">
        <f>Inputs!$C$21*K161/(2*Inputs!$C$12*1000000)</f>
        <v>15890.975949901544</v>
      </c>
      <c r="M161" s="53">
        <f t="shared" si="10"/>
        <v>15813.188429767817</v>
      </c>
      <c r="N161" s="54">
        <f t="shared" si="11"/>
        <v>77.787520133724684</v>
      </c>
      <c r="O161" s="55">
        <f t="shared" si="12"/>
        <v>0</v>
      </c>
      <c r="P161" s="54">
        <f t="shared" si="13"/>
        <v>77.787520133724684</v>
      </c>
      <c r="Q161" s="53">
        <f>Inputs!$C$21*J161/(2*Inputs!$C$12*1000000)</f>
        <v>5492.3963258038821</v>
      </c>
      <c r="R161" s="53">
        <f t="shared" si="14"/>
        <v>5465.510633501357</v>
      </c>
      <c r="S161" s="53">
        <f>Inputs!$C$21*I161/(2*Inputs!$C$12*1000000)*COS(RADIANS(D161))</f>
        <v>1029.8819065267066</v>
      </c>
    </row>
    <row r="162" spans="1:19">
      <c r="A162" s="53">
        <f>Subsurface_Live_Data!A160</f>
        <v>19</v>
      </c>
      <c r="B162" s="54">
        <f>Model_Data!P160</f>
        <v>-162.37708165526783</v>
      </c>
      <c r="C162" s="54">
        <f>ABS(B162)*Inputs!$C$13/2</f>
        <v>405.94270413816957</v>
      </c>
      <c r="D162" s="54">
        <f>DEGREES(ASIN(MIN(1,C162/(Inputs!$C$11*1000))))</f>
        <v>5.8247287296197001</v>
      </c>
      <c r="E162" s="54">
        <f>Model_Data!I160</f>
        <v>4.4841264712495112</v>
      </c>
      <c r="F162" s="53">
        <f>Subsurface_Live_Data!F160</f>
        <v>1033.2205903331885</v>
      </c>
      <c r="G162" s="53">
        <f>Subsurface_Live_Data!I160</f>
        <v>5471.1702328682086</v>
      </c>
      <c r="H162" s="53">
        <f>Subsurface_Live_Data!K160</f>
        <v>15787.561669406819</v>
      </c>
      <c r="I162" s="54">
        <f>Subsurface_Live_Data!M160/COS(RADIANS(D162))</f>
        <v>12.333047892350052</v>
      </c>
      <c r="J162" s="54">
        <f>Subsurface_Live_Data!N160/COS(RADIANS(D162))</f>
        <v>65.306678109661149</v>
      </c>
      <c r="K162" s="54">
        <f>Subsurface_Live_Data!O160/COS(RADIANS(D162))</f>
        <v>188.44838749238963</v>
      </c>
      <c r="L162" s="53">
        <f>Inputs!$C$21*K162/(2*Inputs!$C$12*1000000)</f>
        <v>15869.495868674141</v>
      </c>
      <c r="M162" s="53">
        <f t="shared" si="10"/>
        <v>15787.561669406819</v>
      </c>
      <c r="N162" s="54">
        <f t="shared" si="11"/>
        <v>81.934199267321674</v>
      </c>
      <c r="O162" s="55">
        <f t="shared" si="12"/>
        <v>0</v>
      </c>
      <c r="P162" s="54">
        <f t="shared" si="13"/>
        <v>81.934199267321674</v>
      </c>
      <c r="Q162" s="53">
        <f>Inputs!$C$21*J162/(2*Inputs!$C$12*1000000)</f>
        <v>5499.5644815477835</v>
      </c>
      <c r="R162" s="53">
        <f t="shared" si="14"/>
        <v>5471.1702328682086</v>
      </c>
      <c r="S162" s="53">
        <f>Inputs!$C$21*I162/(2*Inputs!$C$12*1000000)*COS(RADIANS(D162))</f>
        <v>1033.2205903331885</v>
      </c>
    </row>
    <row r="163" spans="1:19">
      <c r="A163" s="53">
        <f>Subsurface_Live_Data!A161</f>
        <v>19.5</v>
      </c>
      <c r="B163" s="54">
        <f>Model_Data!P161</f>
        <v>-166.6345388791342</v>
      </c>
      <c r="C163" s="54">
        <f>ABS(B163)*Inputs!$C$13/2</f>
        <v>416.58634719783549</v>
      </c>
      <c r="D163" s="54">
        <f>DEGREES(ASIN(MIN(1,C163/(Inputs!$C$11*1000))))</f>
        <v>5.9780000128037143</v>
      </c>
      <c r="E163" s="54">
        <f>Model_Data!I161</f>
        <v>4.527266340904271</v>
      </c>
      <c r="F163" s="53">
        <f>Subsurface_Live_Data!F161</f>
        <v>1036.5586578182406</v>
      </c>
      <c r="G163" s="53">
        <f>Subsurface_Live_Data!I161</f>
        <v>5475.9615806586044</v>
      </c>
      <c r="H163" s="53">
        <f>Subsurface_Live_Data!K161</f>
        <v>15762.323121828636</v>
      </c>
      <c r="I163" s="54">
        <f>Subsurface_Live_Data!M161/COS(RADIANS(D163))</f>
        <v>12.376314445795467</v>
      </c>
      <c r="J163" s="54">
        <f>Subsurface_Live_Data!N161/COS(RADIANS(D163))</f>
        <v>65.381946216120298</v>
      </c>
      <c r="K163" s="54">
        <f>Subsurface_Live_Data!O161/COS(RADIANS(D163))</f>
        <v>188.19915870712899</v>
      </c>
      <c r="L163" s="53">
        <f>Inputs!$C$21*K163/(2*Inputs!$C$12*1000000)</f>
        <v>15848.507972568063</v>
      </c>
      <c r="M163" s="53">
        <f t="shared" si="10"/>
        <v>15762.323121828638</v>
      </c>
      <c r="N163" s="54">
        <f t="shared" si="11"/>
        <v>86.184850739426111</v>
      </c>
      <c r="O163" s="55">
        <f t="shared" si="12"/>
        <v>0</v>
      </c>
      <c r="P163" s="54">
        <f t="shared" si="13"/>
        <v>86.184850739426111</v>
      </c>
      <c r="Q163" s="53">
        <f>Inputs!$C$21*J163/(2*Inputs!$C$12*1000000)</f>
        <v>5505.9029115040739</v>
      </c>
      <c r="R163" s="53">
        <f t="shared" si="14"/>
        <v>5475.9615806586035</v>
      </c>
      <c r="S163" s="53">
        <f>Inputs!$C$21*I163/(2*Inputs!$C$12*1000000)*COS(RADIANS(D163))</f>
        <v>1036.5586578182404</v>
      </c>
    </row>
    <row r="164" spans="1:19">
      <c r="A164" s="53">
        <f>Subsurface_Live_Data!A162</f>
        <v>20</v>
      </c>
      <c r="B164" s="54">
        <f>Model_Data!P162</f>
        <v>-170.89078503895507</v>
      </c>
      <c r="C164" s="54">
        <f>ABS(B164)*Inputs!$C$13/2</f>
        <v>427.22696259738768</v>
      </c>
      <c r="D164" s="54">
        <f>DEGREES(ASIN(MIN(1,C164/(Inputs!$C$11*1000))))</f>
        <v>6.1312706256763763</v>
      </c>
      <c r="E164" s="54">
        <f>Model_Data!I162</f>
        <v>4.5710871679965557</v>
      </c>
      <c r="F164" s="53">
        <f>Subsurface_Live_Data!F162</f>
        <v>1039.9080920443155</v>
      </c>
      <c r="G164" s="53">
        <f>Subsurface_Live_Data!I162</f>
        <v>5479.8961107931982</v>
      </c>
      <c r="H164" s="53">
        <f>Subsurface_Live_Data!K162</f>
        <v>15737.095893870179</v>
      </c>
      <c r="I164" s="54">
        <f>Subsurface_Live_Data!M162/COS(RADIANS(D164))</f>
        <v>12.419829577002291</v>
      </c>
      <c r="J164" s="54">
        <f>Subsurface_Live_Data!N162/COS(RADIANS(D164))</f>
        <v>65.447491289286802</v>
      </c>
      <c r="K164" s="54">
        <f>Subsurface_Live_Data!O162/COS(RADIANS(D164))</f>
        <v>187.95127236155886</v>
      </c>
      <c r="L164" s="53">
        <f>Inputs!$C$21*K164/(2*Inputs!$C$12*1000000)</f>
        <v>15827.633125140224</v>
      </c>
      <c r="M164" s="53">
        <f t="shared" si="10"/>
        <v>15737.095893870181</v>
      </c>
      <c r="N164" s="54">
        <f t="shared" si="11"/>
        <v>90.537231270045595</v>
      </c>
      <c r="O164" s="55">
        <f t="shared" si="12"/>
        <v>0</v>
      </c>
      <c r="P164" s="54">
        <f t="shared" si="13"/>
        <v>90.537231270045595</v>
      </c>
      <c r="Q164" s="53">
        <f>Inputs!$C$21*J164/(2*Inputs!$C$12*1000000)</f>
        <v>5511.4225515586731</v>
      </c>
      <c r="R164" s="53">
        <f t="shared" si="14"/>
        <v>5479.8961107931982</v>
      </c>
      <c r="S164" s="53">
        <f>Inputs!$C$21*I164/(2*Inputs!$C$12*1000000)*COS(RADIANS(D164))</f>
        <v>1039.9080920443155</v>
      </c>
    </row>
    <row r="165" spans="1:19">
      <c r="A165" s="53">
        <f>Subsurface_Live_Data!A163</f>
        <v>20.5</v>
      </c>
      <c r="B165" s="54">
        <f>Model_Data!P163</f>
        <v>-175.14578990121663</v>
      </c>
      <c r="C165" s="54">
        <f>ABS(B165)*Inputs!$C$13/2</f>
        <v>437.86447475304158</v>
      </c>
      <c r="D165" s="54">
        <f>DEGREES(ASIN(MIN(1,C165/(Inputs!$C$11*1000))))</f>
        <v>6.2845405757482657</v>
      </c>
      <c r="E165" s="54">
        <f>Model_Data!I163</f>
        <v>4.6155683136934407</v>
      </c>
      <c r="F165" s="53">
        <f>Subsurface_Live_Data!F163</f>
        <v>1043.3832114945849</v>
      </c>
      <c r="G165" s="53">
        <f>Subsurface_Live_Data!I163</f>
        <v>5482.9909085297759</v>
      </c>
      <c r="H165" s="53">
        <f>Subsurface_Live_Data!K163</f>
        <v>15711.171253853849</v>
      </c>
      <c r="I165" s="54">
        <f>Subsurface_Live_Data!M163/COS(RADIANS(D165))</f>
        <v>12.464960131682385</v>
      </c>
      <c r="J165" s="54">
        <f>Subsurface_Live_Data!N163/COS(RADIANS(D165))</f>
        <v>65.503510430554158</v>
      </c>
      <c r="K165" s="54">
        <f>Subsurface_Live_Data!O163/COS(RADIANS(D165))</f>
        <v>187.69625689184187</v>
      </c>
      <c r="L165" s="53">
        <f>Inputs!$C$21*K165/(2*Inputs!$C$12*1000000)</f>
        <v>15806.157924439527</v>
      </c>
      <c r="M165" s="53">
        <f t="shared" si="10"/>
        <v>15711.17125385385</v>
      </c>
      <c r="N165" s="54">
        <f t="shared" si="11"/>
        <v>94.986670585678439</v>
      </c>
      <c r="O165" s="55">
        <f t="shared" si="12"/>
        <v>0</v>
      </c>
      <c r="P165" s="54">
        <f t="shared" si="13"/>
        <v>94.986670585678439</v>
      </c>
      <c r="Q165" s="53">
        <f>Inputs!$C$21*J165/(2*Inputs!$C$12*1000000)</f>
        <v>5516.1399998888955</v>
      </c>
      <c r="R165" s="53">
        <f t="shared" si="14"/>
        <v>5482.9909085297759</v>
      </c>
      <c r="S165" s="53">
        <f>Inputs!$C$21*I165/(2*Inputs!$C$12*1000000)*COS(RADIANS(D165))</f>
        <v>1043.3832114945851</v>
      </c>
    </row>
    <row r="166" spans="1:19">
      <c r="A166" s="53">
        <f>Subsurface_Live_Data!A164</f>
        <v>21</v>
      </c>
      <c r="B166" s="54">
        <f>Model_Data!P164</f>
        <v>-179.3995232830639</v>
      </c>
      <c r="C166" s="54">
        <f>ABS(B166)*Inputs!$C$13/2</f>
        <v>448.49880820765975</v>
      </c>
      <c r="D166" s="54">
        <f>DEGREES(ASIN(MIN(1,C166/(Inputs!$C$11*1000))))</f>
        <v>6.437809872020356</v>
      </c>
      <c r="E166" s="54">
        <f>Model_Data!I164</f>
        <v>4.6606896104389781</v>
      </c>
      <c r="F166" s="53">
        <f>Subsurface_Live_Data!F164</f>
        <v>1046.7456226138204</v>
      </c>
      <c r="G166" s="53">
        <f>Subsurface_Live_Data!I164</f>
        <v>5485.268619186063</v>
      </c>
      <c r="H166" s="53">
        <f>Subsurface_Live_Data!K164</f>
        <v>15685.108568743879</v>
      </c>
      <c r="I166" s="54">
        <f>Subsurface_Live_Data!M164/COS(RADIANS(D166))</f>
        <v>12.508859603096486</v>
      </c>
      <c r="J166" s="54">
        <f>Subsurface_Live_Data!N164/COS(RADIANS(D166))</f>
        <v>65.550266999285597</v>
      </c>
      <c r="K166" s="54">
        <f>Subsurface_Live_Data!O164/COS(RADIANS(D166))</f>
        <v>187.44078475896205</v>
      </c>
      <c r="L166" s="53">
        <f>Inputs!$C$21*K166/(2*Inputs!$C$12*1000000)</f>
        <v>15784.644267510723</v>
      </c>
      <c r="M166" s="53">
        <f t="shared" si="10"/>
        <v>15685.108568743879</v>
      </c>
      <c r="N166" s="54">
        <f t="shared" si="11"/>
        <v>99.53569876684378</v>
      </c>
      <c r="O166" s="55">
        <f t="shared" si="12"/>
        <v>0</v>
      </c>
      <c r="P166" s="54">
        <f t="shared" si="13"/>
        <v>99.53569876684378</v>
      </c>
      <c r="Q166" s="53">
        <f>Inputs!$C$21*J166/(2*Inputs!$C$12*1000000)</f>
        <v>5520.0774343460998</v>
      </c>
      <c r="R166" s="53">
        <f t="shared" si="14"/>
        <v>5485.2686191860621</v>
      </c>
      <c r="S166" s="53">
        <f>Inputs!$C$21*I166/(2*Inputs!$C$12*1000000)*COS(RADIANS(D166))</f>
        <v>1046.7456226138206</v>
      </c>
    </row>
    <row r="167" spans="1:19">
      <c r="A167" s="53">
        <f>Subsurface_Live_Data!A165</f>
        <v>21.5</v>
      </c>
      <c r="B167" s="54">
        <f>Model_Data!P165</f>
        <v>-183.65195507121825</v>
      </c>
      <c r="C167" s="54">
        <f>ABS(B167)*Inputs!$C$13/2</f>
        <v>459.12988767804563</v>
      </c>
      <c r="D167" s="54">
        <f>DEGREES(ASIN(MIN(1,C167/(Inputs!$C$11*1000))))</f>
        <v>6.591078525660941</v>
      </c>
      <c r="E167" s="54">
        <f>Model_Data!I165</f>
        <v>4.7064313676414065</v>
      </c>
      <c r="F167" s="53">
        <f>Subsurface_Live_Data!F165</f>
        <v>1050.1811724741333</v>
      </c>
      <c r="G167" s="53">
        <f>Subsurface_Live_Data!I165</f>
        <v>5486.7572523045319</v>
      </c>
      <c r="H167" s="53">
        <f>Subsurface_Live_Data!K165</f>
        <v>15658.02240777977</v>
      </c>
      <c r="I167" s="54">
        <f>Subsurface_Live_Data!M165/COS(RADIANS(D167))</f>
        <v>12.553749399819059</v>
      </c>
      <c r="J167" s="54">
        <f>Subsurface_Live_Data!N165/COS(RADIANS(D167))</f>
        <v>65.588088387451478</v>
      </c>
      <c r="K167" s="54">
        <f>Subsurface_Live_Data!O165/COS(RADIANS(D167))</f>
        <v>187.17426531359783</v>
      </c>
      <c r="L167" s="53">
        <f>Inputs!$C$21*K167/(2*Inputs!$C$12*1000000)</f>
        <v>15762.200301322369</v>
      </c>
      <c r="M167" s="53">
        <f t="shared" si="10"/>
        <v>15658.02240777977</v>
      </c>
      <c r="N167" s="54">
        <f t="shared" si="11"/>
        <v>104.17789354259912</v>
      </c>
      <c r="O167" s="55">
        <f t="shared" si="12"/>
        <v>0</v>
      </c>
      <c r="P167" s="54">
        <f t="shared" si="13"/>
        <v>104.17789354259912</v>
      </c>
      <c r="Q167" s="53">
        <f>Inputs!$C$21*J167/(2*Inputs!$C$12*1000000)</f>
        <v>5523.2624250548697</v>
      </c>
      <c r="R167" s="53">
        <f t="shared" si="14"/>
        <v>5486.7572523045319</v>
      </c>
      <c r="S167" s="53">
        <f>Inputs!$C$21*I167/(2*Inputs!$C$12*1000000)*COS(RADIANS(D167))</f>
        <v>1050.1811724741333</v>
      </c>
    </row>
    <row r="168" spans="1:19">
      <c r="A168" s="53">
        <f>Subsurface_Live_Data!A166</f>
        <v>22</v>
      </c>
      <c r="B168" s="54">
        <f>Model_Data!P166</f>
        <v>-187.90305521988557</v>
      </c>
      <c r="C168" s="54">
        <f>ABS(B168)*Inputs!$C$13/2</f>
        <v>469.75763804971393</v>
      </c>
      <c r="D168" s="54">
        <f>DEGREES(ASIN(MIN(1,C168/(Inputs!$C$11*1000))))</f>
        <v>6.7443465499263899</v>
      </c>
      <c r="E168" s="54">
        <f>Model_Data!I166</f>
        <v>4.7527743752411666</v>
      </c>
      <c r="F168" s="53">
        <f>Subsurface_Live_Data!F166</f>
        <v>1053.5165251391243</v>
      </c>
      <c r="G168" s="53">
        <f>Subsurface_Live_Data!I166</f>
        <v>5487.4898785066434</v>
      </c>
      <c r="H168" s="53">
        <f>Subsurface_Live_Data!K166</f>
        <v>15630.330005252259</v>
      </c>
      <c r="I168" s="54">
        <f>Subsurface_Live_Data!M166/COS(RADIANS(D168))</f>
        <v>12.597558678920857</v>
      </c>
      <c r="J168" s="54">
        <f>Subsurface_Live_Data!N166/COS(RADIANS(D168))</f>
        <v>65.617362513931866</v>
      </c>
      <c r="K168" s="54">
        <f>Subsurface_Live_Data!O166/COS(RADIANS(D168))</f>
        <v>186.90167141522545</v>
      </c>
      <c r="L168" s="53">
        <f>Inputs!$C$21*K168/(2*Inputs!$C$12*1000000)</f>
        <v>15739.24479715696</v>
      </c>
      <c r="M168" s="53">
        <f t="shared" si="10"/>
        <v>15630.330005252261</v>
      </c>
      <c r="N168" s="54">
        <f t="shared" si="11"/>
        <v>108.91479190470091</v>
      </c>
      <c r="O168" s="55">
        <f t="shared" si="12"/>
        <v>0</v>
      </c>
      <c r="P168" s="54">
        <f t="shared" si="13"/>
        <v>108.91479190470091</v>
      </c>
      <c r="Q168" s="53">
        <f>Inputs!$C$21*J168/(2*Inputs!$C$12*1000000)</f>
        <v>5525.7276391934538</v>
      </c>
      <c r="R168" s="53">
        <f t="shared" si="14"/>
        <v>5487.4898785066443</v>
      </c>
      <c r="S168" s="53">
        <f>Inputs!$C$21*I168/(2*Inputs!$C$12*1000000)*COS(RADIANS(D168))</f>
        <v>1053.5165251391243</v>
      </c>
    </row>
    <row r="169" spans="1:19">
      <c r="A169" s="53">
        <f>Subsurface_Live_Data!A167</f>
        <v>22.5</v>
      </c>
      <c r="B169" s="54">
        <f>Model_Data!P167</f>
        <v>-192.15279373456724</v>
      </c>
      <c r="C169" s="54">
        <f>ABS(B169)*Inputs!$C$13/2</f>
        <v>480.3819843364181</v>
      </c>
      <c r="D169" s="54">
        <f>DEGREES(ASIN(MIN(1,C169/(Inputs!$C$11*1000))))</f>
        <v>6.897613959573504</v>
      </c>
      <c r="E169" s="54">
        <f>Model_Data!I167</f>
        <v>4.7996999053579179</v>
      </c>
      <c r="F169" s="53">
        <f>Subsurface_Live_Data!F167</f>
        <v>1056.3115127442754</v>
      </c>
      <c r="G169" s="53">
        <f>Subsurface_Live_Data!I167</f>
        <v>5487.5042190426539</v>
      </c>
      <c r="H169" s="53">
        <f>Subsurface_Live_Data!K167</f>
        <v>15603.432448110259</v>
      </c>
      <c r="I169" s="54">
        <f>Subsurface_Live_Data!M167/COS(RADIANS(D169))</f>
        <v>12.635022290151426</v>
      </c>
      <c r="J169" s="54">
        <f>Subsurface_Live_Data!N167/COS(RADIANS(D169))</f>
        <v>65.638533035367303</v>
      </c>
      <c r="K169" s="54">
        <f>Subsurface_Live_Data!O167/COS(RADIANS(D169))</f>
        <v>186.63975011741971</v>
      </c>
      <c r="L169" s="53">
        <f>Inputs!$C$21*K169/(2*Inputs!$C$12*1000000)</f>
        <v>15717.18804724917</v>
      </c>
      <c r="M169" s="53">
        <f t="shared" si="10"/>
        <v>15603.432448110261</v>
      </c>
      <c r="N169" s="54">
        <f t="shared" si="11"/>
        <v>113.75559913891084</v>
      </c>
      <c r="O169" s="55">
        <f t="shared" si="12"/>
        <v>0</v>
      </c>
      <c r="P169" s="54">
        <f t="shared" si="13"/>
        <v>113.75559913891084</v>
      </c>
      <c r="Q169" s="53">
        <f>Inputs!$C$21*J169/(2*Inputs!$C$12*1000000)</f>
        <v>5527.5104376929676</v>
      </c>
      <c r="R169" s="53">
        <f t="shared" si="14"/>
        <v>5487.5042190426548</v>
      </c>
      <c r="S169" s="53">
        <f>Inputs!$C$21*I169/(2*Inputs!$C$12*1000000)*COS(RADIANS(D169))</f>
        <v>1056.3115127442754</v>
      </c>
    </row>
    <row r="170" spans="1:19">
      <c r="A170" s="53">
        <f>Subsurface_Live_Data!A168</f>
        <v>23</v>
      </c>
      <c r="B170" s="54">
        <f>Model_Data!P168</f>
        <v>-196.40114070170966</v>
      </c>
      <c r="C170" s="54">
        <f>ABS(B170)*Inputs!$C$13/2</f>
        <v>491.00285175427416</v>
      </c>
      <c r="D170" s="54">
        <f>DEGREES(ASIN(MIN(1,C170/(Inputs!$C$11*1000))))</f>
        <v>7.05088077192491</v>
      </c>
      <c r="E170" s="54">
        <f>Model_Data!I168</f>
        <v>4.8471897122057523</v>
      </c>
      <c r="F170" s="53">
        <f>Subsurface_Live_Data!F168</f>
        <v>1058.9196093320863</v>
      </c>
      <c r="G170" s="53">
        <f>Subsurface_Live_Data!I168</f>
        <v>5486.8421310089261</v>
      </c>
      <c r="H170" s="53">
        <f>Subsurface_Live_Data!K168</f>
        <v>15576.006285577792</v>
      </c>
      <c r="I170" s="54">
        <f>Subsurface_Live_Data!M168/COS(RADIANS(D170))</f>
        <v>12.670364361763825</v>
      </c>
      <c r="J170" s="54">
        <f>Subsurface_Live_Data!N168/COS(RADIANS(D170))</f>
        <v>65.652093305940113</v>
      </c>
      <c r="K170" s="54">
        <f>Subsurface_Live_Data!O168/COS(RADIANS(D170))</f>
        <v>186.37267003099043</v>
      </c>
      <c r="L170" s="53">
        <f>Inputs!$C$21*K170/(2*Inputs!$C$12*1000000)</f>
        <v>15694.696868711673</v>
      </c>
      <c r="M170" s="53">
        <f t="shared" si="10"/>
        <v>15576.006285577794</v>
      </c>
      <c r="N170" s="54">
        <f t="shared" si="11"/>
        <v>118.69058313388086</v>
      </c>
      <c r="O170" s="55">
        <f t="shared" si="12"/>
        <v>0</v>
      </c>
      <c r="P170" s="54">
        <f t="shared" si="13"/>
        <v>118.69058313388086</v>
      </c>
      <c r="Q170" s="53">
        <f>Inputs!$C$21*J170/(2*Inputs!$C$12*1000000)</f>
        <v>5528.6523665823397</v>
      </c>
      <c r="R170" s="53">
        <f t="shared" si="14"/>
        <v>5486.8421310089252</v>
      </c>
      <c r="S170" s="53">
        <f>Inputs!$C$21*I170/(2*Inputs!$C$12*1000000)*COS(RADIANS(D170))</f>
        <v>1058.9196093320863</v>
      </c>
    </row>
    <row r="171" spans="1:19">
      <c r="A171" s="53">
        <f>Subsurface_Live_Data!A169</f>
        <v>23.5</v>
      </c>
      <c r="B171" s="54">
        <f>Model_Data!P169</f>
        <v>-200.64806626696736</v>
      </c>
      <c r="C171" s="54">
        <f>ABS(B171)*Inputs!$C$13/2</f>
        <v>501.62016566741841</v>
      </c>
      <c r="D171" s="54">
        <f>DEGREES(ASIN(MIN(1,C171/(Inputs!$C$11*1000))))</f>
        <v>7.2041470060819792</v>
      </c>
      <c r="E171" s="54">
        <f>Model_Data!I169</f>
        <v>4.8952260304560395</v>
      </c>
      <c r="F171" s="53">
        <f>Subsurface_Live_Data!F169</f>
        <v>1061.1809491853051</v>
      </c>
      <c r="G171" s="53">
        <f>Subsurface_Live_Data!I169</f>
        <v>5485.5489942853237</v>
      </c>
      <c r="H171" s="53">
        <f>Subsurface_Live_Data!K169</f>
        <v>15548.580022641643</v>
      </c>
      <c r="I171" s="54">
        <f>Subsurface_Live_Data!M169/COS(RADIANS(D171))</f>
        <v>12.701670046483162</v>
      </c>
      <c r="J171" s="54">
        <f>Subsurface_Live_Data!N169/COS(RADIANS(D171))</f>
        <v>65.658579154404777</v>
      </c>
      <c r="K171" s="54">
        <f>Subsurface_Live_Data!O169/COS(RADIANS(D171))</f>
        <v>186.10674578219113</v>
      </c>
      <c r="L171" s="53">
        <f>Inputs!$C$21*K171/(2*Inputs!$C$12*1000000)</f>
        <v>15672.303024838262</v>
      </c>
      <c r="M171" s="53">
        <f t="shared" si="10"/>
        <v>15548.580022641643</v>
      </c>
      <c r="N171" s="54">
        <f t="shared" si="11"/>
        <v>123.72300219661884</v>
      </c>
      <c r="O171" s="55">
        <f t="shared" si="12"/>
        <v>0</v>
      </c>
      <c r="P171" s="54">
        <f t="shared" si="13"/>
        <v>123.72300219661884</v>
      </c>
      <c r="Q171" s="53">
        <f>Inputs!$C$21*J171/(2*Inputs!$C$12*1000000)</f>
        <v>5529.1985487321817</v>
      </c>
      <c r="R171" s="53">
        <f t="shared" si="14"/>
        <v>5485.5489942853237</v>
      </c>
      <c r="S171" s="53">
        <f>Inputs!$C$21*I171/(2*Inputs!$C$12*1000000)*COS(RADIANS(D171))</f>
        <v>1061.1809491853048</v>
      </c>
    </row>
    <row r="172" spans="1:19">
      <c r="A172" s="53">
        <f>Subsurface_Live_Data!A170</f>
        <v>24</v>
      </c>
      <c r="B172" s="54">
        <f>Model_Data!P170</f>
        <v>-204.89354065312</v>
      </c>
      <c r="C172" s="54">
        <f>ABS(B172)*Inputs!$C$13/2</f>
        <v>512.2338516328</v>
      </c>
      <c r="D172" s="54">
        <f>DEGREES(ASIN(MIN(1,C172/(Inputs!$C$11*1000))))</f>
        <v>7.3574126835682065</v>
      </c>
      <c r="E172" s="54">
        <f>Model_Data!I170</f>
        <v>4.9437915722171066</v>
      </c>
      <c r="F172" s="53">
        <f>Subsurface_Live_Data!F170</f>
        <v>1063.8686550645732</v>
      </c>
      <c r="G172" s="53">
        <f>Subsurface_Live_Data!I170</f>
        <v>5483.6730093372298</v>
      </c>
      <c r="H172" s="53">
        <f>Subsurface_Live_Data!K170</f>
        <v>15518.472780255021</v>
      </c>
      <c r="I172" s="54">
        <f>Subsurface_Live_Data!M170/COS(RADIANS(D172))</f>
        <v>12.738192890720114</v>
      </c>
      <c r="J172" s="54">
        <f>Subsurface_Live_Data!N170/COS(RADIANS(D172))</f>
        <v>65.658560584561556</v>
      </c>
      <c r="K172" s="54">
        <f>Subsurface_Live_Data!O170/COS(RADIANS(D172))</f>
        <v>185.80987296056747</v>
      </c>
      <c r="L172" s="53">
        <f>Inputs!$C$21*K172/(2*Inputs!$C$12*1000000)</f>
        <v>15647.302959414679</v>
      </c>
      <c r="M172" s="53">
        <f t="shared" si="10"/>
        <v>15518.472780255021</v>
      </c>
      <c r="N172" s="54">
        <f t="shared" si="11"/>
        <v>128.83017915965866</v>
      </c>
      <c r="O172" s="55">
        <f t="shared" si="12"/>
        <v>0</v>
      </c>
      <c r="P172" s="54">
        <f t="shared" si="13"/>
        <v>128.83017915965866</v>
      </c>
      <c r="Q172" s="53">
        <f>Inputs!$C$21*J172/(2*Inputs!$C$12*1000000)</f>
        <v>5529.1969849403449</v>
      </c>
      <c r="R172" s="53">
        <f t="shared" si="14"/>
        <v>5483.6730093372316</v>
      </c>
      <c r="S172" s="53">
        <f>Inputs!$C$21*I172/(2*Inputs!$C$12*1000000)*COS(RADIANS(D172))</f>
        <v>1063.8686550645732</v>
      </c>
    </row>
    <row r="173" spans="1:19">
      <c r="A173" s="53">
        <f>Subsurface_Live_Data!A171</f>
        <v>24.5</v>
      </c>
      <c r="B173" s="54">
        <f>Model_Data!P171</f>
        <v>-209.13753414824896</v>
      </c>
      <c r="C173" s="54">
        <f>ABS(B173)*Inputs!$C$13/2</f>
        <v>522.8438353706224</v>
      </c>
      <c r="D173" s="54">
        <f>DEGREES(ASIN(MIN(1,C173/(Inputs!$C$11*1000))))</f>
        <v>7.5106778278998938</v>
      </c>
      <c r="E173" s="54">
        <f>Model_Data!I171</f>
        <v>4.9928695227894897</v>
      </c>
      <c r="F173" s="53">
        <f>Subsurface_Live_Data!F171</f>
        <v>1064.8780556364568</v>
      </c>
      <c r="G173" s="53">
        <f>Subsurface_Live_Data!I171</f>
        <v>5481.2644180194238</v>
      </c>
      <c r="H173" s="53">
        <f>Subsurface_Live_Data!K171</f>
        <v>15493.131581035042</v>
      </c>
      <c r="I173" s="54">
        <f>Subsurface_Live_Data!M171/COS(RADIANS(D173))</f>
        <v>12.754729995744864</v>
      </c>
      <c r="J173" s="54">
        <f>Subsurface_Live_Data!N171/COS(RADIANS(D173))</f>
        <v>65.652632540480212</v>
      </c>
      <c r="K173" s="54">
        <f>Subsurface_Live_Data!O171/COS(RADIANS(D173))</f>
        <v>185.5712107679237</v>
      </c>
      <c r="L173" s="53">
        <f>Inputs!$C$21*K173/(2*Inputs!$C$12*1000000)</f>
        <v>15627.204890492112</v>
      </c>
      <c r="M173" s="53">
        <f t="shared" si="10"/>
        <v>15493.131581035046</v>
      </c>
      <c r="N173" s="54">
        <f t="shared" si="11"/>
        <v>134.07330945706963</v>
      </c>
      <c r="O173" s="55">
        <f t="shared" si="12"/>
        <v>0</v>
      </c>
      <c r="P173" s="54">
        <f t="shared" si="13"/>
        <v>134.07330945706963</v>
      </c>
      <c r="Q173" s="53">
        <f>Inputs!$C$21*J173/(2*Inputs!$C$12*1000000)</f>
        <v>5528.6977762588049</v>
      </c>
      <c r="R173" s="53">
        <f t="shared" si="14"/>
        <v>5481.2644180194229</v>
      </c>
      <c r="S173" s="53">
        <f>Inputs!$C$21*I173/(2*Inputs!$C$12*1000000)*COS(RADIANS(D173))</f>
        <v>1064.878055636457</v>
      </c>
    </row>
    <row r="174" spans="1:19">
      <c r="A174" s="53">
        <f>Subsurface_Live_Data!A172</f>
        <v>25</v>
      </c>
      <c r="B174" s="54">
        <f>Model_Data!P172</f>
        <v>-213.38001711119432</v>
      </c>
      <c r="C174" s="54">
        <f>ABS(B174)*Inputs!$C$13/2</f>
        <v>533.4500427779858</v>
      </c>
      <c r="D174" s="54">
        <f>DEGREES(ASIN(MIN(1,C174/(Inputs!$C$11*1000))))</f>
        <v>7.6639424647805932</v>
      </c>
      <c r="E174" s="54">
        <f>Model_Data!I172</f>
        <v>5.042443535344872</v>
      </c>
      <c r="F174" s="53">
        <f>Subsurface_Live_Data!F172</f>
        <v>1066.8372999779408</v>
      </c>
      <c r="G174" s="53">
        <f>Subsurface_Live_Data!I172</f>
        <v>5478.3746622985591</v>
      </c>
      <c r="H174" s="53">
        <f>Subsurface_Live_Data!K172</f>
        <v>15463.492493885011</v>
      </c>
      <c r="I174" s="54">
        <f>Subsurface_Live_Data!M172/COS(RADIANS(D174))</f>
        <v>12.782750998184547</v>
      </c>
      <c r="J174" s="54">
        <f>Subsurface_Live_Data!N172/COS(RADIANS(D174))</f>
        <v>65.641404911858487</v>
      </c>
      <c r="K174" s="54">
        <f>Subsurface_Live_Data!O172/COS(RADIANS(D174))</f>
        <v>185.28221136973281</v>
      </c>
      <c r="L174" s="53">
        <f>Inputs!$C$21*K174/(2*Inputs!$C$12*1000000)</f>
        <v>15602.867856799929</v>
      </c>
      <c r="M174" s="53">
        <f t="shared" si="10"/>
        <v>15463.492493885011</v>
      </c>
      <c r="N174" s="54">
        <f t="shared" si="11"/>
        <v>139.37536291491779</v>
      </c>
      <c r="O174" s="55">
        <f t="shared" si="12"/>
        <v>0</v>
      </c>
      <c r="P174" s="54">
        <f t="shared" si="13"/>
        <v>139.37536291491779</v>
      </c>
      <c r="Q174" s="53">
        <f>Inputs!$C$21*J174/(2*Inputs!$C$12*1000000)</f>
        <v>5527.7522823312729</v>
      </c>
      <c r="R174" s="53">
        <f t="shared" si="14"/>
        <v>5478.3746622985609</v>
      </c>
      <c r="S174" s="53">
        <f>Inputs!$C$21*I174/(2*Inputs!$C$12*1000000)*COS(RADIANS(D174))</f>
        <v>1066.8372999779408</v>
      </c>
    </row>
    <row r="175" spans="1:19">
      <c r="A175" s="53">
        <f>Subsurface_Live_Data!A173</f>
        <v>25.5</v>
      </c>
      <c r="B175" s="54">
        <f>Model_Data!P173</f>
        <v>-217.62095997992219</v>
      </c>
      <c r="C175" s="54">
        <f>ABS(B175)*Inputs!$C$13/2</f>
        <v>544.05239994980548</v>
      </c>
      <c r="D175" s="54">
        <f>DEGREES(ASIN(MIN(1,C175/(Inputs!$C$11*1000))))</f>
        <v>7.8172066224013559</v>
      </c>
      <c r="E175" s="54">
        <f>Model_Data!I173</f>
        <v>5.092497724666333</v>
      </c>
      <c r="F175" s="53">
        <f>Subsurface_Live_Data!F173</f>
        <v>1067.3336673059048</v>
      </c>
      <c r="G175" s="53">
        <f>Subsurface_Live_Data!I173</f>
        <v>5475.0554982657013</v>
      </c>
      <c r="H175" s="53">
        <f>Subsurface_Live_Data!K173</f>
        <v>15438.185629581803</v>
      </c>
      <c r="I175" s="54">
        <f>Subsurface_Live_Data!M173/COS(RADIANS(D175))</f>
        <v>12.793349227343326</v>
      </c>
      <c r="J175" s="54">
        <f>Subsurface_Live_Data!N173/COS(RADIANS(D175))</f>
        <v>65.62549198433949</v>
      </c>
      <c r="K175" s="54">
        <f>Subsurface_Live_Data!O173/COS(RADIANS(D175))</f>
        <v>185.04625708502704</v>
      </c>
      <c r="L175" s="53">
        <f>Inputs!$C$21*K175/(2*Inputs!$C$12*1000000)</f>
        <v>15582.997824500047</v>
      </c>
      <c r="M175" s="53">
        <f t="shared" si="10"/>
        <v>15438.185629581803</v>
      </c>
      <c r="N175" s="54">
        <f t="shared" si="11"/>
        <v>144.81219491824413</v>
      </c>
      <c r="O175" s="55">
        <f t="shared" si="12"/>
        <v>0</v>
      </c>
      <c r="P175" s="54">
        <f t="shared" si="13"/>
        <v>144.81219491824413</v>
      </c>
      <c r="Q175" s="53">
        <f>Inputs!$C$21*J175/(2*Inputs!$C$12*1000000)</f>
        <v>5526.4122329900101</v>
      </c>
      <c r="R175" s="53">
        <f t="shared" si="14"/>
        <v>5475.0554982657022</v>
      </c>
      <c r="S175" s="53">
        <f>Inputs!$C$21*I175/(2*Inputs!$C$12*1000000)*COS(RADIANS(D175))</f>
        <v>1067.3336673059048</v>
      </c>
    </row>
    <row r="176" spans="1:19">
      <c r="A176" s="53">
        <f>Subsurface_Live_Data!A174</f>
        <v>26</v>
      </c>
      <c r="B176" s="54">
        <f>Model_Data!P174</f>
        <v>-221.86033326770485</v>
      </c>
      <c r="C176" s="54">
        <f>ABS(B176)*Inputs!$C$13/2</f>
        <v>554.65083316926211</v>
      </c>
      <c r="D176" s="54">
        <f>DEGREES(ASIN(MIN(1,C176/(Inputs!$C$11*1000))))</f>
        <v>7.9704703313012297</v>
      </c>
      <c r="E176" s="54">
        <f>Model_Data!I174</f>
        <v>5.1430166600771647</v>
      </c>
      <c r="F176" s="53">
        <f>Subsurface_Live_Data!F174</f>
        <v>1068.738066355703</v>
      </c>
      <c r="G176" s="53">
        <f>Subsurface_Live_Data!I174</f>
        <v>5471.3580848352858</v>
      </c>
      <c r="H176" s="53">
        <f>Subsurface_Live_Data!K174</f>
        <v>15409.145316242726</v>
      </c>
      <c r="I176" s="54">
        <f>Subsurface_Live_Data!M174/COS(RADIANS(D176))</f>
        <v>12.814934756051965</v>
      </c>
      <c r="J176" s="54">
        <f>Subsurface_Live_Data!N174/COS(RADIANS(D176))</f>
        <v>65.605501564333323</v>
      </c>
      <c r="K176" s="54">
        <f>Subsurface_Live_Data!O174/COS(RADIANS(D176))</f>
        <v>184.76668707751651</v>
      </c>
      <c r="L176" s="53">
        <f>Inputs!$C$21*K176/(2*Inputs!$C$12*1000000)</f>
        <v>15559.45485266447</v>
      </c>
      <c r="M176" s="53">
        <f t="shared" si="10"/>
        <v>15409.145316242728</v>
      </c>
      <c r="N176" s="54">
        <f t="shared" si="11"/>
        <v>150.30953642174427</v>
      </c>
      <c r="O176" s="55">
        <f t="shared" si="12"/>
        <v>0</v>
      </c>
      <c r="P176" s="54">
        <f t="shared" si="13"/>
        <v>150.30953642174427</v>
      </c>
      <c r="Q176" s="53">
        <f>Inputs!$C$21*J176/(2*Inputs!$C$12*1000000)</f>
        <v>5524.7288124422275</v>
      </c>
      <c r="R176" s="53">
        <f t="shared" si="14"/>
        <v>5471.3580848352876</v>
      </c>
      <c r="S176" s="53">
        <f>Inputs!$C$21*I176/(2*Inputs!$C$12*1000000)*COS(RADIANS(D176))</f>
        <v>1068.738066355703</v>
      </c>
    </row>
    <row r="177" spans="1:19">
      <c r="A177" s="53">
        <f>Subsurface_Live_Data!A175</f>
        <v>26.5</v>
      </c>
      <c r="B177" s="54">
        <f>Model_Data!P175</f>
        <v>-226.0981075584823</v>
      </c>
      <c r="C177" s="54">
        <f>ABS(B177)*Inputs!$C$13/2</f>
        <v>565.24526889620574</v>
      </c>
      <c r="D177" s="54">
        <f>DEGREES(ASIN(MIN(1,C177/(Inputs!$C$11*1000))))</f>
        <v>8.1237336241980831</v>
      </c>
      <c r="E177" s="54">
        <f>Model_Data!I175</f>
        <v>5.1939853576754134</v>
      </c>
      <c r="F177" s="53">
        <f>Subsurface_Live_Data!F175</f>
        <v>1070.0349227200632</v>
      </c>
      <c r="G177" s="53">
        <f>Subsurface_Live_Data!I175</f>
        <v>5467.3320680289316</v>
      </c>
      <c r="H177" s="53">
        <f>Subsurface_Live_Data!K175</f>
        <v>15380.200342679758</v>
      </c>
      <c r="I177" s="54">
        <f>Subsurface_Live_Data!M175/COS(RADIANS(D177))</f>
        <v>12.835338175546658</v>
      </c>
      <c r="J177" s="54">
        <f>Subsurface_Live_Data!N175/COS(RADIANS(D177))</f>
        <v>65.582024026631714</v>
      </c>
      <c r="K177" s="54">
        <f>Subsurface_Live_Data!O175/COS(RADIANS(D177))</f>
        <v>184.48937358430371</v>
      </c>
      <c r="L177" s="53">
        <f>Inputs!$C$21*K177/(2*Inputs!$C$12*1000000)</f>
        <v>15536.101904977158</v>
      </c>
      <c r="M177" s="53">
        <f t="shared" si="10"/>
        <v>15380.200342679758</v>
      </c>
      <c r="N177" s="54">
        <f t="shared" si="11"/>
        <v>155.90156229740023</v>
      </c>
      <c r="O177" s="55">
        <f t="shared" si="12"/>
        <v>0</v>
      </c>
      <c r="P177" s="54">
        <f t="shared" si="13"/>
        <v>155.90156229740023</v>
      </c>
      <c r="Q177" s="53">
        <f>Inputs!$C$21*J177/(2*Inputs!$C$12*1000000)</f>
        <v>5522.7517369547695</v>
      </c>
      <c r="R177" s="53">
        <f t="shared" si="14"/>
        <v>5467.3320680289307</v>
      </c>
      <c r="S177" s="53">
        <f>Inputs!$C$21*I177/(2*Inputs!$C$12*1000000)*COS(RADIANS(D177))</f>
        <v>1070.0349227200632</v>
      </c>
    </row>
    <row r="178" spans="1:19">
      <c r="A178" s="53">
        <f>Subsurface_Live_Data!A176</f>
        <v>27</v>
      </c>
      <c r="B178" s="54">
        <f>Model_Data!P176</f>
        <v>-230.3342535144111</v>
      </c>
      <c r="C178" s="54">
        <f>ABS(B178)*Inputs!$C$13/2</f>
        <v>575.83563378602776</v>
      </c>
      <c r="D178" s="54">
        <f>DEGREES(ASIN(MIN(1,C178/(Inputs!$C$11*1000))))</f>
        <v>8.2769965362603326</v>
      </c>
      <c r="E178" s="54">
        <f>Model_Data!I176</f>
        <v>5.2453892719816002</v>
      </c>
      <c r="F178" s="53">
        <f>Subsurface_Live_Data!F176</f>
        <v>1070.008330851856</v>
      </c>
      <c r="G178" s="53">
        <f>Subsurface_Live_Data!I176</f>
        <v>5463.0246826452594</v>
      </c>
      <c r="H178" s="53">
        <f>Subsurface_Live_Data!K176</f>
        <v>15355.916304404951</v>
      </c>
      <c r="I178" s="54">
        <f>Subsurface_Live_Data!M176/COS(RADIANS(D178))</f>
        <v>12.839967831335933</v>
      </c>
      <c r="J178" s="54">
        <f>Subsurface_Live_Data!N176/COS(RADIANS(D178))</f>
        <v>65.555621544661591</v>
      </c>
      <c r="K178" s="54">
        <f>Subsurface_Live_Data!O176/COS(RADIANS(D178))</f>
        <v>184.26909929969963</v>
      </c>
      <c r="L178" s="53">
        <f>Inputs!$C$21*K178/(2*Inputs!$C$12*1000000)</f>
        <v>15517.552306882873</v>
      </c>
      <c r="M178" s="53">
        <f t="shared" si="10"/>
        <v>15355.916304404949</v>
      </c>
      <c r="N178" s="54">
        <f t="shared" si="11"/>
        <v>161.63600247792237</v>
      </c>
      <c r="O178" s="55">
        <f t="shared" si="12"/>
        <v>0</v>
      </c>
      <c r="P178" s="54">
        <f t="shared" si="13"/>
        <v>161.63600247792237</v>
      </c>
      <c r="Q178" s="53">
        <f>Inputs!$C$21*J178/(2*Inputs!$C$12*1000000)</f>
        <v>5520.5283479190603</v>
      </c>
      <c r="R178" s="53">
        <f t="shared" si="14"/>
        <v>5463.0246826452594</v>
      </c>
      <c r="S178" s="53">
        <f>Inputs!$C$21*I178/(2*Inputs!$C$12*1000000)*COS(RADIANS(D178))</f>
        <v>1070.0083308518558</v>
      </c>
    </row>
    <row r="179" spans="1:19">
      <c r="A179" s="53">
        <f>Subsurface_Live_Data!A177</f>
        <v>27.5</v>
      </c>
      <c r="B179" s="54">
        <f>Model_Data!P177</f>
        <v>-234.56874188968868</v>
      </c>
      <c r="C179" s="54">
        <f>ABS(B179)*Inputs!$C$13/2</f>
        <v>586.4218547242217</v>
      </c>
      <c r="D179" s="54">
        <f>DEGREES(ASIN(MIN(1,C179/(Inputs!$C$11*1000))))</f>
        <v>8.4302591056066909</v>
      </c>
      <c r="E179" s="54">
        <f>Model_Data!I177</f>
        <v>5.2972142870977459</v>
      </c>
      <c r="F179" s="53">
        <f>Subsurface_Live_Data!F177</f>
        <v>1071.1987313570442</v>
      </c>
      <c r="G179" s="53">
        <f>Subsurface_Live_Data!I177</f>
        <v>5458.4798933641805</v>
      </c>
      <c r="H179" s="53">
        <f>Subsurface_Live_Data!K177</f>
        <v>15327.740262481064</v>
      </c>
      <c r="I179" s="54">
        <f>Subsurface_Live_Data!M177/COS(RADIANS(D179))</f>
        <v>12.85930248585994</v>
      </c>
      <c r="J179" s="54">
        <f>Subsurface_Live_Data!N177/COS(RADIANS(D179))</f>
        <v>65.526817766887859</v>
      </c>
      <c r="K179" s="54">
        <f>Subsurface_Live_Data!O177/COS(RADIANS(D179))</f>
        <v>184.0032504615065</v>
      </c>
      <c r="L179" s="53">
        <f>Inputs!$C$21*K179/(2*Inputs!$C$12*1000000)</f>
        <v>15495.164813439513</v>
      </c>
      <c r="M179" s="53">
        <f t="shared" si="10"/>
        <v>15327.740262481062</v>
      </c>
      <c r="N179" s="54">
        <f t="shared" si="11"/>
        <v>167.42455095844889</v>
      </c>
      <c r="O179" s="55">
        <f t="shared" si="12"/>
        <v>0</v>
      </c>
      <c r="P179" s="54">
        <f t="shared" si="13"/>
        <v>167.42455095844889</v>
      </c>
      <c r="Q179" s="53">
        <f>Inputs!$C$21*J179/(2*Inputs!$C$12*1000000)</f>
        <v>5518.1027424869053</v>
      </c>
      <c r="R179" s="53">
        <f t="shared" si="14"/>
        <v>5458.4798933641805</v>
      </c>
      <c r="S179" s="53">
        <f>Inputs!$C$21*I179/(2*Inputs!$C$12*1000000)*COS(RADIANS(D179))</f>
        <v>1071.1987313570444</v>
      </c>
    </row>
    <row r="180" spans="1:19">
      <c r="A180" s="53">
        <f>Subsurface_Live_Data!A178</f>
        <v>28</v>
      </c>
      <c r="B180" s="54">
        <f>Model_Data!P178</f>
        <v>-238.80154350053999</v>
      </c>
      <c r="C180" s="54">
        <f>ABS(B180)*Inputs!$C$13/2</f>
        <v>597.00385875134998</v>
      </c>
      <c r="D180" s="54">
        <f>DEGREES(ASIN(MIN(1,C180/(Inputs!$C$11*1000))))</f>
        <v>8.5835213722198116</v>
      </c>
      <c r="E180" s="54">
        <f>Model_Data!I178</f>
        <v>5.3494467074669219</v>
      </c>
      <c r="F180" s="53">
        <f>Subsurface_Live_Data!F178</f>
        <v>1071.9464167372869</v>
      </c>
      <c r="G180" s="53">
        <f>Subsurface_Live_Data!I178</f>
        <v>5453.7375968938059</v>
      </c>
      <c r="H180" s="53">
        <f>Subsurface_Live_Data!K178</f>
        <v>15301.840793373181</v>
      </c>
      <c r="I180" s="54">
        <f>Subsurface_Live_Data!M178/COS(RADIANS(D180))</f>
        <v>12.873427774440009</v>
      </c>
      <c r="J180" s="54">
        <f>Subsurface_Live_Data!N178/COS(RADIANS(D180))</f>
        <v>65.496088198191259</v>
      </c>
      <c r="K180" s="54">
        <f>Subsurface_Live_Data!O178/COS(RADIANS(D180))</f>
        <v>183.76584798804095</v>
      </c>
      <c r="L180" s="53">
        <f>Inputs!$C$21*K180/(2*Inputs!$C$12*1000000)</f>
        <v>15475.172827187962</v>
      </c>
      <c r="M180" s="53">
        <f t="shared" si="10"/>
        <v>15301.84079337318</v>
      </c>
      <c r="N180" s="54">
        <f t="shared" si="11"/>
        <v>173.33203381478052</v>
      </c>
      <c r="O180" s="55">
        <f t="shared" si="12"/>
        <v>0</v>
      </c>
      <c r="P180" s="54">
        <f t="shared" si="13"/>
        <v>173.33203381478052</v>
      </c>
      <c r="Q180" s="53">
        <f>Inputs!$C$21*J180/(2*Inputs!$C$12*1000000)</f>
        <v>5515.5149635731877</v>
      </c>
      <c r="R180" s="53">
        <f t="shared" si="14"/>
        <v>5453.7375968938059</v>
      </c>
      <c r="S180" s="53">
        <f>Inputs!$C$21*I180/(2*Inputs!$C$12*1000000)*COS(RADIANS(D180))</f>
        <v>1071.9464167372867</v>
      </c>
    </row>
    <row r="181" spans="1:19">
      <c r="A181" s="53">
        <f>Subsurface_Live_Data!A179</f>
        <v>28.5</v>
      </c>
      <c r="B181" s="54">
        <f>Model_Data!P179</f>
        <v>-243.03262925423041</v>
      </c>
      <c r="C181" s="54">
        <f>ABS(B181)*Inputs!$C$13/2</f>
        <v>607.58157313557604</v>
      </c>
      <c r="D181" s="54">
        <f>DEGREES(ASIN(MIN(1,C181/(Inputs!$C$11*1000))))</f>
        <v>8.7367833789961029</v>
      </c>
      <c r="E181" s="54">
        <f>Model_Data!I179</f>
        <v>5.4020732483141956</v>
      </c>
      <c r="F181" s="53">
        <f>Subsurface_Live_Data!F179</f>
        <v>1073.8961015846771</v>
      </c>
      <c r="G181" s="53">
        <f>Subsurface_Live_Data!I179</f>
        <v>5448.8329056340945</v>
      </c>
      <c r="H181" s="53">
        <f>Subsurface_Live_Data!K179</f>
        <v>15272.833757183123</v>
      </c>
      <c r="I181" s="54">
        <f>Subsurface_Live_Data!M179/COS(RADIANS(D181))</f>
        <v>12.902097783842844</v>
      </c>
      <c r="J181" s="54">
        <f>Subsurface_Live_Data!N179/COS(RADIANS(D181))</f>
        <v>65.463851533283858</v>
      </c>
      <c r="K181" s="54">
        <f>Subsurface_Live_Data!O179/COS(RADIANS(D181))</f>
        <v>183.49223382110861</v>
      </c>
      <c r="L181" s="53">
        <f>Inputs!$C$21*K181/(2*Inputs!$C$12*1000000)</f>
        <v>15452.131404814856</v>
      </c>
      <c r="M181" s="53">
        <f t="shared" si="10"/>
        <v>15272.833757183127</v>
      </c>
      <c r="N181" s="54">
        <f t="shared" si="11"/>
        <v>179.29764763173262</v>
      </c>
      <c r="O181" s="55">
        <f t="shared" si="12"/>
        <v>0</v>
      </c>
      <c r="P181" s="54">
        <f t="shared" si="13"/>
        <v>179.29764763173262</v>
      </c>
      <c r="Q181" s="53">
        <f>Inputs!$C$21*J181/(2*Inputs!$C$12*1000000)</f>
        <v>5512.8002700309653</v>
      </c>
      <c r="R181" s="53">
        <f t="shared" si="14"/>
        <v>5448.8329056340945</v>
      </c>
      <c r="S181" s="53">
        <f>Inputs!$C$21*I181/(2*Inputs!$C$12*1000000)*COS(RADIANS(D181))</f>
        <v>1073.8961015846771</v>
      </c>
    </row>
    <row r="182" spans="1:19">
      <c r="A182" s="53">
        <f>Subsurface_Live_Data!A180</f>
        <v>29</v>
      </c>
      <c r="B182" s="54">
        <f>Model_Data!P180</f>
        <v>-247.26197014497302</v>
      </c>
      <c r="C182" s="54">
        <f>ABS(B182)*Inputs!$C$13/2</f>
        <v>618.15492536243255</v>
      </c>
      <c r="D182" s="54">
        <f>DEGREES(ASIN(MIN(1,C182/(Inputs!$C$11*1000))))</f>
        <v>8.8900451715984641</v>
      </c>
      <c r="E182" s="54">
        <f>Model_Data!I180</f>
        <v>5.4550810258419062</v>
      </c>
      <c r="F182" s="53">
        <f>Subsurface_Live_Data!F180</f>
        <v>1075.2262426635273</v>
      </c>
      <c r="G182" s="53">
        <f>Subsurface_Live_Data!I180</f>
        <v>5443.795531524469</v>
      </c>
      <c r="H182" s="53">
        <f>Subsurface_Live_Data!K180</f>
        <v>15247.471049891155</v>
      </c>
      <c r="I182" s="54">
        <f>Subsurface_Live_Data!M180/COS(RADIANS(D182))</f>
        <v>12.923437257053406</v>
      </c>
      <c r="J182" s="54">
        <f>Subsurface_Live_Data!N180/COS(RADIANS(D182))</f>
        <v>65.430462167300107</v>
      </c>
      <c r="K182" s="54">
        <f>Subsurface_Live_Data!O180/COS(RADIANS(D182))</f>
        <v>183.26351015566658</v>
      </c>
      <c r="L182" s="53">
        <f>Inputs!$C$21*K182/(2*Inputs!$C$12*1000000)</f>
        <v>15432.870272830125</v>
      </c>
      <c r="M182" s="53">
        <f t="shared" si="10"/>
        <v>15247.471049891155</v>
      </c>
      <c r="N182" s="54">
        <f t="shared" si="11"/>
        <v>185.39922293896961</v>
      </c>
      <c r="O182" s="55">
        <f t="shared" si="12"/>
        <v>0</v>
      </c>
      <c r="P182" s="54">
        <f t="shared" si="13"/>
        <v>185.39922293896961</v>
      </c>
      <c r="Q182" s="53">
        <f>Inputs!$C$21*J182/(2*Inputs!$C$12*1000000)</f>
        <v>5509.9885059581202</v>
      </c>
      <c r="R182" s="53">
        <f t="shared" si="14"/>
        <v>5443.7955315244699</v>
      </c>
      <c r="S182" s="53">
        <f>Inputs!$C$21*I182/(2*Inputs!$C$12*1000000)*COS(RADIANS(D182))</f>
        <v>1075.2262426635275</v>
      </c>
    </row>
    <row r="183" spans="1:19">
      <c r="A183" s="53">
        <f>Subsurface_Live_Data!A181</f>
        <v>29.5</v>
      </c>
      <c r="B183" s="54">
        <f>Model_Data!P181</f>
        <v>-251.48953723855811</v>
      </c>
      <c r="C183" s="54">
        <f>ABS(B183)*Inputs!$C$13/2</f>
        <v>628.72384309639529</v>
      </c>
      <c r="D183" s="54">
        <f>DEGREES(ASIN(MIN(1,C183/(Inputs!$C$11*1000))))</f>
        <v>9.0433067978999855</v>
      </c>
      <c r="E183" s="54">
        <f>Model_Data!I181</f>
        <v>5.5084575472448263</v>
      </c>
      <c r="F183" s="53">
        <f>Subsurface_Live_Data!F181</f>
        <v>1077.2619790009555</v>
      </c>
      <c r="G183" s="53">
        <f>Subsurface_Live_Data!I181</f>
        <v>5438.6492863109543</v>
      </c>
      <c r="H183" s="53">
        <f>Subsurface_Live_Data!K181</f>
        <v>15221.486466946375</v>
      </c>
      <c r="I183" s="54">
        <f>Subsurface_Live_Data!M181/COS(RADIANS(D183))</f>
        <v>12.953371419785753</v>
      </c>
      <c r="J183" s="54">
        <f>Subsurface_Live_Data!N181/COS(RADIANS(D183))</f>
        <v>65.39620408108361</v>
      </c>
      <c r="K183" s="54">
        <f>Subsurface_Live_Data!O181/COS(RADIANS(D183))</f>
        <v>183.02842912032625</v>
      </c>
      <c r="L183" s="53">
        <f>Inputs!$C$21*K183/(2*Inputs!$C$12*1000000)</f>
        <v>15413.07377805095</v>
      </c>
      <c r="M183" s="53">
        <f t="shared" si="10"/>
        <v>15221.486466946373</v>
      </c>
      <c r="N183" s="54">
        <f t="shared" si="11"/>
        <v>191.58731110457484</v>
      </c>
      <c r="O183" s="55">
        <f t="shared" si="12"/>
        <v>0</v>
      </c>
      <c r="P183" s="54">
        <f t="shared" si="13"/>
        <v>191.58731110457484</v>
      </c>
      <c r="Q183" s="53">
        <f>Inputs!$C$21*J183/(2*Inputs!$C$12*1000000)</f>
        <v>5507.103585769014</v>
      </c>
      <c r="R183" s="53">
        <f t="shared" si="14"/>
        <v>5438.6492863109552</v>
      </c>
      <c r="S183" s="53">
        <f>Inputs!$C$21*I183/(2*Inputs!$C$12*1000000)*COS(RADIANS(D183))</f>
        <v>1077.2619790009558</v>
      </c>
    </row>
    <row r="184" spans="1:19">
      <c r="A184" s="53">
        <f>Subsurface_Live_Data!A182</f>
        <v>30</v>
      </c>
      <c r="B184" s="54">
        <f>Model_Data!P182</f>
        <v>-255.71530170509504</v>
      </c>
      <c r="C184" s="54">
        <f>ABS(B184)*Inputs!$C$13/2</f>
        <v>639.28825426273761</v>
      </c>
      <c r="D184" s="54">
        <f>DEGREES(ASIN(MIN(1,C184/(Inputs!$C$11*1000))))</f>
        <v>9.1965683091718784</v>
      </c>
      <c r="E184" s="54">
        <f>Model_Data!I182</f>
        <v>5.5621907006038249</v>
      </c>
      <c r="F184" s="53">
        <f>Subsurface_Live_Data!F182</f>
        <v>1080.4645540968556</v>
      </c>
      <c r="G184" s="53">
        <f>Subsurface_Live_Data!I182</f>
        <v>5433.4117114853152</v>
      </c>
      <c r="H184" s="53">
        <f>Subsurface_Live_Data!K182</f>
        <v>15193.623838416177</v>
      </c>
      <c r="I184" s="54">
        <f>Subsurface_Live_Data!M182/COS(RADIANS(D184))</f>
        <v>12.997460300890003</v>
      </c>
      <c r="J184" s="54">
        <f>Subsurface_Live_Data!N182/COS(RADIANS(D184))</f>
        <v>65.361286263992127</v>
      </c>
      <c r="K184" s="54">
        <f>Subsurface_Live_Data!O182/COS(RADIANS(D184))</f>
        <v>182.77186596976298</v>
      </c>
      <c r="L184" s="53">
        <f>Inputs!$C$21*K184/(2*Inputs!$C$12*1000000)</f>
        <v>15391.468245034213</v>
      </c>
      <c r="M184" s="53">
        <f t="shared" si="10"/>
        <v>15193.623838416177</v>
      </c>
      <c r="N184" s="54">
        <f t="shared" si="11"/>
        <v>197.84440661803637</v>
      </c>
      <c r="O184" s="55">
        <f t="shared" si="12"/>
        <v>0</v>
      </c>
      <c r="P184" s="54">
        <f t="shared" si="13"/>
        <v>197.84440661803637</v>
      </c>
      <c r="Q184" s="53">
        <f>Inputs!$C$21*J184/(2*Inputs!$C$12*1000000)</f>
        <v>5504.1631087426504</v>
      </c>
      <c r="R184" s="53">
        <f t="shared" si="14"/>
        <v>5433.4117114853152</v>
      </c>
      <c r="S184" s="53">
        <f>Inputs!$C$21*I184/(2*Inputs!$C$12*1000000)*COS(RADIANS(D184))</f>
        <v>1080.4645540968556</v>
      </c>
    </row>
    <row r="185" spans="1:19">
      <c r="A185" s="53">
        <f>Subsurface_Live_Data!A183</f>
        <v>30.5</v>
      </c>
      <c r="B185" s="54">
        <f>Model_Data!P183</f>
        <v>-259.93923478881698</v>
      </c>
      <c r="C185" s="54">
        <f>ABS(B185)*Inputs!$C$13/2</f>
        <v>649.84808697204244</v>
      </c>
      <c r="D185" s="54">
        <f>DEGREES(ASIN(MIN(1,C185/(Inputs!$C$11*1000))))</f>
        <v>9.3498297589906283</v>
      </c>
      <c r="E185" s="54">
        <f>Model_Data!I183</f>
        <v>5.6162687447103439</v>
      </c>
      <c r="F185" s="53">
        <f>Subsurface_Live_Data!F183</f>
        <v>1083.7751111983671</v>
      </c>
      <c r="G185" s="53">
        <f>Subsurface_Live_Data!I183</f>
        <v>5428.0938477107602</v>
      </c>
      <c r="H185" s="53">
        <f>Subsurface_Live_Data!K183</f>
        <v>15167.924996429248</v>
      </c>
      <c r="I185" s="54">
        <f>Subsurface_Live_Data!M183/COS(RADIANS(D185))</f>
        <v>13.042979962155769</v>
      </c>
      <c r="J185" s="54">
        <f>Subsurface_Live_Data!N183/COS(RADIANS(D185))</f>
        <v>65.325839795405628</v>
      </c>
      <c r="K185" s="54">
        <f>Subsurface_Live_Data!O183/COS(RADIANS(D185))</f>
        <v>182.54242946874416</v>
      </c>
      <c r="L185" s="53">
        <f>Inputs!$C$21*K185/(2*Inputs!$C$12*1000000)</f>
        <v>15372.147084192822</v>
      </c>
      <c r="M185" s="53">
        <f t="shared" si="10"/>
        <v>15167.924996429248</v>
      </c>
      <c r="N185" s="54">
        <f t="shared" si="11"/>
        <v>204.22208776357365</v>
      </c>
      <c r="O185" s="55">
        <f t="shared" si="12"/>
        <v>0</v>
      </c>
      <c r="P185" s="54">
        <f t="shared" si="13"/>
        <v>204.22208776357365</v>
      </c>
      <c r="Q185" s="53">
        <f>Inputs!$C$21*J185/(2*Inputs!$C$12*1000000)</f>
        <v>5501.178113252492</v>
      </c>
      <c r="R185" s="53">
        <f t="shared" si="14"/>
        <v>5428.0938477107602</v>
      </c>
      <c r="S185" s="53">
        <f>Inputs!$C$21*I185/(2*Inputs!$C$12*1000000)*COS(RADIANS(D185))</f>
        <v>1083.7751111983671</v>
      </c>
    </row>
    <row r="186" spans="1:19">
      <c r="A186" s="53">
        <f>Subsurface_Live_Data!A184</f>
        <v>31</v>
      </c>
      <c r="B186" s="54">
        <f>Model_Data!P184</f>
        <v>-264.16130781663014</v>
      </c>
      <c r="C186" s="54">
        <f>ABS(B186)*Inputs!$C$13/2</f>
        <v>660.40326954157536</v>
      </c>
      <c r="D186" s="54">
        <f>DEGREES(ASIN(MIN(1,C186/(Inputs!$C$11*1000))))</f>
        <v>9.5030912035493351</v>
      </c>
      <c r="E186" s="54">
        <f>Model_Data!I184</f>
        <v>5.6706802988679366</v>
      </c>
      <c r="F186" s="53">
        <f>Subsurface_Live_Data!F184</f>
        <v>1088.5185563240755</v>
      </c>
      <c r="G186" s="53">
        <f>Subsurface_Live_Data!I184</f>
        <v>5422.7001497712608</v>
      </c>
      <c r="H186" s="53">
        <f>Subsurface_Live_Data!K184</f>
        <v>15140.057820585258</v>
      </c>
      <c r="I186" s="54">
        <f>Subsurface_Live_Data!M184/COS(RADIANS(D186))</f>
        <v>13.105885235284653</v>
      </c>
      <c r="J186" s="54">
        <f>Subsurface_Live_Data!N184/COS(RADIANS(D186))</f>
        <v>65.289916662756639</v>
      </c>
      <c r="K186" s="54">
        <f>Subsurface_Live_Data!O184/COS(RADIANS(D186))</f>
        <v>182.28799049805929</v>
      </c>
      <c r="L186" s="53">
        <f>Inputs!$C$21*K186/(2*Inputs!$C$12*1000000)</f>
        <v>15350.720431262314</v>
      </c>
      <c r="M186" s="53">
        <f t="shared" si="10"/>
        <v>15140.057820585258</v>
      </c>
      <c r="N186" s="54">
        <f t="shared" si="11"/>
        <v>210.66261067705636</v>
      </c>
      <c r="O186" s="55">
        <f t="shared" si="12"/>
        <v>0</v>
      </c>
      <c r="P186" s="54">
        <f t="shared" si="13"/>
        <v>210.66261067705636</v>
      </c>
      <c r="Q186" s="53">
        <f>Inputs!$C$21*J186/(2*Inputs!$C$12*1000000)</f>
        <v>5498.1529772311715</v>
      </c>
      <c r="R186" s="53">
        <f t="shared" si="14"/>
        <v>5422.7001497712617</v>
      </c>
      <c r="S186" s="53">
        <f>Inputs!$C$21*I186/(2*Inputs!$C$12*1000000)*COS(RADIANS(D186))</f>
        <v>1088.5185563240755</v>
      </c>
    </row>
    <row r="187" spans="1:19">
      <c r="A187" s="53">
        <f>Subsurface_Live_Data!A185</f>
        <v>31.5</v>
      </c>
      <c r="B187" s="54">
        <f>Model_Data!P185</f>
        <v>-268.38149222203356</v>
      </c>
      <c r="C187" s="54">
        <f>ABS(B187)*Inputs!$C$13/2</f>
        <v>670.95373055508389</v>
      </c>
      <c r="D187" s="54">
        <f>DEGREES(ASIN(MIN(1,C187/(Inputs!$C$11*1000))))</f>
        <v>9.6563527025284905</v>
      </c>
      <c r="E187" s="54">
        <f>Model_Data!I185</f>
        <v>5.7254143327118072</v>
      </c>
      <c r="F187" s="53">
        <f>Subsurface_Live_Data!F185</f>
        <v>1093.1353767391536</v>
      </c>
      <c r="G187" s="53">
        <f>Subsurface_Live_Data!I185</f>
        <v>5417.2285490946051</v>
      </c>
      <c r="H187" s="53">
        <f>Subsurface_Live_Data!K185</f>
        <v>15115.746926095389</v>
      </c>
      <c r="I187" s="54">
        <f>Subsurface_Live_Data!M185/COS(RADIANS(D187))</f>
        <v>13.167415423983478</v>
      </c>
      <c r="J187" s="54">
        <f>Subsurface_Live_Data!N185/COS(RADIANS(D187))</f>
        <v>65.253490345700399</v>
      </c>
      <c r="K187" s="54">
        <f>Subsurface_Live_Data!O185/COS(RADIANS(D187))</f>
        <v>182.07746584272658</v>
      </c>
      <c r="L187" s="53">
        <f>Inputs!$C$21*K187/(2*Inputs!$C$12*1000000)</f>
        <v>15332.991862753384</v>
      </c>
      <c r="M187" s="53">
        <f t="shared" si="10"/>
        <v>15115.746926095393</v>
      </c>
      <c r="N187" s="54">
        <f t="shared" si="11"/>
        <v>217.24493665799491</v>
      </c>
      <c r="O187" s="55">
        <f t="shared" si="12"/>
        <v>0</v>
      </c>
      <c r="P187" s="54">
        <f t="shared" si="13"/>
        <v>217.24493665799491</v>
      </c>
      <c r="Q187" s="53">
        <f>Inputs!$C$21*J187/(2*Inputs!$C$12*1000000)</f>
        <v>5495.0854673642671</v>
      </c>
      <c r="R187" s="53">
        <f t="shared" si="14"/>
        <v>5417.2285490946042</v>
      </c>
      <c r="S187" s="53">
        <f>Inputs!$C$21*I187/(2*Inputs!$C$12*1000000)*COS(RADIANS(D187))</f>
        <v>1093.1353767391536</v>
      </c>
    </row>
    <row r="188" spans="1:19">
      <c r="A188" s="53">
        <f>Subsurface_Live_Data!A186</f>
        <v>32</v>
      </c>
      <c r="B188" s="54">
        <f>Model_Data!P186</f>
        <v>-272.59975951992601</v>
      </c>
      <c r="C188" s="54">
        <f>ABS(B188)*Inputs!$C$13/2</f>
        <v>681.49939879981503</v>
      </c>
      <c r="D188" s="54">
        <f>DEGREES(ASIN(MIN(1,C188/(Inputs!$C$11*1000))))</f>
        <v>9.8096143181845861</v>
      </c>
      <c r="E188" s="54">
        <f>Model_Data!I186</f>
        <v>5.7804601560821682</v>
      </c>
      <c r="F188" s="53">
        <f>Subsurface_Live_Data!F186</f>
        <v>1099.7377480113589</v>
      </c>
      <c r="G188" s="53">
        <f>Subsurface_Live_Data!I186</f>
        <v>5411.6706618414091</v>
      </c>
      <c r="H188" s="53">
        <f>Subsurface_Live_Data!K186</f>
        <v>15087.819991779352</v>
      </c>
      <c r="I188" s="54">
        <f>Subsurface_Live_Data!M186/COS(RADIANS(D188))</f>
        <v>13.253023936191804</v>
      </c>
      <c r="J188" s="54">
        <f>Subsurface_Live_Data!N186/COS(RADIANS(D188))</f>
        <v>65.216458147283973</v>
      </c>
      <c r="K188" s="54">
        <f>Subsurface_Live_Data!O186/COS(RADIANS(D188))</f>
        <v>181.82447575123123</v>
      </c>
      <c r="L188" s="53">
        <f>Inputs!$C$21*K188/(2*Inputs!$C$12*1000000)</f>
        <v>15311.687221916576</v>
      </c>
      <c r="M188" s="53">
        <f t="shared" si="10"/>
        <v>15087.819991779354</v>
      </c>
      <c r="N188" s="54">
        <f t="shared" si="11"/>
        <v>223.8672301372244</v>
      </c>
      <c r="O188" s="55">
        <f t="shared" si="12"/>
        <v>0</v>
      </c>
      <c r="P188" s="54">
        <f t="shared" si="13"/>
        <v>223.8672301372244</v>
      </c>
      <c r="Q188" s="53">
        <f>Inputs!$C$21*J188/(2*Inputs!$C$12*1000000)</f>
        <v>5491.9669354012331</v>
      </c>
      <c r="R188" s="53">
        <f t="shared" si="14"/>
        <v>5411.6706618414082</v>
      </c>
      <c r="S188" s="53">
        <f>Inputs!$C$21*I188/(2*Inputs!$C$12*1000000)*COS(RADIANS(D188))</f>
        <v>1099.7377480113591</v>
      </c>
    </row>
    <row r="189" spans="1:19">
      <c r="A189" s="53">
        <f>Subsurface_Live_Data!A187</f>
        <v>32.5</v>
      </c>
      <c r="B189" s="54">
        <f>Model_Data!P187</f>
        <v>-276.81608131206303</v>
      </c>
      <c r="C189" s="54">
        <f>ABS(B189)*Inputs!$C$13/2</f>
        <v>692.04020328015758</v>
      </c>
      <c r="D189" s="54">
        <f>DEGREES(ASIN(MIN(1,C189/(Inputs!$C$11*1000))))</f>
        <v>9.9628761155509569</v>
      </c>
      <c r="E189" s="54">
        <f>Model_Data!I187</f>
        <v>5.8358074089827321</v>
      </c>
      <c r="F189" s="53">
        <f>Subsurface_Live_Data!F187</f>
        <v>1107.1934400968605</v>
      </c>
      <c r="G189" s="53">
        <f>Subsurface_Live_Data!I187</f>
        <v>5406.0121365655768</v>
      </c>
      <c r="H189" s="53">
        <f>Subsurface_Live_Data!K187</f>
        <v>15060.407592662792</v>
      </c>
      <c r="I189" s="54">
        <f>Subsurface_Live_Data!M187/COS(RADIANS(D189))</f>
        <v>13.349094782559956</v>
      </c>
      <c r="J189" s="54">
        <f>Subsurface_Live_Data!N187/COS(RADIANS(D189))</f>
        <v>65.178645206180136</v>
      </c>
      <c r="K189" s="54">
        <f>Subsurface_Live_Data!O187/COS(RADIANS(D189))</f>
        <v>181.57875682577509</v>
      </c>
      <c r="L189" s="53">
        <f>Inputs!$C$21*K189/(2*Inputs!$C$12*1000000)</f>
        <v>15290.994895894211</v>
      </c>
      <c r="M189" s="53">
        <f t="shared" si="10"/>
        <v>15060.407592662792</v>
      </c>
      <c r="N189" s="54">
        <f t="shared" si="11"/>
        <v>230.58730323141936</v>
      </c>
      <c r="O189" s="55">
        <f t="shared" si="12"/>
        <v>0</v>
      </c>
      <c r="P189" s="54">
        <f t="shared" si="13"/>
        <v>230.58730323141936</v>
      </c>
      <c r="Q189" s="53">
        <f>Inputs!$C$21*J189/(2*Inputs!$C$12*1000000)</f>
        <v>5488.782656031085</v>
      </c>
      <c r="R189" s="53">
        <f t="shared" si="14"/>
        <v>5406.0121365655768</v>
      </c>
      <c r="S189" s="53">
        <f>Inputs!$C$21*I189/(2*Inputs!$C$12*1000000)*COS(RADIANS(D189))</f>
        <v>1107.1934400968605</v>
      </c>
    </row>
    <row r="190" spans="1:19">
      <c r="A190" s="53">
        <f>Subsurface_Live_Data!A188</f>
        <v>33</v>
      </c>
      <c r="B190" s="54">
        <f>Model_Data!P188</f>
        <v>-281.0304293043373</v>
      </c>
      <c r="C190" s="54">
        <f>ABS(B190)*Inputs!$C$13/2</f>
        <v>702.57607326084326</v>
      </c>
      <c r="D190" s="54">
        <f>DEGREES(ASIN(MIN(1,C190/(Inputs!$C$11*1000))))</f>
        <v>10.116138163069536</v>
      </c>
      <c r="E190" s="54">
        <f>Model_Data!I188</f>
        <v>5.8914460516514309</v>
      </c>
      <c r="F190" s="53">
        <f>Subsurface_Live_Data!F188</f>
        <v>1115.240369103333</v>
      </c>
      <c r="G190" s="53">
        <f>Subsurface_Live_Data!I188</f>
        <v>5400.2331316746413</v>
      </c>
      <c r="H190" s="53">
        <f>Subsurface_Live_Data!K188</f>
        <v>15034.536710550707</v>
      </c>
      <c r="I190" s="54">
        <f>Subsurface_Live_Data!M188/COS(RADIANS(D190))</f>
        <v>13.452483265682568</v>
      </c>
      <c r="J190" s="54">
        <f>Subsurface_Live_Data!N188/COS(RADIANS(D190))</f>
        <v>65.13981007793538</v>
      </c>
      <c r="K190" s="54">
        <f>Subsurface_Live_Data!O188/COS(RADIANS(D190))</f>
        <v>181.35270127334664</v>
      </c>
      <c r="L190" s="53">
        <f>Inputs!$C$21*K190/(2*Inputs!$C$12*1000000)</f>
        <v>15271.958449347279</v>
      </c>
      <c r="M190" s="53">
        <f t="shared" si="10"/>
        <v>15034.536710550705</v>
      </c>
      <c r="N190" s="54">
        <f t="shared" si="11"/>
        <v>237.42173879657275</v>
      </c>
      <c r="O190" s="55">
        <f t="shared" si="12"/>
        <v>0</v>
      </c>
      <c r="P190" s="54">
        <f t="shared" si="13"/>
        <v>237.42173879657275</v>
      </c>
      <c r="Q190" s="53">
        <f>Inputs!$C$21*J190/(2*Inputs!$C$12*1000000)</f>
        <v>5485.5122968869155</v>
      </c>
      <c r="R190" s="53">
        <f t="shared" si="14"/>
        <v>5400.2331316746413</v>
      </c>
      <c r="S190" s="53">
        <f>Inputs!$C$21*I190/(2*Inputs!$C$12*1000000)*COS(RADIANS(D190))</f>
        <v>1115.2403691033333</v>
      </c>
    </row>
    <row r="191" spans="1:19">
      <c r="A191" s="53">
        <f>Subsurface_Live_Data!A189</f>
        <v>33.5</v>
      </c>
      <c r="B191" s="54">
        <f>Model_Data!P189</f>
        <v>-285.24277529395476</v>
      </c>
      <c r="C191" s="54">
        <f>ABS(B191)*Inputs!$C$13/2</f>
        <v>713.10693823488691</v>
      </c>
      <c r="D191" s="54">
        <f>DEGREES(ASIN(MIN(1,C191/(Inputs!$C$11*1000))))</f>
        <v>10.269400532129145</v>
      </c>
      <c r="E191" s="54">
        <f>Model_Data!I189</f>
        <v>5.9473663547666744</v>
      </c>
      <c r="F191" s="53">
        <f>Subsurface_Live_Data!F189</f>
        <v>1124.2608065053946</v>
      </c>
      <c r="G191" s="53">
        <f>Subsurface_Live_Data!I189</f>
        <v>5394.308909481113</v>
      </c>
      <c r="H191" s="53">
        <f>Subsurface_Live_Data!K189</f>
        <v>15008.916500694744</v>
      </c>
      <c r="I191" s="54">
        <f>Subsurface_Live_Data!M189/COS(RADIANS(D191))</f>
        <v>13.567815300703748</v>
      </c>
      <c r="J191" s="54">
        <f>Subsurface_Live_Data!N189/COS(RADIANS(D191))</f>
        <v>65.099651731414525</v>
      </c>
      <c r="K191" s="54">
        <f>Subsurface_Live_Data!O189/COS(RADIANS(D191))</f>
        <v>181.13075343975709</v>
      </c>
      <c r="L191" s="53">
        <f>Inputs!$C$21*K191/(2*Inputs!$C$12*1000000)</f>
        <v>15253.267919409194</v>
      </c>
      <c r="M191" s="53">
        <f t="shared" si="10"/>
        <v>15008.916500694744</v>
      </c>
      <c r="N191" s="54">
        <f t="shared" si="11"/>
        <v>244.35141871445012</v>
      </c>
      <c r="O191" s="55">
        <f t="shared" si="12"/>
        <v>0</v>
      </c>
      <c r="P191" s="54">
        <f t="shared" si="13"/>
        <v>244.35141871445012</v>
      </c>
      <c r="Q191" s="53">
        <f>Inputs!$C$21*J191/(2*Inputs!$C$12*1000000)</f>
        <v>5482.1305077260431</v>
      </c>
      <c r="R191" s="53">
        <f t="shared" si="14"/>
        <v>5394.308909481113</v>
      </c>
      <c r="S191" s="53">
        <f>Inputs!$C$21*I191/(2*Inputs!$C$12*1000000)*COS(RADIANS(D191))</f>
        <v>1124.2608065053946</v>
      </c>
    </row>
    <row r="192" spans="1:19">
      <c r="A192" s="53">
        <f>Subsurface_Live_Data!A190</f>
        <v>34</v>
      </c>
      <c r="B192" s="54">
        <f>Model_Data!P190</f>
        <v>-289.4530911666152</v>
      </c>
      <c r="C192" s="54">
        <f>ABS(B192)*Inputs!$C$13/2</f>
        <v>723.63272791653799</v>
      </c>
      <c r="D192" s="54">
        <f>DEGREES(ASIN(MIN(1,C192/(Inputs!$C$11*1000))))</f>
        <v>10.422663296967082</v>
      </c>
      <c r="E192" s="54">
        <f>Model_Data!I190</f>
        <v>6.0035588898090326</v>
      </c>
      <c r="F192" s="53">
        <f>Subsurface_Live_Data!F190</f>
        <v>1134.8334055598464</v>
      </c>
      <c r="G192" s="53">
        <f>Subsurface_Live_Data!I190</f>
        <v>5388.2105306537978</v>
      </c>
      <c r="H192" s="53">
        <f>Subsurface_Live_Data!K190</f>
        <v>14981.502855142809</v>
      </c>
      <c r="I192" s="54">
        <f>Subsurface_Live_Data!M190/COS(RADIANS(D192))</f>
        <v>13.702097288003326</v>
      </c>
      <c r="J192" s="54">
        <f>Subsurface_Live_Data!N190/COS(RADIANS(D192))</f>
        <v>65.057817770917637</v>
      </c>
      <c r="K192" s="54">
        <f>Subsurface_Live_Data!O190/COS(RADIANS(D192))</f>
        <v>180.88823314149514</v>
      </c>
      <c r="L192" s="53">
        <f>Inputs!$C$21*K192/(2*Inputs!$C$12*1000000)</f>
        <v>15232.844954147722</v>
      </c>
      <c r="M192" s="53">
        <f t="shared" si="10"/>
        <v>14981.502855142811</v>
      </c>
      <c r="N192" s="54">
        <f t="shared" si="11"/>
        <v>251.3420990049126</v>
      </c>
      <c r="O192" s="55">
        <f t="shared" si="12"/>
        <v>0</v>
      </c>
      <c r="P192" s="54">
        <f t="shared" si="13"/>
        <v>251.3420990049126</v>
      </c>
      <c r="Q192" s="53">
        <f>Inputs!$C$21*J192/(2*Inputs!$C$12*1000000)</f>
        <v>5478.6076128256973</v>
      </c>
      <c r="R192" s="53">
        <f t="shared" si="14"/>
        <v>5388.2105306537978</v>
      </c>
      <c r="S192" s="53">
        <f>Inputs!$C$21*I192/(2*Inputs!$C$12*1000000)*COS(RADIANS(D192))</f>
        <v>1134.8334055598464</v>
      </c>
    </row>
    <row r="193" spans="1:19">
      <c r="A193" s="53">
        <f>Subsurface_Live_Data!A191</f>
        <v>34.5</v>
      </c>
      <c r="B193" s="54">
        <f>Model_Data!P191</f>
        <v>-293.66134891224647</v>
      </c>
      <c r="C193" s="54">
        <f>ABS(B193)*Inputs!$C$13/2</f>
        <v>734.15337228061617</v>
      </c>
      <c r="D193" s="54">
        <f>DEGREES(ASIN(MIN(1,C193/(Inputs!$C$11*1000))))</f>
        <v>10.575926535246595</v>
      </c>
      <c r="E193" s="54">
        <f>Model_Data!I191</f>
        <v>6.0600145195950779</v>
      </c>
      <c r="F193" s="53">
        <f>Subsurface_Live_Data!F191</f>
        <v>1145.7911386545013</v>
      </c>
      <c r="G193" s="53">
        <f>Subsurface_Live_Data!I191</f>
        <v>5381.9056304474407</v>
      </c>
      <c r="H193" s="53">
        <f>Subsurface_Live_Data!K191</f>
        <v>14956.29351283138</v>
      </c>
      <c r="I193" s="54">
        <f>Subsurface_Live_Data!M191/COS(RADIANS(D193))</f>
        <v>13.841262051213658</v>
      </c>
      <c r="J193" s="54">
        <f>Subsurface_Live_Data!N191/COS(RADIANS(D193))</f>
        <v>65.01391366440609</v>
      </c>
      <c r="K193" s="54">
        <f>Subsurface_Live_Data!O191/COS(RADIANS(D193))</f>
        <v>180.67339748242583</v>
      </c>
      <c r="L193" s="53">
        <f>Inputs!$C$21*K193/(2*Inputs!$C$12*1000000)</f>
        <v>15214.753350131306</v>
      </c>
      <c r="M193" s="53">
        <f t="shared" si="10"/>
        <v>14956.29351283138</v>
      </c>
      <c r="N193" s="54">
        <f t="shared" si="11"/>
        <v>258.45983729992622</v>
      </c>
      <c r="O193" s="55">
        <f t="shared" si="12"/>
        <v>0</v>
      </c>
      <c r="P193" s="54">
        <f t="shared" si="13"/>
        <v>258.45983729992622</v>
      </c>
      <c r="Q193" s="53">
        <f>Inputs!$C$21*J193/(2*Inputs!$C$12*1000000)</f>
        <v>5474.9103881045194</v>
      </c>
      <c r="R193" s="53">
        <f t="shared" si="14"/>
        <v>5381.9056304474416</v>
      </c>
      <c r="S193" s="53">
        <f>Inputs!$C$21*I193/(2*Inputs!$C$12*1000000)*COS(RADIANS(D193))</f>
        <v>1145.7911386545011</v>
      </c>
    </row>
    <row r="194" spans="1:19">
      <c r="A194" s="53">
        <f>Subsurface_Live_Data!A192</f>
        <v>35</v>
      </c>
      <c r="B194" s="54">
        <f>Model_Data!P192</f>
        <v>-297.86752062109372</v>
      </c>
      <c r="C194" s="54">
        <f>ABS(B194)*Inputs!$C$13/2</f>
        <v>744.66880155273429</v>
      </c>
      <c r="D194" s="54">
        <f>DEGREES(ASIN(MIN(1,C194/(Inputs!$C$11*1000))))</f>
        <v>10.729190327920426</v>
      </c>
      <c r="E194" s="54">
        <f>Model_Data!I192</f>
        <v>6.116724388997361</v>
      </c>
      <c r="F194" s="53">
        <f>Subsurface_Live_Data!F192</f>
        <v>1157.0435151381953</v>
      </c>
      <c r="G194" s="53">
        <f>Subsurface_Live_Data!I192</f>
        <v>5375.3592562835738</v>
      </c>
      <c r="H194" s="53">
        <f>Subsurface_Live_Data!K192</f>
        <v>14933.44947800909</v>
      </c>
      <c r="I194" s="54">
        <f>Subsurface_Live_Data!M192/COS(RADIANS(D194))</f>
        <v>13.984226117974259</v>
      </c>
      <c r="J194" s="54">
        <f>Subsurface_Live_Data!N192/COS(RADIANS(D194))</f>
        <v>64.96751273545425</v>
      </c>
      <c r="K194" s="54">
        <f>Subsurface_Live_Data!O192/COS(RADIANS(D194))</f>
        <v>180.48822839379653</v>
      </c>
      <c r="L194" s="53">
        <f>Inputs!$C$21*K194/(2*Inputs!$C$12*1000000)</f>
        <v>15199.160008494846</v>
      </c>
      <c r="M194" s="53">
        <f t="shared" si="10"/>
        <v>14933.449478009088</v>
      </c>
      <c r="N194" s="54">
        <f t="shared" si="11"/>
        <v>265.71053048575595</v>
      </c>
      <c r="O194" s="55">
        <f t="shared" si="12"/>
        <v>0</v>
      </c>
      <c r="P194" s="54">
        <f t="shared" si="13"/>
        <v>265.71053048575595</v>
      </c>
      <c r="Q194" s="53">
        <f>Inputs!$C$21*J194/(2*Inputs!$C$12*1000000)</f>
        <v>5471.0029025584636</v>
      </c>
      <c r="R194" s="53">
        <f t="shared" si="14"/>
        <v>5375.3592562835738</v>
      </c>
      <c r="S194" s="53">
        <f>Inputs!$C$21*I194/(2*Inputs!$C$12*1000000)*COS(RADIANS(D194))</f>
        <v>1157.0435151381953</v>
      </c>
    </row>
    <row r="195" spans="1:19">
      <c r="A195" s="53">
        <f>Subsurface_Live_Data!A193</f>
        <v>35.5</v>
      </c>
      <c r="B195" s="54">
        <f>Model_Data!P193</f>
        <v>-302.07157848089992</v>
      </c>
      <c r="C195" s="54">
        <f>ABS(B195)*Inputs!$C$13/2</f>
        <v>755.17894620224979</v>
      </c>
      <c r="D195" s="54">
        <f>DEGREES(ASIN(MIN(1,C195/(Inputs!$C$11*1000))))</f>
        <v>10.882454759134086</v>
      </c>
      <c r="E195" s="54">
        <f>Model_Data!I193</f>
        <v>6.1736799158619622</v>
      </c>
      <c r="F195" s="53">
        <f>Subsurface_Live_Data!F193</f>
        <v>1169.3133953839153</v>
      </c>
      <c r="G195" s="53">
        <f>Subsurface_Live_Data!I193</f>
        <v>5368.5347451229563</v>
      </c>
      <c r="H195" s="53">
        <f>Subsurface_Live_Data!K193</f>
        <v>14910.216672625642</v>
      </c>
      <c r="I195" s="54">
        <f>Subsurface_Live_Data!M193/COS(RADIANS(D195))</f>
        <v>14.139739330397582</v>
      </c>
      <c r="J195" s="54">
        <f>Subsurface_Live_Data!N193/COS(RADIANS(D195))</f>
        <v>64.918166662495082</v>
      </c>
      <c r="K195" s="54">
        <f>Subsurface_Live_Data!O193/COS(RADIANS(D195))</f>
        <v>180.29946286680041</v>
      </c>
      <c r="L195" s="53">
        <f>Inputs!$C$21*K195/(2*Inputs!$C$12*1000000)</f>
        <v>15183.263805875793</v>
      </c>
      <c r="M195" s="53">
        <f t="shared" si="10"/>
        <v>14910.216672625642</v>
      </c>
      <c r="N195" s="54">
        <f t="shared" si="11"/>
        <v>273.04713325015109</v>
      </c>
      <c r="O195" s="55">
        <f t="shared" si="12"/>
        <v>0</v>
      </c>
      <c r="P195" s="54">
        <f t="shared" si="13"/>
        <v>273.04713325015109</v>
      </c>
      <c r="Q195" s="53">
        <f>Inputs!$C$21*J195/(2*Inputs!$C$12*1000000)</f>
        <v>5466.8474024165889</v>
      </c>
      <c r="R195" s="53">
        <f t="shared" si="14"/>
        <v>5368.5347451229563</v>
      </c>
      <c r="S195" s="53">
        <f>Inputs!$C$21*I195/(2*Inputs!$C$12*1000000)*COS(RADIANS(D195))</f>
        <v>1169.3133953839153</v>
      </c>
    </row>
    <row r="196" spans="1:19">
      <c r="A196" s="53">
        <f>Subsurface_Live_Data!A194</f>
        <v>36</v>
      </c>
      <c r="B196" s="54">
        <f>Model_Data!P194</f>
        <v>-306.2734947710851</v>
      </c>
      <c r="C196" s="54">
        <f>ABS(B196)*Inputs!$C$13/2</f>
        <v>765.68373692771274</v>
      </c>
      <c r="D196" s="54">
        <f>DEGREES(ASIN(MIN(1,C196/(Inputs!$C$11*1000))))</f>
        <v>11.035719916019676</v>
      </c>
      <c r="E196" s="54">
        <f>Model_Data!I194</f>
        <v>6.2308727821328196</v>
      </c>
      <c r="F196" s="53">
        <f>Subsurface_Live_Data!F194</f>
        <v>1182.5553698382589</v>
      </c>
      <c r="G196" s="53">
        <f>Subsurface_Live_Data!I194</f>
        <v>5361.3946186316325</v>
      </c>
      <c r="H196" s="53">
        <f>Subsurface_Live_Data!K194</f>
        <v>14886.463437913209</v>
      </c>
      <c r="I196" s="54">
        <f>Subsurface_Live_Data!M194/COS(RADIANS(D196))</f>
        <v>14.307274828116256</v>
      </c>
      <c r="J196" s="54">
        <f>Subsurface_Live_Data!N194/COS(RADIANS(D196))</f>
        <v>64.865416222529774</v>
      </c>
      <c r="K196" s="54">
        <f>Subsurface_Live_Data!O194/COS(RADIANS(D196))</f>
        <v>180.10549785424348</v>
      </c>
      <c r="L196" s="53">
        <f>Inputs!$C$21*K196/(2*Inputs!$C$12*1000000)</f>
        <v>15166.929747482409</v>
      </c>
      <c r="M196" s="53">
        <f t="shared" ref="M196:M259" si="15">L196*COS(RADIANS(D196))</f>
        <v>14886.463437913209</v>
      </c>
      <c r="N196" s="54">
        <f t="shared" ref="N196:N244" si="16">L196-H196</f>
        <v>280.46630956919944</v>
      </c>
      <c r="O196" s="55">
        <f t="shared" ref="O196:O244" si="17">M196-H196</f>
        <v>0</v>
      </c>
      <c r="P196" s="54">
        <f t="shared" ref="P196:P259" si="18">N196-O196</f>
        <v>280.46630956919944</v>
      </c>
      <c r="Q196" s="53">
        <f>Inputs!$C$21*J196/(2*Inputs!$C$12*1000000)</f>
        <v>5462.4052158835048</v>
      </c>
      <c r="R196" s="53">
        <f t="shared" ref="R196:R259" si="19">Q196*COS(RADIANS(D196))</f>
        <v>5361.3946186316316</v>
      </c>
      <c r="S196" s="53">
        <f>Inputs!$C$21*I196/(2*Inputs!$C$12*1000000)*COS(RADIANS(D196))</f>
        <v>1182.5553698382589</v>
      </c>
    </row>
    <row r="197" spans="1:19">
      <c r="A197" s="53">
        <f>Subsurface_Live_Data!A195</f>
        <v>36.5</v>
      </c>
      <c r="B197" s="54">
        <f>Model_Data!P195</f>
        <v>-310.47324188575658</v>
      </c>
      <c r="C197" s="54">
        <f>ABS(B197)*Inputs!$C$13/2</f>
        <v>776.18310471439145</v>
      </c>
      <c r="D197" s="54">
        <f>DEGREES(ASIN(MIN(1,C197/(Inputs!$C$11*1000))))</f>
        <v>11.188985889541845</v>
      </c>
      <c r="E197" s="54">
        <f>Model_Data!I195</f>
        <v>6.2882949251900104</v>
      </c>
      <c r="F197" s="53">
        <f>Subsurface_Live_Data!F195</f>
        <v>1196.8486467414461</v>
      </c>
      <c r="G197" s="53">
        <f>Subsurface_Live_Data!I195</f>
        <v>5353.9014743920379</v>
      </c>
      <c r="H197" s="53">
        <f>Subsurface_Live_Data!K195</f>
        <v>14861.558563029474</v>
      </c>
      <c r="I197" s="54">
        <f>Subsurface_Live_Data!M195/COS(RADIANS(D197))</f>
        <v>14.487813674590363</v>
      </c>
      <c r="J197" s="54">
        <f>Subsurface_Live_Data!N195/COS(RADIANS(D197))</f>
        <v>64.808802018776092</v>
      </c>
      <c r="K197" s="54">
        <f>Subsurface_Live_Data!O195/COS(RADIANS(D197))</f>
        <v>179.89867972144469</v>
      </c>
      <c r="L197" s="53">
        <f>Inputs!$C$21*K197/(2*Inputs!$C$12*1000000)</f>
        <v>15149.513310294005</v>
      </c>
      <c r="M197" s="53">
        <f t="shared" si="15"/>
        <v>14861.558563029474</v>
      </c>
      <c r="N197" s="54">
        <f t="shared" si="16"/>
        <v>287.95474726453176</v>
      </c>
      <c r="O197" s="55">
        <f t="shared" si="17"/>
        <v>0</v>
      </c>
      <c r="P197" s="54">
        <f t="shared" si="18"/>
        <v>287.95474726453176</v>
      </c>
      <c r="Q197" s="53">
        <f>Inputs!$C$21*J197/(2*Inputs!$C$12*1000000)</f>
        <v>5457.637656529283</v>
      </c>
      <c r="R197" s="53">
        <f t="shared" si="19"/>
        <v>5353.9014743920379</v>
      </c>
      <c r="S197" s="53">
        <f>Inputs!$C$21*I197/(2*Inputs!$C$12*1000000)*COS(RADIANS(D197))</f>
        <v>1196.8486467414461</v>
      </c>
    </row>
    <row r="198" spans="1:19">
      <c r="A198" s="53">
        <f>Subsurface_Live_Data!A196</f>
        <v>37</v>
      </c>
      <c r="B198" s="54">
        <f>Model_Data!P196</f>
        <v>-314.67079231433672</v>
      </c>
      <c r="C198" s="54">
        <f>ABS(B198)*Inputs!$C$13/2</f>
        <v>786.67698078584181</v>
      </c>
      <c r="D198" s="54">
        <f>DEGREES(ASIN(MIN(1,C198/(Inputs!$C$11*1000))))</f>
        <v>11.342252773798828</v>
      </c>
      <c r="E198" s="54">
        <f>Model_Data!I196</f>
        <v>6.3459385294073707</v>
      </c>
      <c r="F198" s="53">
        <f>Subsurface_Live_Data!F196</f>
        <v>1210.7586744571292</v>
      </c>
      <c r="G198" s="53">
        <f>Subsurface_Live_Data!I196</f>
        <v>5346.0188523157785</v>
      </c>
      <c r="H198" s="53">
        <f>Subsurface_Live_Data!K196</f>
        <v>14840.110005912009</v>
      </c>
      <c r="I198" s="54">
        <f>Subsurface_Live_Data!M196/COS(RADIANS(D198))</f>
        <v>14.664005758843306</v>
      </c>
      <c r="J198" s="54">
        <f>Subsurface_Live_Data!N196/COS(RADIANS(D198))</f>
        <v>64.747874940803712</v>
      </c>
      <c r="K198" s="54">
        <f>Subsurface_Live_Data!O196/COS(RADIANS(D198))</f>
        <v>179.7347920601392</v>
      </c>
      <c r="L198" s="53">
        <f>Inputs!$C$21*K198/(2*Inputs!$C$12*1000000)</f>
        <v>15135.712106693261</v>
      </c>
      <c r="M198" s="53">
        <f t="shared" si="15"/>
        <v>14840.110005912009</v>
      </c>
      <c r="N198" s="54">
        <f t="shared" si="16"/>
        <v>295.60210078125237</v>
      </c>
      <c r="O198" s="55">
        <f t="shared" si="17"/>
        <v>0</v>
      </c>
      <c r="P198" s="54">
        <f t="shared" si="18"/>
        <v>295.60210078125237</v>
      </c>
      <c r="Q198" s="53">
        <f>Inputs!$C$21*J198/(2*Inputs!$C$12*1000000)</f>
        <v>5452.5069041517272</v>
      </c>
      <c r="R198" s="53">
        <f t="shared" si="19"/>
        <v>5346.0188523157794</v>
      </c>
      <c r="S198" s="53">
        <f>Inputs!$C$21*I198/(2*Inputs!$C$12*1000000)*COS(RADIANS(D198))</f>
        <v>1210.7586744571292</v>
      </c>
    </row>
    <row r="199" spans="1:19">
      <c r="A199" s="53">
        <f>Subsurface_Live_Data!A197</f>
        <v>37.5</v>
      </c>
      <c r="B199" s="54">
        <f>Model_Data!P197</f>
        <v>-318.86611864902079</v>
      </c>
      <c r="C199" s="54">
        <f>ABS(B199)*Inputs!$C$13/2</f>
        <v>797.16529662255198</v>
      </c>
      <c r="D199" s="54">
        <f>DEGREES(ASIN(MIN(1,C199/(Inputs!$C$11*1000))))</f>
        <v>11.495520666302072</v>
      </c>
      <c r="E199" s="54">
        <f>Model_Data!I197</f>
        <v>6.4037960179333062</v>
      </c>
      <c r="F199" s="53">
        <f>Subsurface_Live_Data!F197</f>
        <v>1224.9453996711713</v>
      </c>
      <c r="G199" s="53">
        <f>Subsurface_Live_Data!I197</f>
        <v>5337.7120569194685</v>
      </c>
      <c r="H199" s="53">
        <f>Subsurface_Live_Data!K197</f>
        <v>14819.341583785392</v>
      </c>
      <c r="I199" s="54">
        <f>Subsurface_Live_Data!M197/COS(RADIANS(D199))</f>
        <v>14.843845075798056</v>
      </c>
      <c r="J199" s="54">
        <f>Subsurface_Live_Data!N197/COS(RADIANS(D199))</f>
        <v>64.682206123963837</v>
      </c>
      <c r="K199" s="54">
        <f>Subsurface_Live_Data!O197/COS(RADIANS(D199))</f>
        <v>179.58025774380909</v>
      </c>
      <c r="L199" s="53">
        <f>Inputs!$C$21*K199/(2*Inputs!$C$12*1000000)</f>
        <v>15122.698561036534</v>
      </c>
      <c r="M199" s="53">
        <f t="shared" si="15"/>
        <v>14819.341583785394</v>
      </c>
      <c r="N199" s="54">
        <f t="shared" si="16"/>
        <v>303.35697725114187</v>
      </c>
      <c r="O199" s="55">
        <f t="shared" si="17"/>
        <v>0</v>
      </c>
      <c r="P199" s="54">
        <f t="shared" si="18"/>
        <v>303.35697725114187</v>
      </c>
      <c r="Q199" s="53">
        <f>Inputs!$C$21*J199/(2*Inputs!$C$12*1000000)</f>
        <v>5446.9768434735306</v>
      </c>
      <c r="R199" s="53">
        <f t="shared" si="19"/>
        <v>5337.7120569194676</v>
      </c>
      <c r="S199" s="53">
        <f>Inputs!$C$21*I199/(2*Inputs!$C$12*1000000)*COS(RADIANS(D199))</f>
        <v>1224.9453996711711</v>
      </c>
    </row>
    <row r="200" spans="1:19">
      <c r="A200" s="53">
        <f>Subsurface_Live_Data!A198</f>
        <v>38</v>
      </c>
      <c r="B200" s="54">
        <f>Model_Data!P198</f>
        <v>-323.05919359660038</v>
      </c>
      <c r="C200" s="54">
        <f>ABS(B200)*Inputs!$C$13/2</f>
        <v>807.64798399150095</v>
      </c>
      <c r="D200" s="54">
        <f>DEGREES(ASIN(MIN(1,C200/(Inputs!$C$11*1000))))</f>
        <v>11.648789668416747</v>
      </c>
      <c r="E200" s="54">
        <f>Model_Data!I198</f>
        <v>6.4618600446971843</v>
      </c>
      <c r="F200" s="53">
        <f>Subsurface_Live_Data!F198</f>
        <v>1239.1700058995218</v>
      </c>
      <c r="G200" s="53">
        <f>Subsurface_Live_Data!I198</f>
        <v>5328.9489181529216</v>
      </c>
      <c r="H200" s="53">
        <f>Subsurface_Live_Data!K198</f>
        <v>14799.576086730554</v>
      </c>
      <c r="I200" s="54">
        <f>Subsurface_Live_Data!M198/COS(RADIANS(D200))</f>
        <v>15.024445802952963</v>
      </c>
      <c r="J200" s="54">
        <f>Subsurface_Live_Data!N198/COS(RADIANS(D200))</f>
        <v>64.611396197710604</v>
      </c>
      <c r="K200" s="54">
        <f>Subsurface_Live_Data!O198/COS(RADIANS(D200))</f>
        <v>179.43900172144066</v>
      </c>
      <c r="L200" s="53">
        <f>Inputs!$C$21*K200/(2*Inputs!$C$12*1000000)</f>
        <v>15110.803198633968</v>
      </c>
      <c r="M200" s="53">
        <f t="shared" si="15"/>
        <v>14799.576086730556</v>
      </c>
      <c r="N200" s="54">
        <f t="shared" si="16"/>
        <v>311.22711190341397</v>
      </c>
      <c r="O200" s="55">
        <f t="shared" si="17"/>
        <v>0</v>
      </c>
      <c r="P200" s="54">
        <f t="shared" si="18"/>
        <v>311.22711190341397</v>
      </c>
      <c r="Q200" s="53">
        <f>Inputs!$C$21*J200/(2*Inputs!$C$12*1000000)</f>
        <v>5441.0138429560438</v>
      </c>
      <c r="R200" s="53">
        <f t="shared" si="19"/>
        <v>5328.9489181529216</v>
      </c>
      <c r="S200" s="53">
        <f>Inputs!$C$21*I200/(2*Inputs!$C$12*1000000)*COS(RADIANS(D200))</f>
        <v>1239.1700058995216</v>
      </c>
    </row>
    <row r="201" spans="1:19">
      <c r="A201" s="53">
        <f>Subsurface_Live_Data!A199</f>
        <v>38.5</v>
      </c>
      <c r="B201" s="54">
        <f>Model_Data!P199</f>
        <v>-327.24998996245631</v>
      </c>
      <c r="C201" s="54">
        <f>ABS(B201)*Inputs!$C$13/2</f>
        <v>818.12497490614078</v>
      </c>
      <c r="D201" s="54">
        <f>DEGREES(ASIN(MIN(1,C201/(Inputs!$C$11*1000))))</f>
        <v>11.802059884785933</v>
      </c>
      <c r="E201" s="54">
        <f>Model_Data!I199</f>
        <v>6.5201234866425004</v>
      </c>
      <c r="F201" s="53">
        <f>Subsurface_Live_Data!F199</f>
        <v>1254.4244957169296</v>
      </c>
      <c r="G201" s="53">
        <f>Subsurface_Live_Data!I199</f>
        <v>5319.7004759269485</v>
      </c>
      <c r="H201" s="53">
        <f>Subsurface_Live_Data!K199</f>
        <v>14776.789430047362</v>
      </c>
      <c r="I201" s="54">
        <f>Subsurface_Live_Data!M199/COS(RADIANS(D201))</f>
        <v>15.217847342883852</v>
      </c>
      <c r="J201" s="54">
        <f>Subsurface_Live_Data!N199/COS(RADIANS(D201))</f>
        <v>64.535083641088946</v>
      </c>
      <c r="K201" s="54">
        <f>Subsurface_Live_Data!O199/COS(RADIANS(D201))</f>
        <v>179.26222465536441</v>
      </c>
      <c r="L201" s="53">
        <f>Inputs!$C$21*K201/(2*Inputs!$C$12*1000000)</f>
        <v>15095.916560668511</v>
      </c>
      <c r="M201" s="53">
        <f t="shared" si="15"/>
        <v>14776.789430047362</v>
      </c>
      <c r="N201" s="54">
        <f t="shared" si="16"/>
        <v>319.12713062114926</v>
      </c>
      <c r="O201" s="55">
        <f t="shared" si="17"/>
        <v>0</v>
      </c>
      <c r="P201" s="54">
        <f t="shared" si="18"/>
        <v>319.12713062114926</v>
      </c>
      <c r="Q201" s="53">
        <f>Inputs!$C$21*J201/(2*Inputs!$C$12*1000000)</f>
        <v>5434.5874584263056</v>
      </c>
      <c r="R201" s="53">
        <f t="shared" si="19"/>
        <v>5319.7004759269494</v>
      </c>
      <c r="S201" s="53">
        <f>Inputs!$C$21*I201/(2*Inputs!$C$12*1000000)*COS(RADIANS(D201))</f>
        <v>1254.4244957169296</v>
      </c>
    </row>
    <row r="202" spans="1:19">
      <c r="A202" s="53">
        <f>Subsurface_Live_Data!A200</f>
        <v>39</v>
      </c>
      <c r="B202" s="54">
        <f>Model_Data!P200</f>
        <v>-331.43848065974453</v>
      </c>
      <c r="C202" s="54">
        <f>ABS(B202)*Inputs!$C$13/2</f>
        <v>828.59620164936132</v>
      </c>
      <c r="D202" s="54">
        <f>DEGREES(ASIN(MIN(1,C202/(Inputs!$C$11*1000))))</f>
        <v>11.955331423675466</v>
      </c>
      <c r="E202" s="54">
        <f>Model_Data!I200</f>
        <v>6.5785794361869598</v>
      </c>
      <c r="F202" s="53">
        <f>Subsurface_Live_Data!F200</f>
        <v>1267.967947179111</v>
      </c>
      <c r="G202" s="53">
        <f>Subsurface_Live_Data!I200</f>
        <v>5309.9415762710123</v>
      </c>
      <c r="H202" s="53">
        <f>Subsurface_Live_Data!K200</f>
        <v>14759.992307171666</v>
      </c>
      <c r="I202" s="54">
        <f>Subsurface_Live_Data!M200/COS(RADIANS(D202))</f>
        <v>15.390805376376688</v>
      </c>
      <c r="J202" s="54">
        <f>Subsurface_Live_Data!N200/COS(RADIANS(D202))</f>
        <v>64.452952097198207</v>
      </c>
      <c r="K202" s="54">
        <f>Subsurface_Live_Data!O200/COS(RADIANS(D202))</f>
        <v>179.15923621088729</v>
      </c>
      <c r="L202" s="53">
        <f>Inputs!$C$21*K202/(2*Inputs!$C$12*1000000)</f>
        <v>15087.243763220367</v>
      </c>
      <c r="M202" s="53">
        <f t="shared" si="15"/>
        <v>14759.992307171664</v>
      </c>
      <c r="N202" s="54">
        <f t="shared" si="16"/>
        <v>327.25145604870158</v>
      </c>
      <c r="O202" s="55">
        <f t="shared" si="17"/>
        <v>0</v>
      </c>
      <c r="P202" s="54">
        <f t="shared" si="18"/>
        <v>327.25145604870158</v>
      </c>
      <c r="Q202" s="53">
        <f>Inputs!$C$21*J202/(2*Inputs!$C$12*1000000)</f>
        <v>5427.6710490380074</v>
      </c>
      <c r="R202" s="53">
        <f t="shared" si="19"/>
        <v>5309.9415762710114</v>
      </c>
      <c r="S202" s="53">
        <f>Inputs!$C$21*I202/(2*Inputs!$C$12*1000000)*COS(RADIANS(D202))</f>
        <v>1267.9679471791108</v>
      </c>
    </row>
    <row r="203" spans="1:19">
      <c r="A203" s="53">
        <f>Subsurface_Live_Data!A201</f>
        <v>39.5</v>
      </c>
      <c r="B203" s="54">
        <f>Model_Data!P201</f>
        <v>-335.62463871039654</v>
      </c>
      <c r="C203" s="54">
        <f>ABS(B203)*Inputs!$C$13/2</f>
        <v>839.06159677599135</v>
      </c>
      <c r="D203" s="54">
        <f>DEGREES(ASIN(MIN(1,C203/(Inputs!$C$11*1000))))</f>
        <v>12.108604397020478</v>
      </c>
      <c r="E203" s="54">
        <f>Model_Data!I201</f>
        <v>6.6372211939086254</v>
      </c>
      <c r="F203" s="53">
        <f>Subsurface_Live_Data!F201</f>
        <v>1281.2877515942896</v>
      </c>
      <c r="G203" s="53">
        <f>Subsurface_Live_Data!I201</f>
        <v>5299.6513700473615</v>
      </c>
      <c r="H203" s="53">
        <f>Subsurface_Live_Data!K201</f>
        <v>14743.375119644179</v>
      </c>
      <c r="I203" s="54">
        <f>Subsurface_Live_Data!M201/COS(RADIANS(D203))</f>
        <v>15.561353529924249</v>
      </c>
      <c r="J203" s="54">
        <f>Subsurface_Live_Data!N201/COS(RADIANS(D203))</f>
        <v>64.364736533255993</v>
      </c>
      <c r="K203" s="54">
        <f>Subsurface_Live_Data!O201/COS(RADIANS(D203))</f>
        <v>179.05960013712726</v>
      </c>
      <c r="L203" s="53">
        <f>Inputs!$C$21*K203/(2*Inputs!$C$12*1000000)</f>
        <v>15078.853273484978</v>
      </c>
      <c r="M203" s="53">
        <f t="shared" si="15"/>
        <v>14743.375119644183</v>
      </c>
      <c r="N203" s="54">
        <f t="shared" si="16"/>
        <v>335.47815384079877</v>
      </c>
      <c r="O203" s="55">
        <f t="shared" si="17"/>
        <v>0</v>
      </c>
      <c r="P203" s="54">
        <f t="shared" si="18"/>
        <v>335.47815384079877</v>
      </c>
      <c r="Q203" s="53">
        <f>Inputs!$C$21*J203/(2*Inputs!$C$12*1000000)</f>
        <v>5420.2422960188806</v>
      </c>
      <c r="R203" s="53">
        <f t="shared" si="19"/>
        <v>5299.6513700473624</v>
      </c>
      <c r="S203" s="53">
        <f>Inputs!$C$21*I203/(2*Inputs!$C$12*1000000)*COS(RADIANS(D203))</f>
        <v>1281.2877515942896</v>
      </c>
    </row>
    <row r="204" spans="1:19">
      <c r="A204" s="53">
        <f>Subsurface_Live_Data!A202</f>
        <v>40</v>
      </c>
      <c r="B204" s="54">
        <f>Model_Data!P202</f>
        <v>-339.80843724993974</v>
      </c>
      <c r="C204" s="54">
        <f>ABS(B204)*Inputs!$C$13/2</f>
        <v>849.52109312484936</v>
      </c>
      <c r="D204" s="54">
        <f>DEGREES(ASIN(MIN(1,C204/(Inputs!$C$11*1000))))</f>
        <v>12.261878920612526</v>
      </c>
      <c r="E204" s="54">
        <f>Model_Data!I202</f>
        <v>6.6960422614565118</v>
      </c>
      <c r="F204" s="53">
        <f>Subsurface_Live_Data!F202</f>
        <v>1294.4210192104322</v>
      </c>
      <c r="G204" s="53">
        <f>Subsurface_Live_Data!I202</f>
        <v>5288.8137082440735</v>
      </c>
      <c r="H204" s="53">
        <f>Subsurface_Live_Data!K202</f>
        <v>14726.192868523873</v>
      </c>
      <c r="I204" s="54">
        <f>Subsurface_Live_Data!M202/COS(RADIANS(D204))</f>
        <v>15.729942259681826</v>
      </c>
      <c r="J204" s="54">
        <f>Subsurface_Live_Data!N202/COS(RADIANS(D204))</f>
        <v>64.270228170150318</v>
      </c>
      <c r="K204" s="54">
        <f>Subsurface_Live_Data!O202/COS(RADIANS(D204))</f>
        <v>178.95426610741794</v>
      </c>
      <c r="L204" s="53">
        <f>Inputs!$C$21*K204/(2*Inputs!$C$12*1000000)</f>
        <v>15069.982951103628</v>
      </c>
      <c r="M204" s="53">
        <f t="shared" si="15"/>
        <v>14726.192868523873</v>
      </c>
      <c r="N204" s="54">
        <f t="shared" si="16"/>
        <v>343.79008257975511</v>
      </c>
      <c r="O204" s="55">
        <f t="shared" si="17"/>
        <v>0</v>
      </c>
      <c r="P204" s="54">
        <f t="shared" si="18"/>
        <v>343.79008257975511</v>
      </c>
      <c r="Q204" s="53">
        <f>Inputs!$C$21*J204/(2*Inputs!$C$12*1000000)</f>
        <v>5412.2836177950012</v>
      </c>
      <c r="R204" s="53">
        <f t="shared" si="19"/>
        <v>5288.8137082440726</v>
      </c>
      <c r="S204" s="53">
        <f>Inputs!$C$21*I204/(2*Inputs!$C$12*1000000)*COS(RADIANS(D204))</f>
        <v>1294.421019210432</v>
      </c>
    </row>
    <row r="205" spans="1:19">
      <c r="A205" s="53">
        <f>Subsurface_Live_Data!A203</f>
        <v>40.5</v>
      </c>
      <c r="B205" s="54">
        <f>Model_Data!P203</f>
        <v>-343.98984952458704</v>
      </c>
      <c r="C205" s="54">
        <f>ABS(B205)*Inputs!$C$13/2</f>
        <v>859.97462381146761</v>
      </c>
      <c r="D205" s="54">
        <f>DEGREES(ASIN(MIN(1,C205/(Inputs!$C$11*1000))))</f>
        <v>12.415155114004241</v>
      </c>
      <c r="E205" s="54">
        <f>Model_Data!I203</f>
        <v>6.7550363346833162</v>
      </c>
      <c r="F205" s="53">
        <f>Subsurface_Live_Data!F203</f>
        <v>1306.3970112850166</v>
      </c>
      <c r="G205" s="53">
        <f>Subsurface_Live_Data!I203</f>
        <v>5277.4174309539858</v>
      </c>
      <c r="H205" s="53">
        <f>Subsurface_Live_Data!K203</f>
        <v>14711.226828791272</v>
      </c>
      <c r="I205" s="54">
        <f>Subsurface_Live_Data!M203/COS(RADIANS(D205))</f>
        <v>15.884768312894023</v>
      </c>
      <c r="J205" s="54">
        <f>Subsurface_Live_Data!N203/COS(RADIANS(D205))</f>
        <v>64.169278142081694</v>
      </c>
      <c r="K205" s="54">
        <f>Subsurface_Live_Data!O203/COS(RADIANS(D205))</f>
        <v>178.87703948734551</v>
      </c>
      <c r="L205" s="53">
        <f>Inputs!$C$21*K205/(2*Inputs!$C$12*1000000)</f>
        <v>15063.479592043363</v>
      </c>
      <c r="M205" s="53">
        <f t="shared" si="15"/>
        <v>14711.226828791274</v>
      </c>
      <c r="N205" s="54">
        <f t="shared" si="16"/>
        <v>352.25276325209052</v>
      </c>
      <c r="O205" s="55">
        <f t="shared" si="17"/>
        <v>0</v>
      </c>
      <c r="P205" s="54">
        <f t="shared" si="18"/>
        <v>352.25276325209052</v>
      </c>
      <c r="Q205" s="53">
        <f>Inputs!$C$21*J205/(2*Inputs!$C$12*1000000)</f>
        <v>5403.7824781742538</v>
      </c>
      <c r="R205" s="53">
        <f t="shared" si="19"/>
        <v>5277.4174309539858</v>
      </c>
      <c r="S205" s="53">
        <f>Inputs!$C$21*I205/(2*Inputs!$C$12*1000000)*COS(RADIANS(D205))</f>
        <v>1306.3970112850163</v>
      </c>
    </row>
    <row r="206" spans="1:19">
      <c r="A206" s="53">
        <f>Subsurface_Live_Data!A204</f>
        <v>41</v>
      </c>
      <c r="B206" s="54">
        <f>Model_Data!P204</f>
        <v>-348.16884888314235</v>
      </c>
      <c r="C206" s="54">
        <f>ABS(B206)*Inputs!$C$13/2</f>
        <v>870.42212220785586</v>
      </c>
      <c r="D206" s="54">
        <f>DEGREES(ASIN(MIN(1,C206/(Inputs!$C$11*1000))))</f>
        <v>12.568433100223892</v>
      </c>
      <c r="E206" s="54">
        <f>Model_Data!I204</f>
        <v>6.8141972969973379</v>
      </c>
      <c r="F206" s="53">
        <f>Subsurface_Live_Data!F204</f>
        <v>1316.6410283585294</v>
      </c>
      <c r="G206" s="53">
        <f>Subsurface_Live_Data!I204</f>
        <v>5265.4565501161742</v>
      </c>
      <c r="H206" s="53">
        <f>Subsurface_Live_Data!K204</f>
        <v>14699.88132053898</v>
      </c>
      <c r="I206" s="54">
        <f>Subsurface_Live_Data!M204/COS(RADIANS(D206))</f>
        <v>16.018818743117308</v>
      </c>
      <c r="J206" s="54">
        <f>Subsurface_Live_Data!N204/COS(RADIANS(D206))</f>
        <v>64.061799882710872</v>
      </c>
      <c r="K206" s="54">
        <f>Subsurface_Live_Data!O204/COS(RADIANS(D206))</f>
        <v>178.84505293946268</v>
      </c>
      <c r="L206" s="53">
        <f>Inputs!$C$21*K206/(2*Inputs!$C$12*1000000)</f>
        <v>15060.785961197091</v>
      </c>
      <c r="M206" s="53">
        <f t="shared" si="15"/>
        <v>14699.881320538978</v>
      </c>
      <c r="N206" s="54">
        <f t="shared" si="16"/>
        <v>360.90464065811102</v>
      </c>
      <c r="O206" s="55">
        <f t="shared" si="17"/>
        <v>0</v>
      </c>
      <c r="P206" s="54">
        <f t="shared" si="18"/>
        <v>360.90464065811102</v>
      </c>
      <c r="Q206" s="53">
        <f>Inputs!$C$21*J206/(2*Inputs!$C$12*1000000)</f>
        <v>5394.7315872870795</v>
      </c>
      <c r="R206" s="53">
        <f t="shared" si="19"/>
        <v>5265.4565501161733</v>
      </c>
      <c r="S206" s="53">
        <f>Inputs!$C$21*I206/(2*Inputs!$C$12*1000000)*COS(RADIANS(D206))</f>
        <v>1316.6410283585294</v>
      </c>
    </row>
    <row r="207" spans="1:19">
      <c r="A207" s="53">
        <f>Subsurface_Live_Data!A205</f>
        <v>41.5</v>
      </c>
      <c r="B207" s="54">
        <f>Model_Data!P205</f>
        <v>-352.34540879673659</v>
      </c>
      <c r="C207" s="54">
        <f>ABS(B207)*Inputs!$C$13/2</f>
        <v>880.86352199184148</v>
      </c>
      <c r="D207" s="54">
        <f>DEGREES(ASIN(MIN(1,C207/(Inputs!$C$11*1000))))</f>
        <v>12.721713006510996</v>
      </c>
      <c r="E207" s="54">
        <f>Model_Data!I205</f>
        <v>6.8735192129301588</v>
      </c>
      <c r="F207" s="53">
        <f>Subsurface_Live_Data!F205</f>
        <v>1326.4572478837013</v>
      </c>
      <c r="G207" s="53">
        <f>Subsurface_Live_Data!I205</f>
        <v>5252.93032885912</v>
      </c>
      <c r="H207" s="53">
        <f>Subsurface_Live_Data!K205</f>
        <v>14687.004164423177</v>
      </c>
      <c r="I207" s="54">
        <f>Subsurface_Live_Data!M205/COS(RADIANS(D207))</f>
        <v>16.147936113258947</v>
      </c>
      <c r="J207" s="54">
        <f>Subsurface_Live_Data!N205/COS(RADIANS(D207))</f>
        <v>63.947770267869522</v>
      </c>
      <c r="K207" s="54">
        <f>Subsurface_Live_Data!O205/COS(RADIANS(D207))</f>
        <v>178.79566440656765</v>
      </c>
      <c r="L207" s="53">
        <f>Inputs!$C$21*K207/(2*Inputs!$C$12*1000000)</f>
        <v>15056.626885446074</v>
      </c>
      <c r="M207" s="53">
        <f t="shared" si="15"/>
        <v>14687.004164423175</v>
      </c>
      <c r="N207" s="54">
        <f t="shared" si="16"/>
        <v>369.62272102289717</v>
      </c>
      <c r="O207" s="55">
        <f t="shared" si="17"/>
        <v>0</v>
      </c>
      <c r="P207" s="54">
        <f t="shared" si="18"/>
        <v>369.62272102289717</v>
      </c>
      <c r="Q207" s="53">
        <f>Inputs!$C$21*J207/(2*Inputs!$C$12*1000000)</f>
        <v>5385.1289978157083</v>
      </c>
      <c r="R207" s="53">
        <f t="shared" si="19"/>
        <v>5252.9303288591191</v>
      </c>
      <c r="S207" s="53">
        <f>Inputs!$C$21*I207/(2*Inputs!$C$12*1000000)*COS(RADIANS(D207))</f>
        <v>1326.4572478837013</v>
      </c>
    </row>
    <row r="208" spans="1:19">
      <c r="A208" s="53">
        <f>Subsurface_Live_Data!A206</f>
        <v>42</v>
      </c>
      <c r="B208" s="54">
        <f>Model_Data!P206</f>
        <v>-356.5195028526432</v>
      </c>
      <c r="C208" s="54">
        <f>ABS(B208)*Inputs!$C$13/2</f>
        <v>891.298757131608</v>
      </c>
      <c r="D208" s="54">
        <f>DEGREES(ASIN(MIN(1,C208/(Inputs!$C$11*1000))))</f>
        <v>12.874994964102818</v>
      </c>
      <c r="E208" s="54">
        <f>Model_Data!I206</f>
        <v>6.9329963219162467</v>
      </c>
      <c r="F208" s="53">
        <f>Subsurface_Live_Data!F206</f>
        <v>1335.3844752141229</v>
      </c>
      <c r="G208" s="53">
        <f>Subsurface_Live_Data!I206</f>
        <v>5239.8432627617467</v>
      </c>
      <c r="H208" s="53">
        <f>Subsurface_Live_Data!K206</f>
        <v>14673.651759639273</v>
      </c>
      <c r="I208" s="54">
        <f>Subsurface_Live_Data!M206/COS(RADIANS(D208))</f>
        <v>16.266496380723265</v>
      </c>
      <c r="J208" s="54">
        <f>Subsurface_Live_Data!N206/COS(RADIANS(D208))</f>
        <v>63.827229574167589</v>
      </c>
      <c r="K208" s="54">
        <f>Subsurface_Live_Data!O206/COS(RADIANS(D208))</f>
        <v>178.74170897628048</v>
      </c>
      <c r="L208" s="53">
        <f>Inputs!$C$21*K208/(2*Inputs!$C$12*1000000)</f>
        <v>15052.083225033648</v>
      </c>
      <c r="M208" s="53">
        <f t="shared" si="15"/>
        <v>14673.651759639273</v>
      </c>
      <c r="N208" s="54">
        <f t="shared" si="16"/>
        <v>378.43146539437475</v>
      </c>
      <c r="O208" s="55">
        <f t="shared" si="17"/>
        <v>0</v>
      </c>
      <c r="P208" s="54">
        <f t="shared" si="18"/>
        <v>378.43146539437475</v>
      </c>
      <c r="Q208" s="53">
        <f>Inputs!$C$21*J208/(2*Inputs!$C$12*1000000)</f>
        <v>5374.9781015084254</v>
      </c>
      <c r="R208" s="53">
        <f t="shared" si="19"/>
        <v>5239.8432627617467</v>
      </c>
      <c r="S208" s="53">
        <f>Inputs!$C$21*I208/(2*Inputs!$C$12*1000000)*COS(RADIANS(D208))</f>
        <v>1335.3844752141229</v>
      </c>
    </row>
    <row r="209" spans="1:19">
      <c r="A209" s="53">
        <f>Subsurface_Live_Data!A207</f>
        <v>42.5</v>
      </c>
      <c r="B209" s="54">
        <f>Model_Data!P207</f>
        <v>-360.69110474018089</v>
      </c>
      <c r="C209" s="54">
        <f>ABS(B209)*Inputs!$C$13/2</f>
        <v>901.72776185045223</v>
      </c>
      <c r="D209" s="54">
        <f>DEGREES(ASIN(MIN(1,C209/(Inputs!$C$11*1000))))</f>
        <v>13.028279107729707</v>
      </c>
      <c r="E209" s="54">
        <f>Model_Data!I207</f>
        <v>6.9926230322802692</v>
      </c>
      <c r="F209" s="53">
        <f>Subsurface_Live_Data!F207</f>
        <v>1342.3748108491102</v>
      </c>
      <c r="G209" s="53">
        <f>Subsurface_Live_Data!I207</f>
        <v>5226.2049704782121</v>
      </c>
      <c r="H209" s="53">
        <f>Subsurface_Live_Data!K207</f>
        <v>14662.973588793413</v>
      </c>
      <c r="I209" s="54">
        <f>Subsurface_Live_Data!M207/COS(RADIANS(D209))</f>
        <v>16.361710314607976</v>
      </c>
      <c r="J209" s="54">
        <f>Subsurface_Live_Data!N207/COS(RADIANS(D209))</f>
        <v>63.700280339468144</v>
      </c>
      <c r="K209" s="54">
        <f>Subsurface_Live_Data!O207/COS(RADIANS(D209))</f>
        <v>178.7215644033362</v>
      </c>
      <c r="L209" s="53">
        <f>Inputs!$C$21*K209/(2*Inputs!$C$12*1000000)</f>
        <v>15050.386823056591</v>
      </c>
      <c r="M209" s="53">
        <f t="shared" si="15"/>
        <v>14662.973588793413</v>
      </c>
      <c r="N209" s="54">
        <f t="shared" si="16"/>
        <v>387.41323426317831</v>
      </c>
      <c r="O209" s="55">
        <f t="shared" si="17"/>
        <v>0</v>
      </c>
      <c r="P209" s="54">
        <f t="shared" si="18"/>
        <v>387.41323426317831</v>
      </c>
      <c r="Q209" s="53">
        <f>Inputs!$C$21*J209/(2*Inputs!$C$12*1000000)</f>
        <v>5364.2875332186031</v>
      </c>
      <c r="R209" s="53">
        <f t="shared" si="19"/>
        <v>5226.2049704782121</v>
      </c>
      <c r="S209" s="53">
        <f>Inputs!$C$21*I209/(2*Inputs!$C$12*1000000)*COS(RADIANS(D209))</f>
        <v>1342.3748108491102</v>
      </c>
    </row>
    <row r="210" spans="1:19">
      <c r="A210" s="53">
        <f>Subsurface_Live_Data!A208</f>
        <v>43</v>
      </c>
      <c r="B210" s="54">
        <f>Model_Data!P208</f>
        <v>-364.86018827936277</v>
      </c>
      <c r="C210" s="54">
        <f>ABS(B210)*Inputs!$C$13/2</f>
        <v>912.15047069840693</v>
      </c>
      <c r="D210" s="54">
        <f>DEGREES(ASIN(MIN(1,C210/(Inputs!$C$11*1000))))</f>
        <v>13.181565576681125</v>
      </c>
      <c r="E210" s="54">
        <f>Model_Data!I208</f>
        <v>7.0523939154276203</v>
      </c>
      <c r="F210" s="53">
        <f>Subsurface_Live_Data!F208</f>
        <v>1347.7792322525459</v>
      </c>
      <c r="G210" s="53">
        <f>Subsurface_Live_Data!I208</f>
        <v>5212.0300029107175</v>
      </c>
      <c r="H210" s="53">
        <f>Subsurface_Live_Data!K208</f>
        <v>14653.271975733256</v>
      </c>
      <c r="I210" s="54">
        <f>Subsurface_Live_Data!M208/COS(RADIANS(D210))</f>
        <v>16.437817373251733</v>
      </c>
      <c r="J210" s="54">
        <f>Subsurface_Live_Data!N208/COS(RADIANS(D210))</f>
        <v>63.567085232918529</v>
      </c>
      <c r="K210" s="54">
        <f>Subsurface_Live_Data!O208/COS(RADIANS(D210))</f>
        <v>178.71458685049484</v>
      </c>
      <c r="L210" s="53">
        <f>Inputs!$C$21*K210/(2*Inputs!$C$12*1000000)</f>
        <v>15049.799233810205</v>
      </c>
      <c r="M210" s="53">
        <f t="shared" si="15"/>
        <v>14653.271975733258</v>
      </c>
      <c r="N210" s="54">
        <f t="shared" si="16"/>
        <v>396.52725807694878</v>
      </c>
      <c r="O210" s="55">
        <f t="shared" si="17"/>
        <v>0</v>
      </c>
      <c r="P210" s="54">
        <f t="shared" si="18"/>
        <v>396.52725807694878</v>
      </c>
      <c r="Q210" s="53">
        <f>Inputs!$C$21*J210/(2*Inputs!$C$12*1000000)</f>
        <v>5353.0709915371199</v>
      </c>
      <c r="R210" s="53">
        <f t="shared" si="19"/>
        <v>5212.0300029107175</v>
      </c>
      <c r="S210" s="53">
        <f>Inputs!$C$21*I210/(2*Inputs!$C$12*1000000)*COS(RADIANS(D210))</f>
        <v>1347.7792322525461</v>
      </c>
    </row>
    <row r="211" spans="1:19">
      <c r="A211" s="53">
        <f>Subsurface_Live_Data!A209</f>
        <v>43.5</v>
      </c>
      <c r="B211" s="54">
        <f>Model_Data!P209</f>
        <v>-369.02672739852278</v>
      </c>
      <c r="C211" s="54">
        <f>ABS(B211)*Inputs!$C$13/2</f>
        <v>922.56681849630695</v>
      </c>
      <c r="D211" s="54">
        <f>DEGREES(ASIN(MIN(1,C211/(Inputs!$C$11*1000))))</f>
        <v>13.334854513998332</v>
      </c>
      <c r="E211" s="54">
        <f>Model_Data!I209</f>
        <v>7.1123037002334444</v>
      </c>
      <c r="F211" s="53">
        <f>Subsurface_Live_Data!F209</f>
        <v>1351.1527382591605</v>
      </c>
      <c r="G211" s="53">
        <f>Subsurface_Live_Data!I209</f>
        <v>5197.3375814354076</v>
      </c>
      <c r="H211" s="53">
        <f>Subsurface_Live_Data!K209</f>
        <v>14645.692657462256</v>
      </c>
      <c r="I211" s="54">
        <f>Subsurface_Live_Data!M209/COS(RADIANS(D211))</f>
        <v>16.489352646456073</v>
      </c>
      <c r="J211" s="54">
        <f>Subsurface_Live_Data!N209/COS(RADIANS(D211))</f>
        <v>63.427864057312462</v>
      </c>
      <c r="K211" s="54">
        <f>Subsurface_Live_Data!O209/COS(RADIANS(D211))</f>
        <v>178.73478263579293</v>
      </c>
      <c r="L211" s="53">
        <f>Inputs!$C$21*K211/(2*Inputs!$C$12*1000000)</f>
        <v>15051.49994844946</v>
      </c>
      <c r="M211" s="53">
        <f t="shared" si="15"/>
        <v>14645.692657462256</v>
      </c>
      <c r="N211" s="54">
        <f t="shared" si="16"/>
        <v>405.8072909872044</v>
      </c>
      <c r="O211" s="55">
        <f t="shared" si="17"/>
        <v>0</v>
      </c>
      <c r="P211" s="54">
        <f t="shared" si="18"/>
        <v>405.8072909872044</v>
      </c>
      <c r="Q211" s="53">
        <f>Inputs!$C$21*J211/(2*Inputs!$C$12*1000000)</f>
        <v>5341.346986357179</v>
      </c>
      <c r="R211" s="53">
        <f t="shared" si="19"/>
        <v>5197.3375814354076</v>
      </c>
      <c r="S211" s="53">
        <f>Inputs!$C$21*I211/(2*Inputs!$C$12*1000000)*COS(RADIANS(D211))</f>
        <v>1351.152738259161</v>
      </c>
    </row>
    <row r="212" spans="1:19">
      <c r="A212" s="53">
        <f>Subsurface_Live_Data!A210</f>
        <v>44</v>
      </c>
      <c r="B212" s="54">
        <f>Model_Data!P210</f>
        <v>-373.19069614577529</v>
      </c>
      <c r="C212" s="54">
        <f>ABS(B212)*Inputs!$C$13/2</f>
        <v>932.97674036443823</v>
      </c>
      <c r="D212" s="54">
        <f>DEGREES(ASIN(MIN(1,C212/(Inputs!$C$11*1000))))</f>
        <v>13.488146066910405</v>
      </c>
      <c r="E212" s="54">
        <f>Model_Data!I210</f>
        <v>7.1723472676252644</v>
      </c>
      <c r="F212" s="53">
        <f>Subsurface_Live_Data!F210</f>
        <v>1352.9901539325631</v>
      </c>
      <c r="G212" s="53">
        <f>Subsurface_Live_Data!I210</f>
        <v>5182.1512765814587</v>
      </c>
      <c r="H212" s="53">
        <f>Subsurface_Live_Data!K210</f>
        <v>14638.157168949725</v>
      </c>
      <c r="I212" s="54">
        <f>Subsurface_Live_Data!M210/COS(RADIANS(D212))</f>
        <v>16.522313328795914</v>
      </c>
      <c r="J212" s="54">
        <f>Subsurface_Live_Data!N210/COS(RADIANS(D212))</f>
        <v>63.2828900195871</v>
      </c>
      <c r="K212" s="54">
        <f>Subsurface_Live_Data!O210/COS(RADIANS(D212))</f>
        <v>178.75682139930953</v>
      </c>
      <c r="L212" s="53">
        <f>Inputs!$C$21*K212/(2*Inputs!$C$12*1000000)</f>
        <v>15053.355862799439</v>
      </c>
      <c r="M212" s="53">
        <f t="shared" si="15"/>
        <v>14638.157168949723</v>
      </c>
      <c r="N212" s="54">
        <f t="shared" si="16"/>
        <v>415.19869384971389</v>
      </c>
      <c r="O212" s="55">
        <f t="shared" si="17"/>
        <v>0</v>
      </c>
      <c r="P212" s="54">
        <f t="shared" si="18"/>
        <v>415.19869384971389</v>
      </c>
      <c r="Q212" s="53">
        <f>Inputs!$C$21*J212/(2*Inputs!$C$12*1000000)</f>
        <v>5329.1385248077768</v>
      </c>
      <c r="R212" s="53">
        <f t="shared" si="19"/>
        <v>5182.1512765814596</v>
      </c>
      <c r="S212" s="53">
        <f>Inputs!$C$21*I212/(2*Inputs!$C$12*1000000)*COS(RADIANS(D212))</f>
        <v>1352.9901539325631</v>
      </c>
    </row>
    <row r="213" spans="1:19">
      <c r="A213" s="53">
        <f>Subsurface_Live_Data!A211</f>
        <v>44.5</v>
      </c>
      <c r="B213" s="54">
        <f>Model_Data!P211</f>
        <v>-377.35206869019748</v>
      </c>
      <c r="C213" s="54">
        <f>ABS(B213)*Inputs!$C$13/2</f>
        <v>943.38017172549371</v>
      </c>
      <c r="D213" s="54">
        <f>DEGREES(ASIN(MIN(1,C213/(Inputs!$C$11*1000))))</f>
        <v>13.641440386893608</v>
      </c>
      <c r="E213" s="54">
        <f>Model_Data!I211</f>
        <v>7.2325196453541665</v>
      </c>
      <c r="F213" s="53">
        <f>Subsurface_Live_Data!F211</f>
        <v>1352.4657628689497</v>
      </c>
      <c r="G213" s="53">
        <f>Subsurface_Live_Data!I211</f>
        <v>5166.4986390408922</v>
      </c>
      <c r="H213" s="53">
        <f>Subsurface_Live_Data!K211</f>
        <v>14633.280812812143</v>
      </c>
      <c r="I213" s="54">
        <f>Subsurface_Live_Data!M211/COS(RADIANS(D213))</f>
        <v>16.526574573579758</v>
      </c>
      <c r="J213" s="54">
        <f>Subsurface_Live_Data!N211/COS(RADIANS(D213))</f>
        <v>63.132485410413437</v>
      </c>
      <c r="K213" s="54">
        <f>Subsurface_Live_Data!O211/COS(RADIANS(D213))</f>
        <v>178.81266443009187</v>
      </c>
      <c r="L213" s="53">
        <f>Inputs!$C$21*K213/(2*Inputs!$C$12*1000000)</f>
        <v>15058.058480625397</v>
      </c>
      <c r="M213" s="53">
        <f t="shared" si="15"/>
        <v>14633.280812812143</v>
      </c>
      <c r="N213" s="54">
        <f t="shared" si="16"/>
        <v>424.77766781325408</v>
      </c>
      <c r="O213" s="55">
        <f t="shared" si="17"/>
        <v>0</v>
      </c>
      <c r="P213" s="54">
        <f t="shared" si="18"/>
        <v>424.77766781325408</v>
      </c>
      <c r="Q213" s="53">
        <f>Inputs!$C$21*J213/(2*Inputs!$C$12*1000000)</f>
        <v>5316.472747426119</v>
      </c>
      <c r="R213" s="53">
        <f t="shared" si="19"/>
        <v>5166.4986390408931</v>
      </c>
      <c r="S213" s="53">
        <f>Inputs!$C$21*I213/(2*Inputs!$C$12*1000000)*COS(RADIANS(D213))</f>
        <v>1352.4657628689495</v>
      </c>
    </row>
    <row r="214" spans="1:19">
      <c r="A214" s="53">
        <f>Subsurface_Live_Data!A212</f>
        <v>45</v>
      </c>
      <c r="B214" s="54">
        <f>Model_Data!P212</f>
        <v>-381.5108193193737</v>
      </c>
      <c r="C214" s="54">
        <f>ABS(B214)*Inputs!$C$13/2</f>
        <v>953.77704829843424</v>
      </c>
      <c r="D214" s="54">
        <f>DEGREES(ASIN(MIN(1,C214/(Inputs!$C$11*1000))))</f>
        <v>13.79473762959732</v>
      </c>
      <c r="E214" s="54">
        <f>Model_Data!I212</f>
        <v>7.2928160029494338</v>
      </c>
      <c r="F214" s="53">
        <f>Subsurface_Live_Data!F212</f>
        <v>1350.7083836412469</v>
      </c>
      <c r="G214" s="53">
        <f>Subsurface_Live_Data!I212</f>
        <v>5150.4107949692043</v>
      </c>
      <c r="H214" s="53">
        <f>Subsurface_Live_Data!K212</f>
        <v>14626.915429680796</v>
      </c>
      <c r="I214" s="54">
        <f>Subsurface_Live_Data!M212/COS(RADIANS(D214))</f>
        <v>16.51588349031675</v>
      </c>
      <c r="J214" s="54">
        <f>Subsurface_Live_Data!N212/COS(RADIANS(D214))</f>
        <v>62.977016835911087</v>
      </c>
      <c r="K214" s="54">
        <f>Subsurface_Live_Data!O212/COS(RADIANS(D214))</f>
        <v>178.85165590523792</v>
      </c>
      <c r="L214" s="53">
        <f>Inputs!$C$21*K214/(2*Inputs!$C$12*1000000)</f>
        <v>15061.342005955476</v>
      </c>
      <c r="M214" s="53">
        <f t="shared" si="15"/>
        <v>14626.915429680794</v>
      </c>
      <c r="N214" s="54">
        <f t="shared" si="16"/>
        <v>434.42657627467997</v>
      </c>
      <c r="O214" s="55">
        <f t="shared" si="17"/>
        <v>0</v>
      </c>
      <c r="P214" s="54">
        <f t="shared" si="18"/>
        <v>434.42657627467997</v>
      </c>
      <c r="Q214" s="53">
        <f>Inputs!$C$21*J214/(2*Inputs!$C$12*1000000)</f>
        <v>5303.3805266138106</v>
      </c>
      <c r="R214" s="53">
        <f t="shared" si="19"/>
        <v>5150.4107949692034</v>
      </c>
      <c r="S214" s="53">
        <f>Inputs!$C$21*I214/(2*Inputs!$C$12*1000000)*COS(RADIANS(D214))</f>
        <v>1350.7083836412467</v>
      </c>
    </row>
    <row r="215" spans="1:19">
      <c r="A215" s="53">
        <f>Subsurface_Live_Data!A213</f>
        <v>45.5</v>
      </c>
      <c r="B215" s="54">
        <f>Model_Data!P213</f>
        <v>-385.66692243821308</v>
      </c>
      <c r="C215" s="54">
        <f>ABS(B215)*Inputs!$C$13/2</f>
        <v>964.16730609553269</v>
      </c>
      <c r="D215" s="54">
        <f>DEGREES(ASIN(MIN(1,C215/(Inputs!$C$11*1000))))</f>
        <v>13.948037954817073</v>
      </c>
      <c r="E215" s="54">
        <f>Model_Data!I213</f>
        <v>7.3532316468514338</v>
      </c>
      <c r="F215" s="53">
        <f>Subsurface_Live_Data!F213</f>
        <v>1347.7303681384112</v>
      </c>
      <c r="G215" s="53">
        <f>Subsurface_Live_Data!I213</f>
        <v>5133.9220172600608</v>
      </c>
      <c r="H215" s="53">
        <f>Subsurface_Live_Data!K213</f>
        <v>14618.902191505122</v>
      </c>
      <c r="I215" s="54">
        <f>Subsurface_Live_Data!M213/COS(RADIANS(D215))</f>
        <v>16.490361597124842</v>
      </c>
      <c r="J215" s="54">
        <f>Subsurface_Live_Data!N213/COS(RADIANS(D215))</f>
        <v>62.816890141756033</v>
      </c>
      <c r="K215" s="54">
        <f>Subsurface_Live_Data!O213/COS(RADIANS(D215))</f>
        <v>178.87181960877382</v>
      </c>
      <c r="L215" s="53">
        <f>Inputs!$C$21*K215/(2*Inputs!$C$12*1000000)</f>
        <v>15063.040018945758</v>
      </c>
      <c r="M215" s="53">
        <f t="shared" si="15"/>
        <v>14618.902191505122</v>
      </c>
      <c r="N215" s="54">
        <f t="shared" si="16"/>
        <v>444.1378274406361</v>
      </c>
      <c r="O215" s="55">
        <f t="shared" si="17"/>
        <v>0</v>
      </c>
      <c r="P215" s="54">
        <f t="shared" si="18"/>
        <v>444.1378274406361</v>
      </c>
      <c r="Q215" s="53">
        <f>Inputs!$C$21*J215/(2*Inputs!$C$12*1000000)</f>
        <v>5289.8960391890469</v>
      </c>
      <c r="R215" s="53">
        <f t="shared" si="19"/>
        <v>5133.9220172600599</v>
      </c>
      <c r="S215" s="53">
        <f>Inputs!$C$21*I215/(2*Inputs!$C$12*1000000)*COS(RADIANS(D215))</f>
        <v>1347.7303681384114</v>
      </c>
    </row>
    <row r="216" spans="1:19">
      <c r="A216" s="53">
        <f>Subsurface_Live_Data!A214</f>
        <v>46</v>
      </c>
      <c r="B216" s="54">
        <f>Model_Data!P214</f>
        <v>-389.82035258295582</v>
      </c>
      <c r="C216" s="54">
        <f>ABS(B216)*Inputs!$C$13/2</f>
        <v>974.55088145738955</v>
      </c>
      <c r="D216" s="54">
        <f>DEGREES(ASIN(MIN(1,C216/(Inputs!$C$11*1000))))</f>
        <v>14.101341527028742</v>
      </c>
      <c r="E216" s="54">
        <f>Model_Data!I214</f>
        <v>7.4137620157175332</v>
      </c>
      <c r="F216" s="53">
        <f>Subsurface_Live_Data!F214</f>
        <v>1341.8359279664185</v>
      </c>
      <c r="G216" s="53">
        <f>Subsurface_Live_Data!I214</f>
        <v>5117.0692838860068</v>
      </c>
      <c r="H216" s="53">
        <f>Subsurface_Live_Data!K214</f>
        <v>14615.145412726704</v>
      </c>
      <c r="I216" s="54">
        <f>Subsurface_Live_Data!M214/COS(RADIANS(D216))</f>
        <v>16.429215907554493</v>
      </c>
      <c r="J216" s="54">
        <f>Subsurface_Live_Data!N214/COS(RADIANS(D216))</f>
        <v>62.652545163466826</v>
      </c>
      <c r="K216" s="54">
        <f>Subsurface_Live_Data!O214/COS(RADIANS(D216))</f>
        <v>178.94540942117393</v>
      </c>
      <c r="L216" s="53">
        <f>Inputs!$C$21*K216/(2*Inputs!$C$12*1000000)</f>
        <v>15069.237117469127</v>
      </c>
      <c r="M216" s="53">
        <f t="shared" si="15"/>
        <v>14615.145412726704</v>
      </c>
      <c r="N216" s="54">
        <f t="shared" si="16"/>
        <v>454.09170474242273</v>
      </c>
      <c r="O216" s="55">
        <f t="shared" si="17"/>
        <v>0</v>
      </c>
      <c r="P216" s="54">
        <f t="shared" si="18"/>
        <v>454.09170474242273</v>
      </c>
      <c r="Q216" s="53">
        <f>Inputs!$C$21*J216/(2*Inputs!$C$12*1000000)</f>
        <v>5276.0563243010474</v>
      </c>
      <c r="R216" s="53">
        <f t="shared" si="19"/>
        <v>5117.0692838860068</v>
      </c>
      <c r="S216" s="53">
        <f>Inputs!$C$21*I216/(2*Inputs!$C$12*1000000)*COS(RADIANS(D216))</f>
        <v>1341.8359279664187</v>
      </c>
    </row>
    <row r="217" spans="1:19">
      <c r="A217" s="53">
        <f>Subsurface_Live_Data!A215</f>
        <v>46.5</v>
      </c>
      <c r="B217" s="54">
        <f>Model_Data!P215</f>
        <v>-393.9710844109868</v>
      </c>
      <c r="C217" s="54">
        <f>ABS(B217)*Inputs!$C$13/2</f>
        <v>984.92771102746701</v>
      </c>
      <c r="D217" s="54">
        <f>DEGREES(ASIN(MIN(1,C217/(Inputs!$C$11*1000))))</f>
        <v>14.254648515031473</v>
      </c>
      <c r="E217" s="54">
        <f>Model_Data!I215</f>
        <v>7.4744026758958535</v>
      </c>
      <c r="F217" s="53">
        <f>Subsurface_Live_Data!F215</f>
        <v>1334.0328418641786</v>
      </c>
      <c r="G217" s="53">
        <f>Subsurface_Live_Data!I215</f>
        <v>5099.8918335434992</v>
      </c>
      <c r="H217" s="53">
        <f>Subsurface_Live_Data!K215</f>
        <v>14612.173134210097</v>
      </c>
      <c r="I217" s="54">
        <f>Subsurface_Live_Data!M215/COS(RADIANS(D217))</f>
        <v>16.344720965705502</v>
      </c>
      <c r="J217" s="54">
        <f>Subsurface_Live_Data!N215/COS(RADIANS(D217))</f>
        <v>62.484450426322731</v>
      </c>
      <c r="K217" s="54">
        <f>Subsurface_Live_Data!O215/COS(RADIANS(D217))</f>
        <v>179.02999467951523</v>
      </c>
      <c r="L217" s="53">
        <f>Inputs!$C$21*K217/(2*Inputs!$C$12*1000000)</f>
        <v>15076.360157499661</v>
      </c>
      <c r="M217" s="53">
        <f t="shared" si="15"/>
        <v>14612.173134210099</v>
      </c>
      <c r="N217" s="54">
        <f t="shared" si="16"/>
        <v>464.18702328956351</v>
      </c>
      <c r="O217" s="55">
        <f t="shared" si="17"/>
        <v>0</v>
      </c>
      <c r="P217" s="54">
        <f t="shared" si="18"/>
        <v>464.18702328956351</v>
      </c>
      <c r="Q217" s="53">
        <f>Inputs!$C$21*J217/(2*Inputs!$C$12*1000000)</f>
        <v>5261.9008371029331</v>
      </c>
      <c r="R217" s="53">
        <f t="shared" si="19"/>
        <v>5099.8918335434992</v>
      </c>
      <c r="S217" s="53">
        <f>Inputs!$C$21*I217/(2*Inputs!$C$12*1000000)*COS(RADIANS(D217))</f>
        <v>1334.0328418641786</v>
      </c>
    </row>
    <row r="218" spans="1:19">
      <c r="A218" s="53">
        <f>Subsurface_Live_Data!A216</f>
        <v>47</v>
      </c>
      <c r="B218" s="54">
        <f>Model_Data!P216</f>
        <v>-398.11909268910313</v>
      </c>
      <c r="C218" s="54">
        <f>ABS(B218)*Inputs!$C$13/2</f>
        <v>995.29773172275782</v>
      </c>
      <c r="D218" s="54">
        <f>DEGREES(ASIN(MIN(1,C218/(Inputs!$C$11*1000))))</f>
        <v>14.40795909153249</v>
      </c>
      <c r="E218" s="54">
        <f>Model_Data!I216</f>
        <v>7.5351493170616237</v>
      </c>
      <c r="F218" s="53">
        <f>Subsurface_Live_Data!F216</f>
        <v>1325.0139855411601</v>
      </c>
      <c r="G218" s="53">
        <f>Subsurface_Live_Data!I216</f>
        <v>5082.4307277808684</v>
      </c>
      <c r="H218" s="53">
        <f>Subsurface_Live_Data!K216</f>
        <v>14607.701900076449</v>
      </c>
      <c r="I218" s="54">
        <f>Subsurface_Live_Data!M216/COS(RADIANS(D218))</f>
        <v>16.245322490549665</v>
      </c>
      <c r="J218" s="54">
        <f>Subsurface_Live_Data!N216/COS(RADIANS(D218))</f>
        <v>62.31309790662916</v>
      </c>
      <c r="K218" s="54">
        <f>Subsurface_Live_Data!O216/COS(RADIANS(D218))</f>
        <v>179.09760259295413</v>
      </c>
      <c r="L218" s="53">
        <f>Inputs!$C$21*K218/(2*Inputs!$C$12*1000000)</f>
        <v>15082.053512148566</v>
      </c>
      <c r="M218" s="53">
        <f t="shared" si="15"/>
        <v>14607.70190007645</v>
      </c>
      <c r="N218" s="54">
        <f t="shared" si="16"/>
        <v>474.35161207211786</v>
      </c>
      <c r="O218" s="55">
        <f t="shared" si="17"/>
        <v>0</v>
      </c>
      <c r="P218" s="54">
        <f t="shared" si="18"/>
        <v>474.35161207211786</v>
      </c>
      <c r="Q218" s="53">
        <f>Inputs!$C$21*J218/(2*Inputs!$C$12*1000000)</f>
        <v>5247.4710075907333</v>
      </c>
      <c r="R218" s="53">
        <f t="shared" si="19"/>
        <v>5082.4307277808684</v>
      </c>
      <c r="S218" s="53">
        <f>Inputs!$C$21*I218/(2*Inputs!$C$12*1000000)*COS(RADIANS(D218))</f>
        <v>1325.0139855411603</v>
      </c>
    </row>
    <row r="219" spans="1:19">
      <c r="A219" s="53">
        <f>Subsurface_Live_Data!A217</f>
        <v>47.5</v>
      </c>
      <c r="B219" s="54">
        <f>Model_Data!P217</f>
        <v>-402.26435232361837</v>
      </c>
      <c r="C219" s="54">
        <f>ABS(B219)*Inputs!$C$13/2</f>
        <v>1005.6608808090459</v>
      </c>
      <c r="D219" s="54">
        <f>DEGREES(ASIN(MIN(1,C219/(Inputs!$C$11*1000))))</f>
        <v>14.561273434278492</v>
      </c>
      <c r="E219" s="54">
        <f>Model_Data!I217</f>
        <v>7.595997748011027</v>
      </c>
      <c r="F219" s="53">
        <f>Subsurface_Live_Data!F217</f>
        <v>1314.0140033089397</v>
      </c>
      <c r="G219" s="53">
        <f>Subsurface_Live_Data!I217</f>
        <v>5064.7284275795591</v>
      </c>
      <c r="H219" s="53">
        <f>Subsurface_Live_Data!K217</f>
        <v>14604.637100240307</v>
      </c>
      <c r="I219" s="54">
        <f>Subsurface_Live_Data!M217/COS(RADIANS(D219))</f>
        <v>16.121597560092216</v>
      </c>
      <c r="J219" s="54">
        <f>Subsurface_Live_Data!N217/COS(RADIANS(D219))</f>
        <v>62.138997952063001</v>
      </c>
      <c r="K219" s="54">
        <f>Subsurface_Live_Data!O217/COS(RADIANS(D219))</f>
        <v>179.18384526219498</v>
      </c>
      <c r="L219" s="53">
        <f>Inputs!$C$21*K219/(2*Inputs!$C$12*1000000)</f>
        <v>15089.316125012665</v>
      </c>
      <c r="M219" s="53">
        <f t="shared" si="15"/>
        <v>14604.637100240307</v>
      </c>
      <c r="N219" s="54">
        <f t="shared" si="16"/>
        <v>484.67902477235839</v>
      </c>
      <c r="O219" s="55">
        <f t="shared" si="17"/>
        <v>0</v>
      </c>
      <c r="P219" s="54">
        <f t="shared" si="18"/>
        <v>484.67902477235839</v>
      </c>
      <c r="Q219" s="53">
        <f>Inputs!$C$21*J219/(2*Inputs!$C$12*1000000)</f>
        <v>5232.8098128387455</v>
      </c>
      <c r="R219" s="53">
        <f t="shared" si="19"/>
        <v>5064.7284275795591</v>
      </c>
      <c r="S219" s="53">
        <f>Inputs!$C$21*I219/(2*Inputs!$C$12*1000000)*COS(RADIANS(D219))</f>
        <v>1314.0140033089397</v>
      </c>
    </row>
    <row r="220" spans="1:19">
      <c r="A220" s="53">
        <f>Subsurface_Live_Data!A218</f>
        <v>48</v>
      </c>
      <c r="B220" s="54">
        <f>Model_Data!P218</f>
        <v>-406.40683834462834</v>
      </c>
      <c r="C220" s="54">
        <f>ABS(B220)*Inputs!$C$13/2</f>
        <v>1016.0170958615709</v>
      </c>
      <c r="D220" s="54">
        <f>DEGREES(ASIN(MIN(1,C220/(Inputs!$C$11*1000))))</f>
        <v>14.71459172549512</v>
      </c>
      <c r="E220" s="54">
        <f>Model_Data!I218</f>
        <v>7.6569438926073863</v>
      </c>
      <c r="F220" s="53">
        <f>Subsurface_Live_Data!F218</f>
        <v>1302.4756057822749</v>
      </c>
      <c r="G220" s="53">
        <f>Subsurface_Live_Data!I218</f>
        <v>5046.8283910590981</v>
      </c>
      <c r="H220" s="53">
        <f>Subsurface_Live_Data!K218</f>
        <v>14598.238200038542</v>
      </c>
      <c r="I220" s="54">
        <f>Subsurface_Live_Data!M218/COS(RADIANS(D220))</f>
        <v>15.991205897315057</v>
      </c>
      <c r="J220" s="54">
        <f>Subsurface_Live_Data!N218/COS(RADIANS(D220))</f>
        <v>61.962674442082523</v>
      </c>
      <c r="K220" s="54">
        <f>Subsurface_Live_Data!O218/COS(RADIANS(D220))</f>
        <v>179.23056044850736</v>
      </c>
      <c r="L220" s="53">
        <f>Inputs!$C$21*K220/(2*Inputs!$C$12*1000000)</f>
        <v>15093.25007459989</v>
      </c>
      <c r="M220" s="53">
        <f t="shared" si="15"/>
        <v>14598.238200038542</v>
      </c>
      <c r="N220" s="54">
        <f t="shared" si="16"/>
        <v>495.01187456134721</v>
      </c>
      <c r="O220" s="55">
        <f t="shared" si="17"/>
        <v>0</v>
      </c>
      <c r="P220" s="54">
        <f t="shared" si="18"/>
        <v>495.01187456134721</v>
      </c>
      <c r="Q220" s="53">
        <f>Inputs!$C$21*J220/(2*Inputs!$C$12*1000000)</f>
        <v>5217.9613694510381</v>
      </c>
      <c r="R220" s="53">
        <f t="shared" si="19"/>
        <v>5046.8283910590981</v>
      </c>
      <c r="S220" s="53">
        <f>Inputs!$C$21*I220/(2*Inputs!$C$12*1000000)*COS(RADIANS(D220))</f>
        <v>1302.4756057822749</v>
      </c>
    </row>
    <row r="221" spans="1:19">
      <c r="A221" s="53">
        <f>Subsurface_Live_Data!A219</f>
        <v>48.5</v>
      </c>
      <c r="B221" s="54">
        <f>Model_Data!P219</f>
        <v>-410.54652591110425</v>
      </c>
      <c r="C221" s="54">
        <f>ABS(B221)*Inputs!$C$13/2</f>
        <v>1026.3663147777606</v>
      </c>
      <c r="D221" s="54">
        <f>DEGREES(ASIN(MIN(1,C221/(Inputs!$C$11*1000))))</f>
        <v>14.867914152096192</v>
      </c>
      <c r="E221" s="54">
        <f>Model_Data!I219</f>
        <v>7.7179837858747007</v>
      </c>
      <c r="F221" s="53">
        <f>Subsurface_Live_Data!F219</f>
        <v>1288.254557011614</v>
      </c>
      <c r="G221" s="53">
        <f>Subsurface_Live_Data!I219</f>
        <v>5028.7746976378558</v>
      </c>
      <c r="H221" s="53">
        <f>Subsurface_Live_Data!K219</f>
        <v>14596.397177031589</v>
      </c>
      <c r="I221" s="54">
        <f>Subsurface_Live_Data!M219/COS(RADIANS(D221))</f>
        <v>15.827786073677007</v>
      </c>
      <c r="J221" s="54">
        <f>Subsurface_Live_Data!N219/COS(RADIANS(D221))</f>
        <v>61.784660255010593</v>
      </c>
      <c r="K221" s="54">
        <f>Subsurface_Live_Data!O219/COS(RADIANS(D221))</f>
        <v>179.33462816572529</v>
      </c>
      <c r="L221" s="53">
        <f>Inputs!$C$21*K221/(2*Inputs!$C$12*1000000)</f>
        <v>15102.01375907832</v>
      </c>
      <c r="M221" s="53">
        <f t="shared" si="15"/>
        <v>14596.397177031589</v>
      </c>
      <c r="N221" s="54">
        <f t="shared" si="16"/>
        <v>505.6165820467304</v>
      </c>
      <c r="O221" s="55">
        <f t="shared" si="17"/>
        <v>0</v>
      </c>
      <c r="P221" s="54">
        <f t="shared" si="18"/>
        <v>505.6165820467304</v>
      </c>
      <c r="Q221" s="53">
        <f>Inputs!$C$21*J221/(2*Inputs!$C$12*1000000)</f>
        <v>5202.9705518383516</v>
      </c>
      <c r="R221" s="53">
        <f t="shared" si="19"/>
        <v>5028.7746976378548</v>
      </c>
      <c r="S221" s="53">
        <f>Inputs!$C$21*I221/(2*Inputs!$C$12*1000000)*COS(RADIANS(D221))</f>
        <v>1288.2545570116142</v>
      </c>
    </row>
    <row r="222" spans="1:19">
      <c r="A222" s="53">
        <f>Subsurface_Live_Data!A220</f>
        <v>49</v>
      </c>
      <c r="B222" s="54">
        <f>Model_Data!P220</f>
        <v>-414.68339030034258</v>
      </c>
      <c r="C222" s="54">
        <f>ABS(B222)*Inputs!$C$13/2</f>
        <v>1036.7084757508565</v>
      </c>
      <c r="D222" s="54">
        <f>DEGREES(ASIN(MIN(1,C222/(Inputs!$C$11*1000))))</f>
        <v>15.02124090531434</v>
      </c>
      <c r="E222" s="54">
        <f>Model_Data!I220</f>
        <v>7.7791135702335419</v>
      </c>
      <c r="F222" s="53">
        <f>Subsurface_Live_Data!F220</f>
        <v>1272.8490761476717</v>
      </c>
      <c r="G222" s="53">
        <f>Subsurface_Live_Data!I220</f>
        <v>5010.6117026535603</v>
      </c>
      <c r="H222" s="53">
        <f>Subsurface_Live_Data!K220</f>
        <v>14594.33019373929</v>
      </c>
      <c r="I222" s="54">
        <f>Subsurface_Live_Data!M220/COS(RADIANS(D222))</f>
        <v>15.649685032575652</v>
      </c>
      <c r="J222" s="54">
        <f>Subsurface_Live_Data!N220/COS(RADIANS(D222))</f>
        <v>61.605493091443662</v>
      </c>
      <c r="K222" s="54">
        <f>Subsurface_Live_Data!O220/COS(RADIANS(D222))</f>
        <v>179.43735441493217</v>
      </c>
      <c r="L222" s="53">
        <f>Inputs!$C$21*K222/(2*Inputs!$C$12*1000000)</f>
        <v>15110.664476704964</v>
      </c>
      <c r="M222" s="53">
        <f t="shared" si="15"/>
        <v>14594.330193739293</v>
      </c>
      <c r="N222" s="54">
        <f t="shared" si="16"/>
        <v>516.33428296567399</v>
      </c>
      <c r="O222" s="55">
        <f t="shared" si="17"/>
        <v>0</v>
      </c>
      <c r="P222" s="54">
        <f t="shared" si="18"/>
        <v>516.33428296567399</v>
      </c>
      <c r="Q222" s="53">
        <f>Inputs!$C$21*J222/(2*Inputs!$C$12*1000000)</f>
        <v>5187.8826405016607</v>
      </c>
      <c r="R222" s="53">
        <f t="shared" si="19"/>
        <v>5010.6117026535594</v>
      </c>
      <c r="S222" s="53">
        <f>Inputs!$C$21*I222/(2*Inputs!$C$12*1000000)*COS(RADIANS(D222))</f>
        <v>1272.8490761476717</v>
      </c>
    </row>
    <row r="223" spans="1:19">
      <c r="A223" s="53">
        <f>Subsurface_Live_Data!A221</f>
        <v>49.5</v>
      </c>
      <c r="B223" s="54">
        <f>Model_Data!P221</f>
        <v>-418.81740692178937</v>
      </c>
      <c r="C223" s="54">
        <f>ABS(B223)*Inputs!$C$13/2</f>
        <v>1047.0435173044734</v>
      </c>
      <c r="D223" s="54">
        <f>DEGREES(ASIN(MIN(1,C223/(Inputs!$C$11*1000))))</f>
        <v>15.174572181234906</v>
      </c>
      <c r="E223" s="54">
        <f>Model_Data!I221</f>
        <v>7.8403294918744804</v>
      </c>
      <c r="F223" s="53">
        <f>Subsurface_Live_Data!F221</f>
        <v>1256.6164862562375</v>
      </c>
      <c r="G223" s="53">
        <f>Subsurface_Live_Data!I221</f>
        <v>4992.3837251716777</v>
      </c>
      <c r="H223" s="53">
        <f>Subsurface_Live_Data!K221</f>
        <v>14591.31268234764</v>
      </c>
      <c r="I223" s="54">
        <f>Subsurface_Live_Data!M221/COS(RADIANS(D223))</f>
        <v>15.46126384463356</v>
      </c>
      <c r="J223" s="54">
        <f>Subsurface_Live_Data!N221/COS(RADIANS(D223))</f>
        <v>61.425711689090711</v>
      </c>
      <c r="K223" s="54">
        <f>Subsurface_Live_Data!O221/COS(RADIANS(D223))</f>
        <v>179.52982289245759</v>
      </c>
      <c r="L223" s="53">
        <f>Inputs!$C$21*K223/(2*Inputs!$C$12*1000000)</f>
        <v>15118.451373380485</v>
      </c>
      <c r="M223" s="53">
        <f t="shared" si="15"/>
        <v>14591.31268234764</v>
      </c>
      <c r="N223" s="54">
        <f t="shared" si="16"/>
        <v>527.1386910328456</v>
      </c>
      <c r="O223" s="55">
        <f t="shared" si="17"/>
        <v>0</v>
      </c>
      <c r="P223" s="54">
        <f t="shared" si="18"/>
        <v>527.1386910328456</v>
      </c>
      <c r="Q223" s="53">
        <f>Inputs!$C$21*J223/(2*Inputs!$C$12*1000000)</f>
        <v>5172.743003278606</v>
      </c>
      <c r="R223" s="53">
        <f t="shared" si="19"/>
        <v>4992.3837251716777</v>
      </c>
      <c r="S223" s="53">
        <f>Inputs!$C$21*I223/(2*Inputs!$C$12*1000000)*COS(RADIANS(D223))</f>
        <v>1256.6164862562375</v>
      </c>
    </row>
    <row r="224" spans="1:19">
      <c r="A224" s="53">
        <f>Subsurface_Live_Data!A222</f>
        <v>50</v>
      </c>
      <c r="B224" s="54">
        <f>Model_Data!P222</f>
        <v>-422.94855132149678</v>
      </c>
      <c r="C224" s="54">
        <f>ABS(B224)*Inputs!$C$13/2</f>
        <v>1057.3713783037419</v>
      </c>
      <c r="D224" s="54">
        <f>DEGREES(ASIN(MIN(1,C224/(Inputs!$C$11*1000))))</f>
        <v>15.327908180984778</v>
      </c>
      <c r="E224" s="54">
        <f>Model_Data!I222</f>
        <v>7.9016278972643068</v>
      </c>
      <c r="F224" s="53">
        <f>Subsurface_Live_Data!F222</f>
        <v>1239.0176279041154</v>
      </c>
      <c r="G224" s="53">
        <f>Subsurface_Live_Data!I222</f>
        <v>4974.1347705213429</v>
      </c>
      <c r="H224" s="53">
        <f>Subsurface_Live_Data!K222</f>
        <v>14589.816141882691</v>
      </c>
      <c r="I224" s="54">
        <f>Subsurface_Live_Data!M222/COS(RADIANS(D224))</f>
        <v>15.255857414653782</v>
      </c>
      <c r="J224" s="54">
        <f>Subsurface_Live_Data!N222/COS(RADIANS(D224))</f>
        <v>61.24585244901597</v>
      </c>
      <c r="K224" s="54">
        <f>Subsurface_Live_Data!O222/COS(RADIANS(D224))</f>
        <v>179.64244394414817</v>
      </c>
      <c r="L224" s="53">
        <f>Inputs!$C$21*K224/(2*Inputs!$C$12*1000000)</f>
        <v>15127.935345826796</v>
      </c>
      <c r="M224" s="53">
        <f t="shared" si="15"/>
        <v>14589.816141882691</v>
      </c>
      <c r="N224" s="54">
        <f t="shared" si="16"/>
        <v>538.11920394410481</v>
      </c>
      <c r="O224" s="55">
        <f t="shared" si="17"/>
        <v>0</v>
      </c>
      <c r="P224" s="54">
        <f t="shared" si="18"/>
        <v>538.11920394410481</v>
      </c>
      <c r="Q224" s="53">
        <f>Inputs!$C$21*J224/(2*Inputs!$C$12*1000000)</f>
        <v>5157.5968112347809</v>
      </c>
      <c r="R224" s="53">
        <f t="shared" si="19"/>
        <v>4974.1347705213439</v>
      </c>
      <c r="S224" s="53">
        <f>Inputs!$C$21*I224/(2*Inputs!$C$12*1000000)*COS(RADIANS(D224))</f>
        <v>1239.0176279041157</v>
      </c>
    </row>
    <row r="225" spans="1:19">
      <c r="A225" s="53">
        <f>Subsurface_Live_Data!A223</f>
        <v>50.5</v>
      </c>
      <c r="B225" s="54">
        <f>Model_Data!P223</f>
        <v>-427.07679916102279</v>
      </c>
      <c r="C225" s="54">
        <f>ABS(B225)*Inputs!$C$13/2</f>
        <v>1067.691997902557</v>
      </c>
      <c r="D225" s="54">
        <f>DEGREES(ASIN(MIN(1,C225/(Inputs!$C$11*1000))))</f>
        <v>15.48124910997298</v>
      </c>
      <c r="E225" s="54">
        <f>Model_Data!I223</f>
        <v>7.9630052297803147</v>
      </c>
      <c r="F225" s="53">
        <f>Subsurface_Live_Data!F223</f>
        <v>1221.4097059761266</v>
      </c>
      <c r="G225" s="53">
        <f>Subsurface_Live_Data!I223</f>
        <v>4955.9082880246524</v>
      </c>
      <c r="H225" s="53">
        <f>Subsurface_Live_Data!K223</f>
        <v>14585.724440359641</v>
      </c>
      <c r="I225" s="54">
        <f>Subsurface_Live_Data!M223/COS(RADIANS(D225))</f>
        <v>15.050147441359167</v>
      </c>
      <c r="J225" s="54">
        <f>Subsurface_Live_Data!N223/COS(RADIANS(D225))</f>
        <v>61.066446480394006</v>
      </c>
      <c r="K225" s="54">
        <f>Subsurface_Live_Data!O223/COS(RADIANS(D225))</f>
        <v>179.72454475545089</v>
      </c>
      <c r="L225" s="53">
        <f>Inputs!$C$21*K225/(2*Inputs!$C$12*1000000)</f>
        <v>15134.849167181919</v>
      </c>
      <c r="M225" s="53">
        <f t="shared" si="15"/>
        <v>14585.72444035964</v>
      </c>
      <c r="N225" s="54">
        <f t="shared" si="16"/>
        <v>549.12472682227781</v>
      </c>
      <c r="O225" s="55">
        <f t="shared" si="17"/>
        <v>0</v>
      </c>
      <c r="P225" s="54">
        <f t="shared" si="18"/>
        <v>549.12472682227781</v>
      </c>
      <c r="Q225" s="53">
        <f>Inputs!$C$21*J225/(2*Inputs!$C$12*1000000)</f>
        <v>5142.4887897985309</v>
      </c>
      <c r="R225" s="53">
        <f t="shared" si="19"/>
        <v>4955.9082880246533</v>
      </c>
      <c r="S225" s="53">
        <f>Inputs!$C$21*I225/(2*Inputs!$C$12*1000000)*COS(RADIANS(D225))</f>
        <v>1221.4097059761268</v>
      </c>
    </row>
    <row r="226" spans="1:19">
      <c r="A226" s="53">
        <f>Subsurface_Live_Data!A224</f>
        <v>51</v>
      </c>
      <c r="B226" s="54">
        <f>Model_Data!P224</f>
        <v>-431.2021262460803</v>
      </c>
      <c r="C226" s="54">
        <f>ABS(B226)*Inputs!$C$13/2</f>
        <v>1078.0053156152007</v>
      </c>
      <c r="D226" s="54">
        <f>DEGREES(ASIN(MIN(1,C226/(Inputs!$C$11*1000))))</f>
        <v>15.634595178978294</v>
      </c>
      <c r="E226" s="54">
        <f>Model_Data!I224</f>
        <v>8.0244580264682188</v>
      </c>
      <c r="F226" s="53">
        <f>Subsurface_Live_Data!F224</f>
        <v>1202.2344218587632</v>
      </c>
      <c r="G226" s="53">
        <f>Subsurface_Live_Data!I224</f>
        <v>4937.7469634455183</v>
      </c>
      <c r="H226" s="53">
        <f>Subsurface_Live_Data!K224</f>
        <v>14585.165789111041</v>
      </c>
      <c r="I226" s="54">
        <f>Subsurface_Live_Data!M224/COS(RADIANS(D226))</f>
        <v>14.824913170052282</v>
      </c>
      <c r="J226" s="54">
        <f>Subsurface_Live_Data!N224/COS(RADIANS(D226))</f>
        <v>60.888017060427138</v>
      </c>
      <c r="K226" s="54">
        <f>Subsurface_Live_Data!O224/COS(RADIANS(D226))</f>
        <v>179.851626657043</v>
      </c>
      <c r="L226" s="53">
        <f>Inputs!$C$21*K226/(2*Inputs!$C$12*1000000)</f>
        <v>15145.55090753181</v>
      </c>
      <c r="M226" s="53">
        <f t="shared" si="15"/>
        <v>14585.165789111039</v>
      </c>
      <c r="N226" s="54">
        <f t="shared" si="16"/>
        <v>560.38511842076878</v>
      </c>
      <c r="O226" s="55">
        <f t="shared" si="17"/>
        <v>0</v>
      </c>
      <c r="P226" s="54">
        <f t="shared" si="18"/>
        <v>560.38511842076878</v>
      </c>
      <c r="Q226" s="53">
        <f>Inputs!$C$21*J226/(2*Inputs!$C$12*1000000)</f>
        <v>5127.4630048571307</v>
      </c>
      <c r="R226" s="53">
        <f t="shared" si="19"/>
        <v>4937.7469634455183</v>
      </c>
      <c r="S226" s="53">
        <f>Inputs!$C$21*I226/(2*Inputs!$C$12*1000000)*COS(RADIANS(D226))</f>
        <v>1202.234421858763</v>
      </c>
    </row>
    <row r="227" spans="1:19">
      <c r="A227" s="53">
        <f>Subsurface_Live_Data!A225</f>
        <v>51.5</v>
      </c>
      <c r="B227" s="54">
        <f>Model_Data!P225</f>
        <v>-435.32450851025715</v>
      </c>
      <c r="C227" s="54">
        <f>ABS(B227)*Inputs!$C$13/2</f>
        <v>1088.3112712756429</v>
      </c>
      <c r="D227" s="54">
        <f>DEGREES(ASIN(MIN(1,C227/(Inputs!$C$11*1000))))</f>
        <v>15.787946603570331</v>
      </c>
      <c r="E227" s="54">
        <f>Model_Data!I225</f>
        <v>8.0859829149192013</v>
      </c>
      <c r="F227" s="53">
        <f>Subsurface_Live_Data!F225</f>
        <v>1183.4655440782508</v>
      </c>
      <c r="G227" s="53">
        <f>Subsurface_Live_Data!I225</f>
        <v>4919.6925448907987</v>
      </c>
      <c r="H227" s="53">
        <f>Subsurface_Live_Data!K225</f>
        <v>14581.93601801468</v>
      </c>
      <c r="I227" s="54">
        <f>Subsurface_Live_Data!M225/COS(RADIANS(D227))</f>
        <v>14.604463125083893</v>
      </c>
      <c r="J227" s="54">
        <f>Subsurface_Live_Data!N225/COS(RADIANS(D227))</f>
        <v>60.711077494502128</v>
      </c>
      <c r="K227" s="54">
        <f>Subsurface_Live_Data!O225/COS(RADIANS(D227))</f>
        <v>179.94723034652799</v>
      </c>
      <c r="L227" s="53">
        <f>Inputs!$C$21*K227/(2*Inputs!$C$12*1000000)</f>
        <v>15153.60182468478</v>
      </c>
      <c r="M227" s="53">
        <f t="shared" si="15"/>
        <v>14581.93601801468</v>
      </c>
      <c r="N227" s="54">
        <f t="shared" si="16"/>
        <v>571.66580667010021</v>
      </c>
      <c r="O227" s="55">
        <f t="shared" si="17"/>
        <v>0</v>
      </c>
      <c r="P227" s="54">
        <f t="shared" si="18"/>
        <v>571.66580667010021</v>
      </c>
      <c r="Q227" s="53">
        <f>Inputs!$C$21*J227/(2*Inputs!$C$12*1000000)</f>
        <v>5112.562682557661</v>
      </c>
      <c r="R227" s="53">
        <f t="shared" si="19"/>
        <v>4919.6925448907987</v>
      </c>
      <c r="S227" s="53">
        <f>Inputs!$C$21*I227/(2*Inputs!$C$12*1000000)*COS(RADIANS(D227))</f>
        <v>1183.4655440782508</v>
      </c>
    </row>
    <row r="228" spans="1:19">
      <c r="A228" s="53">
        <f>Subsurface_Live_Data!A226</f>
        <v>52</v>
      </c>
      <c r="B228" s="54">
        <f>Model_Data!P226</f>
        <v>-439.44392201619848</v>
      </c>
      <c r="C228" s="54">
        <f>ABS(B228)*Inputs!$C$13/2</f>
        <v>1098.6098050404962</v>
      </c>
      <c r="D228" s="54">
        <f>DEGREES(ASIN(MIN(1,C228/(Inputs!$C$11*1000))))</f>
        <v>15.941303604178813</v>
      </c>
      <c r="E228" s="54">
        <f>Model_Data!I226</f>
        <v>8.1475766102618188</v>
      </c>
      <c r="F228" s="53">
        <f>Subsurface_Live_Data!F226</f>
        <v>1163.8148600008299</v>
      </c>
      <c r="G228" s="53">
        <f>Subsurface_Live_Data!I226</f>
        <v>4901.7857002542878</v>
      </c>
      <c r="H228" s="53">
        <f>Subsurface_Live_Data!K226</f>
        <v>14581.267028886517</v>
      </c>
      <c r="I228" s="54">
        <f>Subsurface_Live_Data!M226/COS(RADIANS(D228))</f>
        <v>14.37289412858795</v>
      </c>
      <c r="J228" s="54">
        <f>Subsurface_Live_Data!N226/COS(RADIANS(D228))</f>
        <v>60.536129355429424</v>
      </c>
      <c r="K228" s="54">
        <f>Subsurface_Live_Data!O226/COS(RADIANS(D228))</f>
        <v>180.07589907101428</v>
      </c>
      <c r="L228" s="53">
        <f>Inputs!$C$21*K228/(2*Inputs!$C$12*1000000)</f>
        <v>15164.437193555979</v>
      </c>
      <c r="M228" s="53">
        <f t="shared" si="15"/>
        <v>14581.267028886517</v>
      </c>
      <c r="N228" s="54">
        <f t="shared" si="16"/>
        <v>583.17016466946188</v>
      </c>
      <c r="O228" s="55">
        <f t="shared" si="17"/>
        <v>0</v>
      </c>
      <c r="P228" s="54">
        <f t="shared" si="18"/>
        <v>583.17016466946188</v>
      </c>
      <c r="Q228" s="53">
        <f>Inputs!$C$21*J228/(2*Inputs!$C$12*1000000)</f>
        <v>5097.8300610309389</v>
      </c>
      <c r="R228" s="53">
        <f t="shared" si="19"/>
        <v>4901.7857002542887</v>
      </c>
      <c r="S228" s="53">
        <f>Inputs!$C$21*I228/(2*Inputs!$C$12*1000000)*COS(RADIANS(D228))</f>
        <v>1163.8148600008299</v>
      </c>
    </row>
    <row r="229" spans="1:19">
      <c r="A229" s="53">
        <f>Subsurface_Live_Data!A227</f>
        <v>52.5</v>
      </c>
      <c r="B229" s="54">
        <f>Model_Data!P227</f>
        <v>-443.56034297125007</v>
      </c>
      <c r="C229" s="54">
        <f>ABS(B229)*Inputs!$C$13/2</f>
        <v>1108.9008574281252</v>
      </c>
      <c r="D229" s="54">
        <f>DEGREES(ASIN(MIN(1,C229/(Inputs!$C$11*1000))))</f>
        <v>16.094666406702675</v>
      </c>
      <c r="E229" s="54">
        <f>Model_Data!I227</f>
        <v>8.2092359122645995</v>
      </c>
      <c r="F229" s="53">
        <f>Subsurface_Live_Data!F227</f>
        <v>1143.6951084622933</v>
      </c>
      <c r="G229" s="53">
        <f>Subsurface_Live_Data!I227</f>
        <v>4884.0659038022213</v>
      </c>
      <c r="H229" s="53">
        <f>Subsurface_Live_Data!K227</f>
        <v>14582.445512559116</v>
      </c>
      <c r="I229" s="54">
        <f>Subsurface_Live_Data!M227/COS(RADIANS(D229))</f>
        <v>14.135276889939654</v>
      </c>
      <c r="J229" s="54">
        <f>Subsurface_Live_Data!N227/COS(RADIANS(D229))</f>
        <v>60.363661073779866</v>
      </c>
      <c r="K229" s="54">
        <f>Subsurface_Live_Data!O227/COS(RADIANS(D229))</f>
        <v>180.22889450810041</v>
      </c>
      <c r="L229" s="53">
        <f>Inputs!$C$21*K229/(2*Inputs!$C$12*1000000)</f>
        <v>15177.321148091607</v>
      </c>
      <c r="M229" s="53">
        <f t="shared" si="15"/>
        <v>14582.445512559118</v>
      </c>
      <c r="N229" s="54">
        <f t="shared" si="16"/>
        <v>594.87563553249129</v>
      </c>
      <c r="O229" s="55">
        <f t="shared" si="17"/>
        <v>0</v>
      </c>
      <c r="P229" s="54">
        <f t="shared" si="18"/>
        <v>594.87563553249129</v>
      </c>
      <c r="Q229" s="53">
        <f>Inputs!$C$21*J229/(2*Inputs!$C$12*1000000)</f>
        <v>5083.3062716818495</v>
      </c>
      <c r="R229" s="53">
        <f t="shared" si="19"/>
        <v>4884.0659038022213</v>
      </c>
      <c r="S229" s="53">
        <f>Inputs!$C$21*I229/(2*Inputs!$C$12*1000000)*COS(RADIANS(D229))</f>
        <v>1143.6951084622933</v>
      </c>
    </row>
    <row r="230" spans="1:19">
      <c r="A230" s="53">
        <f>Subsurface_Live_Data!A228</f>
        <v>53</v>
      </c>
      <c r="B230" s="54">
        <f>Model_Data!P228</f>
        <v>-447.67374769307935</v>
      </c>
      <c r="C230" s="54">
        <f>ABS(B230)*Inputs!$C$13/2</f>
        <v>1119.1843692326984</v>
      </c>
      <c r="D230" s="54">
        <f>DEGREES(ASIN(MIN(1,C230/(Inputs!$C$11*1000))))</f>
        <v>16.248035241256673</v>
      </c>
      <c r="E230" s="54">
        <f>Model_Data!I228</f>
        <v>8.2709577025452408</v>
      </c>
      <c r="F230" s="53">
        <f>Subsurface_Live_Data!F228</f>
        <v>1124.6310718230975</v>
      </c>
      <c r="G230" s="53">
        <f>Subsurface_Live_Data!I228</f>
        <v>4866.5713491508914</v>
      </c>
      <c r="H230" s="53">
        <f>Subsurface_Live_Data!K228</f>
        <v>14580.862995264828</v>
      </c>
      <c r="I230" s="54">
        <f>Subsurface_Live_Data!M228/COS(RADIANS(D230))</f>
        <v>13.910452149635265</v>
      </c>
      <c r="J230" s="54">
        <f>Subsurface_Live_Data!N228/COS(RADIANS(D230))</f>
        <v>60.194146846227198</v>
      </c>
      <c r="K230" s="54">
        <f>Subsurface_Live_Data!O228/COS(RADIANS(D230))</f>
        <v>180.34927371091092</v>
      </c>
      <c r="L230" s="53">
        <f>Inputs!$C$21*K230/(2*Inputs!$C$12*1000000)</f>
        <v>15187.458445030554</v>
      </c>
      <c r="M230" s="53">
        <f t="shared" si="15"/>
        <v>14580.86299526483</v>
      </c>
      <c r="N230" s="54">
        <f t="shared" si="16"/>
        <v>606.59544976572579</v>
      </c>
      <c r="O230" s="55">
        <f t="shared" si="17"/>
        <v>0</v>
      </c>
      <c r="P230" s="54">
        <f t="shared" si="18"/>
        <v>606.59544976572579</v>
      </c>
      <c r="Q230" s="53">
        <f>Inputs!$C$21*J230/(2*Inputs!$C$12*1000000)</f>
        <v>5069.0312472593823</v>
      </c>
      <c r="R230" s="53">
        <f t="shared" si="19"/>
        <v>4866.5713491508923</v>
      </c>
      <c r="S230" s="53">
        <f>Inputs!$C$21*I230/(2*Inputs!$C$12*1000000)*COS(RADIANS(D230))</f>
        <v>1124.6310718230975</v>
      </c>
    </row>
    <row r="231" spans="1:19">
      <c r="A231" s="53">
        <f>Subsurface_Live_Data!A229</f>
        <v>53.5</v>
      </c>
      <c r="B231" s="54">
        <f>Model_Data!P229</f>
        <v>-451.78411265633258</v>
      </c>
      <c r="C231" s="54">
        <f>ABS(B231)*Inputs!$C$13/2</f>
        <v>1129.4602816408315</v>
      </c>
      <c r="D231" s="54">
        <f>DEGREES(ASIN(MIN(1,C231/(Inputs!$C$11*1000))))</f>
        <v>16.401410343937691</v>
      </c>
      <c r="E231" s="54">
        <f>Model_Data!I229</f>
        <v>8.3327389418825106</v>
      </c>
      <c r="F231" s="53">
        <f>Subsurface_Live_Data!F229</f>
        <v>1105.0638747666944</v>
      </c>
      <c r="G231" s="53">
        <f>Subsurface_Live_Data!I229</f>
        <v>4849.3388856723423</v>
      </c>
      <c r="H231" s="53">
        <f>Subsurface_Live_Data!K229</f>
        <v>14582.689740911543</v>
      </c>
      <c r="I231" s="54">
        <f>Subsurface_Live_Data!M229/COS(RADIANS(D231))</f>
        <v>13.679148123385637</v>
      </c>
      <c r="J231" s="54">
        <f>Subsurface_Live_Data!N229/COS(RADIANS(D231))</f>
        <v>60.028045828220286</v>
      </c>
      <c r="K231" s="54">
        <f>Subsurface_Live_Data!O229/COS(RADIANS(D231))</f>
        <v>180.51334186036974</v>
      </c>
      <c r="L231" s="53">
        <f>Inputs!$C$21*K231/(2*Inputs!$C$12*1000000)</f>
        <v>15201.274847784982</v>
      </c>
      <c r="M231" s="53">
        <f t="shared" si="15"/>
        <v>14582.689740911545</v>
      </c>
      <c r="N231" s="54">
        <f t="shared" si="16"/>
        <v>618.58510687343914</v>
      </c>
      <c r="O231" s="55">
        <f t="shared" si="17"/>
        <v>0</v>
      </c>
      <c r="P231" s="54">
        <f t="shared" si="18"/>
        <v>618.58510687343914</v>
      </c>
      <c r="Q231" s="53">
        <f>Inputs!$C$21*J231/(2*Inputs!$C$12*1000000)</f>
        <v>5055.0436538704507</v>
      </c>
      <c r="R231" s="53">
        <f t="shared" si="19"/>
        <v>4849.3388856723423</v>
      </c>
      <c r="S231" s="53">
        <f>Inputs!$C$21*I231/(2*Inputs!$C$12*1000000)*COS(RADIANS(D231))</f>
        <v>1105.0638747666944</v>
      </c>
    </row>
    <row r="232" spans="1:19">
      <c r="A232" s="53">
        <f>Subsurface_Live_Data!A230</f>
        <v>54</v>
      </c>
      <c r="B232" s="54">
        <f>Model_Data!P230</f>
        <v>-455.89141447326256</v>
      </c>
      <c r="C232" s="54">
        <f>ABS(B232)*Inputs!$C$13/2</f>
        <v>1139.7285361831564</v>
      </c>
      <c r="D232" s="54">
        <f>DEGREES(ASIN(MIN(1,C232/(Inputs!$C$11*1000))))</f>
        <v>16.554791956133073</v>
      </c>
      <c r="E232" s="54">
        <f>Model_Data!I230</f>
        <v>8.3945766676270033</v>
      </c>
      <c r="F232" s="53">
        <f>Subsurface_Live_Data!F230</f>
        <v>1086.1970090879151</v>
      </c>
      <c r="G232" s="53">
        <f>Subsurface_Live_Data!I230</f>
        <v>4832.4039752690642</v>
      </c>
      <c r="H232" s="53">
        <f>Subsurface_Live_Data!K230</f>
        <v>14584.40288243893</v>
      </c>
      <c r="I232" s="54">
        <f>Subsurface_Live_Data!M230/COS(RADIANS(D232))</f>
        <v>13.45625385374586</v>
      </c>
      <c r="J232" s="54">
        <f>Subsurface_Live_Data!N230/COS(RADIANS(D232))</f>
        <v>59.865801572841605</v>
      </c>
      <c r="K232" s="54">
        <f>Subsurface_Live_Data!O230/COS(RADIANS(D232))</f>
        <v>180.67756203471257</v>
      </c>
      <c r="L232" s="53">
        <f>Inputs!$C$21*K232/(2*Inputs!$C$12*1000000)</f>
        <v>15215.104052762348</v>
      </c>
      <c r="M232" s="53">
        <f t="shared" si="15"/>
        <v>14584.402882438928</v>
      </c>
      <c r="N232" s="54">
        <f t="shared" si="16"/>
        <v>630.70117032341841</v>
      </c>
      <c r="O232" s="55">
        <f t="shared" si="17"/>
        <v>0</v>
      </c>
      <c r="P232" s="54">
        <f t="shared" si="18"/>
        <v>630.70117032341841</v>
      </c>
      <c r="Q232" s="53">
        <f>Inputs!$C$21*J232/(2*Inputs!$C$12*1000000)</f>
        <v>5041.3808437254074</v>
      </c>
      <c r="R232" s="53">
        <f t="shared" si="19"/>
        <v>4832.4039752690642</v>
      </c>
      <c r="S232" s="53">
        <f>Inputs!$C$21*I232/(2*Inputs!$C$12*1000000)*COS(RADIANS(D232))</f>
        <v>1086.1970090879151</v>
      </c>
    </row>
    <row r="233" spans="1:19">
      <c r="A233" s="53">
        <f>Subsurface_Live_Data!A231</f>
        <v>54.5</v>
      </c>
      <c r="B233" s="54">
        <f>Model_Data!P231</f>
        <v>-459.99562987453828</v>
      </c>
      <c r="C233" s="54">
        <f>ABS(B233)*Inputs!$C$13/2</f>
        <v>1149.9890746863457</v>
      </c>
      <c r="D233" s="54">
        <f>DEGREES(ASIN(MIN(1,C233/(Inputs!$C$11*1000))))</f>
        <v>16.708180323833137</v>
      </c>
      <c r="E233" s="54">
        <f>Model_Data!I231</f>
        <v>8.4564679912070897</v>
      </c>
      <c r="F233" s="53">
        <f>Subsurface_Live_Data!F231</f>
        <v>1067.8935602052688</v>
      </c>
      <c r="G233" s="53">
        <f>Subsurface_Live_Data!I231</f>
        <v>4815.8006664674858</v>
      </c>
      <c r="H233" s="53">
        <f>Subsurface_Live_Data!K231</f>
        <v>14587.135802631939</v>
      </c>
      <c r="I233" s="54">
        <f>Subsurface_Live_Data!M231/COS(RADIANS(D233))</f>
        <v>13.240086963696955</v>
      </c>
      <c r="J233" s="54">
        <f>Subsurface_Live_Data!N231/COS(RADIANS(D233))</f>
        <v>59.707841680029517</v>
      </c>
      <c r="K233" s="54">
        <f>Subsurface_Live_Data!O231/COS(RADIANS(D233))</f>
        <v>180.85598956227446</v>
      </c>
      <c r="L233" s="53">
        <f>Inputs!$C$21*K233/(2*Inputs!$C$12*1000000)</f>
        <v>15230.129678341744</v>
      </c>
      <c r="M233" s="53">
        <f t="shared" si="15"/>
        <v>14587.135802631939</v>
      </c>
      <c r="N233" s="54">
        <f t="shared" si="16"/>
        <v>642.99387570980434</v>
      </c>
      <c r="O233" s="55">
        <f t="shared" si="17"/>
        <v>0</v>
      </c>
      <c r="P233" s="54">
        <f t="shared" si="18"/>
        <v>642.99387570980434</v>
      </c>
      <c r="Q233" s="53">
        <f>Inputs!$C$21*J233/(2*Inputs!$C$12*1000000)</f>
        <v>5028.0788255985672</v>
      </c>
      <c r="R233" s="53">
        <f t="shared" si="19"/>
        <v>4815.8006664674858</v>
      </c>
      <c r="S233" s="53">
        <f>Inputs!$C$21*I233/(2*Inputs!$C$12*1000000)*COS(RADIANS(D233))</f>
        <v>1067.8935602052688</v>
      </c>
    </row>
    <row r="234" spans="1:19">
      <c r="A234" s="53">
        <f>Subsurface_Live_Data!A232</f>
        <v>55</v>
      </c>
      <c r="B234" s="54">
        <f>Model_Data!P232</f>
        <v>-464.09673573907639</v>
      </c>
      <c r="C234" s="54">
        <f>ABS(B234)*Inputs!$C$13/2</f>
        <v>1160.241839347691</v>
      </c>
      <c r="D234" s="54">
        <f>DEGREES(ASIN(MIN(1,C234/(Inputs!$C$11*1000))))</f>
        <v>16.861575698775148</v>
      </c>
      <c r="E234" s="54">
        <f>Model_Data!I232</f>
        <v>8.5184100957264786</v>
      </c>
      <c r="F234" s="53">
        <f>Subsurface_Live_Data!F232</f>
        <v>1051.2196543632924</v>
      </c>
      <c r="G234" s="53">
        <f>Subsurface_Live_Data!I232</f>
        <v>4799.5615828756754</v>
      </c>
      <c r="H234" s="53">
        <f>Subsurface_Live_Data!K232</f>
        <v>14587.76637498494</v>
      </c>
      <c r="I234" s="54">
        <f>Subsurface_Live_Data!M232/COS(RADIANS(D234))</f>
        <v>13.043887743010151</v>
      </c>
      <c r="J234" s="54">
        <f>Subsurface_Live_Data!N232/COS(RADIANS(D234))</f>
        <v>59.55457762118543</v>
      </c>
      <c r="K234" s="54">
        <f>Subsurface_Live_Data!O232/COS(RADIANS(D234))</f>
        <v>181.00992140582841</v>
      </c>
      <c r="L234" s="53">
        <f>Inputs!$C$21*K234/(2*Inputs!$C$12*1000000)</f>
        <v>15243.092488943852</v>
      </c>
      <c r="M234" s="53">
        <f t="shared" si="15"/>
        <v>14587.766374984938</v>
      </c>
      <c r="N234" s="54">
        <f t="shared" si="16"/>
        <v>655.32611395891217</v>
      </c>
      <c r="O234" s="55">
        <f t="shared" si="17"/>
        <v>0</v>
      </c>
      <c r="P234" s="54">
        <f t="shared" si="18"/>
        <v>655.32611395891217</v>
      </c>
      <c r="Q234" s="53">
        <f>Inputs!$C$21*J234/(2*Inputs!$C$12*1000000)</f>
        <v>5015.1722500581391</v>
      </c>
      <c r="R234" s="53">
        <f t="shared" si="19"/>
        <v>4799.5615828756754</v>
      </c>
      <c r="S234" s="53">
        <f>Inputs!$C$21*I234/(2*Inputs!$C$12*1000000)*COS(RADIANS(D234))</f>
        <v>1051.2196543632924</v>
      </c>
    </row>
    <row r="235" spans="1:19">
      <c r="A235" s="53">
        <f>Subsurface_Live_Data!A233</f>
        <v>55.5</v>
      </c>
      <c r="B235" s="54">
        <f>Model_Data!P233</f>
        <v>-468.1947090801259</v>
      </c>
      <c r="C235" s="54">
        <f>ABS(B235)*Inputs!$C$13/2</f>
        <v>1170.4867727003148</v>
      </c>
      <c r="D235" s="54">
        <f>DEGREES(ASIN(MIN(1,C235/(Inputs!$C$11*1000))))</f>
        <v>17.014978337955196</v>
      </c>
      <c r="E235" s="54">
        <f>Model_Data!I233</f>
        <v>8.5804002336499341</v>
      </c>
      <c r="F235" s="53">
        <f>Subsurface_Live_Data!F233</f>
        <v>1034.9652799163191</v>
      </c>
      <c r="G235" s="53">
        <f>Subsurface_Live_Data!I233</f>
        <v>4783.7179232157832</v>
      </c>
      <c r="H235" s="53">
        <f>Subsurface_Live_Data!K233</f>
        <v>14591.085193045694</v>
      </c>
      <c r="I235" s="54">
        <f>Subsurface_Live_Data!M233/COS(RADIANS(D235))</f>
        <v>12.852673853391041</v>
      </c>
      <c r="J235" s="54">
        <f>Subsurface_Live_Data!N233/COS(RADIANS(D235))</f>
        <v>59.406404704402043</v>
      </c>
      <c r="K235" s="54">
        <f>Subsurface_Live_Data!O233/COS(RADIANS(D235))</f>
        <v>181.19879264782915</v>
      </c>
      <c r="L235" s="53">
        <f>Inputs!$C$21*K235/(2*Inputs!$C$12*1000000)</f>
        <v>15258.997593967706</v>
      </c>
      <c r="M235" s="53">
        <f t="shared" si="15"/>
        <v>14591.085193045696</v>
      </c>
      <c r="N235" s="54">
        <f t="shared" si="16"/>
        <v>667.91240092201224</v>
      </c>
      <c r="O235" s="55">
        <f t="shared" si="17"/>
        <v>0</v>
      </c>
      <c r="P235" s="54">
        <f t="shared" si="18"/>
        <v>667.91240092201224</v>
      </c>
      <c r="Q235" s="53">
        <f>Inputs!$C$21*J235/(2*Inputs!$C$12*1000000)</f>
        <v>5002.6944065380485</v>
      </c>
      <c r="R235" s="53">
        <f t="shared" si="19"/>
        <v>4783.7179232157841</v>
      </c>
      <c r="S235" s="53">
        <f>Inputs!$C$21*I235/(2*Inputs!$C$12*1000000)*COS(RADIANS(D235))</f>
        <v>1034.9652799163191</v>
      </c>
    </row>
    <row r="236" spans="1:19">
      <c r="A236" s="53">
        <f>Subsurface_Live_Data!A234</f>
        <v>56</v>
      </c>
      <c r="B236" s="54">
        <f>Model_Data!P234</f>
        <v>-472.28952705690972</v>
      </c>
      <c r="C236" s="54">
        <f>ABS(B236)*Inputs!$C$13/2</f>
        <v>1180.7238176422743</v>
      </c>
      <c r="D236" s="54">
        <f>DEGREES(ASIN(MIN(1,C236/(Inputs!$C$11*1000))))</f>
        <v>17.168388504096018</v>
      </c>
      <c r="E236" s="54">
        <f>Model_Data!I234</f>
        <v>8.6424357245738488</v>
      </c>
      <c r="F236" s="53">
        <f>Subsurface_Live_Data!F234</f>
        <v>1020.4049971928663</v>
      </c>
      <c r="G236" s="53">
        <f>Subsurface_Live_Data!I234</f>
        <v>4768.2994703593758</v>
      </c>
      <c r="H236" s="53">
        <f>Subsurface_Live_Data!K234</f>
        <v>14593.125138126092</v>
      </c>
      <c r="I236" s="54">
        <f>Subsurface_Live_Data!M234/COS(RADIANS(D236))</f>
        <v>12.682294432608126</v>
      </c>
      <c r="J236" s="54">
        <f>Subsurface_Live_Data!N234/COS(RADIANS(D236))</f>
        <v>59.263702149938631</v>
      </c>
      <c r="K236" s="54">
        <f>Subsurface_Live_Data!O234/COS(RADIANS(D236))</f>
        <v>181.37338625619194</v>
      </c>
      <c r="L236" s="53">
        <f>Inputs!$C$21*K236/(2*Inputs!$C$12*1000000)</f>
        <v>15273.70035997955</v>
      </c>
      <c r="M236" s="53">
        <f t="shared" si="15"/>
        <v>14593.125138126088</v>
      </c>
      <c r="N236" s="54">
        <f t="shared" si="16"/>
        <v>680.57522185345806</v>
      </c>
      <c r="O236" s="55">
        <f t="shared" si="17"/>
        <v>0</v>
      </c>
      <c r="P236" s="54">
        <f t="shared" si="18"/>
        <v>680.57522185345806</v>
      </c>
      <c r="Q236" s="53">
        <f>Inputs!$C$21*J236/(2*Inputs!$C$12*1000000)</f>
        <v>4990.677229693817</v>
      </c>
      <c r="R236" s="53">
        <f t="shared" si="19"/>
        <v>4768.2994703593768</v>
      </c>
      <c r="S236" s="53">
        <f>Inputs!$C$21*I236/(2*Inputs!$C$12*1000000)*COS(RADIANS(D236))</f>
        <v>1020.4049971928663</v>
      </c>
    </row>
    <row r="237" spans="1:19">
      <c r="A237" s="53">
        <f>Subsurface_Live_Data!A235</f>
        <v>56.5</v>
      </c>
      <c r="B237" s="54">
        <f>Model_Data!P235</f>
        <v>-476.38116695534336</v>
      </c>
      <c r="C237" s="54">
        <f>ABS(B237)*Inputs!$C$13/2</f>
        <v>1190.9529173883584</v>
      </c>
      <c r="D237" s="54">
        <f>DEGREES(ASIN(MIN(1,C237/(Inputs!$C$11*1000))))</f>
        <v>17.321806464957866</v>
      </c>
      <c r="E237" s="54">
        <f>Model_Data!I235</f>
        <v>8.7045139530783917</v>
      </c>
      <c r="F237" s="53">
        <f>Subsurface_Live_Data!F235</f>
        <v>1007.2107050698628</v>
      </c>
      <c r="G237" s="53">
        <f>Subsurface_Live_Data!I235</f>
        <v>4753.334607048062</v>
      </c>
      <c r="H237" s="53">
        <f>Subsurface_Live_Data!K235</f>
        <v>14595.459830179932</v>
      </c>
      <c r="I237" s="54">
        <f>Subsurface_Live_Data!M235/COS(RADIANS(D237))</f>
        <v>12.528716012342979</v>
      </c>
      <c r="J237" s="54">
        <f>Subsurface_Live_Data!N235/COS(RADIANS(D237))</f>
        <v>59.126833247087376</v>
      </c>
      <c r="K237" s="54">
        <f>Subsurface_Live_Data!O235/COS(RADIANS(D237))</f>
        <v>181.55324438216752</v>
      </c>
      <c r="L237" s="53">
        <f>Inputs!$C$21*K237/(2*Inputs!$C$12*1000000)</f>
        <v>15288.846458203565</v>
      </c>
      <c r="M237" s="53">
        <f t="shared" si="15"/>
        <v>14595.459830179931</v>
      </c>
      <c r="N237" s="54">
        <f t="shared" si="16"/>
        <v>693.38662802363251</v>
      </c>
      <c r="O237" s="55">
        <f t="shared" si="17"/>
        <v>0</v>
      </c>
      <c r="P237" s="54">
        <f t="shared" si="18"/>
        <v>693.38662802363251</v>
      </c>
      <c r="Q237" s="53">
        <f>Inputs!$C$21*J237/(2*Inputs!$C$12*1000000)</f>
        <v>4979.1513126124846</v>
      </c>
      <c r="R237" s="53">
        <f t="shared" si="19"/>
        <v>4753.334607048062</v>
      </c>
      <c r="S237" s="53">
        <f>Inputs!$C$21*I237/(2*Inputs!$C$12*1000000)*COS(RADIANS(D237))</f>
        <v>1007.2107050698628</v>
      </c>
    </row>
    <row r="238" spans="1:19">
      <c r="A238" s="53">
        <f>Subsurface_Live_Data!A236</f>
        <v>57</v>
      </c>
      <c r="B238" s="54">
        <f>Model_Data!P236</f>
        <v>-480.46960621077233</v>
      </c>
      <c r="C238" s="54">
        <f>ABS(B238)*Inputs!$C$13/2</f>
        <v>1201.1740155269308</v>
      </c>
      <c r="D238" s="54">
        <f>DEGREES(ASIN(MIN(1,C238/(Inputs!$C$11*1000))))</f>
        <v>17.475232494223896</v>
      </c>
      <c r="E238" s="54">
        <f>Model_Data!I236</f>
        <v>8.7666323666582162</v>
      </c>
      <c r="F238" s="53">
        <f>Subsurface_Live_Data!F236</f>
        <v>995.83793307525298</v>
      </c>
      <c r="G238" s="53">
        <f>Subsurface_Live_Data!I236</f>
        <v>4738.8503362580605</v>
      </c>
      <c r="H238" s="53">
        <f>Subsurface_Live_Data!K236</f>
        <v>14596.84593445949</v>
      </c>
      <c r="I238" s="54">
        <f>Subsurface_Live_Data!M236/COS(RADIANS(D238))</f>
        <v>12.397648267704358</v>
      </c>
      <c r="J238" s="54">
        <f>Subsurface_Live_Data!N236/COS(RADIANS(D238))</f>
        <v>58.996145568377663</v>
      </c>
      <c r="K238" s="54">
        <f>Subsurface_Live_Data!O236/COS(RADIANS(D238))</f>
        <v>181.7229046040205</v>
      </c>
      <c r="L238" s="53">
        <f>Inputs!$C$21*K238/(2*Inputs!$C$12*1000000)</f>
        <v>15303.133777005287</v>
      </c>
      <c r="M238" s="53">
        <f t="shared" si="15"/>
        <v>14596.845934459492</v>
      </c>
      <c r="N238" s="54">
        <f t="shared" si="16"/>
        <v>706.28784254579659</v>
      </c>
      <c r="O238" s="55">
        <f t="shared" si="17"/>
        <v>0</v>
      </c>
      <c r="P238" s="54">
        <f t="shared" si="18"/>
        <v>706.28784254579659</v>
      </c>
      <c r="Q238" s="53">
        <f>Inputs!$C$21*J238/(2*Inputs!$C$12*1000000)</f>
        <v>4968.1459248510519</v>
      </c>
      <c r="R238" s="53">
        <f t="shared" si="19"/>
        <v>4738.8503362580595</v>
      </c>
      <c r="S238" s="53">
        <f>Inputs!$C$21*I238/(2*Inputs!$C$12*1000000)*COS(RADIANS(D238))</f>
        <v>995.83793307525275</v>
      </c>
    </row>
    <row r="239" spans="1:19">
      <c r="A239" s="53">
        <f>Subsurface_Live_Data!A237</f>
        <v>57.5</v>
      </c>
      <c r="B239" s="54">
        <f>Model_Data!P237</f>
        <v>-484.55482240278798</v>
      </c>
      <c r="C239" s="54">
        <f>ABS(B239)*Inputs!$C$13/2</f>
        <v>1211.3870560069699</v>
      </c>
      <c r="D239" s="54">
        <f>DEGREES(ASIN(MIN(1,C239/(Inputs!$C$11*1000))))</f>
        <v>17.62866687134153</v>
      </c>
      <c r="E239" s="54">
        <f>Model_Data!I237</f>
        <v>8.828788473728661</v>
      </c>
      <c r="F239" s="53">
        <f>Subsurface_Live_Data!F237</f>
        <v>984.75565752697844</v>
      </c>
      <c r="G239" s="53">
        <f>Subsurface_Live_Data!I237</f>
        <v>4724.8723044530643</v>
      </c>
      <c r="H239" s="53">
        <f>Subsurface_Live_Data!K237</f>
        <v>14602.914420845136</v>
      </c>
      <c r="I239" s="54">
        <f>Subsurface_Live_Data!M237/COS(RADIANS(D239))</f>
        <v>12.270068478425728</v>
      </c>
      <c r="J239" s="54">
        <f>Subsurface_Live_Data!N237/COS(RADIANS(D239))</f>
        <v>58.871971218777183</v>
      </c>
      <c r="K239" s="54">
        <f>Subsurface_Live_Data!O237/COS(RADIANS(D239))</f>
        <v>181.9525062474207</v>
      </c>
      <c r="L239" s="53">
        <f>Inputs!$C$21*K239/(2*Inputs!$C$12*1000000)</f>
        <v>15322.468844711968</v>
      </c>
      <c r="M239" s="53">
        <f t="shared" si="15"/>
        <v>14602.914420845138</v>
      </c>
      <c r="N239" s="54">
        <f t="shared" si="16"/>
        <v>719.55442386683171</v>
      </c>
      <c r="O239" s="55">
        <f t="shared" si="17"/>
        <v>0</v>
      </c>
      <c r="P239" s="54">
        <f t="shared" si="18"/>
        <v>719.55442386683171</v>
      </c>
      <c r="Q239" s="53">
        <f>Inputs!$C$21*J239/(2*Inputs!$C$12*1000000)</f>
        <v>4957.6890334220416</v>
      </c>
      <c r="R239" s="53">
        <f t="shared" si="19"/>
        <v>4724.8723044530643</v>
      </c>
      <c r="S239" s="53">
        <f>Inputs!$C$21*I239/(2*Inputs!$C$12*1000000)*COS(RADIANS(D239))</f>
        <v>984.75565752697844</v>
      </c>
    </row>
    <row r="240" spans="1:19">
      <c r="A240" s="53">
        <f>Subsurface_Live_Data!A238</f>
        <v>58</v>
      </c>
      <c r="B240" s="54">
        <f>Model_Data!P238</f>
        <v>-488.63679323794713</v>
      </c>
      <c r="C240" s="54">
        <f>ABS(B240)*Inputs!$C$13/2</f>
        <v>1221.5919830948678</v>
      </c>
      <c r="D240" s="54">
        <f>DEGREES(ASIN(MIN(1,C240/(Inputs!$C$11*1000))))</f>
        <v>17.782109880908649</v>
      </c>
      <c r="E240" s="54">
        <f>Model_Data!I238</f>
        <v>8.8909798417046026</v>
      </c>
      <c r="F240" s="53">
        <f>Subsurface_Live_Data!F238</f>
        <v>976.89523378297622</v>
      </c>
      <c r="G240" s="53">
        <f>Subsurface_Live_Data!I238</f>
        <v>4711.424826253924</v>
      </c>
      <c r="H240" s="53">
        <f>Subsurface_Live_Data!K238</f>
        <v>14603.596271830193</v>
      </c>
      <c r="I240" s="54">
        <f>Subsurface_Live_Data!M238/COS(RADIANS(D240))</f>
        <v>12.182538678907449</v>
      </c>
      <c r="J240" s="54">
        <f>Subsurface_Live_Data!N238/COS(RADIANS(D240))</f>
        <v>58.754627101962491</v>
      </c>
      <c r="K240" s="54">
        <f>Subsurface_Live_Data!O238/COS(RADIANS(D240))</f>
        <v>182.11663879633952</v>
      </c>
      <c r="L240" s="53">
        <f>Inputs!$C$21*K240/(2*Inputs!$C$12*1000000)</f>
        <v>15336.290670632803</v>
      </c>
      <c r="M240" s="53">
        <f t="shared" si="15"/>
        <v>14603.596271830191</v>
      </c>
      <c r="N240" s="54">
        <f t="shared" si="16"/>
        <v>732.69439880261052</v>
      </c>
      <c r="O240" s="55">
        <f t="shared" si="17"/>
        <v>0</v>
      </c>
      <c r="P240" s="54">
        <f t="shared" si="18"/>
        <v>732.69439880261052</v>
      </c>
      <c r="Q240" s="53">
        <f>Inputs!$C$21*J240/(2*Inputs!$C$12*1000000)</f>
        <v>4947.8073252165032</v>
      </c>
      <c r="R240" s="53">
        <f t="shared" si="19"/>
        <v>4711.424826253924</v>
      </c>
      <c r="S240" s="53">
        <f>Inputs!$C$21*I240/(2*Inputs!$C$12*1000000)*COS(RADIANS(D240))</f>
        <v>976.89523378297622</v>
      </c>
    </row>
    <row r="241" spans="1:19">
      <c r="A241" s="53">
        <f>Subsurface_Live_Data!A239</f>
        <v>58.5</v>
      </c>
      <c r="B241" s="54">
        <f>Model_Data!P239</f>
        <v>-492.71549658133154</v>
      </c>
      <c r="C241" s="54">
        <f>ABS(B241)*Inputs!$C$13/2</f>
        <v>1231.7887414533288</v>
      </c>
      <c r="D241" s="54">
        <f>DEGREES(ASIN(MIN(1,C241/(Inputs!$C$11*1000))))</f>
        <v>17.935561813895578</v>
      </c>
      <c r="E241" s="54">
        <f>Model_Data!I239</f>
        <v>8.9532040951491538</v>
      </c>
      <c r="F241" s="53">
        <f>Subsurface_Live_Data!F239</f>
        <v>969.85286933348948</v>
      </c>
      <c r="G241" s="53">
        <f>Subsurface_Live_Data!I239</f>
        <v>4698.5309093276883</v>
      </c>
      <c r="H241" s="53">
        <f>Subsurface_Live_Data!K239</f>
        <v>14607.412196224737</v>
      </c>
      <c r="I241" s="54">
        <f>Subsurface_Live_Data!M239/COS(RADIANS(D241))</f>
        <v>12.105157003248237</v>
      </c>
      <c r="J241" s="54">
        <f>Subsurface_Live_Data!N239/COS(RADIANS(D241))</f>
        <v>58.644415189608594</v>
      </c>
      <c r="K241" s="54">
        <f>Subsurface_Live_Data!O239/COS(RADIANS(D241))</f>
        <v>182.32148776131658</v>
      </c>
      <c r="L241" s="53">
        <f>Inputs!$C$21*K241/(2*Inputs!$C$12*1000000)</f>
        <v>15353.541281511802</v>
      </c>
      <c r="M241" s="53">
        <f t="shared" si="15"/>
        <v>14607.412196224737</v>
      </c>
      <c r="N241" s="54">
        <f t="shared" si="16"/>
        <v>746.1290852870643</v>
      </c>
      <c r="O241" s="55">
        <f t="shared" si="17"/>
        <v>0</v>
      </c>
      <c r="P241" s="54">
        <f t="shared" si="18"/>
        <v>746.1290852870643</v>
      </c>
      <c r="Q241" s="53">
        <f>Inputs!$C$21*J241/(2*Inputs!$C$12*1000000)</f>
        <v>4938.5262296812625</v>
      </c>
      <c r="R241" s="53">
        <f t="shared" si="19"/>
        <v>4698.5309093276874</v>
      </c>
      <c r="S241" s="53">
        <f>Inputs!$C$21*I241/(2*Inputs!$C$12*1000000)*COS(RADIANS(D241))</f>
        <v>969.85286933348959</v>
      </c>
    </row>
    <row r="242" spans="1:19">
      <c r="A242" s="53">
        <f>Subsurface_Live_Data!A240</f>
        <v>59</v>
      </c>
      <c r="B242" s="54">
        <f>Model_Data!P240</f>
        <v>-496.79091042789878</v>
      </c>
      <c r="C242" s="54">
        <f>ABS(B242)*Inputs!$C$13/2</f>
        <v>1241.9772760697469</v>
      </c>
      <c r="D242" s="54">
        <f>DEGREES(ASIN(MIN(1,C242/(Inputs!$C$11*1000))))</f>
        <v>18.08902296660575</v>
      </c>
      <c r="E242" s="54">
        <f>Model_Data!I240</f>
        <v>9.0154589139895744</v>
      </c>
      <c r="F242" s="53">
        <f>Subsurface_Live_Data!F240</f>
        <v>965.00682914462948</v>
      </c>
      <c r="G242" s="53">
        <f>Subsurface_Live_Data!I240</f>
        <v>4686.2122785554448</v>
      </c>
      <c r="H242" s="53">
        <f>Subsurface_Live_Data!K240</f>
        <v>14609.562196914057</v>
      </c>
      <c r="I242" s="54">
        <f>Subsurface_Live_Data!M240/COS(RADIANS(D242))</f>
        <v>12.055165753175988</v>
      </c>
      <c r="J242" s="54">
        <f>Subsurface_Live_Data!N240/COS(RADIANS(D242))</f>
        <v>58.541622780669016</v>
      </c>
      <c r="K242" s="54">
        <f>Subsurface_Live_Data!O240/COS(RADIANS(D242))</f>
        <v>182.50719947883078</v>
      </c>
      <c r="L242" s="53">
        <f>Inputs!$C$21*K242/(2*Inputs!$C$12*1000000)</f>
        <v>15369.180318667135</v>
      </c>
      <c r="M242" s="53">
        <f t="shared" si="15"/>
        <v>14609.562196914056</v>
      </c>
      <c r="N242" s="54">
        <f t="shared" si="16"/>
        <v>759.6181217530775</v>
      </c>
      <c r="O242" s="55">
        <f t="shared" si="17"/>
        <v>0</v>
      </c>
      <c r="P242" s="54">
        <f t="shared" si="18"/>
        <v>759.6181217530775</v>
      </c>
      <c r="Q242" s="53">
        <f>Inputs!$C$21*J242/(2*Inputs!$C$12*1000000)</f>
        <v>4929.8699406532469</v>
      </c>
      <c r="R242" s="53">
        <f t="shared" si="19"/>
        <v>4686.2122785554457</v>
      </c>
      <c r="S242" s="53">
        <f>Inputs!$C$21*I242/(2*Inputs!$C$12*1000000)*COS(RADIANS(D242))</f>
        <v>965.00682914462948</v>
      </c>
    </row>
    <row r="243" spans="1:19">
      <c r="A243" s="53">
        <f>Subsurface_Live_Data!A241</f>
        <v>59.5</v>
      </c>
      <c r="B243" s="54">
        <f>Model_Data!P241</f>
        <v>-500.86301291985365</v>
      </c>
      <c r="C243" s="54">
        <f>ABS(B243)*Inputs!$C$13/2</f>
        <v>1252.1575322996341</v>
      </c>
      <c r="D243" s="54">
        <f>DEGREES(ASIN(MIN(1,C243/(Inputs!$C$11*1000))))</f>
        <v>18.242493641366789</v>
      </c>
      <c r="E243" s="54">
        <f>Model_Data!I241</f>
        <v>9.0777420317977509</v>
      </c>
      <c r="F243" s="53">
        <f>Subsurface_Live_Data!F241</f>
        <v>960.67870981033388</v>
      </c>
      <c r="G243" s="53">
        <f>Subsurface_Live_Data!I241</f>
        <v>4674.4893987734558</v>
      </c>
      <c r="H243" s="53">
        <f>Subsurface_Live_Data!K241</f>
        <v>14615.862307364549</v>
      </c>
      <c r="I243" s="54">
        <f>Subsurface_Live_Data!M241/COS(RADIANS(D243))</f>
        <v>12.011649887683681</v>
      </c>
      <c r="J243" s="54">
        <f>Subsurface_Live_Data!N241/COS(RADIANS(D243))</f>
        <v>58.446522743114684</v>
      </c>
      <c r="K243" s="54">
        <f>Subsurface_Live_Data!O241/COS(RADIANS(D243))</f>
        <v>182.74644691284598</v>
      </c>
      <c r="L243" s="53">
        <f>Inputs!$C$21*K243/(2*Inputs!$C$12*1000000)</f>
        <v>15389.327671564215</v>
      </c>
      <c r="M243" s="53">
        <f t="shared" si="15"/>
        <v>14615.862307364549</v>
      </c>
      <c r="N243" s="54">
        <f t="shared" si="16"/>
        <v>773.46536419966651</v>
      </c>
      <c r="O243" s="55">
        <f t="shared" si="17"/>
        <v>0</v>
      </c>
      <c r="P243" s="54">
        <f t="shared" si="18"/>
        <v>773.46536419966651</v>
      </c>
      <c r="Q243" s="53">
        <f>Inputs!$C$21*J243/(2*Inputs!$C$12*1000000)</f>
        <v>4921.8614367166447</v>
      </c>
      <c r="R243" s="53">
        <f t="shared" si="19"/>
        <v>4674.4893987734567</v>
      </c>
      <c r="S243" s="53">
        <f>Inputs!$C$21*I243/(2*Inputs!$C$12*1000000)*COS(RADIANS(D243))</f>
        <v>960.67870981033377</v>
      </c>
    </row>
    <row r="244" spans="1:19">
      <c r="A244" s="53">
        <f>Subsurface_Live_Data!A242</f>
        <v>60</v>
      </c>
      <c r="B244" s="54">
        <f>Model_Data!P242</f>
        <v>-502.89823360690207</v>
      </c>
      <c r="C244" s="54">
        <f>ABS(B244)*Inputs!$C$13/2</f>
        <v>1257.2455840172552</v>
      </c>
      <c r="D244" s="54">
        <f>DEGREES(ASIN(MIN(1,C244/(Inputs!$C$11*1000))))</f>
        <v>18.319248412874959</v>
      </c>
      <c r="E244" s="54">
        <f>Model_Data!I242</f>
        <v>9.1400512341328497</v>
      </c>
      <c r="F244" s="53">
        <f>Subsurface_Live_Data!F242</f>
        <v>959.45013571673951</v>
      </c>
      <c r="G244" s="53">
        <f>Subsurface_Live_Data!I242</f>
        <v>4663.3814955918206</v>
      </c>
      <c r="H244" s="53">
        <f>Subsurface_Live_Data!K242</f>
        <v>14617.138727886957</v>
      </c>
      <c r="I244" s="54">
        <f>Subsurface_Live_Data!M242/COS(RADIANS(D244))</f>
        <v>12.001598699858988</v>
      </c>
      <c r="J244" s="54">
        <f>Subsurface_Live_Data!N242/COS(RADIANS(D244))</f>
        <v>58.333446638820242</v>
      </c>
      <c r="K244" s="54">
        <f>Subsurface_Live_Data!O242/COS(RADIANS(D244))</f>
        <v>182.84330432786433</v>
      </c>
      <c r="L244" s="53">
        <f>Inputs!$C$21*K244/(2*Inputs!$C$12*1000000)</f>
        <v>15397.484166655193</v>
      </c>
      <c r="M244" s="53">
        <f t="shared" si="15"/>
        <v>14617.138727886955</v>
      </c>
      <c r="N244" s="54">
        <f t="shared" si="16"/>
        <v>780.34543876823591</v>
      </c>
      <c r="O244" s="55">
        <f t="shared" si="17"/>
        <v>0</v>
      </c>
      <c r="P244" s="54">
        <f t="shared" si="18"/>
        <v>780.34543876823591</v>
      </c>
      <c r="Q244" s="53">
        <f>Inputs!$C$21*J244/(2*Inputs!$C$12*1000000)</f>
        <v>4912.3391436695947</v>
      </c>
      <c r="R244" s="53">
        <f t="shared" si="19"/>
        <v>4663.3814955918206</v>
      </c>
      <c r="S244" s="53">
        <f>Inputs!$C$21*I244/(2*Inputs!$C$12*1000000)*COS(RADIANS(D244))</f>
        <v>959.45013571673951</v>
      </c>
    </row>
  </sheetData>
  <autoFilter ref="A3:S244" xr:uid="{00000000-0009-0000-0000-000003000000}"/>
  <mergeCells count="1">
    <mergeCell ref="A1:S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62" t="s">
        <v>217</v>
      </c>
      <c r="B1" s="63"/>
      <c r="C1" s="63"/>
      <c r="D1" s="63"/>
      <c r="E1" s="63"/>
      <c r="F1" s="63"/>
      <c r="G1" s="63"/>
      <c r="H1" s="63"/>
      <c r="I1" s="63"/>
      <c r="J1" s="63"/>
      <c r="K1" s="63"/>
      <c r="L1" s="63"/>
      <c r="M1" s="63"/>
      <c r="N1" s="63"/>
    </row>
    <row r="2" spans="1:14" ht="13.95" customHeight="1">
      <c r="A2" s="80" t="s">
        <v>218</v>
      </c>
      <c r="B2" s="63"/>
      <c r="C2" s="63"/>
      <c r="D2" s="63"/>
      <c r="E2" s="63"/>
      <c r="F2" s="63"/>
      <c r="G2" s="63"/>
      <c r="H2" s="63"/>
      <c r="I2" s="63"/>
      <c r="J2" s="63"/>
      <c r="K2" s="63"/>
      <c r="L2" s="63"/>
      <c r="M2" s="63"/>
      <c r="N2" s="63"/>
    </row>
    <row r="4" spans="1:14" ht="15.75" customHeight="1">
      <c r="A4" s="2" t="s">
        <v>219</v>
      </c>
      <c r="B4" s="2" t="s">
        <v>220</v>
      </c>
      <c r="C4" s="2" t="s">
        <v>33</v>
      </c>
      <c r="D4" s="2" t="s">
        <v>34</v>
      </c>
      <c r="E4" s="2" t="s">
        <v>221</v>
      </c>
      <c r="F4" s="59" t="s">
        <v>222</v>
      </c>
      <c r="G4" s="60"/>
      <c r="H4" s="60"/>
      <c r="I4" s="60"/>
      <c r="J4" s="60"/>
      <c r="K4" s="60"/>
      <c r="L4" s="60"/>
      <c r="M4" s="60"/>
      <c r="N4" s="61"/>
    </row>
    <row r="5" spans="1:14">
      <c r="A5" s="1" t="s">
        <v>223</v>
      </c>
      <c r="B5" s="1" t="s">
        <v>224</v>
      </c>
      <c r="C5" s="3">
        <v>400</v>
      </c>
      <c r="D5" s="1" t="s">
        <v>175</v>
      </c>
      <c r="E5" s="1" t="s">
        <v>225</v>
      </c>
      <c r="F5" s="2" t="s">
        <v>75</v>
      </c>
      <c r="G5" s="2" t="s">
        <v>74</v>
      </c>
      <c r="H5" s="2" t="s">
        <v>224</v>
      </c>
      <c r="I5" s="2" t="s">
        <v>226</v>
      </c>
      <c r="J5" s="2" t="s">
        <v>227</v>
      </c>
      <c r="K5" s="2" t="s">
        <v>228</v>
      </c>
      <c r="L5" s="2" t="s">
        <v>229</v>
      </c>
      <c r="M5" s="2" t="s">
        <v>230</v>
      </c>
      <c r="N5" s="2" t="s">
        <v>231</v>
      </c>
    </row>
    <row r="6" spans="1:14" ht="26.25" customHeight="1">
      <c r="A6" s="1" t="s">
        <v>232</v>
      </c>
      <c r="B6" s="1" t="s">
        <v>233</v>
      </c>
      <c r="C6" s="3">
        <v>25</v>
      </c>
      <c r="D6" s="1" t="s">
        <v>175</v>
      </c>
      <c r="E6" s="1" t="s">
        <v>234</v>
      </c>
      <c r="F6" s="6" t="b">
        <v>1</v>
      </c>
      <c r="G6" s="1" t="s">
        <v>235</v>
      </c>
      <c r="H6" s="7">
        <f>C5</f>
        <v>400</v>
      </c>
      <c r="I6" s="7">
        <f>C7</f>
        <v>-60</v>
      </c>
      <c r="J6" s="7">
        <f>C8</f>
        <v>60</v>
      </c>
      <c r="K6" s="7">
        <f>C10</f>
        <v>60</v>
      </c>
      <c r="L6" s="7">
        <f>C9</f>
        <v>4</v>
      </c>
      <c r="M6" s="7">
        <f>C5+C9</f>
        <v>404</v>
      </c>
      <c r="N6" s="1" t="s">
        <v>236</v>
      </c>
    </row>
    <row r="7" spans="1:14" ht="26.25" customHeight="1">
      <c r="A7" s="1" t="s">
        <v>237</v>
      </c>
      <c r="B7" s="1" t="s">
        <v>226</v>
      </c>
      <c r="C7" s="3">
        <v>-60</v>
      </c>
      <c r="D7" s="1" t="s">
        <v>175</v>
      </c>
      <c r="E7" s="1" t="s">
        <v>238</v>
      </c>
      <c r="F7" s="6" t="b">
        <v>1</v>
      </c>
      <c r="G7" s="1" t="s">
        <v>239</v>
      </c>
      <c r="H7" s="7">
        <v>35</v>
      </c>
      <c r="I7" s="7">
        <v>-400</v>
      </c>
      <c r="J7" s="7">
        <v>400</v>
      </c>
      <c r="K7" s="7">
        <v>400</v>
      </c>
      <c r="L7" s="7">
        <v>365</v>
      </c>
      <c r="M7" s="7">
        <v>400</v>
      </c>
      <c r="N7" s="1" t="s">
        <v>240</v>
      </c>
    </row>
    <row r="8" spans="1:14" ht="26.25" customHeight="1">
      <c r="A8" s="1" t="s">
        <v>241</v>
      </c>
      <c r="B8" s="1" t="s">
        <v>227</v>
      </c>
      <c r="C8" s="3">
        <v>60</v>
      </c>
      <c r="D8" s="1" t="s">
        <v>175</v>
      </c>
      <c r="E8" s="1" t="s">
        <v>242</v>
      </c>
      <c r="F8" s="6" t="b">
        <v>1</v>
      </c>
      <c r="G8" s="1" t="s">
        <v>243</v>
      </c>
      <c r="H8" s="7">
        <v>35</v>
      </c>
      <c r="I8" s="7">
        <v>-800</v>
      </c>
      <c r="J8" s="7">
        <v>800</v>
      </c>
      <c r="K8" s="7">
        <v>800</v>
      </c>
      <c r="L8" s="7">
        <v>965</v>
      </c>
      <c r="M8" s="7">
        <v>1000</v>
      </c>
      <c r="N8" s="1" t="s">
        <v>244</v>
      </c>
    </row>
    <row r="9" spans="1:14" ht="26.25" customHeight="1">
      <c r="A9" s="1" t="s">
        <v>245</v>
      </c>
      <c r="B9" s="1" t="s">
        <v>229</v>
      </c>
      <c r="C9" s="3">
        <v>4</v>
      </c>
      <c r="D9" s="1" t="s">
        <v>175</v>
      </c>
      <c r="E9" s="1" t="s">
        <v>246</v>
      </c>
      <c r="F9" s="6" t="b">
        <v>1</v>
      </c>
      <c r="G9" s="1" t="s">
        <v>247</v>
      </c>
      <c r="H9" s="7">
        <v>25</v>
      </c>
      <c r="I9" s="7">
        <v>-800</v>
      </c>
      <c r="J9" s="7">
        <v>800</v>
      </c>
      <c r="K9" s="7">
        <v>800</v>
      </c>
      <c r="L9" s="7">
        <v>975</v>
      </c>
      <c r="M9" s="7">
        <v>1000</v>
      </c>
      <c r="N9" s="1" t="s">
        <v>248</v>
      </c>
    </row>
    <row r="10" spans="1:14">
      <c r="A10" s="1" t="s">
        <v>249</v>
      </c>
      <c r="B10" s="1" t="s">
        <v>228</v>
      </c>
      <c r="C10" s="3">
        <v>60</v>
      </c>
      <c r="D10" s="1" t="s">
        <v>175</v>
      </c>
      <c r="E10" s="1" t="s">
        <v>250</v>
      </c>
    </row>
    <row r="11" spans="1:14" ht="13.95" customHeight="1">
      <c r="A11" s="1" t="s">
        <v>251</v>
      </c>
      <c r="B11" s="1" t="s">
        <v>252</v>
      </c>
      <c r="C11" s="3">
        <v>4</v>
      </c>
      <c r="D11" s="1" t="s">
        <v>253</v>
      </c>
      <c r="E11" s="1" t="s">
        <v>254</v>
      </c>
      <c r="F11" s="5" t="s">
        <v>87</v>
      </c>
      <c r="G11" s="65" t="s">
        <v>255</v>
      </c>
      <c r="H11" s="60"/>
      <c r="I11" s="60"/>
      <c r="J11" s="60"/>
      <c r="K11" s="60"/>
      <c r="L11" s="60"/>
      <c r="M11" s="60"/>
      <c r="N11" s="61"/>
    </row>
    <row r="12" spans="1:14">
      <c r="A12" s="1" t="s">
        <v>185</v>
      </c>
      <c r="B12" s="1" t="s">
        <v>186</v>
      </c>
      <c r="C12" s="3">
        <v>1.78</v>
      </c>
      <c r="D12" s="1"/>
      <c r="E12" s="1" t="s">
        <v>256</v>
      </c>
    </row>
    <row r="13" spans="1:14">
      <c r="A13" s="1" t="s">
        <v>173</v>
      </c>
      <c r="B13" s="1" t="s">
        <v>257</v>
      </c>
      <c r="C13" s="3">
        <v>5</v>
      </c>
      <c r="D13" s="1" t="s">
        <v>39</v>
      </c>
      <c r="E13" s="1" t="s">
        <v>258</v>
      </c>
    </row>
    <row r="14" spans="1:14">
      <c r="A14" s="1" t="s">
        <v>259</v>
      </c>
      <c r="B14" s="1" t="s">
        <v>260</v>
      </c>
      <c r="C14" s="3">
        <v>33.299999999999997</v>
      </c>
      <c r="D14" s="1" t="s">
        <v>39</v>
      </c>
      <c r="E14" s="1" t="s">
        <v>261</v>
      </c>
    </row>
    <row r="15" spans="1:14">
      <c r="A15" s="1" t="s">
        <v>262</v>
      </c>
      <c r="B15" s="1" t="s">
        <v>263</v>
      </c>
      <c r="C15" s="3">
        <v>5</v>
      </c>
      <c r="D15" s="1" t="s">
        <v>39</v>
      </c>
      <c r="E15" s="1" t="s">
        <v>264</v>
      </c>
    </row>
    <row r="16" spans="1:14">
      <c r="A16" s="1" t="s">
        <v>265</v>
      </c>
      <c r="B16" s="1" t="s">
        <v>266</v>
      </c>
      <c r="C16" s="3">
        <v>30</v>
      </c>
      <c r="D16" s="1" t="s">
        <v>39</v>
      </c>
      <c r="E16" s="1" t="s">
        <v>267</v>
      </c>
    </row>
    <row r="17" spans="1:5">
      <c r="A17" s="1" t="s">
        <v>268</v>
      </c>
      <c r="B17" s="1" t="s">
        <v>269</v>
      </c>
      <c r="C17" s="3">
        <v>300</v>
      </c>
      <c r="D17" s="1" t="s">
        <v>39</v>
      </c>
      <c r="E17" s="1" t="s">
        <v>270</v>
      </c>
    </row>
    <row r="18" spans="1:5">
      <c r="A18" s="1" t="s">
        <v>271</v>
      </c>
      <c r="B18" s="1" t="s">
        <v>272</v>
      </c>
      <c r="C18" s="3">
        <v>50</v>
      </c>
      <c r="D18" s="1" t="s">
        <v>58</v>
      </c>
      <c r="E18" s="1" t="s">
        <v>273</v>
      </c>
    </row>
    <row r="19" spans="1:5">
      <c r="A19" s="1" t="s">
        <v>274</v>
      </c>
      <c r="B19" s="1" t="s">
        <v>275</v>
      </c>
      <c r="C19" s="3">
        <v>500</v>
      </c>
      <c r="D19" s="1" t="s">
        <v>58</v>
      </c>
      <c r="E19" s="1" t="s">
        <v>276</v>
      </c>
    </row>
    <row r="20" spans="1:5">
      <c r="A20" s="1" t="s">
        <v>277</v>
      </c>
      <c r="B20" s="1" t="s">
        <v>278</v>
      </c>
      <c r="C20" s="3">
        <v>3000</v>
      </c>
      <c r="D20" s="1" t="s">
        <v>58</v>
      </c>
      <c r="E20" s="1" t="s">
        <v>279</v>
      </c>
    </row>
    <row r="21" spans="1:5">
      <c r="A21" s="1" t="s">
        <v>191</v>
      </c>
      <c r="B21" s="1" t="s">
        <v>280</v>
      </c>
      <c r="C21" s="4">
        <v>299792458</v>
      </c>
      <c r="D21" s="1" t="s">
        <v>180</v>
      </c>
      <c r="E21" s="1" t="s">
        <v>281</v>
      </c>
    </row>
    <row r="23" spans="1:5" ht="13.95" customHeight="1">
      <c r="A23" s="5" t="s">
        <v>282</v>
      </c>
      <c r="B23" s="65" t="s">
        <v>283</v>
      </c>
      <c r="C23" s="60"/>
      <c r="D23" s="60"/>
      <c r="E23" s="61"/>
    </row>
    <row r="25" spans="1:5" ht="15.75" customHeight="1">
      <c r="A25" s="59" t="s">
        <v>284</v>
      </c>
      <c r="B25" s="60"/>
      <c r="C25" s="60"/>
      <c r="D25" s="60"/>
      <c r="E25" s="61"/>
    </row>
    <row r="26" spans="1:5">
      <c r="A26" s="2" t="s">
        <v>219</v>
      </c>
      <c r="B26" s="2" t="s">
        <v>220</v>
      </c>
      <c r="C26" s="2" t="s">
        <v>33</v>
      </c>
      <c r="D26" s="2" t="s">
        <v>34</v>
      </c>
      <c r="E26" s="2" t="s">
        <v>221</v>
      </c>
    </row>
    <row r="27" spans="1:5" ht="26.25" customHeight="1">
      <c r="A27" s="1" t="s">
        <v>285</v>
      </c>
      <c r="B27" s="1" t="s">
        <v>286</v>
      </c>
      <c r="C27" s="8" t="s">
        <v>287</v>
      </c>
      <c r="D27" s="1"/>
      <c r="E27" s="1" t="s">
        <v>288</v>
      </c>
    </row>
    <row r="28" spans="1:5">
      <c r="A28" s="1" t="s">
        <v>289</v>
      </c>
      <c r="B28" s="1" t="s">
        <v>290</v>
      </c>
      <c r="C28" s="3">
        <v>350</v>
      </c>
      <c r="D28" s="1" t="s">
        <v>39</v>
      </c>
      <c r="E28" s="1" t="s">
        <v>291</v>
      </c>
    </row>
    <row r="29" spans="1:5">
      <c r="A29" s="1" t="s">
        <v>292</v>
      </c>
      <c r="B29" s="1" t="s">
        <v>293</v>
      </c>
      <c r="C29" s="3">
        <v>0</v>
      </c>
      <c r="D29" s="1" t="s">
        <v>175</v>
      </c>
      <c r="E29" s="1" t="s">
        <v>294</v>
      </c>
    </row>
    <row r="30" spans="1:5">
      <c r="A30" s="1" t="s">
        <v>295</v>
      </c>
      <c r="B30" s="1" t="s">
        <v>296</v>
      </c>
      <c r="C30" s="3">
        <v>25</v>
      </c>
      <c r="D30" s="1" t="s">
        <v>175</v>
      </c>
      <c r="E30" s="1" t="s">
        <v>297</v>
      </c>
    </row>
    <row r="31" spans="1:5">
      <c r="A31" s="1" t="s">
        <v>298</v>
      </c>
      <c r="B31" s="1" t="s">
        <v>299</v>
      </c>
      <c r="C31" s="3">
        <v>24</v>
      </c>
      <c r="D31" s="1" t="s">
        <v>175</v>
      </c>
      <c r="E31" s="1" t="s">
        <v>300</v>
      </c>
    </row>
    <row r="32" spans="1:5">
      <c r="A32" s="1" t="s">
        <v>301</v>
      </c>
      <c r="B32" s="1" t="s">
        <v>302</v>
      </c>
      <c r="C32" s="3">
        <v>3.5</v>
      </c>
      <c r="D32" s="1" t="s">
        <v>175</v>
      </c>
      <c r="E32" s="1" t="s">
        <v>303</v>
      </c>
    </row>
    <row r="33" spans="1:5">
      <c r="A33" s="1" t="s">
        <v>304</v>
      </c>
      <c r="B33" s="1" t="s">
        <v>305</v>
      </c>
      <c r="C33" s="3">
        <v>180</v>
      </c>
      <c r="D33" s="1" t="s">
        <v>39</v>
      </c>
      <c r="E33" s="1" t="s">
        <v>306</v>
      </c>
    </row>
    <row r="34" spans="1:5">
      <c r="A34" s="1" t="s">
        <v>307</v>
      </c>
      <c r="B34" s="1" t="s">
        <v>308</v>
      </c>
      <c r="C34" s="3">
        <v>-18</v>
      </c>
      <c r="D34" s="1" t="s">
        <v>175</v>
      </c>
      <c r="E34" s="1" t="s">
        <v>309</v>
      </c>
    </row>
    <row r="35" spans="1:5">
      <c r="A35" s="1" t="s">
        <v>310</v>
      </c>
      <c r="B35" s="1" t="s">
        <v>311</v>
      </c>
      <c r="C35" s="3">
        <v>8</v>
      </c>
      <c r="D35" s="1" t="s">
        <v>175</v>
      </c>
      <c r="E35" s="1" t="s">
        <v>312</v>
      </c>
    </row>
    <row r="36" spans="1:5">
      <c r="A36" s="1" t="s">
        <v>313</v>
      </c>
      <c r="B36" s="1" t="s">
        <v>314</v>
      </c>
      <c r="C36" s="3">
        <v>8</v>
      </c>
      <c r="D36" s="1" t="s">
        <v>175</v>
      </c>
      <c r="E36" s="1" t="s">
        <v>315</v>
      </c>
    </row>
    <row r="37" spans="1:5">
      <c r="A37" s="1" t="s">
        <v>316</v>
      </c>
      <c r="B37" s="1" t="s">
        <v>317</v>
      </c>
      <c r="C37" s="3">
        <v>65</v>
      </c>
      <c r="D37" s="1" t="s">
        <v>39</v>
      </c>
      <c r="E37" s="1" t="s">
        <v>318</v>
      </c>
    </row>
    <row r="38" spans="1:5">
      <c r="A38" s="1" t="s">
        <v>319</v>
      </c>
      <c r="B38" s="1" t="s">
        <v>320</v>
      </c>
      <c r="C38" s="3">
        <v>35</v>
      </c>
      <c r="D38" s="1" t="s">
        <v>39</v>
      </c>
      <c r="E38" s="1" t="s">
        <v>321</v>
      </c>
    </row>
    <row r="39" spans="1:5">
      <c r="A39" s="1" t="s">
        <v>322</v>
      </c>
      <c r="B39" s="1" t="s">
        <v>323</v>
      </c>
      <c r="C39" s="3">
        <v>18</v>
      </c>
      <c r="D39" s="1" t="s">
        <v>175</v>
      </c>
      <c r="E39" s="1" t="s">
        <v>324</v>
      </c>
    </row>
    <row r="40" spans="1:5">
      <c r="A40" s="1" t="s">
        <v>325</v>
      </c>
      <c r="B40" s="1" t="s">
        <v>326</v>
      </c>
      <c r="C40" s="3">
        <v>12</v>
      </c>
      <c r="D40" s="1" t="s">
        <v>175</v>
      </c>
      <c r="E40" s="1" t="s">
        <v>327</v>
      </c>
    </row>
    <row r="41" spans="1:5">
      <c r="A41" s="1" t="s">
        <v>328</v>
      </c>
      <c r="B41" s="1" t="s">
        <v>329</v>
      </c>
      <c r="C41" s="3">
        <v>120</v>
      </c>
      <c r="D41" s="1" t="s">
        <v>39</v>
      </c>
      <c r="E41" s="1" t="s">
        <v>330</v>
      </c>
    </row>
    <row r="42" spans="1:5">
      <c r="A42" s="1" t="s">
        <v>331</v>
      </c>
      <c r="B42" s="1" t="s">
        <v>332</v>
      </c>
      <c r="C42" s="3">
        <v>12</v>
      </c>
      <c r="D42" s="1" t="s">
        <v>175</v>
      </c>
      <c r="E42" s="1" t="s">
        <v>333</v>
      </c>
    </row>
    <row r="43" spans="1:5">
      <c r="A43" s="1" t="s">
        <v>334</v>
      </c>
      <c r="B43" s="1" t="s">
        <v>335</v>
      </c>
      <c r="C43" s="3">
        <v>-6</v>
      </c>
      <c r="D43" s="1" t="s">
        <v>175</v>
      </c>
      <c r="E43" s="1" t="s">
        <v>336</v>
      </c>
    </row>
    <row r="44" spans="1:5">
      <c r="A44" s="1" t="s">
        <v>337</v>
      </c>
      <c r="B44" s="1" t="s">
        <v>338</v>
      </c>
      <c r="C44" s="3">
        <v>2.5</v>
      </c>
      <c r="D44" s="1" t="s">
        <v>175</v>
      </c>
      <c r="E44" s="1" t="s">
        <v>339</v>
      </c>
    </row>
    <row r="45" spans="1:5">
      <c r="A45" s="1" t="s">
        <v>340</v>
      </c>
      <c r="B45" s="1" t="s">
        <v>341</v>
      </c>
      <c r="C45" s="3">
        <v>38</v>
      </c>
      <c r="D45" s="1" t="s">
        <v>175</v>
      </c>
      <c r="E45" s="1" t="s">
        <v>342</v>
      </c>
    </row>
    <row r="46" spans="1:5">
      <c r="A46" s="1" t="s">
        <v>343</v>
      </c>
      <c r="B46" s="1" t="s">
        <v>344</v>
      </c>
      <c r="C46" s="3">
        <v>75</v>
      </c>
      <c r="D46" s="1" t="s">
        <v>39</v>
      </c>
      <c r="E46" s="1" t="s">
        <v>345</v>
      </c>
    </row>
    <row r="47" spans="1:5" ht="26.25" customHeight="1">
      <c r="A47" s="1" t="s">
        <v>346</v>
      </c>
      <c r="B47" s="1" t="s">
        <v>347</v>
      </c>
      <c r="C47" s="4">
        <v>7</v>
      </c>
      <c r="D47" s="1"/>
      <c r="E47" s="1" t="s">
        <v>348</v>
      </c>
    </row>
    <row r="48" spans="1:5">
      <c r="A48" s="1" t="s">
        <v>349</v>
      </c>
      <c r="B48" s="1" t="s">
        <v>350</v>
      </c>
      <c r="C48" s="3">
        <v>45</v>
      </c>
      <c r="D48" s="1" t="s">
        <v>39</v>
      </c>
      <c r="E48" s="1" t="s">
        <v>351</v>
      </c>
    </row>
    <row r="49" spans="1:5">
      <c r="A49" s="1" t="s">
        <v>352</v>
      </c>
      <c r="B49" s="1" t="s">
        <v>353</v>
      </c>
      <c r="C49" s="3">
        <v>12</v>
      </c>
      <c r="D49" s="1" t="s">
        <v>175</v>
      </c>
      <c r="E49" s="1" t="s">
        <v>354</v>
      </c>
    </row>
    <row r="50" spans="1:5">
      <c r="A50" s="1" t="s">
        <v>355</v>
      </c>
      <c r="B50" s="1" t="s">
        <v>356</v>
      </c>
      <c r="C50" s="3">
        <v>9</v>
      </c>
      <c r="D50" s="1" t="s">
        <v>175</v>
      </c>
      <c r="E50" s="1" t="s">
        <v>357</v>
      </c>
    </row>
    <row r="51" spans="1:5">
      <c r="A51" s="1" t="s">
        <v>358</v>
      </c>
      <c r="B51" s="1" t="s">
        <v>359</v>
      </c>
      <c r="C51" s="3">
        <v>1</v>
      </c>
      <c r="D51" s="1"/>
      <c r="E51" s="1" t="s">
        <v>360</v>
      </c>
    </row>
    <row r="52" spans="1:5">
      <c r="A52" s="1" t="s">
        <v>361</v>
      </c>
      <c r="B52" s="1" t="s">
        <v>362</v>
      </c>
      <c r="C52" s="3">
        <v>1560.8</v>
      </c>
      <c r="D52" s="1" t="s">
        <v>175</v>
      </c>
      <c r="E52" s="1" t="s">
        <v>363</v>
      </c>
    </row>
    <row r="54" spans="1:5" ht="13.95" customHeight="1">
      <c r="A54" s="5" t="s">
        <v>364</v>
      </c>
      <c r="B54" s="65" t="s">
        <v>365</v>
      </c>
      <c r="C54" s="60"/>
      <c r="D54" s="60"/>
      <c r="E54" s="61"/>
    </row>
  </sheetData>
  <mergeCells count="7">
    <mergeCell ref="A1:N1"/>
    <mergeCell ref="B23:E23"/>
    <mergeCell ref="A25:E25"/>
    <mergeCell ref="A2:N2"/>
    <mergeCell ref="G11:N11"/>
    <mergeCell ref="B54:E54"/>
    <mergeCell ref="F4:N4"/>
  </mergeCells>
  <dataValidations count="1">
    <dataValidation type="list" sqref="C27 F6:F9" xr:uid="{00000000-0002-0000-0400-000000000000}">
      <formula1>"TRUE,FALSE"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ustomHeight="1">
      <c r="A1" s="26" t="s">
        <v>366</v>
      </c>
    </row>
    <row r="2" spans="1:5" ht="96.6" customHeight="1">
      <c r="A2" s="27" t="s">
        <v>367</v>
      </c>
      <c r="E2" s="27" t="s">
        <v>368</v>
      </c>
    </row>
    <row r="3" spans="1:5">
      <c r="A3" s="23" t="s">
        <v>369</v>
      </c>
      <c r="B3" s="23" t="s">
        <v>219</v>
      </c>
      <c r="C3" s="23" t="s">
        <v>33</v>
      </c>
      <c r="D3" s="23" t="s">
        <v>34</v>
      </c>
      <c r="E3" s="23" t="s">
        <v>221</v>
      </c>
    </row>
    <row r="4" spans="1:5">
      <c r="A4" s="25" t="s">
        <v>370</v>
      </c>
      <c r="B4" s="25" t="s">
        <v>371</v>
      </c>
      <c r="C4" s="29" t="s">
        <v>287</v>
      </c>
      <c r="D4" s="25"/>
      <c r="E4" s="25" t="s">
        <v>372</v>
      </c>
    </row>
    <row r="5" spans="1:5">
      <c r="A5" s="25" t="s">
        <v>373</v>
      </c>
      <c r="B5" s="25" t="s">
        <v>374</v>
      </c>
      <c r="C5" s="29">
        <v>1150</v>
      </c>
      <c r="D5" s="25" t="s">
        <v>39</v>
      </c>
      <c r="E5" s="25" t="s">
        <v>375</v>
      </c>
    </row>
    <row r="6" spans="1:5">
      <c r="A6" s="25" t="s">
        <v>373</v>
      </c>
      <c r="B6" s="25" t="s">
        <v>376</v>
      </c>
      <c r="C6" s="29">
        <v>160</v>
      </c>
      <c r="D6" s="25" t="s">
        <v>39</v>
      </c>
      <c r="E6" s="25" t="s">
        <v>377</v>
      </c>
    </row>
    <row r="7" spans="1:5">
      <c r="A7" s="25" t="s">
        <v>373</v>
      </c>
      <c r="B7" s="25" t="s">
        <v>378</v>
      </c>
      <c r="C7" s="29">
        <v>10</v>
      </c>
      <c r="D7" s="25" t="s">
        <v>175</v>
      </c>
      <c r="E7" s="25" t="s">
        <v>379</v>
      </c>
    </row>
    <row r="8" spans="1:5">
      <c r="A8" s="25" t="s">
        <v>373</v>
      </c>
      <c r="B8" s="25" t="s">
        <v>380</v>
      </c>
      <c r="C8" s="29">
        <v>42</v>
      </c>
      <c r="D8" s="25" t="s">
        <v>175</v>
      </c>
      <c r="E8" s="25" t="s">
        <v>381</v>
      </c>
    </row>
    <row r="9" spans="1:5">
      <c r="A9" s="25" t="s">
        <v>373</v>
      </c>
      <c r="B9" s="25" t="s">
        <v>382</v>
      </c>
      <c r="C9" s="29">
        <v>60</v>
      </c>
      <c r="D9" s="25" t="s">
        <v>39</v>
      </c>
      <c r="E9" s="25" t="s">
        <v>383</v>
      </c>
    </row>
    <row r="10" spans="1:5">
      <c r="A10" s="25" t="s">
        <v>373</v>
      </c>
      <c r="B10" s="25" t="s">
        <v>384</v>
      </c>
      <c r="C10" s="29">
        <v>23</v>
      </c>
      <c r="D10" s="25" t="s">
        <v>175</v>
      </c>
      <c r="E10" s="25" t="s">
        <v>385</v>
      </c>
    </row>
    <row r="11" spans="1:5">
      <c r="A11" s="25" t="s">
        <v>373</v>
      </c>
      <c r="B11" s="25" t="s">
        <v>386</v>
      </c>
      <c r="C11" s="29">
        <v>0.04</v>
      </c>
      <c r="D11" s="25"/>
      <c r="E11" s="25" t="s">
        <v>387</v>
      </c>
    </row>
    <row r="12" spans="1:5">
      <c r="A12" s="25"/>
      <c r="B12" s="25"/>
      <c r="C12" s="25"/>
      <c r="D12" s="25"/>
      <c r="E12" s="25"/>
    </row>
    <row r="13" spans="1:5">
      <c r="A13" s="25" t="s">
        <v>388</v>
      </c>
      <c r="B13" s="25" t="s">
        <v>389</v>
      </c>
      <c r="C13" s="29">
        <v>0.95</v>
      </c>
      <c r="D13" s="25" t="s">
        <v>390</v>
      </c>
      <c r="E13" s="25" t="s">
        <v>391</v>
      </c>
    </row>
    <row r="14" spans="1:5">
      <c r="A14" s="25" t="s">
        <v>388</v>
      </c>
      <c r="B14" s="25" t="s">
        <v>392</v>
      </c>
      <c r="C14" s="29">
        <v>-24</v>
      </c>
      <c r="D14" s="25" t="s">
        <v>175</v>
      </c>
      <c r="E14" s="25" t="s">
        <v>393</v>
      </c>
    </row>
    <row r="15" spans="1:5">
      <c r="A15" s="25" t="s">
        <v>388</v>
      </c>
      <c r="B15" s="25" t="s">
        <v>394</v>
      </c>
      <c r="C15" s="29">
        <v>10</v>
      </c>
      <c r="D15" s="25" t="s">
        <v>175</v>
      </c>
      <c r="E15" s="25" t="s">
        <v>395</v>
      </c>
    </row>
    <row r="16" spans="1:5">
      <c r="A16" s="25" t="s">
        <v>388</v>
      </c>
      <c r="B16" s="25" t="s">
        <v>396</v>
      </c>
      <c r="C16" s="29">
        <v>0.7</v>
      </c>
      <c r="D16" s="25" t="s">
        <v>390</v>
      </c>
      <c r="E16" s="25" t="s">
        <v>397</v>
      </c>
    </row>
    <row r="17" spans="1:5">
      <c r="A17" s="25" t="s">
        <v>388</v>
      </c>
      <c r="B17" s="25" t="s">
        <v>398</v>
      </c>
      <c r="C17" s="29">
        <v>30</v>
      </c>
      <c r="D17" s="25" t="s">
        <v>175</v>
      </c>
      <c r="E17" s="25" t="s">
        <v>399</v>
      </c>
    </row>
    <row r="18" spans="1:5">
      <c r="A18" s="25" t="s">
        <v>388</v>
      </c>
      <c r="B18" s="25" t="s">
        <v>400</v>
      </c>
      <c r="C18" s="29">
        <v>8</v>
      </c>
      <c r="D18" s="25" t="s">
        <v>175</v>
      </c>
      <c r="E18" s="25" t="s">
        <v>401</v>
      </c>
    </row>
    <row r="19" spans="1:5">
      <c r="A19" s="25" t="s">
        <v>388</v>
      </c>
      <c r="B19" s="25" t="s">
        <v>402</v>
      </c>
      <c r="C19" s="29">
        <v>5100</v>
      </c>
      <c r="D19" s="25" t="s">
        <v>39</v>
      </c>
      <c r="E19" s="25" t="s">
        <v>403</v>
      </c>
    </row>
    <row r="20" spans="1:5">
      <c r="A20" s="25" t="s">
        <v>388</v>
      </c>
      <c r="B20" s="25" t="s">
        <v>404</v>
      </c>
      <c r="C20" s="29">
        <v>520</v>
      </c>
      <c r="D20" s="25" t="s">
        <v>39</v>
      </c>
      <c r="E20" s="25" t="s">
        <v>405</v>
      </c>
    </row>
    <row r="21" spans="1:5">
      <c r="A21" s="25" t="s">
        <v>388</v>
      </c>
      <c r="B21" s="25" t="s">
        <v>406</v>
      </c>
      <c r="C21" s="29">
        <v>6</v>
      </c>
      <c r="D21" s="25" t="s">
        <v>175</v>
      </c>
      <c r="E21" s="25" t="s">
        <v>407</v>
      </c>
    </row>
    <row r="22" spans="1:5">
      <c r="A22" s="25" t="s">
        <v>388</v>
      </c>
      <c r="B22" s="25" t="s">
        <v>408</v>
      </c>
      <c r="C22" s="29">
        <v>82</v>
      </c>
      <c r="D22" s="25" t="s">
        <v>175</v>
      </c>
      <c r="E22" s="25" t="s">
        <v>409</v>
      </c>
    </row>
    <row r="23" spans="1:5">
      <c r="A23" s="25" t="s">
        <v>388</v>
      </c>
      <c r="B23" s="25" t="s">
        <v>410</v>
      </c>
      <c r="C23" s="29">
        <v>240</v>
      </c>
      <c r="D23" s="25" t="s">
        <v>39</v>
      </c>
      <c r="E23" s="25" t="s">
        <v>411</v>
      </c>
    </row>
    <row r="24" spans="1:5">
      <c r="A24" s="25"/>
      <c r="B24" s="25"/>
      <c r="C24" s="25"/>
      <c r="D24" s="25"/>
      <c r="E24" s="25"/>
    </row>
    <row r="25" spans="1:5">
      <c r="A25" s="25" t="s">
        <v>412</v>
      </c>
      <c r="B25" s="25" t="s">
        <v>413</v>
      </c>
      <c r="C25" s="29">
        <v>15000</v>
      </c>
      <c r="D25" s="25" t="s">
        <v>39</v>
      </c>
      <c r="E25" s="25" t="s">
        <v>414</v>
      </c>
    </row>
    <row r="26" spans="1:5">
      <c r="A26" s="25" t="s">
        <v>412</v>
      </c>
      <c r="B26" s="25" t="s">
        <v>415</v>
      </c>
      <c r="C26" s="29">
        <v>760</v>
      </c>
      <c r="D26" s="25" t="s">
        <v>39</v>
      </c>
      <c r="E26" s="25" t="s">
        <v>416</v>
      </c>
    </row>
    <row r="27" spans="1:5">
      <c r="A27" s="25" t="s">
        <v>412</v>
      </c>
      <c r="B27" s="25" t="s">
        <v>417</v>
      </c>
      <c r="C27" s="29">
        <v>26</v>
      </c>
      <c r="D27" s="25" t="s">
        <v>175</v>
      </c>
      <c r="E27" s="25" t="s">
        <v>418</v>
      </c>
    </row>
    <row r="28" spans="1:5">
      <c r="A28" s="25" t="s">
        <v>412</v>
      </c>
      <c r="B28" s="25" t="s">
        <v>419</v>
      </c>
      <c r="C28" s="29">
        <v>135</v>
      </c>
      <c r="D28" s="25" t="s">
        <v>175</v>
      </c>
      <c r="E28" s="25" t="s">
        <v>420</v>
      </c>
    </row>
    <row r="29" spans="1:5">
      <c r="A29" s="25" t="s">
        <v>412</v>
      </c>
      <c r="B29" s="25" t="s">
        <v>421</v>
      </c>
      <c r="C29" s="29">
        <v>330</v>
      </c>
      <c r="D29" s="25" t="s">
        <v>39</v>
      </c>
      <c r="E29" s="25" t="s">
        <v>422</v>
      </c>
    </row>
    <row r="30" spans="1:5">
      <c r="A30" s="25" t="s">
        <v>412</v>
      </c>
      <c r="B30" s="25" t="s">
        <v>423</v>
      </c>
      <c r="C30" s="29">
        <v>8</v>
      </c>
      <c r="D30" s="25" t="s">
        <v>175</v>
      </c>
      <c r="E30" s="25" t="s">
        <v>424</v>
      </c>
    </row>
    <row r="31" spans="1:5">
      <c r="A31" s="25" t="s">
        <v>412</v>
      </c>
      <c r="B31" s="25" t="s">
        <v>425</v>
      </c>
      <c r="C31" s="29">
        <v>62</v>
      </c>
      <c r="D31" s="25" t="s">
        <v>175</v>
      </c>
      <c r="E31" s="25" t="s">
        <v>426</v>
      </c>
    </row>
    <row r="32" spans="1:5">
      <c r="A32" s="25" t="s">
        <v>412</v>
      </c>
      <c r="B32" s="25" t="s">
        <v>427</v>
      </c>
      <c r="C32" s="29">
        <v>0.14000000000000001</v>
      </c>
      <c r="D32" s="25"/>
      <c r="E32" s="25" t="s">
        <v>428</v>
      </c>
    </row>
    <row r="33" spans="1:5">
      <c r="A33" s="25"/>
      <c r="B33" s="25"/>
      <c r="C33" s="25"/>
      <c r="D33" s="25"/>
      <c r="E33" s="25"/>
    </row>
    <row r="34" spans="1:5">
      <c r="A34" s="25" t="s">
        <v>429</v>
      </c>
      <c r="B34" s="25" t="s">
        <v>185</v>
      </c>
      <c r="C34" s="29">
        <f>Inputs!$C$12</f>
        <v>1.78</v>
      </c>
      <c r="D34" s="25"/>
      <c r="E34" s="25" t="s">
        <v>430</v>
      </c>
    </row>
    <row r="35" spans="1:5">
      <c r="A35" s="25" t="s">
        <v>429</v>
      </c>
      <c r="B35" s="25" t="s">
        <v>191</v>
      </c>
      <c r="C35" s="29">
        <v>299792458</v>
      </c>
      <c r="D35" s="25" t="s">
        <v>180</v>
      </c>
      <c r="E35" s="25" t="s">
        <v>431</v>
      </c>
    </row>
    <row r="36" spans="1:5">
      <c r="A36" s="25" t="s">
        <v>429</v>
      </c>
      <c r="B36" s="25" t="s">
        <v>432</v>
      </c>
      <c r="C36" s="29">
        <v>0.9</v>
      </c>
      <c r="D36" s="25" t="s">
        <v>433</v>
      </c>
      <c r="E36" s="25" t="s">
        <v>434</v>
      </c>
    </row>
    <row r="37" spans="1:5">
      <c r="A37" s="25" t="s">
        <v>429</v>
      </c>
      <c r="B37" s="25" t="s">
        <v>435</v>
      </c>
      <c r="C37" s="29">
        <v>-10</v>
      </c>
      <c r="D37" s="25" t="s">
        <v>126</v>
      </c>
      <c r="E37" s="25" t="s">
        <v>436</v>
      </c>
    </row>
    <row r="38" spans="1:5">
      <c r="A38" s="25" t="s">
        <v>429</v>
      </c>
      <c r="B38" s="25" t="s">
        <v>437</v>
      </c>
      <c r="C38" s="29">
        <v>-24</v>
      </c>
      <c r="D38" s="25" t="s">
        <v>126</v>
      </c>
      <c r="E38" s="25" t="s">
        <v>438</v>
      </c>
    </row>
    <row r="39" spans="1:5">
      <c r="A39" s="25" t="s">
        <v>429</v>
      </c>
      <c r="B39" s="25" t="s">
        <v>439</v>
      </c>
      <c r="C39" s="29">
        <v>9</v>
      </c>
      <c r="D39" s="25" t="s">
        <v>126</v>
      </c>
      <c r="E39" s="25" t="s">
        <v>440</v>
      </c>
    </row>
    <row r="40" spans="1:5">
      <c r="A40" s="25" t="s">
        <v>429</v>
      </c>
      <c r="B40" s="25" t="s">
        <v>441</v>
      </c>
      <c r="C40" s="29">
        <v>-6</v>
      </c>
      <c r="D40" s="25" t="s">
        <v>126</v>
      </c>
      <c r="E40" s="25" t="s">
        <v>442</v>
      </c>
    </row>
    <row r="41" spans="1:5">
      <c r="A41" s="25" t="s">
        <v>429</v>
      </c>
      <c r="B41" s="25" t="s">
        <v>443</v>
      </c>
      <c r="C41" s="29">
        <v>4.0000000000000001E-3</v>
      </c>
      <c r="D41" s="25" t="s">
        <v>444</v>
      </c>
      <c r="E41" s="25" t="s">
        <v>445</v>
      </c>
    </row>
    <row r="42" spans="1:5">
      <c r="A42" s="25" t="s">
        <v>429</v>
      </c>
      <c r="B42" s="25" t="s">
        <v>446</v>
      </c>
      <c r="C42" s="29">
        <v>0.18</v>
      </c>
      <c r="D42" s="25" t="s">
        <v>390</v>
      </c>
      <c r="E42" s="25" t="s">
        <v>447</v>
      </c>
    </row>
    <row r="43" spans="1:5">
      <c r="A43" s="25" t="s">
        <v>429</v>
      </c>
      <c r="B43" s="25" t="s">
        <v>448</v>
      </c>
      <c r="C43" s="29">
        <v>-45</v>
      </c>
      <c r="D43" s="25" t="s">
        <v>126</v>
      </c>
      <c r="E43" s="25" t="s">
        <v>449</v>
      </c>
    </row>
    <row r="44" spans="1:5">
      <c r="A44" s="25" t="s">
        <v>148</v>
      </c>
      <c r="B44" s="25" t="s">
        <v>120</v>
      </c>
      <c r="C44" s="29">
        <v>1500</v>
      </c>
      <c r="D44" s="25" t="s">
        <v>39</v>
      </c>
      <c r="E44" s="25" t="s">
        <v>450</v>
      </c>
    </row>
    <row r="45" spans="1:5">
      <c r="A45" s="25" t="s">
        <v>74</v>
      </c>
      <c r="B45" s="25" t="s">
        <v>451</v>
      </c>
      <c r="C45" s="29">
        <v>0.55000000000000004</v>
      </c>
      <c r="D45" s="25"/>
      <c r="E45" s="25" t="s">
        <v>452</v>
      </c>
    </row>
    <row r="46" spans="1:5">
      <c r="A46" s="25" t="s">
        <v>74</v>
      </c>
      <c r="B46" s="25" t="s">
        <v>453</v>
      </c>
      <c r="C46" s="29">
        <v>1.75</v>
      </c>
      <c r="D46" s="25"/>
      <c r="E46" s="25" t="s">
        <v>454</v>
      </c>
    </row>
    <row r="47" spans="1:5">
      <c r="A47" s="25" t="s">
        <v>74</v>
      </c>
      <c r="B47" s="25" t="s">
        <v>455</v>
      </c>
      <c r="C47" s="29">
        <v>-60</v>
      </c>
      <c r="D47" s="25" t="s">
        <v>126</v>
      </c>
      <c r="E47" s="25" t="s">
        <v>456</v>
      </c>
    </row>
    <row r="48" spans="1:5">
      <c r="A48" s="25" t="s">
        <v>163</v>
      </c>
      <c r="B48" s="25" t="s">
        <v>457</v>
      </c>
      <c r="C48" s="29">
        <v>55</v>
      </c>
      <c r="D48" s="25" t="s">
        <v>137</v>
      </c>
      <c r="E48" s="25" t="s">
        <v>458</v>
      </c>
    </row>
    <row r="49" spans="1:5">
      <c r="A49" s="25" t="s">
        <v>163</v>
      </c>
      <c r="B49" s="25" t="s">
        <v>459</v>
      </c>
      <c r="C49" s="29">
        <v>35</v>
      </c>
      <c r="D49" s="25" t="s">
        <v>137</v>
      </c>
      <c r="E49" s="25" t="s">
        <v>460</v>
      </c>
    </row>
    <row r="50" spans="1:5">
      <c r="A50" s="25" t="s">
        <v>163</v>
      </c>
      <c r="B50" s="25" t="s">
        <v>461</v>
      </c>
      <c r="C50" s="29">
        <v>40</v>
      </c>
      <c r="D50" s="25" t="s">
        <v>137</v>
      </c>
      <c r="E50" s="25" t="s">
        <v>462</v>
      </c>
    </row>
    <row r="51" spans="1:5">
      <c r="A51" s="25" t="s">
        <v>163</v>
      </c>
      <c r="B51" s="25" t="s">
        <v>463</v>
      </c>
      <c r="C51" s="29">
        <v>50</v>
      </c>
      <c r="D51" s="25" t="s">
        <v>137</v>
      </c>
      <c r="E51" s="25" t="s">
        <v>464</v>
      </c>
    </row>
    <row r="52" spans="1:5">
      <c r="A52" s="25" t="s">
        <v>163</v>
      </c>
      <c r="B52" s="25" t="s">
        <v>465</v>
      </c>
      <c r="C52" s="29">
        <v>40</v>
      </c>
      <c r="D52" s="25" t="s">
        <v>137</v>
      </c>
      <c r="E52" s="25" t="s">
        <v>466</v>
      </c>
    </row>
    <row r="53" spans="1:5">
      <c r="A53" s="25" t="s">
        <v>163</v>
      </c>
      <c r="B53" s="25" t="s">
        <v>467</v>
      </c>
      <c r="C53" s="29">
        <v>20</v>
      </c>
      <c r="D53" s="25" t="s">
        <v>137</v>
      </c>
      <c r="E53" s="25" t="s">
        <v>468</v>
      </c>
    </row>
    <row r="54" spans="1:5">
      <c r="A54" s="25" t="s">
        <v>163</v>
      </c>
      <c r="B54" s="25" t="s">
        <v>469</v>
      </c>
      <c r="C54" s="29">
        <v>20</v>
      </c>
      <c r="D54" s="25" t="s">
        <v>137</v>
      </c>
      <c r="E54" s="25" t="s">
        <v>470</v>
      </c>
    </row>
    <row r="55" spans="1:5">
      <c r="A55" s="25" t="s">
        <v>163</v>
      </c>
      <c r="B55" s="25" t="s">
        <v>471</v>
      </c>
      <c r="C55" s="29">
        <v>20</v>
      </c>
      <c r="D55" s="25" t="s">
        <v>137</v>
      </c>
      <c r="E55" s="25" t="s">
        <v>472</v>
      </c>
    </row>
    <row r="56" spans="1:5">
      <c r="A56" s="25" t="s">
        <v>473</v>
      </c>
      <c r="B56" s="25" t="s">
        <v>474</v>
      </c>
      <c r="C56" s="29">
        <v>1.5</v>
      </c>
      <c r="D56" s="25" t="s">
        <v>46</v>
      </c>
      <c r="E56" s="25" t="s">
        <v>475</v>
      </c>
    </row>
    <row r="57" spans="1:5">
      <c r="A57" s="25" t="s">
        <v>473</v>
      </c>
      <c r="B57" s="25" t="s">
        <v>476</v>
      </c>
      <c r="C57" s="29">
        <v>12</v>
      </c>
      <c r="D57" s="25" t="s">
        <v>46</v>
      </c>
      <c r="E57" s="25" t="s">
        <v>477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198</v>
      </c>
      <c r="B1" s="2" t="s">
        <v>478</v>
      </c>
      <c r="C1" s="2" t="s">
        <v>479</v>
      </c>
      <c r="D1" s="2" t="s">
        <v>480</v>
      </c>
      <c r="E1" s="2" t="s">
        <v>481</v>
      </c>
      <c r="F1" s="2" t="s">
        <v>482</v>
      </c>
      <c r="G1" s="2" t="s">
        <v>483</v>
      </c>
      <c r="H1" s="2" t="s">
        <v>484</v>
      </c>
      <c r="I1" s="2" t="s">
        <v>485</v>
      </c>
      <c r="J1" s="2" t="s">
        <v>486</v>
      </c>
      <c r="K1" s="2" t="s">
        <v>487</v>
      </c>
      <c r="L1" s="2" t="s">
        <v>488</v>
      </c>
      <c r="M1" s="2" t="s">
        <v>489</v>
      </c>
      <c r="N1" s="2" t="s">
        <v>490</v>
      </c>
      <c r="O1" s="2" t="s">
        <v>491</v>
      </c>
      <c r="P1" s="2" t="s">
        <v>199</v>
      </c>
      <c r="Q1" s="2" t="s">
        <v>492</v>
      </c>
      <c r="R1" s="2" t="s">
        <v>493</v>
      </c>
      <c r="S1" s="2" t="s">
        <v>494</v>
      </c>
      <c r="T1" s="2" t="s">
        <v>495</v>
      </c>
      <c r="U1" s="2" t="s">
        <v>496</v>
      </c>
      <c r="V1" s="2" t="s">
        <v>497</v>
      </c>
      <c r="W1" s="2" t="s">
        <v>498</v>
      </c>
      <c r="X1" s="2" t="s">
        <v>499</v>
      </c>
      <c r="Y1" s="2" t="s">
        <v>500</v>
      </c>
      <c r="Z1" s="2" t="s">
        <v>501</v>
      </c>
      <c r="AA1" s="2" t="s">
        <v>502</v>
      </c>
      <c r="AB1" s="2" t="s">
        <v>503</v>
      </c>
      <c r="AC1" s="2" t="s">
        <v>504</v>
      </c>
      <c r="AD1" s="2" t="s">
        <v>505</v>
      </c>
      <c r="AE1" s="2" t="s">
        <v>506</v>
      </c>
      <c r="AF1" s="2" t="s">
        <v>507</v>
      </c>
      <c r="AG1" s="2" t="s">
        <v>508</v>
      </c>
      <c r="AH1" s="2" t="s">
        <v>509</v>
      </c>
      <c r="AI1" s="2" t="s">
        <v>510</v>
      </c>
      <c r="AJ1" s="2" t="s">
        <v>511</v>
      </c>
      <c r="AK1" s="2" t="s">
        <v>512</v>
      </c>
      <c r="AL1" s="2" t="s">
        <v>513</v>
      </c>
      <c r="AM1" s="2" t="s">
        <v>514</v>
      </c>
      <c r="AN1" s="2" t="s">
        <v>515</v>
      </c>
      <c r="AO1" s="2" t="s">
        <v>516</v>
      </c>
      <c r="AP1" s="2" t="s">
        <v>517</v>
      </c>
      <c r="AQ1" s="2" t="s">
        <v>518</v>
      </c>
      <c r="AR1" s="2" t="s">
        <v>519</v>
      </c>
      <c r="AS1" s="2" t="s">
        <v>520</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57" si="57">B194</f>
        <v>401.44</v>
      </c>
      <c r="D194" s="9">
        <f>SQRT((Inputs!$C$52+B194)^2+Inputs!$C$52^2-2*(Inputs!$C$52+B194)*Inputs!$C$52*COS(SQRT(A194^2+Inputs!$C$6^2)/Inputs!$C$52))</f>
        <v>404.43664381283577</v>
      </c>
      <c r="E194" s="9">
        <f t="shared" ref="E194:E257" si="58">(D194-C194)*1000</f>
        <v>2996.6438128357709</v>
      </c>
      <c r="F194" s="9">
        <f>E194/Inputs!$C$12</f>
        <v>1683.5077600200959</v>
      </c>
      <c r="G194" s="9">
        <f>2*E194/Inputs!$C$21*1000000</f>
        <v>19.99145564119409</v>
      </c>
      <c r="H194" s="9">
        <f>SQRT(A194^2+Inputs!$C$6^2)</f>
        <v>43.829214001622255</v>
      </c>
      <c r="I194" s="9">
        <f t="shared" ref="I194:I257" si="59">DEGREES(ATAN(H194/B194))</f>
        <v>6.2308727821328196</v>
      </c>
      <c r="J194" s="9">
        <f>DEGREES((2*PI()/Inputs!$C$13)*Inputs!$C$15*SIN(RADIANS(I194)))</f>
        <v>39.072607219193102</v>
      </c>
      <c r="K194" s="9">
        <f t="shared" ref="K194:K242" si="60">(C194/D194)^4</f>
        <v>0.97069006533041091</v>
      </c>
      <c r="L194" s="9">
        <f t="shared" ref="L194:L257"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57"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57"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57"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ustomHeight="1">
      <c r="A1" s="23" t="s">
        <v>198</v>
      </c>
      <c r="B1" s="23" t="s">
        <v>521</v>
      </c>
      <c r="C1" s="23" t="s">
        <v>522</v>
      </c>
      <c r="D1" s="23" t="s">
        <v>523</v>
      </c>
      <c r="E1" s="23" t="s">
        <v>524</v>
      </c>
      <c r="F1" s="23" t="s">
        <v>525</v>
      </c>
      <c r="G1" s="23" t="s">
        <v>526</v>
      </c>
      <c r="H1" s="23" t="s">
        <v>527</v>
      </c>
      <c r="I1" s="23" t="s">
        <v>528</v>
      </c>
      <c r="J1" s="23" t="s">
        <v>529</v>
      </c>
      <c r="K1" s="23" t="s">
        <v>530</v>
      </c>
      <c r="L1" s="23" t="s">
        <v>531</v>
      </c>
      <c r="M1" s="23" t="s">
        <v>532</v>
      </c>
      <c r="N1" s="23" t="s">
        <v>533</v>
      </c>
      <c r="O1" s="23" t="s">
        <v>534</v>
      </c>
      <c r="P1" s="23" t="s">
        <v>535</v>
      </c>
      <c r="Q1" s="23" t="s">
        <v>536</v>
      </c>
      <c r="R1" s="23" t="s">
        <v>537</v>
      </c>
      <c r="S1" s="23" t="s">
        <v>538</v>
      </c>
      <c r="T1" s="23" t="s">
        <v>539</v>
      </c>
      <c r="U1" s="23" t="s">
        <v>540</v>
      </c>
      <c r="V1" s="23" t="s">
        <v>541</v>
      </c>
      <c r="W1" s="23" t="s">
        <v>542</v>
      </c>
      <c r="X1" s="23" t="s">
        <v>543</v>
      </c>
      <c r="Y1" s="23" t="s">
        <v>544</v>
      </c>
      <c r="Z1" s="23" t="s">
        <v>545</v>
      </c>
      <c r="AA1" s="23" t="s">
        <v>546</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57"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57"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57"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57" si="32">IF(R194&gt;=W194,"Likely visible","Weak")</f>
        <v>Likely visible</v>
      </c>
      <c r="W194" s="24">
        <f>Subsurface_Inputs!$C$43</f>
        <v>-45</v>
      </c>
      <c r="X194" s="24">
        <f t="shared" ref="X194:X257"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ustomHeight="1">
      <c r="A1" s="23" t="s">
        <v>198</v>
      </c>
      <c r="B1" s="23" t="s">
        <v>547</v>
      </c>
      <c r="C1" s="23" t="s">
        <v>548</v>
      </c>
      <c r="D1" s="23" t="s">
        <v>549</v>
      </c>
      <c r="E1" s="23" t="s">
        <v>550</v>
      </c>
      <c r="F1" s="23" t="s">
        <v>551</v>
      </c>
      <c r="G1" s="23" t="s">
        <v>552</v>
      </c>
      <c r="H1" s="23" t="s">
        <v>553</v>
      </c>
      <c r="I1" s="23" t="s">
        <v>554</v>
      </c>
      <c r="J1" s="23" t="s">
        <v>546</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ustomHeight="1">
      <c r="A1" s="23" t="s">
        <v>555</v>
      </c>
      <c r="B1" s="23" t="s">
        <v>556</v>
      </c>
      <c r="C1" s="23" t="s">
        <v>557</v>
      </c>
      <c r="D1" s="23" t="s">
        <v>3</v>
      </c>
      <c r="G1" s="31" t="s">
        <v>558</v>
      </c>
      <c r="H1" s="31" t="s">
        <v>559</v>
      </c>
      <c r="I1" s="31" t="s">
        <v>560</v>
      </c>
      <c r="J1" s="31" t="s">
        <v>561</v>
      </c>
    </row>
    <row r="2" spans="1:10" ht="27.6" customHeight="1">
      <c r="A2" s="25" t="s">
        <v>562</v>
      </c>
      <c r="B2" s="25">
        <v>-18</v>
      </c>
      <c r="C2" s="25">
        <v>0.5</v>
      </c>
      <c r="D2" s="25" t="s">
        <v>563</v>
      </c>
      <c r="G2">
        <v>1</v>
      </c>
      <c r="H2">
        <f>B2</f>
        <v>-18</v>
      </c>
    </row>
    <row r="3" spans="1:10" ht="41.4" customHeight="1">
      <c r="A3" s="25" t="s">
        <v>564</v>
      </c>
      <c r="B3" s="25">
        <v>-14</v>
      </c>
      <c r="C3" s="25">
        <v>0.8</v>
      </c>
      <c r="D3" s="25" t="s">
        <v>565</v>
      </c>
      <c r="G3">
        <v>2</v>
      </c>
      <c r="H3">
        <f>B3</f>
        <v>-14</v>
      </c>
    </row>
    <row r="4" spans="1:10" ht="41.4" customHeight="1">
      <c r="A4" s="25" t="s">
        <v>566</v>
      </c>
      <c r="B4" s="25">
        <v>-10</v>
      </c>
      <c r="C4" s="25">
        <v>1.2</v>
      </c>
      <c r="D4" s="25" t="s">
        <v>567</v>
      </c>
      <c r="G4">
        <v>3</v>
      </c>
      <c r="H4">
        <f>B4</f>
        <v>-10</v>
      </c>
    </row>
    <row r="5" spans="1:10" ht="27.6" customHeight="1">
      <c r="A5" s="25" t="s">
        <v>568</v>
      </c>
      <c r="B5" s="25">
        <v>-6</v>
      </c>
      <c r="C5" s="25">
        <v>2</v>
      </c>
      <c r="D5" s="25" t="s">
        <v>569</v>
      </c>
      <c r="G5">
        <v>4</v>
      </c>
      <c r="H5">
        <f>B5</f>
        <v>-6</v>
      </c>
    </row>
    <row r="6" spans="1:10" ht="27.6" customHeight="1">
      <c r="A6" s="25" t="s">
        <v>570</v>
      </c>
      <c r="B6" s="25">
        <v>-2</v>
      </c>
      <c r="C6" s="25">
        <v>0</v>
      </c>
      <c r="D6" s="25" t="s">
        <v>571</v>
      </c>
      <c r="G6">
        <v>5</v>
      </c>
      <c r="H6">
        <f>B6</f>
        <v>-2</v>
      </c>
    </row>
    <row r="9" spans="1:10">
      <c r="A9" s="23" t="s">
        <v>572</v>
      </c>
      <c r="B9" s="23" t="s">
        <v>573</v>
      </c>
      <c r="C9" s="23" t="s">
        <v>574</v>
      </c>
      <c r="D9" s="23" t="s">
        <v>575</v>
      </c>
      <c r="E9" s="23" t="s">
        <v>221</v>
      </c>
    </row>
    <row r="10" spans="1:10">
      <c r="A10" s="25" t="s">
        <v>576</v>
      </c>
      <c r="B10" s="25">
        <f>Subsurface_Inputs!$C$48</f>
        <v>55</v>
      </c>
      <c r="C10" s="25">
        <f>Subsurface_Inputs!$C$52</f>
        <v>40</v>
      </c>
      <c r="D10" s="25">
        <f>B10*C10/100</f>
        <v>22</v>
      </c>
      <c r="E10" s="25" t="s">
        <v>577</v>
      </c>
      <c r="I10">
        <v>1</v>
      </c>
      <c r="J10">
        <f>B10</f>
        <v>55</v>
      </c>
    </row>
    <row r="11" spans="1:10">
      <c r="A11" s="25" t="s">
        <v>578</v>
      </c>
      <c r="B11" s="25">
        <f>Subsurface_Inputs!$C$49</f>
        <v>35</v>
      </c>
      <c r="C11" s="25">
        <f>Subsurface_Inputs!$C$53</f>
        <v>20</v>
      </c>
      <c r="D11" s="25">
        <f>B11*C11/100</f>
        <v>7</v>
      </c>
      <c r="E11" s="25" t="s">
        <v>579</v>
      </c>
      <c r="I11">
        <v>2</v>
      </c>
      <c r="J11">
        <f>B11</f>
        <v>35</v>
      </c>
    </row>
    <row r="12" spans="1:10">
      <c r="A12" s="25" t="s">
        <v>580</v>
      </c>
      <c r="B12" s="25">
        <f>Subsurface_Inputs!$C$50</f>
        <v>40</v>
      </c>
      <c r="C12" s="25">
        <f>Subsurface_Inputs!$C$54</f>
        <v>20</v>
      </c>
      <c r="D12" s="25">
        <f>B12*C12/100</f>
        <v>8</v>
      </c>
      <c r="E12" s="25" t="s">
        <v>581</v>
      </c>
      <c r="I12">
        <v>3</v>
      </c>
      <c r="J12">
        <f>B12</f>
        <v>40</v>
      </c>
    </row>
    <row r="13" spans="1:10">
      <c r="A13" s="25" t="s">
        <v>582</v>
      </c>
      <c r="B13" s="25">
        <f>Subsurface_Inputs!$C$51</f>
        <v>50</v>
      </c>
      <c r="C13" s="25">
        <f>Subsurface_Inputs!$C$55</f>
        <v>20</v>
      </c>
      <c r="D13" s="25">
        <f>B13*C13/100</f>
        <v>10</v>
      </c>
      <c r="E13" s="25" t="s">
        <v>583</v>
      </c>
      <c r="I13">
        <v>4</v>
      </c>
      <c r="J13">
        <f>B13</f>
        <v>50</v>
      </c>
    </row>
    <row r="14" spans="1:10">
      <c r="A14" s="25" t="s">
        <v>584</v>
      </c>
      <c r="B14" s="25"/>
      <c r="C14" s="25">
        <f>SUM(C10:C13)</f>
        <v>100</v>
      </c>
      <c r="D14" s="25">
        <f>SUM(D10:D13)/MAX(1,C14)*100</f>
        <v>47</v>
      </c>
      <c r="E14" s="25" t="s">
        <v>585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ustomHeight="1">
      <c r="A1" s="23" t="s">
        <v>198</v>
      </c>
      <c r="B1" s="23" t="s">
        <v>586</v>
      </c>
      <c r="C1" s="23" t="s">
        <v>587</v>
      </c>
      <c r="D1" s="23" t="s">
        <v>588</v>
      </c>
      <c r="E1" s="23" t="s">
        <v>589</v>
      </c>
      <c r="F1" s="23" t="s">
        <v>590</v>
      </c>
      <c r="G1" s="23" t="s">
        <v>591</v>
      </c>
    </row>
    <row r="2" spans="1:7">
      <c r="A2" s="25">
        <f>Subsurface_Live_Data!A2</f>
        <v>-60</v>
      </c>
      <c r="B2" s="25">
        <v>0</v>
      </c>
      <c r="C2" s="25">
        <f>Subsurface_Inputs!$C$57+1.5*SIN(2*PI()*A2/35)</f>
        <v>13.462391868272736</v>
      </c>
      <c r="D2" s="25">
        <f>Subsurface_Live_Data!M2+Subsurface_Inputs!$C$56*SIN(2*PI()*A2/31)</f>
        <v>11.833217134323281</v>
      </c>
      <c r="E2" s="25" t="str">
        <f>IF(Subsurface_Live_Data!H2&gt;=Subsurface_Inputs!$C$42,Subsurface_Live_Data!N2+Subsurface_Inputs!$C$56*SIN(2*PI()*A2/27),"")</f>
        <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str">
        <f>IF(Subsurface_Live_Data!H3&gt;=Subsurface_Inputs!$C$42,Subsurface_Live_Data!N3+Subsurface_Inputs!$C$56*SIN(2*PI()*A3/27),"")</f>
        <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str">
        <f>IF(Subsurface_Live_Data!H4&gt;=Subsurface_Inputs!$C$42,Subsurface_Live_Data!N4+Subsurface_Inputs!$C$56*SIN(2*PI()*A4/27),"")</f>
        <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str">
        <f>IF(Subsurface_Live_Data!H5&gt;=Subsurface_Inputs!$C$42,Subsurface_Live_Data!N5+Subsurface_Inputs!$C$56*SIN(2*PI()*A5/27),"")</f>
        <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str">
        <f>IF(Subsurface_Live_Data!H6&gt;=Subsurface_Inputs!$C$42,Subsurface_Live_Data!N6+Subsurface_Inputs!$C$56*SIN(2*PI()*A6/27),"")</f>
        <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str">
        <f>IF(Subsurface_Live_Data!H7&gt;=Subsurface_Inputs!$C$42,Subsurface_Live_Data!N7+Subsurface_Inputs!$C$56*SIN(2*PI()*A7/27),"")</f>
        <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str">
        <f>IF(Subsurface_Live_Data!H8&gt;=Subsurface_Inputs!$C$42,Subsurface_Live_Data!N8+Subsurface_Inputs!$C$56*SIN(2*PI()*A8/27),"")</f>
        <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str">
        <f>IF(Subsurface_Live_Data!H9&gt;=Subsurface_Inputs!$C$42,Subsurface_Live_Data!N9+Subsurface_Inputs!$C$56*SIN(2*PI()*A9/27),"")</f>
        <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str">
        <f>IF(Subsurface_Live_Data!H10&gt;=Subsurface_Inputs!$C$42,Subsurface_Live_Data!N10+Subsurface_Inputs!$C$56*SIN(2*PI()*A10/27),"")</f>
        <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str">
        <f>IF(Subsurface_Live_Data!H11&gt;=Subsurface_Inputs!$C$42,Subsurface_Live_Data!N11+Subsurface_Inputs!$C$56*SIN(2*PI()*A11/27),"")</f>
        <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str">
        <f>IF(Subsurface_Live_Data!H12&gt;=Subsurface_Inputs!$C$42,Subsurface_Live_Data!N12+Subsurface_Inputs!$C$56*SIN(2*PI()*A12/27),"")</f>
        <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str">
        <f>IF(Subsurface_Live_Data!H13&gt;=Subsurface_Inputs!$C$42,Subsurface_Live_Data!N13+Subsurface_Inputs!$C$56*SIN(2*PI()*A13/27),"")</f>
        <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str">
        <f>IF(Subsurface_Live_Data!H14&gt;=Subsurface_Inputs!$C$42,Subsurface_Live_Data!N14+Subsurface_Inputs!$C$56*SIN(2*PI()*A14/27),"")</f>
        <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str">
        <f>IF(Subsurface_Live_Data!H15&gt;=Subsurface_Inputs!$C$42,Subsurface_Live_Data!N15+Subsurface_Inputs!$C$56*SIN(2*PI()*A15/27),"")</f>
        <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str">
        <f>IF(Subsurface_Live_Data!H16&gt;=Subsurface_Inputs!$C$42,Subsurface_Live_Data!N16+Subsurface_Inputs!$C$56*SIN(2*PI()*A16/27),"")</f>
        <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str">
        <f>IF(Subsurface_Live_Data!H17&gt;=Subsurface_Inputs!$C$42,Subsurface_Live_Data!N17+Subsurface_Inputs!$C$56*SIN(2*PI()*A17/27),"")</f>
        <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str">
        <f>IF(Subsurface_Live_Data!H18&gt;=Subsurface_Inputs!$C$42,Subsurface_Live_Data!N18+Subsurface_Inputs!$C$56*SIN(2*PI()*A18/27),"")</f>
        <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str">
        <f>IF(Subsurface_Live_Data!H19&gt;=Subsurface_Inputs!$C$42,Subsurface_Live_Data!N19+Subsurface_Inputs!$C$56*SIN(2*PI()*A19/27),"")</f>
        <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str">
        <f>IF(Subsurface_Live_Data!H20&gt;=Subsurface_Inputs!$C$42,Subsurface_Live_Data!N20+Subsurface_Inputs!$C$56*SIN(2*PI()*A20/27),"")</f>
        <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str">
        <f>IF(Subsurface_Live_Data!H21&gt;=Subsurface_Inputs!$C$42,Subsurface_Live_Data!N21+Subsurface_Inputs!$C$56*SIN(2*PI()*A21/27),"")</f>
        <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str">
        <f>IF(Subsurface_Live_Data!H22&gt;=Subsurface_Inputs!$C$42,Subsurface_Live_Data!N22+Subsurface_Inputs!$C$56*SIN(2*PI()*A22/27),"")</f>
        <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str">
        <f>IF(Subsurface_Live_Data!H23&gt;=Subsurface_Inputs!$C$42,Subsurface_Live_Data!N23+Subsurface_Inputs!$C$56*SIN(2*PI()*A23/27),"")</f>
        <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str">
        <f>IF(Subsurface_Live_Data!H24&gt;=Subsurface_Inputs!$C$42,Subsurface_Live_Data!N24+Subsurface_Inputs!$C$56*SIN(2*PI()*A24/27),"")</f>
        <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str">
        <f>IF(Subsurface_Live_Data!H25&gt;=Subsurface_Inputs!$C$42,Subsurface_Live_Data!N25+Subsurface_Inputs!$C$56*SIN(2*PI()*A25/27),"")</f>
        <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str">
        <f>IF(Subsurface_Live_Data!H26&gt;=Subsurface_Inputs!$C$42,Subsurface_Live_Data!N26+Subsurface_Inputs!$C$56*SIN(2*PI()*A26/27),"")</f>
        <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str">
        <f>IF(Subsurface_Live_Data!H27&gt;=Subsurface_Inputs!$C$42,Subsurface_Live_Data!N27+Subsurface_Inputs!$C$56*SIN(2*PI()*A27/27),"")</f>
        <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str">
        <f>IF(Subsurface_Live_Data!H28&gt;=Subsurface_Inputs!$C$42,Subsurface_Live_Data!N28+Subsurface_Inputs!$C$56*SIN(2*PI()*A28/27),"")</f>
        <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str">
        <f>IF(Subsurface_Live_Data!H29&gt;=Subsurface_Inputs!$C$42,Subsurface_Live_Data!N29+Subsurface_Inputs!$C$56*SIN(2*PI()*A29/27),"")</f>
        <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str">
        <f>IF(Subsurface_Live_Data!H30&gt;=Subsurface_Inputs!$C$42,Subsurface_Live_Data!N30+Subsurface_Inputs!$C$56*SIN(2*PI()*A30/27),"")</f>
        <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str">
        <f>IF(Subsurface_Live_Data!H31&gt;=Subsurface_Inputs!$C$42,Subsurface_Live_Data!N31+Subsurface_Inputs!$C$56*SIN(2*PI()*A31/27),"")</f>
        <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str">
        <f>IF(Subsurface_Live_Data!H32&gt;=Subsurface_Inputs!$C$42,Subsurface_Live_Data!N32+Subsurface_Inputs!$C$56*SIN(2*PI()*A32/27),"")</f>
        <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str">
        <f>IF(Subsurface_Live_Data!H33&gt;=Subsurface_Inputs!$C$42,Subsurface_Live_Data!N33+Subsurface_Inputs!$C$56*SIN(2*PI()*A33/27),"")</f>
        <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str">
        <f>IF(Subsurface_Live_Data!H34&gt;=Subsurface_Inputs!$C$42,Subsurface_Live_Data!N34+Subsurface_Inputs!$C$56*SIN(2*PI()*A34/27),"")</f>
        <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str">
        <f>IF(Subsurface_Live_Data!H35&gt;=Subsurface_Inputs!$C$42,Subsurface_Live_Data!N35+Subsurface_Inputs!$C$56*SIN(2*PI()*A35/27),"")</f>
        <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str">
        <f>IF(Subsurface_Live_Data!H36&gt;=Subsurface_Inputs!$C$42,Subsurface_Live_Data!N36+Subsurface_Inputs!$C$56*SIN(2*PI()*A36/27),"")</f>
        <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str">
        <f>IF(Subsurface_Live_Data!H37&gt;=Subsurface_Inputs!$C$42,Subsurface_Live_Data!N37+Subsurface_Inputs!$C$56*SIN(2*PI()*A37/27),"")</f>
        <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str">
        <f>IF(Subsurface_Live_Data!H111&gt;=Subsurface_Inputs!$C$42,Subsurface_Live_Data!N111+Subsurface_Inputs!$C$56*SIN(2*PI()*A111/27),"")</f>
        <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str">
        <f>IF(Subsurface_Live_Data!H112&gt;=Subsurface_Inputs!$C$42,Subsurface_Live_Data!N112+Subsurface_Inputs!$C$56*SIN(2*PI()*A112/27),"")</f>
        <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str">
        <f>IF(Subsurface_Live_Data!H113&gt;=Subsurface_Inputs!$C$42,Subsurface_Live_Data!N113+Subsurface_Inputs!$C$56*SIN(2*PI()*A113/27),"")</f>
        <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str">
        <f>IF(Subsurface_Live_Data!H114&gt;=Subsurface_Inputs!$C$42,Subsurface_Live_Data!N114+Subsurface_Inputs!$C$56*SIN(2*PI()*A114/27),"")</f>
        <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str">
        <f>IF(Subsurface_Live_Data!H115&gt;=Subsurface_Inputs!$C$42,Subsurface_Live_Data!N115+Subsurface_Inputs!$C$56*SIN(2*PI()*A115/27),"")</f>
        <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str">
        <f>IF(Subsurface_Live_Data!H116&gt;=Subsurface_Inputs!$C$42,Subsurface_Live_Data!N116+Subsurface_Inputs!$C$56*SIN(2*PI()*A116/27),"")</f>
        <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str">
        <f>IF(Subsurface_Live_Data!H117&gt;=Subsurface_Inputs!$C$42,Subsurface_Live_Data!N117+Subsurface_Inputs!$C$56*SIN(2*PI()*A117/27),"")</f>
        <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str">
        <f>IF(Subsurface_Live_Data!H118&gt;=Subsurface_Inputs!$C$42,Subsurface_Live_Data!N118+Subsurface_Inputs!$C$56*SIN(2*PI()*A118/27),"")</f>
        <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str">
        <f>IF(Subsurface_Live_Data!H119&gt;=Subsurface_Inputs!$C$42,Subsurface_Live_Data!N119+Subsurface_Inputs!$C$56*SIN(2*PI()*A119/27),"")</f>
        <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str">
        <f>IF(Subsurface_Live_Data!H120&gt;=Subsurface_Inputs!$C$42,Subsurface_Live_Data!N120+Subsurface_Inputs!$C$56*SIN(2*PI()*A120/27),"")</f>
        <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str">
        <f>IF(Subsurface_Live_Data!H121&gt;=Subsurface_Inputs!$C$42,Subsurface_Live_Data!N121+Subsurface_Inputs!$C$56*SIN(2*PI()*A121/27),"")</f>
        <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str">
        <f>IF(Subsurface_Live_Data!H122&gt;=Subsurface_Inputs!$C$42,Subsurface_Live_Data!N122+Subsurface_Inputs!$C$56*SIN(2*PI()*A122/27),"")</f>
        <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str">
        <f>IF(Subsurface_Live_Data!H123&gt;=Subsurface_Inputs!$C$42,Subsurface_Live_Data!N123+Subsurface_Inputs!$C$56*SIN(2*PI()*A123/27),"")</f>
        <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str">
        <f>IF(Subsurface_Live_Data!H124&gt;=Subsurface_Inputs!$C$42,Subsurface_Live_Data!N124+Subsurface_Inputs!$C$56*SIN(2*PI()*A124/27),"")</f>
        <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str">
        <f>IF(Subsurface_Live_Data!H125&gt;=Subsurface_Inputs!$C$42,Subsurface_Live_Data!N125+Subsurface_Inputs!$C$56*SIN(2*PI()*A125/27),"")</f>
        <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str">
        <f>IF(Subsurface_Live_Data!H126&gt;=Subsurface_Inputs!$C$42,Subsurface_Live_Data!N126+Subsurface_Inputs!$C$56*SIN(2*PI()*A126/27),"")</f>
        <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str">
        <f>IF(Subsurface_Live_Data!H127&gt;=Subsurface_Inputs!$C$42,Subsurface_Live_Data!N127+Subsurface_Inputs!$C$56*SIN(2*PI()*A127/27),"")</f>
        <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str">
        <f>IF(Subsurface_Live_Data!H128&gt;=Subsurface_Inputs!$C$42,Subsurface_Live_Data!N128+Subsurface_Inputs!$C$56*SIN(2*PI()*A128/27),"")</f>
        <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str">
        <f>IF(Subsurface_Live_Data!H129&gt;=Subsurface_Inputs!$C$42,Subsurface_Live_Data!N129+Subsurface_Inputs!$C$56*SIN(2*PI()*A129/27),"")</f>
        <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str">
        <f>IF(Subsurface_Live_Data!H130&gt;=Subsurface_Inputs!$C$42,Subsurface_Live_Data!N130+Subsurface_Inputs!$C$56*SIN(2*PI()*A130/27),"")</f>
        <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str">
        <f>IF(Subsurface_Live_Data!H131&gt;=Subsurface_Inputs!$C$42,Subsurface_Live_Data!N131+Subsurface_Inputs!$C$56*SIN(2*PI()*A131/27),"")</f>
        <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str">
        <f>IF(Subsurface_Live_Data!H132&gt;=Subsurface_Inputs!$C$42,Subsurface_Live_Data!N132+Subsurface_Inputs!$C$56*SIN(2*PI()*A132/27),"")</f>
        <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str">
        <f>IF(Subsurface_Live_Data!H133&gt;=Subsurface_Inputs!$C$42,Subsurface_Live_Data!N133+Subsurface_Inputs!$C$56*SIN(2*PI()*A133/27),"")</f>
        <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str">
        <f>IF(Subsurface_Live_Data!H134&gt;=Subsurface_Inputs!$C$42,Subsurface_Live_Data!N134+Subsurface_Inputs!$C$56*SIN(2*PI()*A134/27),"")</f>
        <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str">
        <f>IF(Subsurface_Live_Data!H135&gt;=Subsurface_Inputs!$C$42,Subsurface_Live_Data!N135+Subsurface_Inputs!$C$56*SIN(2*PI()*A135/27),"")</f>
        <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str">
        <f>IF(Subsurface_Live_Data!H136&gt;=Subsurface_Inputs!$C$42,Subsurface_Live_Data!N136+Subsurface_Inputs!$C$56*SIN(2*PI()*A136/27),"")</f>
        <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str">
        <f>IF(Subsurface_Live_Data!H137&gt;=Subsurface_Inputs!$C$42,Subsurface_Live_Data!N137+Subsurface_Inputs!$C$56*SIN(2*PI()*A137/27),"")</f>
        <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str">
        <f>IF(Subsurface_Live_Data!H138&gt;=Subsurface_Inputs!$C$42,Subsurface_Live_Data!N138+Subsurface_Inputs!$C$56*SIN(2*PI()*A138/27),"")</f>
        <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str">
        <f>IF(Subsurface_Live_Data!H139&gt;=Subsurface_Inputs!$C$42,Subsurface_Live_Data!N139+Subsurface_Inputs!$C$56*SIN(2*PI()*A139/27),"")</f>
        <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str">
        <f>IF(Subsurface_Live_Data!H140&gt;=Subsurface_Inputs!$C$42,Subsurface_Live_Data!N140+Subsurface_Inputs!$C$56*SIN(2*PI()*A140/27),"")</f>
        <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str">
        <f>IF(Subsurface_Live_Data!H141&gt;=Subsurface_Inputs!$C$42,Subsurface_Live_Data!N141+Subsurface_Inputs!$C$56*SIN(2*PI()*A141/27),"")</f>
        <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str">
        <f>IF(Subsurface_Live_Data!H142&gt;=Subsurface_Inputs!$C$42,Subsurface_Live_Data!N142+Subsurface_Inputs!$C$56*SIN(2*PI()*A142/27),"")</f>
        <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str">
        <f>IF(Subsurface_Live_Data!H143&gt;=Subsurface_Inputs!$C$42,Subsurface_Live_Data!N143+Subsurface_Inputs!$C$56*SIN(2*PI()*A143/27),"")</f>
        <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str">
        <f>IF(Subsurface_Live_Data!H144&gt;=Subsurface_Inputs!$C$42,Subsurface_Live_Data!N144+Subsurface_Inputs!$C$56*SIN(2*PI()*A144/27),"")</f>
        <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str">
        <f>IF(Subsurface_Live_Data!H145&gt;=Subsurface_Inputs!$C$42,Subsurface_Live_Data!N145+Subsurface_Inputs!$C$56*SIN(2*PI()*A145/27),"")</f>
        <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str">
        <f>IF(Subsurface_Live_Data!H146&gt;=Subsurface_Inputs!$C$42,Subsurface_Live_Data!N146+Subsurface_Inputs!$C$56*SIN(2*PI()*A146/27),"")</f>
        <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str">
        <f>IF(Subsurface_Live_Data!H147&gt;=Subsurface_Inputs!$C$42,Subsurface_Live_Data!N147+Subsurface_Inputs!$C$56*SIN(2*PI()*A147/27),"")</f>
        <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str">
        <f>IF(Subsurface_Live_Data!H148&gt;=Subsurface_Inputs!$C$42,Subsurface_Live_Data!N148+Subsurface_Inputs!$C$56*SIN(2*PI()*A148/27),"")</f>
        <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str">
        <f>IF(Subsurface_Live_Data!H149&gt;=Subsurface_Inputs!$C$42,Subsurface_Live_Data!N149+Subsurface_Inputs!$C$56*SIN(2*PI()*A149/27),"")</f>
        <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str">
        <f>IF(Subsurface_Live_Data!H150&gt;=Subsurface_Inputs!$C$42,Subsurface_Live_Data!N150+Subsurface_Inputs!$C$56*SIN(2*PI()*A150/27),"")</f>
        <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str">
        <f>IF(Subsurface_Live_Data!H151&gt;=Subsurface_Inputs!$C$42,Subsurface_Live_Data!N151+Subsurface_Inputs!$C$56*SIN(2*PI()*A151/27),"")</f>
        <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str">
        <f>IF(Subsurface_Live_Data!H152&gt;=Subsurface_Inputs!$C$42,Subsurface_Live_Data!N152+Subsurface_Inputs!$C$56*SIN(2*PI()*A152/27),"")</f>
        <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str">
        <f>IF(Subsurface_Live_Data!H153&gt;=Subsurface_Inputs!$C$42,Subsurface_Live_Data!N153+Subsurface_Inputs!$C$56*SIN(2*PI()*A153/27),"")</f>
        <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str">
        <f>IF(Subsurface_Live_Data!H154&gt;=Subsurface_Inputs!$C$42,Subsurface_Live_Data!N154+Subsurface_Inputs!$C$56*SIN(2*PI()*A154/27),"")</f>
        <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str">
        <f>IF(Subsurface_Live_Data!H155&gt;=Subsurface_Inputs!$C$42,Subsurface_Live_Data!N155+Subsurface_Inputs!$C$56*SIN(2*PI()*A155/27),"")</f>
        <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str">
        <f>IF(Subsurface_Live_Data!H209&gt;=Subsurface_Inputs!$C$42,Subsurface_Live_Data!N209+Subsurface_Inputs!$C$56*SIN(2*PI()*A209/27),"")</f>
        <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str">
        <f>IF(Subsurface_Live_Data!H210&gt;=Subsurface_Inputs!$C$42,Subsurface_Live_Data!N210+Subsurface_Inputs!$C$56*SIN(2*PI()*A210/27),"")</f>
        <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str">
        <f>IF(Subsurface_Live_Data!H211&gt;=Subsurface_Inputs!$C$42,Subsurface_Live_Data!N211+Subsurface_Inputs!$C$56*SIN(2*PI()*A211/27),"")</f>
        <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str">
        <f>IF(Subsurface_Live_Data!H212&gt;=Subsurface_Inputs!$C$42,Subsurface_Live_Data!N212+Subsurface_Inputs!$C$56*SIN(2*PI()*A212/27),"")</f>
        <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str">
        <f>IF(Subsurface_Live_Data!H213&gt;=Subsurface_Inputs!$C$42,Subsurface_Live_Data!N213+Subsurface_Inputs!$C$56*SIN(2*PI()*A213/27),"")</f>
        <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str">
        <f>IF(Subsurface_Live_Data!H214&gt;=Subsurface_Inputs!$C$42,Subsurface_Live_Data!N214+Subsurface_Inputs!$C$56*SIN(2*PI()*A214/27),"")</f>
        <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str">
        <f>IF(Subsurface_Live_Data!H215&gt;=Subsurface_Inputs!$C$42,Subsurface_Live_Data!N215+Subsurface_Inputs!$C$56*SIN(2*PI()*A215/27),"")</f>
        <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str">
        <f>IF(Subsurface_Live_Data!H216&gt;=Subsurface_Inputs!$C$42,Subsurface_Live_Data!N216+Subsurface_Inputs!$C$56*SIN(2*PI()*A216/27),"")</f>
        <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str">
        <f>IF(Subsurface_Live_Data!H217&gt;=Subsurface_Inputs!$C$42,Subsurface_Live_Data!N217+Subsurface_Inputs!$C$56*SIN(2*PI()*A217/27),"")</f>
        <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str">
        <f>IF(Subsurface_Live_Data!H218&gt;=Subsurface_Inputs!$C$42,Subsurface_Live_Data!N218+Subsurface_Inputs!$C$56*SIN(2*PI()*A218/27),"")</f>
        <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str">
        <f>IF(Subsurface_Live_Data!H219&gt;=Subsurface_Inputs!$C$42,Subsurface_Live_Data!N219+Subsurface_Inputs!$C$56*SIN(2*PI()*A219/27),"")</f>
        <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str">
        <f>IF(Subsurface_Live_Data!H220&gt;=Subsurface_Inputs!$C$42,Subsurface_Live_Data!N220+Subsurface_Inputs!$C$56*SIN(2*PI()*A220/27),"")</f>
        <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str">
        <f>IF(Subsurface_Live_Data!H221&gt;=Subsurface_Inputs!$C$42,Subsurface_Live_Data!N221+Subsurface_Inputs!$C$56*SIN(2*PI()*A221/27),"")</f>
        <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str">
        <f>IF(Subsurface_Live_Data!H222&gt;=Subsurface_Inputs!$C$42,Subsurface_Live_Data!N222+Subsurface_Inputs!$C$56*SIN(2*PI()*A222/27),"")</f>
        <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str">
        <f>IF(Subsurface_Live_Data!H223&gt;=Subsurface_Inputs!$C$42,Subsurface_Live_Data!N223+Subsurface_Inputs!$C$56*SIN(2*PI()*A223/27),"")</f>
        <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str">
        <f>IF(Subsurface_Live_Data!H224&gt;=Subsurface_Inputs!$C$42,Subsurface_Live_Data!N224+Subsurface_Inputs!$C$56*SIN(2*PI()*A224/27),"")</f>
        <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str">
        <f>IF(Subsurface_Live_Data!H225&gt;=Subsurface_Inputs!$C$42,Subsurface_Live_Data!N225+Subsurface_Inputs!$C$56*SIN(2*PI()*A225/27),"")</f>
        <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str">
        <f>IF(Subsurface_Live_Data!H226&gt;=Subsurface_Inputs!$C$42,Subsurface_Live_Data!N226+Subsurface_Inputs!$C$56*SIN(2*PI()*A226/27),"")</f>
        <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str">
        <f>IF(Subsurface_Live_Data!H227&gt;=Subsurface_Inputs!$C$42,Subsurface_Live_Data!N227+Subsurface_Inputs!$C$56*SIN(2*PI()*A227/27),"")</f>
        <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str">
        <f>IF(Subsurface_Live_Data!H228&gt;=Subsurface_Inputs!$C$42,Subsurface_Live_Data!N228+Subsurface_Inputs!$C$56*SIN(2*PI()*A228/27),"")</f>
        <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str">
        <f>IF(Subsurface_Live_Data!H229&gt;=Subsurface_Inputs!$C$42,Subsurface_Live_Data!N229+Subsurface_Inputs!$C$56*SIN(2*PI()*A229/27),"")</f>
        <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str">
        <f>IF(Subsurface_Live_Data!H230&gt;=Subsurface_Inputs!$C$42,Subsurface_Live_Data!N230+Subsurface_Inputs!$C$56*SIN(2*PI()*A230/27),"")</f>
        <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str">
        <f>IF(Subsurface_Live_Data!H231&gt;=Subsurface_Inputs!$C$42,Subsurface_Live_Data!N231+Subsurface_Inputs!$C$56*SIN(2*PI()*A231/27),"")</f>
        <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str">
        <f>IF(Subsurface_Live_Data!H232&gt;=Subsurface_Inputs!$C$42,Subsurface_Live_Data!N232+Subsurface_Inputs!$C$56*SIN(2*PI()*A232/27),"")</f>
        <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str">
        <f>IF(Subsurface_Live_Data!H233&gt;=Subsurface_Inputs!$C$42,Subsurface_Live_Data!N233+Subsurface_Inputs!$C$56*SIN(2*PI()*A233/27),"")</f>
        <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str">
        <f>IF(Subsurface_Live_Data!H234&gt;=Subsurface_Inputs!$C$42,Subsurface_Live_Data!N234+Subsurface_Inputs!$C$56*SIN(2*PI()*A234/27),"")</f>
        <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str">
        <f>IF(Subsurface_Live_Data!H235&gt;=Subsurface_Inputs!$C$42,Subsurface_Live_Data!N235+Subsurface_Inputs!$C$56*SIN(2*PI()*A235/27),"")</f>
        <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str">
        <f>IF(Subsurface_Live_Data!H236&gt;=Subsurface_Inputs!$C$42,Subsurface_Live_Data!N236+Subsurface_Inputs!$C$56*SIN(2*PI()*A236/27),"")</f>
        <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str">
        <f>IF(Subsurface_Live_Data!H237&gt;=Subsurface_Inputs!$C$42,Subsurface_Live_Data!N237+Subsurface_Inputs!$C$56*SIN(2*PI()*A237/27),"")</f>
        <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str">
        <f>IF(Subsurface_Live_Data!H238&gt;=Subsurface_Inputs!$C$42,Subsurface_Live_Data!N238+Subsurface_Inputs!$C$56*SIN(2*PI()*A238/27),"")</f>
        <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str">
        <f>IF(Subsurface_Live_Data!H239&gt;=Subsurface_Inputs!$C$42,Subsurface_Live_Data!N239+Subsurface_Inputs!$C$56*SIN(2*PI()*A239/27),"")</f>
        <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str">
        <f>IF(Subsurface_Live_Data!H240&gt;=Subsurface_Inputs!$C$42,Subsurface_Live_Data!N240+Subsurface_Inputs!$C$56*SIN(2*PI()*A240/27),"")</f>
        <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str">
        <f>IF(Subsurface_Live_Data!H241&gt;=Subsurface_Inputs!$C$42,Subsurface_Live_Data!N241+Subsurface_Inputs!$C$56*SIN(2*PI()*A241/27),"")</f>
        <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str">
        <f>IF(Subsurface_Live_Data!H242&gt;=Subsurface_Inputs!$C$42,Subsurface_Live_Data!N242+Subsurface_Inputs!$C$56*SIN(2*PI()*A242/27),"")</f>
        <v/>
      </c>
      <c r="F242" s="25">
        <f>Subsurface_Live_Data!O242+Subsurface_Inputs!$C$56*SIN(2*PI()*A242/47)</f>
        <v>175.05589986884891</v>
      </c>
      <c r="G242" s="25">
        <f t="shared" si="3"/>
        <v>-52.488500565212419</v>
      </c>
    </row>
  </sheetData>
  <autoFilter ref="A1:G242"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495"/>
  <sheetViews>
    <sheetView showGridLines="0" workbookViewId="0">
      <pane ySplit="2" topLeftCell="A3" activePane="bottomLeft" state="frozen"/>
      <selection pane="bottomLeft"/>
    </sheetView>
  </sheetViews>
  <sheetFormatPr defaultRowHeight="13.8"/>
  <cols>
    <col min="1" max="9" width="24" customWidth="1"/>
  </cols>
  <sheetData>
    <row r="1" spans="1:8" ht="15.6" customHeight="1">
      <c r="A1" s="32" t="s">
        <v>592</v>
      </c>
    </row>
    <row r="2" spans="1:8">
      <c r="A2" s="33" t="s">
        <v>593</v>
      </c>
      <c r="B2" s="33" t="s">
        <v>594</v>
      </c>
      <c r="C2" s="33" t="s">
        <v>595</v>
      </c>
      <c r="D2" s="33" t="s">
        <v>596</v>
      </c>
      <c r="E2" s="33" t="s">
        <v>597</v>
      </c>
      <c r="F2" s="33" t="s">
        <v>388</v>
      </c>
      <c r="G2" s="33" t="s">
        <v>598</v>
      </c>
      <c r="H2" s="33" t="s">
        <v>412</v>
      </c>
    </row>
    <row r="3" spans="1:8">
      <c r="A3" s="34">
        <f>Subsurface_Live_Data!A2</f>
        <v>-60</v>
      </c>
      <c r="B3" s="34">
        <f>Subsurface_Live_Data!B2</f>
        <v>119.42638570504096</v>
      </c>
      <c r="C3" s="34">
        <f>Subsurface_Live_Data!A2</f>
        <v>-60</v>
      </c>
      <c r="D3" s="34">
        <f>Subsurface_Live_Data!G2</f>
        <v>-827.25110981457169</v>
      </c>
      <c r="E3" s="34">
        <f>Subsurface_Live_Data!A2</f>
        <v>-60</v>
      </c>
      <c r="F3" s="34">
        <f>Subsurface_Live_Data!J2</f>
        <v>-5469.6167304094452</v>
      </c>
      <c r="G3" s="34">
        <f>Subsurface_Live_Data!A2</f>
        <v>-60</v>
      </c>
      <c r="H3" s="34">
        <f>Subsurface_Live_Data!L2</f>
        <v>-14418.917091203173</v>
      </c>
    </row>
    <row r="4" spans="1:8">
      <c r="A4" s="34">
        <f>Subsurface_Live_Data!A3</f>
        <v>-59.5</v>
      </c>
      <c r="B4" s="34">
        <f>Subsurface_Live_Data!B3</f>
        <v>110.69606493723512</v>
      </c>
      <c r="C4" s="34">
        <f>Subsurface_Live_Data!A3</f>
        <v>-59.5</v>
      </c>
      <c r="D4" s="34">
        <f>Subsurface_Live_Data!G3</f>
        <v>-835.69451183982665</v>
      </c>
      <c r="E4" s="34">
        <f>Subsurface_Live_Data!A3</f>
        <v>-59.5</v>
      </c>
      <c r="F4" s="34">
        <f>Subsurface_Live_Data!J3</f>
        <v>-5484.6519044620727</v>
      </c>
      <c r="G4" s="34">
        <f>Subsurface_Live_Data!A3</f>
        <v>-59.5</v>
      </c>
      <c r="H4" s="34">
        <f>Subsurface_Live_Data!L3</f>
        <v>-14438.070326253337</v>
      </c>
    </row>
    <row r="5" spans="1:8">
      <c r="A5" s="34">
        <f>Subsurface_Live_Data!A4</f>
        <v>-59</v>
      </c>
      <c r="B5" s="34">
        <f>Subsurface_Live_Data!B4</f>
        <v>112.99219424849355</v>
      </c>
      <c r="C5" s="34">
        <f>Subsurface_Live_Data!A4</f>
        <v>-59</v>
      </c>
      <c r="D5" s="34">
        <f>Subsurface_Live_Data!G4</f>
        <v>-835.31366814235787</v>
      </c>
      <c r="E5" s="34">
        <f>Subsurface_Live_Data!A4</f>
        <v>-59</v>
      </c>
      <c r="F5" s="34">
        <f>Subsurface_Live_Data!J4</f>
        <v>-5487.9208754121937</v>
      </c>
      <c r="G5" s="34">
        <f>Subsurface_Live_Data!A4</f>
        <v>-59</v>
      </c>
      <c r="H5" s="34">
        <f>Subsurface_Live_Data!L4</f>
        <v>-14444.346042741296</v>
      </c>
    </row>
    <row r="6" spans="1:8">
      <c r="A6" s="34">
        <f>Subsurface_Live_Data!A5</f>
        <v>-58.5</v>
      </c>
      <c r="B6" s="34">
        <f>Subsurface_Live_Data!B5</f>
        <v>134.38583105711319</v>
      </c>
      <c r="C6" s="34">
        <f>Subsurface_Live_Data!A5</f>
        <v>-58.5</v>
      </c>
      <c r="D6" s="34">
        <f>Subsurface_Live_Data!G5</f>
        <v>-818.39927837049322</v>
      </c>
      <c r="E6" s="34">
        <f>Subsurface_Live_Data!A5</f>
        <v>-58.5</v>
      </c>
      <c r="F6" s="34">
        <f>Subsurface_Live_Data!J5</f>
        <v>-5471.3423999217111</v>
      </c>
      <c r="G6" s="34">
        <f>Subsurface_Live_Data!A5</f>
        <v>-58.5</v>
      </c>
      <c r="H6" s="34">
        <f>Subsurface_Live_Data!L5</f>
        <v>-14428.521239758449</v>
      </c>
    </row>
    <row r="7" spans="1:8">
      <c r="A7" s="34">
        <f>Subsurface_Live_Data!A6</f>
        <v>-58</v>
      </c>
      <c r="B7" s="34">
        <f>Subsurface_Live_Data!B6</f>
        <v>120.06952906780961</v>
      </c>
      <c r="C7" s="34">
        <f>Subsurface_Live_Data!A6</f>
        <v>-58</v>
      </c>
      <c r="D7" s="34">
        <f>Subsurface_Live_Data!G6</f>
        <v>-837.581975454587</v>
      </c>
      <c r="E7" s="34">
        <f>Subsurface_Live_Data!A6</f>
        <v>-58</v>
      </c>
      <c r="F7" s="34">
        <f>Subsurface_Live_Data!J6</f>
        <v>-5489.7145702174776</v>
      </c>
      <c r="G7" s="34">
        <f>Subsurface_Live_Data!A6</f>
        <v>-58</v>
      </c>
      <c r="H7" s="34">
        <f>Subsurface_Live_Data!L6</f>
        <v>-14453.056089174926</v>
      </c>
    </row>
    <row r="8" spans="1:8">
      <c r="A8" s="34">
        <f>Subsurface_Live_Data!A7</f>
        <v>-57.5</v>
      </c>
      <c r="B8" s="34">
        <f>Subsurface_Live_Data!B7</f>
        <v>138.90151425445745</v>
      </c>
      <c r="C8" s="34">
        <f>Subsurface_Live_Data!A7</f>
        <v>-57.5</v>
      </c>
      <c r="D8" s="34">
        <f>Subsurface_Live_Data!G7</f>
        <v>-826.74916413969754</v>
      </c>
      <c r="E8" s="34">
        <f>Subsurface_Live_Data!A7</f>
        <v>-57.5</v>
      </c>
      <c r="F8" s="34">
        <f>Subsurface_Live_Data!J7</f>
        <v>-5474.1706250506713</v>
      </c>
      <c r="G8" s="34">
        <f>Subsurface_Live_Data!A7</f>
        <v>-57.5</v>
      </c>
      <c r="H8" s="34">
        <f>Subsurface_Live_Data!L7</f>
        <v>-14439.433626269945</v>
      </c>
    </row>
    <row r="9" spans="1:8">
      <c r="A9" s="34">
        <f>Subsurface_Live_Data!A8</f>
        <v>-57</v>
      </c>
      <c r="B9" s="34">
        <f>Subsurface_Live_Data!B8</f>
        <v>137.46604725484156</v>
      </c>
      <c r="C9" s="34">
        <f>Subsurface_Live_Data!A8</f>
        <v>-57</v>
      </c>
      <c r="D9" s="34">
        <f>Subsurface_Live_Data!G8</f>
        <v>-837.14671714657402</v>
      </c>
      <c r="E9" s="34">
        <f>Subsurface_Live_Data!A8</f>
        <v>-57</v>
      </c>
      <c r="F9" s="34">
        <f>Subsurface_Live_Data!J8</f>
        <v>-5478.1185718984498</v>
      </c>
      <c r="G9" s="34">
        <f>Subsurface_Live_Data!A8</f>
        <v>-57</v>
      </c>
      <c r="H9" s="34">
        <f>Subsurface_Live_Data!L8</f>
        <v>-14448.530982961516</v>
      </c>
    </row>
    <row r="10" spans="1:8">
      <c r="A10" s="34">
        <f>Subsurface_Live_Data!A9</f>
        <v>-56.5</v>
      </c>
      <c r="B10" s="34">
        <f>Subsurface_Live_Data!B9</f>
        <v>141.45582449409375</v>
      </c>
      <c r="C10" s="34">
        <f>Subsurface_Live_Data!A9</f>
        <v>-56.5</v>
      </c>
      <c r="D10" s="34">
        <f>Subsurface_Live_Data!G9</f>
        <v>-844.05192026415375</v>
      </c>
      <c r="E10" s="34">
        <f>Subsurface_Live_Data!A9</f>
        <v>-56.5</v>
      </c>
      <c r="F10" s="34">
        <f>Subsurface_Live_Data!J9</f>
        <v>-5475.8587683367805</v>
      </c>
      <c r="G10" s="34">
        <f>Subsurface_Live_Data!A9</f>
        <v>-56.5</v>
      </c>
      <c r="H10" s="34">
        <f>Subsurface_Live_Data!L9</f>
        <v>-14451.043491876153</v>
      </c>
    </row>
    <row r="11" spans="1:8">
      <c r="A11" s="34">
        <f>Subsurface_Live_Data!A10</f>
        <v>-56</v>
      </c>
      <c r="B11" s="34">
        <f>Subsurface_Live_Data!B10</f>
        <v>167.11523893481203</v>
      </c>
      <c r="C11" s="34">
        <f>Subsurface_Live_Data!A10</f>
        <v>-56</v>
      </c>
      <c r="D11" s="34">
        <f>Subsurface_Live_Data!G10</f>
        <v>-831.78840055882279</v>
      </c>
      <c r="E11" s="34">
        <f>Subsurface_Live_Data!A10</f>
        <v>-56</v>
      </c>
      <c r="F11" s="34">
        <f>Subsurface_Live_Data!J10</f>
        <v>-5451.1406419915475</v>
      </c>
      <c r="G11" s="34">
        <f>Subsurface_Live_Data!A10</f>
        <v>-56</v>
      </c>
      <c r="H11" s="34">
        <f>Subsurface_Live_Data!L10</f>
        <v>-14428.439405329738</v>
      </c>
    </row>
    <row r="12" spans="1:8">
      <c r="A12" s="34">
        <f>Subsurface_Live_Data!A11</f>
        <v>-55.5</v>
      </c>
      <c r="B12" s="34">
        <f>Subsurface_Live_Data!B11</f>
        <v>160.57943103446084</v>
      </c>
      <c r="C12" s="34">
        <f>Subsurface_Live_Data!A11</f>
        <v>-55.5</v>
      </c>
      <c r="D12" s="34">
        <f>Subsurface_Live_Data!G11</f>
        <v>-851.96149925087718</v>
      </c>
      <c r="E12" s="34">
        <f>Subsurface_Live_Data!A11</f>
        <v>-55.5</v>
      </c>
      <c r="F12" s="34">
        <f>Subsurface_Live_Data!J11</f>
        <v>-5457.8236188554847</v>
      </c>
      <c r="G12" s="34">
        <f>Subsurface_Live_Data!A11</f>
        <v>-55.5</v>
      </c>
      <c r="H12" s="34">
        <f>Subsurface_Live_Data!L11</f>
        <v>-14442.113408265826</v>
      </c>
    </row>
    <row r="13" spans="1:8">
      <c r="A13" s="34">
        <f>Subsurface_Live_Data!A12</f>
        <v>-55</v>
      </c>
      <c r="B13" s="34">
        <f>Subsurface_Live_Data!B12</f>
        <v>176.10976359434375</v>
      </c>
      <c r="C13" s="34">
        <f>Subsurface_Live_Data!A12</f>
        <v>-55</v>
      </c>
      <c r="D13" s="34">
        <f>Subsurface_Live_Data!G12</f>
        <v>-852.35346856510455</v>
      </c>
      <c r="E13" s="34">
        <f>Subsurface_Live_Data!A12</f>
        <v>-55</v>
      </c>
      <c r="F13" s="34">
        <f>Subsurface_Live_Data!J12</f>
        <v>-5441.6416267208006</v>
      </c>
      <c r="G13" s="34">
        <f>Subsurface_Live_Data!A12</f>
        <v>-55</v>
      </c>
      <c r="H13" s="34">
        <f>Subsurface_Live_Data!L12</f>
        <v>-14430.198202673149</v>
      </c>
    </row>
    <row r="14" spans="1:8">
      <c r="A14" s="34">
        <f>Subsurface_Live_Data!A13</f>
        <v>-54.5</v>
      </c>
      <c r="B14" s="34">
        <f>Subsurface_Live_Data!B13</f>
        <v>194.40953580826846</v>
      </c>
      <c r="C14" s="34">
        <f>Subsurface_Live_Data!A13</f>
        <v>-54.5</v>
      </c>
      <c r="D14" s="34">
        <f>Subsurface_Live_Data!G13</f>
        <v>-851.34201044906877</v>
      </c>
      <c r="E14" s="34">
        <f>Subsurface_Live_Data!A13</f>
        <v>-54.5</v>
      </c>
      <c r="F14" s="34">
        <f>Subsurface_Live_Data!J13</f>
        <v>-5421.8873589212117</v>
      </c>
      <c r="G14" s="34">
        <f>Subsurface_Live_Data!A13</f>
        <v>-54.5</v>
      </c>
      <c r="H14" s="34">
        <f>Subsurface_Live_Data!L13</f>
        <v>-14414.684613966643</v>
      </c>
    </row>
    <row r="15" spans="1:8">
      <c r="A15" s="34">
        <f>Subsurface_Live_Data!A14</f>
        <v>-54</v>
      </c>
      <c r="B15" s="34">
        <f>Subsurface_Live_Data!B14</f>
        <v>196.39629745562698</v>
      </c>
      <c r="C15" s="34">
        <f>Subsurface_Live_Data!A14</f>
        <v>-54</v>
      </c>
      <c r="D15" s="34">
        <f>Subsurface_Live_Data!G14</f>
        <v>-867.08082452671044</v>
      </c>
      <c r="E15" s="34">
        <f>Subsurface_Live_Data!A14</f>
        <v>-54</v>
      </c>
      <c r="F15" s="34">
        <f>Subsurface_Live_Data!J14</f>
        <v>-5417.639938008685</v>
      </c>
      <c r="G15" s="34">
        <f>Subsurface_Live_Data!A14</f>
        <v>-54</v>
      </c>
      <c r="H15" s="34">
        <f>Subsurface_Live_Data!L14</f>
        <v>-14417.32116780461</v>
      </c>
    </row>
    <row r="16" spans="1:8">
      <c r="A16" s="34">
        <f>Subsurface_Live_Data!A15</f>
        <v>-53.5</v>
      </c>
      <c r="B16" s="34">
        <f>Subsurface_Live_Data!B15</f>
        <v>215.04504497494062</v>
      </c>
      <c r="C16" s="34">
        <f>Subsurface_Live_Data!A15</f>
        <v>-53.5</v>
      </c>
      <c r="D16" s="34">
        <f>Subsurface_Live_Data!G15</f>
        <v>-867.73242244392679</v>
      </c>
      <c r="E16" s="34">
        <f>Subsurface_Live_Data!A15</f>
        <v>-53.5</v>
      </c>
      <c r="F16" s="34">
        <f>Subsurface_Live_Data!J15</f>
        <v>-5395.9216982660082</v>
      </c>
      <c r="G16" s="34">
        <f>Subsurface_Live_Data!A15</f>
        <v>-53.5</v>
      </c>
      <c r="H16" s="34">
        <f>Subsurface_Live_Data!L15</f>
        <v>-14400.512856126623</v>
      </c>
    </row>
    <row r="17" spans="1:8">
      <c r="A17" s="34">
        <f>Subsurface_Live_Data!A16</f>
        <v>-53</v>
      </c>
      <c r="B17" s="34">
        <f>Subsurface_Live_Data!B16</f>
        <v>220.27863667842527</v>
      </c>
      <c r="C17" s="34">
        <f>Subsurface_Live_Data!A16</f>
        <v>-53</v>
      </c>
      <c r="D17" s="34">
        <f>Subsurface_Live_Data!G16</f>
        <v>-881.97588678701368</v>
      </c>
      <c r="E17" s="34">
        <f>Subsurface_Live_Data!A16</f>
        <v>-53</v>
      </c>
      <c r="F17" s="34">
        <f>Subsurface_Live_Data!J16</f>
        <v>-5386.8077504961921</v>
      </c>
      <c r="G17" s="34">
        <f>Subsurface_Live_Data!A16</f>
        <v>-53</v>
      </c>
      <c r="H17" s="34">
        <f>Subsurface_Live_Data!L16</f>
        <v>-14398.546067912983</v>
      </c>
    </row>
    <row r="18" spans="1:8">
      <c r="A18" s="34">
        <f>Subsurface_Live_Data!A17</f>
        <v>-52.5</v>
      </c>
      <c r="B18" s="34">
        <f>Subsurface_Live_Data!B17</f>
        <v>228.48571186718385</v>
      </c>
      <c r="C18" s="34">
        <f>Subsurface_Live_Data!A17</f>
        <v>-52.5</v>
      </c>
      <c r="D18" s="34">
        <f>Subsurface_Live_Data!G17</f>
        <v>-893.87245816726636</v>
      </c>
      <c r="E18" s="34">
        <f>Subsurface_Live_Data!A17</f>
        <v>-52.5</v>
      </c>
      <c r="F18" s="34">
        <f>Subsurface_Live_Data!J17</f>
        <v>-5373.9080450902093</v>
      </c>
      <c r="G18" s="34">
        <f>Subsurface_Live_Data!A17</f>
        <v>-52.5</v>
      </c>
      <c r="H18" s="34">
        <f>Subsurface_Live_Data!L17</f>
        <v>-14392.738160031942</v>
      </c>
    </row>
    <row r="19" spans="1:8">
      <c r="A19" s="34">
        <f>Subsurface_Live_Data!A18</f>
        <v>-52</v>
      </c>
      <c r="B19" s="34">
        <f>Subsurface_Live_Data!B18</f>
        <v>241.24392327938918</v>
      </c>
      <c r="C19" s="34">
        <f>Subsurface_Live_Data!A18</f>
        <v>-52</v>
      </c>
      <c r="D19" s="34">
        <f>Subsurface_Live_Data!G18</f>
        <v>-901.69420616665491</v>
      </c>
      <c r="E19" s="34">
        <f>Subsurface_Live_Data!A18</f>
        <v>-52</v>
      </c>
      <c r="F19" s="34">
        <f>Subsurface_Live_Data!J18</f>
        <v>-5355.6441247545272</v>
      </c>
      <c r="G19" s="34">
        <f>Subsurface_Live_Data!A18</f>
        <v>-52</v>
      </c>
      <c r="H19" s="34">
        <f>Subsurface_Live_Data!L18</f>
        <v>-14381.292965428154</v>
      </c>
    </row>
    <row r="20" spans="1:8">
      <c r="A20" s="34">
        <f>Subsurface_Live_Data!A19</f>
        <v>-51.5</v>
      </c>
      <c r="B20" s="34">
        <f>Subsurface_Live_Data!B19</f>
        <v>261.3961473371179</v>
      </c>
      <c r="C20" s="34">
        <f>Subsurface_Live_Data!A19</f>
        <v>-51.5</v>
      </c>
      <c r="D20" s="34">
        <f>Subsurface_Live_Data!G19</f>
        <v>-902.49397564882395</v>
      </c>
      <c r="E20" s="34">
        <f>Subsurface_Live_Data!A19</f>
        <v>-51.5</v>
      </c>
      <c r="F20" s="34">
        <f>Subsurface_Live_Data!J19</f>
        <v>-5329.1729032899821</v>
      </c>
      <c r="G20" s="34">
        <f>Subsurface_Live_Data!A19</f>
        <v>-51.5</v>
      </c>
      <c r="H20" s="34">
        <f>Subsurface_Live_Data!L19</f>
        <v>-14360.973901182151</v>
      </c>
    </row>
    <row r="21" spans="1:8">
      <c r="A21" s="34">
        <f>Subsurface_Live_Data!A20</f>
        <v>-51</v>
      </c>
      <c r="B21" s="34">
        <f>Subsurface_Live_Data!B20</f>
        <v>251.96732827517536</v>
      </c>
      <c r="C21" s="34">
        <f>Subsurface_Live_Data!A20</f>
        <v>-51</v>
      </c>
      <c r="D21" s="34">
        <f>Subsurface_Live_Data!G20</f>
        <v>-931.54840554392672</v>
      </c>
      <c r="E21" s="34">
        <f>Subsurface_Live_Data!A20</f>
        <v>-51</v>
      </c>
      <c r="F21" s="34">
        <f>Subsurface_Live_Data!J20</f>
        <v>-5331.4698152275032</v>
      </c>
      <c r="G21" s="34">
        <f>Subsurface_Live_Data!A20</f>
        <v>-51</v>
      </c>
      <c r="H21" s="34">
        <f>Subsurface_Live_Data!L20</f>
        <v>-14373.938748540688</v>
      </c>
    </row>
    <row r="22" spans="1:8">
      <c r="A22" s="34">
        <f>Subsurface_Live_Data!A21</f>
        <v>-50.5</v>
      </c>
      <c r="B22" s="34">
        <f>Subsurface_Live_Data!B21</f>
        <v>249.72786812719846</v>
      </c>
      <c r="C22" s="34">
        <f>Subsurface_Live_Data!A21</f>
        <v>-50.5</v>
      </c>
      <c r="D22" s="34">
        <f>Subsurface_Live_Data!G21</f>
        <v>-953.34029007790809</v>
      </c>
      <c r="E22" s="34">
        <f>Subsurface_Live_Data!A21</f>
        <v>-50.5</v>
      </c>
      <c r="F22" s="34">
        <f>Subsurface_Live_Data!J21</f>
        <v>-5325.7654252517168</v>
      </c>
      <c r="G22" s="34">
        <f>Subsurface_Live_Data!A21</f>
        <v>-50.5</v>
      </c>
      <c r="H22" s="34">
        <f>Subsurface_Live_Data!L21</f>
        <v>-14378.277365315</v>
      </c>
    </row>
    <row r="23" spans="1:8">
      <c r="A23" s="34">
        <f>Subsurface_Live_Data!A22</f>
        <v>-50</v>
      </c>
      <c r="B23" s="34">
        <f>Subsurface_Live_Data!B22</f>
        <v>273.71504099052385</v>
      </c>
      <c r="C23" s="34">
        <f>Subsurface_Live_Data!A22</f>
        <v>-50</v>
      </c>
      <c r="D23" s="34">
        <f>Subsurface_Live_Data!G22</f>
        <v>-949.3812081354597</v>
      </c>
      <c r="E23" s="34">
        <f>Subsurface_Live_Data!A22</f>
        <v>-50</v>
      </c>
      <c r="F23" s="34">
        <f>Subsurface_Live_Data!J22</f>
        <v>-5293.0240198977936</v>
      </c>
      <c r="G23" s="34">
        <f>Subsurface_Live_Data!A22</f>
        <v>-50</v>
      </c>
      <c r="H23" s="34">
        <f>Subsurface_Live_Data!L22</f>
        <v>-14352.297245309492</v>
      </c>
    </row>
    <row r="24" spans="1:8">
      <c r="A24" s="34">
        <f>Subsurface_Live_Data!A23</f>
        <v>-49.5</v>
      </c>
      <c r="B24" s="34">
        <f>Subsurface_Live_Data!B23</f>
        <v>258.91748425640003</v>
      </c>
      <c r="C24" s="34">
        <f>Subsurface_Live_Data!A23</f>
        <v>-49.5</v>
      </c>
      <c r="D24" s="34">
        <f>Subsurface_Live_Data!G23</f>
        <v>-981.87751565612007</v>
      </c>
      <c r="E24" s="34">
        <f>Subsurface_Live_Data!A23</f>
        <v>-49.5</v>
      </c>
      <c r="F24" s="34">
        <f>Subsurface_Live_Data!J23</f>
        <v>-5298.2591297231702</v>
      </c>
      <c r="G24" s="34">
        <f>Subsurface_Live_Data!A23</f>
        <v>-49.5</v>
      </c>
      <c r="H24" s="34">
        <f>Subsurface_Live_Data!L23</f>
        <v>-14370.123164794744</v>
      </c>
    </row>
    <row r="25" spans="1:8">
      <c r="A25" s="34">
        <f>Subsurface_Live_Data!A24</f>
        <v>-49</v>
      </c>
      <c r="B25" s="34">
        <f>Subsurface_Live_Data!B24</f>
        <v>268.79279662092654</v>
      </c>
      <c r="C25" s="34">
        <f>Subsurface_Live_Data!A24</f>
        <v>-49</v>
      </c>
      <c r="D25" s="34">
        <f>Subsurface_Live_Data!G24</f>
        <v>-989.71641941258827</v>
      </c>
      <c r="E25" s="34">
        <f>Subsurface_Live_Data!A24</f>
        <v>-49</v>
      </c>
      <c r="F25" s="34">
        <f>Subsurface_Live_Data!J24</f>
        <v>-5278.0159529866269</v>
      </c>
      <c r="G25" s="34">
        <f>Subsurface_Live_Data!A24</f>
        <v>-49</v>
      </c>
      <c r="H25" s="34">
        <f>Subsurface_Live_Data!L24</f>
        <v>-14359.427082125751</v>
      </c>
    </row>
    <row r="26" spans="1:8">
      <c r="A26" s="34">
        <f>Subsurface_Live_Data!A25</f>
        <v>-48.5</v>
      </c>
      <c r="B26" s="34">
        <f>Subsurface_Live_Data!B25</f>
        <v>265.4824606971452</v>
      </c>
      <c r="C26" s="34">
        <f>Subsurface_Live_Data!A25</f>
        <v>-48.5</v>
      </c>
      <c r="D26" s="34">
        <f>Subsurface_Live_Data!G25</f>
        <v>-1009.0624324897547</v>
      </c>
      <c r="E26" s="34">
        <f>Subsurface_Live_Data!A25</f>
        <v>-48.5</v>
      </c>
      <c r="F26" s="34">
        <f>Subsurface_Live_Data!J25</f>
        <v>-5270.1564637981828</v>
      </c>
      <c r="G26" s="34">
        <f>Subsurface_Live_Data!A25</f>
        <v>-48.5</v>
      </c>
      <c r="H26" s="34">
        <f>Subsurface_Live_Data!L25</f>
        <v>-14363.383082293727</v>
      </c>
    </row>
    <row r="27" spans="1:8">
      <c r="A27" s="34">
        <f>Subsurface_Live_Data!A26</f>
        <v>-48</v>
      </c>
      <c r="B27" s="34">
        <f>Subsurface_Live_Data!B26</f>
        <v>253.63702275276361</v>
      </c>
      <c r="C27" s="34">
        <f>Subsurface_Live_Data!A26</f>
        <v>-48</v>
      </c>
      <c r="D27" s="34">
        <f>Subsurface_Live_Data!G26</f>
        <v>-1035.2877490370649</v>
      </c>
      <c r="E27" s="34">
        <f>Subsurface_Live_Data!A26</f>
        <v>-48</v>
      </c>
      <c r="F27" s="34">
        <f>Subsurface_Live_Data!J26</f>
        <v>-5270.0342729096683</v>
      </c>
      <c r="G27" s="34">
        <f>Subsurface_Live_Data!A26</f>
        <v>-48</v>
      </c>
      <c r="H27" s="34">
        <f>Subsurface_Live_Data!L26</f>
        <v>-14376.706623450429</v>
      </c>
    </row>
    <row r="28" spans="1:8">
      <c r="A28" s="34">
        <f>Subsurface_Live_Data!A27</f>
        <v>-47.5</v>
      </c>
      <c r="B28" s="34">
        <f>Subsurface_Live_Data!B27</f>
        <v>262.75484348528926</v>
      </c>
      <c r="C28" s="34">
        <f>Subsurface_Live_Data!A27</f>
        <v>-47.5</v>
      </c>
      <c r="D28" s="34">
        <f>Subsurface_Live_Data!G27</f>
        <v>-1039.9293139585957</v>
      </c>
      <c r="E28" s="34">
        <f>Subsurface_Live_Data!A27</f>
        <v>-47.5</v>
      </c>
      <c r="F28" s="34">
        <f>Subsurface_Live_Data!J27</f>
        <v>-5248.1559278122386</v>
      </c>
      <c r="G28" s="34">
        <f>Subsurface_Live_Data!A27</f>
        <v>-47.5</v>
      </c>
      <c r="H28" s="34">
        <f>Subsurface_Live_Data!L27</f>
        <v>-14365.788307675193</v>
      </c>
    </row>
    <row r="29" spans="1:8">
      <c r="A29" s="34">
        <f>Subsurface_Live_Data!A28</f>
        <v>-47</v>
      </c>
      <c r="B29" s="34">
        <f>Subsurface_Live_Data!B28</f>
        <v>253.91481019754531</v>
      </c>
      <c r="C29" s="34">
        <f>Subsurface_Live_Data!A28</f>
        <v>-47</v>
      </c>
      <c r="D29" s="34">
        <f>Subsurface_Live_Data!G28</f>
        <v>-1060.2273748113207</v>
      </c>
      <c r="E29" s="34">
        <f>Subsurface_Live_Data!A28</f>
        <v>-47</v>
      </c>
      <c r="F29" s="34">
        <f>Subsurface_Live_Data!J28</f>
        <v>-5243.4482622119995</v>
      </c>
      <c r="G29" s="34">
        <f>Subsurface_Live_Data!A28</f>
        <v>-47</v>
      </c>
      <c r="H29" s="34">
        <f>Subsurface_Live_Data!L28</f>
        <v>-14375.018531112964</v>
      </c>
    </row>
    <row r="30" spans="1:8">
      <c r="A30" s="34">
        <f>Subsurface_Live_Data!A29</f>
        <v>-46.5</v>
      </c>
      <c r="B30" s="34">
        <f>Subsurface_Live_Data!B29</f>
        <v>253.748238320312</v>
      </c>
      <c r="C30" s="34">
        <f>Subsurface_Live_Data!A29</f>
        <v>-46.5</v>
      </c>
      <c r="D30" s="34">
        <f>Subsurface_Live_Data!G29</f>
        <v>-1070.5140647842013</v>
      </c>
      <c r="E30" s="34">
        <f>Subsurface_Live_Data!A29</f>
        <v>-46.5</v>
      </c>
      <c r="F30" s="34">
        <f>Subsurface_Live_Data!J29</f>
        <v>-5229.2865671993422</v>
      </c>
      <c r="G30" s="34">
        <f>Subsurface_Live_Data!A29</f>
        <v>-46.5</v>
      </c>
      <c r="H30" s="34">
        <f>Subsurface_Live_Data!L29</f>
        <v>-14374.059453778262</v>
      </c>
    </row>
    <row r="31" spans="1:8">
      <c r="A31" s="34">
        <f>Subsurface_Live_Data!A30</f>
        <v>-46</v>
      </c>
      <c r="B31" s="34">
        <f>Subsurface_Live_Data!B30</f>
        <v>237.40469511010875</v>
      </c>
      <c r="C31" s="34">
        <f>Subsurface_Live_Data!A30</f>
        <v>-46</v>
      </c>
      <c r="D31" s="34">
        <f>Subsurface_Live_Data!G30</f>
        <v>-1094.5674472059293</v>
      </c>
      <c r="E31" s="34">
        <f>Subsurface_Live_Data!A30</f>
        <v>-46</v>
      </c>
      <c r="F31" s="34">
        <f>Subsurface_Live_Data!J30</f>
        <v>-5230.5288513473715</v>
      </c>
      <c r="G31" s="34">
        <f>Subsurface_Live_Data!A30</f>
        <v>-46</v>
      </c>
      <c r="H31" s="34">
        <f>Subsurface_Live_Data!L30</f>
        <v>-14391.263893766996</v>
      </c>
    </row>
    <row r="32" spans="1:8">
      <c r="A32" s="34">
        <f>Subsurface_Live_Data!A31</f>
        <v>-45.5</v>
      </c>
      <c r="B32" s="34">
        <f>Subsurface_Live_Data!B31</f>
        <v>230.03534200748854</v>
      </c>
      <c r="C32" s="34">
        <f>Subsurface_Live_Data!A31</f>
        <v>-45.5</v>
      </c>
      <c r="D32" s="34">
        <f>Subsurface_Live_Data!G31</f>
        <v>-1108.188349642299</v>
      </c>
      <c r="E32" s="34">
        <f>Subsurface_Live_Data!A31</f>
        <v>-45.5</v>
      </c>
      <c r="F32" s="34">
        <f>Subsurface_Live_Data!J31</f>
        <v>-5222.0325930924691</v>
      </c>
      <c r="G32" s="34">
        <f>Subsurface_Live_Data!A31</f>
        <v>-45.5</v>
      </c>
      <c r="H32" s="34">
        <f>Subsurface_Live_Data!L31</f>
        <v>-14397.984246060068</v>
      </c>
    </row>
    <row r="33" spans="1:8">
      <c r="A33" s="34">
        <f>Subsurface_Live_Data!A32</f>
        <v>-45</v>
      </c>
      <c r="B33" s="34">
        <f>Subsurface_Live_Data!B32</f>
        <v>208.8220272535724</v>
      </c>
      <c r="C33" s="34">
        <f>Subsurface_Live_Data!A32</f>
        <v>-45</v>
      </c>
      <c r="D33" s="34">
        <f>Subsurface_Live_Data!G32</f>
        <v>-1133.2528729996975</v>
      </c>
      <c r="E33" s="34">
        <f>Subsurface_Live_Data!A32</f>
        <v>-45</v>
      </c>
      <c r="F33" s="34">
        <f>Subsurface_Live_Data!J32</f>
        <v>-5226.6257533889702</v>
      </c>
      <c r="G33" s="34">
        <f>Subsurface_Live_Data!A32</f>
        <v>-45</v>
      </c>
      <c r="H33" s="34">
        <f>Subsurface_Live_Data!L32</f>
        <v>-14420.259242085222</v>
      </c>
    </row>
    <row r="34" spans="1:8">
      <c r="A34" s="34">
        <f>Subsurface_Live_Data!A33</f>
        <v>-44.5</v>
      </c>
      <c r="B34" s="34">
        <f>Subsurface_Live_Data!B33</f>
        <v>201.66422960156285</v>
      </c>
      <c r="C34" s="34">
        <f>Subsurface_Live_Data!A33</f>
        <v>-44.5</v>
      </c>
      <c r="D34" s="34">
        <f>Subsurface_Live_Data!G33</f>
        <v>-1142.9729538539627</v>
      </c>
      <c r="E34" s="34">
        <f>Subsurface_Live_Data!A33</f>
        <v>-44.5</v>
      </c>
      <c r="F34" s="34">
        <f>Subsurface_Live_Data!J33</f>
        <v>-5216.4199471214388</v>
      </c>
      <c r="G34" s="34">
        <f>Subsurface_Live_Data!A33</f>
        <v>-44.5</v>
      </c>
      <c r="H34" s="34">
        <f>Subsurface_Live_Data!L33</f>
        <v>-14426.310755281738</v>
      </c>
    </row>
    <row r="35" spans="1:8">
      <c r="A35" s="34">
        <f>Subsurface_Live_Data!A34</f>
        <v>-44</v>
      </c>
      <c r="B35" s="34">
        <f>Subsurface_Live_Data!B34</f>
        <v>200.11672258234324</v>
      </c>
      <c r="C35" s="34">
        <f>Subsurface_Live_Data!A34</f>
        <v>-44</v>
      </c>
      <c r="D35" s="34">
        <f>Subsurface_Live_Data!G34</f>
        <v>-1145.4758276935613</v>
      </c>
      <c r="E35" s="34">
        <f>Subsurface_Live_Data!A34</f>
        <v>-44</v>
      </c>
      <c r="F35" s="34">
        <f>Subsurface_Live_Data!J34</f>
        <v>-5199.8729028495209</v>
      </c>
      <c r="G35" s="34">
        <f>Subsurface_Live_Data!A34</f>
        <v>-44</v>
      </c>
      <c r="H35" s="34">
        <f>Subsurface_Live_Data!L34</f>
        <v>-14425.794781692586</v>
      </c>
    </row>
    <row r="36" spans="1:8">
      <c r="A36" s="34">
        <f>Subsurface_Live_Data!A35</f>
        <v>-43.5</v>
      </c>
      <c r="B36" s="34">
        <f>Subsurface_Live_Data!B35</f>
        <v>210.84839534160349</v>
      </c>
      <c r="C36" s="34">
        <f>Subsurface_Live_Data!A35</f>
        <v>-43.5</v>
      </c>
      <c r="D36" s="34">
        <f>Subsurface_Live_Data!G35</f>
        <v>-1134.4027841568573</v>
      </c>
      <c r="E36" s="34">
        <f>Subsurface_Live_Data!A35</f>
        <v>-43.5</v>
      </c>
      <c r="F36" s="34">
        <f>Subsurface_Live_Data!J35</f>
        <v>-5170.3297736039531</v>
      </c>
      <c r="G36" s="34">
        <f>Subsurface_Live_Data!A35</f>
        <v>-43.5</v>
      </c>
      <c r="H36" s="34">
        <f>Subsurface_Live_Data!L35</f>
        <v>-14411.138298741691</v>
      </c>
    </row>
    <row r="37" spans="1:8">
      <c r="A37" s="34">
        <f>Subsurface_Live_Data!A36</f>
        <v>-43</v>
      </c>
      <c r="B37" s="34">
        <f>Subsurface_Live_Data!B36</f>
        <v>180.5581841932563</v>
      </c>
      <c r="C37" s="34">
        <f>Subsurface_Live_Data!A36</f>
        <v>-43</v>
      </c>
      <c r="D37" s="34">
        <f>Subsurface_Live_Data!G36</f>
        <v>-1160.9887150334339</v>
      </c>
      <c r="E37" s="34">
        <f>Subsurface_Live_Data!A36</f>
        <v>-43</v>
      </c>
      <c r="F37" s="34">
        <f>Subsurface_Live_Data!J36</f>
        <v>-5181.1073430208353</v>
      </c>
      <c r="G37" s="34">
        <f>Subsurface_Live_Data!A36</f>
        <v>-43</v>
      </c>
      <c r="H37" s="34">
        <f>Subsurface_Live_Data!L36</f>
        <v>-14443.135014697382</v>
      </c>
    </row>
    <row r="38" spans="1:8">
      <c r="A38" s="34">
        <f>Subsurface_Live_Data!A37</f>
        <v>-42.5</v>
      </c>
      <c r="B38" s="34">
        <f>Subsurface_Live_Data!B37</f>
        <v>181.72917551772019</v>
      </c>
      <c r="C38" s="34">
        <f>Subsurface_Live_Data!A37</f>
        <v>-42.5</v>
      </c>
      <c r="D38" s="34">
        <f>Subsurface_Live_Data!G37</f>
        <v>-1155.7366603426501</v>
      </c>
      <c r="E38" s="34">
        <f>Subsurface_Live_Data!A37</f>
        <v>-42.5</v>
      </c>
      <c r="F38" s="34">
        <f>Subsurface_Live_Data!J37</f>
        <v>-5159.7400643138062</v>
      </c>
      <c r="G38" s="34">
        <f>Subsurface_Live_Data!A37</f>
        <v>-42.5</v>
      </c>
      <c r="H38" s="34">
        <f>Subsurface_Live_Data!L37</f>
        <v>-14439.185599939738</v>
      </c>
    </row>
    <row r="39" spans="1:8">
      <c r="A39" s="34">
        <f>Subsurface_Live_Data!A38</f>
        <v>-42</v>
      </c>
      <c r="B39" s="34">
        <f>Subsurface_Live_Data!B38</f>
        <v>170.62817299702391</v>
      </c>
      <c r="C39" s="34">
        <f>Subsurface_Live_Data!A38</f>
        <v>-42</v>
      </c>
      <c r="D39" s="34">
        <f>Subsurface_Live_Data!G38</f>
        <v>-1160.7363810524637</v>
      </c>
      <c r="E39" s="34">
        <f>Subsurface_Live_Data!A38</f>
        <v>-42</v>
      </c>
      <c r="F39" s="34">
        <f>Subsurface_Live_Data!J38</f>
        <v>-5149.9806369244088</v>
      </c>
      <c r="G39" s="34">
        <f>Subsurface_Live_Data!A38</f>
        <v>-42</v>
      </c>
      <c r="H39" s="34">
        <f>Subsurface_Live_Data!L38</f>
        <v>-14449.178086262806</v>
      </c>
    </row>
    <row r="40" spans="1:8">
      <c r="A40" s="34">
        <f>Subsurface_Live_Data!A39</f>
        <v>-41.5</v>
      </c>
      <c r="B40" s="34">
        <f>Subsurface_Live_Data!B39</f>
        <v>171.38557913738282</v>
      </c>
      <c r="C40" s="34">
        <f>Subsurface_Live_Data!A39</f>
        <v>-41.5</v>
      </c>
      <c r="D40" s="34">
        <f>Subsurface_Live_Data!G39</f>
        <v>-1152.9455380751206</v>
      </c>
      <c r="E40" s="34">
        <f>Subsurface_Live_Data!A39</f>
        <v>-41.5</v>
      </c>
      <c r="F40" s="34">
        <f>Subsurface_Live_Data!J39</f>
        <v>-5127.7202684517797</v>
      </c>
      <c r="G40" s="34">
        <f>Subsurface_Live_Data!A39</f>
        <v>-41.5</v>
      </c>
      <c r="H40" s="34">
        <f>Subsurface_Live_Data!L39</f>
        <v>-14445.636705516727</v>
      </c>
    </row>
    <row r="41" spans="1:8">
      <c r="A41" s="34">
        <f>Subsurface_Live_Data!A40</f>
        <v>-41</v>
      </c>
      <c r="B41" s="34">
        <f>Subsurface_Live_Data!B40</f>
        <v>176.66624192778235</v>
      </c>
      <c r="C41" s="34">
        <f>Subsurface_Live_Data!A40</f>
        <v>-41</v>
      </c>
      <c r="D41" s="34">
        <f>Subsurface_Live_Data!G40</f>
        <v>-1139.5432933982247</v>
      </c>
      <c r="E41" s="34">
        <f>Subsurface_Live_Data!A40</f>
        <v>-41</v>
      </c>
      <c r="F41" s="34">
        <f>Subsurface_Live_Data!J40</f>
        <v>-5100.3179683082999</v>
      </c>
      <c r="G41" s="34">
        <f>Subsurface_Live_Data!A40</f>
        <v>-41</v>
      </c>
      <c r="H41" s="34">
        <f>Subsurface_Live_Data!L40</f>
        <v>-14436.957025877315</v>
      </c>
    </row>
    <row r="42" spans="1:8">
      <c r="A42" s="34">
        <f>Subsurface_Live_Data!A41</f>
        <v>-40.5</v>
      </c>
      <c r="B42" s="34">
        <f>Subsurface_Live_Data!B41</f>
        <v>191.24651788741608</v>
      </c>
      <c r="C42" s="34">
        <f>Subsurface_Live_Data!A41</f>
        <v>-40.5</v>
      </c>
      <c r="D42" s="34">
        <f>Subsurface_Live_Data!G41</f>
        <v>-1116.0937371427301</v>
      </c>
      <c r="E42" s="34">
        <f>Subsurface_Live_Data!A41</f>
        <v>-40.5</v>
      </c>
      <c r="F42" s="34">
        <f>Subsurface_Live_Data!J41</f>
        <v>-5063.0236189190437</v>
      </c>
      <c r="G42" s="34">
        <f>Subsurface_Live_Data!A41</f>
        <v>-40.5</v>
      </c>
      <c r="H42" s="34">
        <f>Subsurface_Live_Data!L41</f>
        <v>-14417.727999575573</v>
      </c>
    </row>
    <row r="43" spans="1:8">
      <c r="A43" s="34">
        <f>Subsurface_Live_Data!A42</f>
        <v>-40</v>
      </c>
      <c r="B43" s="34">
        <f>Subsurface_Live_Data!B42</f>
        <v>197.66557297517377</v>
      </c>
      <c r="C43" s="34">
        <f>Subsurface_Live_Data!A42</f>
        <v>-40</v>
      </c>
      <c r="D43" s="34">
        <f>Subsurface_Live_Data!G42</f>
        <v>-1099.5178884077936</v>
      </c>
      <c r="E43" s="34">
        <f>Subsurface_Live_Data!A42</f>
        <v>-40</v>
      </c>
      <c r="F43" s="34">
        <f>Subsurface_Live_Data!J42</f>
        <v>-5033.3267998786978</v>
      </c>
      <c r="G43" s="34">
        <f>Subsurface_Live_Data!A42</f>
        <v>-40</v>
      </c>
      <c r="H43" s="34">
        <f>Subsurface_Live_Data!L42</f>
        <v>-14407.889377873091</v>
      </c>
    </row>
    <row r="44" spans="1:8">
      <c r="A44" s="34">
        <f>Subsurface_Live_Data!A43</f>
        <v>-39.5</v>
      </c>
      <c r="B44" s="34">
        <f>Subsurface_Live_Data!B43</f>
        <v>200.98178735327417</v>
      </c>
      <c r="C44" s="34">
        <f>Subsurface_Live_Data!A43</f>
        <v>-39.5</v>
      </c>
      <c r="D44" s="34">
        <f>Subsurface_Live_Data!G43</f>
        <v>-1085.1246896002299</v>
      </c>
      <c r="E44" s="34">
        <f>Subsurface_Live_Data!A43</f>
        <v>-39.5</v>
      </c>
      <c r="F44" s="34">
        <f>Subsurface_Live_Data!J43</f>
        <v>-5006.2004958256884</v>
      </c>
      <c r="G44" s="34">
        <f>Subsurface_Live_Data!A43</f>
        <v>-39.5</v>
      </c>
      <c r="H44" s="34">
        <f>Subsurface_Live_Data!L43</f>
        <v>-14401.70930632222</v>
      </c>
    </row>
    <row r="45" spans="1:8">
      <c r="A45" s="34">
        <f>Subsurface_Live_Data!A44</f>
        <v>-39</v>
      </c>
      <c r="B45" s="34">
        <f>Subsurface_Live_Data!B44</f>
        <v>184.54420924136062</v>
      </c>
      <c r="C45" s="34">
        <f>Subsurface_Live_Data!A44</f>
        <v>-39</v>
      </c>
      <c r="D45" s="34">
        <f>Subsurface_Live_Data!G44</f>
        <v>-1089.067499497856</v>
      </c>
      <c r="E45" s="34">
        <f>Subsurface_Live_Data!A44</f>
        <v>-39</v>
      </c>
      <c r="F45" s="34">
        <f>Subsurface_Live_Data!J44</f>
        <v>-4998.3297394704359</v>
      </c>
      <c r="G45" s="34">
        <f>Subsurface_Live_Data!A44</f>
        <v>-39</v>
      </c>
      <c r="H45" s="34">
        <f>Subsurface_Live_Data!L44</f>
        <v>-14418.204763014835</v>
      </c>
    </row>
    <row r="46" spans="1:8">
      <c r="A46" s="34">
        <f>Subsurface_Live_Data!A45</f>
        <v>-38.5</v>
      </c>
      <c r="B46" s="34">
        <f>Subsurface_Live_Data!B45</f>
        <v>211.63430992610967</v>
      </c>
      <c r="C46" s="34">
        <f>Subsurface_Live_Data!A45</f>
        <v>-38.5</v>
      </c>
      <c r="D46" s="34">
        <f>Subsurface_Live_Data!G45</f>
        <v>-1050.7650963882015</v>
      </c>
      <c r="E46" s="34">
        <f>Subsurface_Live_Data!A45</f>
        <v>-38.5</v>
      </c>
      <c r="F46" s="34">
        <f>Subsurface_Live_Data!J45</f>
        <v>-4946.4699343706097</v>
      </c>
      <c r="G46" s="34">
        <f>Subsurface_Live_Data!A45</f>
        <v>-38.5</v>
      </c>
      <c r="H46" s="34">
        <f>Subsurface_Live_Data!L45</f>
        <v>-14385.269852741802</v>
      </c>
    </row>
    <row r="47" spans="1:8">
      <c r="A47" s="34">
        <f>Subsurface_Live_Data!A46</f>
        <v>-38</v>
      </c>
      <c r="B47" s="34">
        <f>Subsurface_Live_Data!B46</f>
        <v>202.93658014849487</v>
      </c>
      <c r="C47" s="34">
        <f>Subsurface_Live_Data!A46</f>
        <v>-38</v>
      </c>
      <c r="D47" s="34">
        <f>Subsurface_Live_Data!G46</f>
        <v>-1046.5270456528119</v>
      </c>
      <c r="E47" s="34">
        <f>Subsurface_Live_Data!A46</f>
        <v>-38</v>
      </c>
      <c r="F47" s="34">
        <f>Subsurface_Live_Data!J46</f>
        <v>-4929.9763139430179</v>
      </c>
      <c r="G47" s="34">
        <f>Subsurface_Live_Data!A46</f>
        <v>-38</v>
      </c>
      <c r="H47" s="34">
        <f>Subsurface_Live_Data!L46</f>
        <v>-14393.359221488083</v>
      </c>
    </row>
    <row r="48" spans="1:8">
      <c r="A48" s="34">
        <f>Subsurface_Live_Data!A47</f>
        <v>-37.5</v>
      </c>
      <c r="B48" s="34">
        <f>Subsurface_Live_Data!B47</f>
        <v>239.18714852881689</v>
      </c>
      <c r="C48" s="34">
        <f>Subsurface_Live_Data!A47</f>
        <v>-37.5</v>
      </c>
      <c r="D48" s="34">
        <f>Subsurface_Live_Data!G47</f>
        <v>-999.00827002652466</v>
      </c>
      <c r="E48" s="34">
        <f>Subsurface_Live_Data!A47</f>
        <v>-37.5</v>
      </c>
      <c r="F48" s="34">
        <f>Subsurface_Live_Data!J47</f>
        <v>-4868.15535289123</v>
      </c>
      <c r="G48" s="34">
        <f>Subsurface_Live_Data!A47</f>
        <v>-37.5</v>
      </c>
      <c r="H48" s="34">
        <f>Subsurface_Live_Data!L47</f>
        <v>-14350.468525590761</v>
      </c>
    </row>
    <row r="49" spans="1:8">
      <c r="A49" s="34">
        <f>Subsurface_Live_Data!A48</f>
        <v>-37</v>
      </c>
      <c r="B49" s="34">
        <f>Subsurface_Live_Data!B48</f>
        <v>236.18872035541293</v>
      </c>
      <c r="C49" s="34">
        <f>Subsurface_Live_Data!A48</f>
        <v>-37</v>
      </c>
      <c r="D49" s="34">
        <f>Subsurface_Live_Data!G48</f>
        <v>-989.19210552817231</v>
      </c>
      <c r="E49" s="34">
        <f>Subsurface_Live_Data!A48</f>
        <v>-37</v>
      </c>
      <c r="F49" s="34">
        <f>Subsurface_Live_Data!J48</f>
        <v>-4845.2498297663533</v>
      </c>
      <c r="G49" s="34">
        <f>Subsurface_Live_Data!A48</f>
        <v>-37</v>
      </c>
      <c r="H49" s="34">
        <f>Subsurface_Live_Data!L48</f>
        <v>-14352.617295748752</v>
      </c>
    </row>
    <row r="50" spans="1:8">
      <c r="A50" s="34">
        <f>Subsurface_Live_Data!A49</f>
        <v>-36.5</v>
      </c>
      <c r="B50" s="34">
        <f>Subsurface_Live_Data!B49</f>
        <v>264.8535608975177</v>
      </c>
      <c r="C50" s="34">
        <f>Subsurface_Live_Data!A49</f>
        <v>-36.5</v>
      </c>
      <c r="D50" s="34">
        <f>Subsurface_Live_Data!G49</f>
        <v>-949.14663407511478</v>
      </c>
      <c r="E50" s="34">
        <f>Subsurface_Live_Data!A49</f>
        <v>-36.5</v>
      </c>
      <c r="F50" s="34">
        <f>Subsurface_Live_Data!J49</f>
        <v>-4790.3958138257221</v>
      </c>
      <c r="G50" s="34">
        <f>Subsurface_Live_Data!A49</f>
        <v>-36.5</v>
      </c>
      <c r="H50" s="34">
        <f>Subsurface_Live_Data!L49</f>
        <v>-14318.999830621673</v>
      </c>
    </row>
    <row r="51" spans="1:8">
      <c r="A51" s="34">
        <f>Subsurface_Live_Data!A50</f>
        <v>-36</v>
      </c>
      <c r="B51" s="34">
        <f>Subsurface_Live_Data!B50</f>
        <v>273.24610443212225</v>
      </c>
      <c r="C51" s="34">
        <f>Subsurface_Live_Data!A50</f>
        <v>-36</v>
      </c>
      <c r="D51" s="34">
        <f>Subsurface_Live_Data!G50</f>
        <v>-928.86161701493154</v>
      </c>
      <c r="E51" s="34">
        <f>Subsurface_Live_Data!A50</f>
        <v>-36</v>
      </c>
      <c r="F51" s="34">
        <f>Subsurface_Live_Data!J50</f>
        <v>-4755.5799926839818</v>
      </c>
      <c r="G51" s="34">
        <f>Subsurface_Live_Data!A50</f>
        <v>-36</v>
      </c>
      <c r="H51" s="34">
        <f>Subsurface_Live_Data!L50</f>
        <v>-14308.856517741029</v>
      </c>
    </row>
    <row r="52" spans="1:8">
      <c r="A52" s="34">
        <f>Subsurface_Live_Data!A51</f>
        <v>-35.5</v>
      </c>
      <c r="B52" s="34">
        <f>Subsurface_Live_Data!B51</f>
        <v>284.9525044866856</v>
      </c>
      <c r="C52" s="34">
        <f>Subsurface_Live_Data!A51</f>
        <v>-35.5</v>
      </c>
      <c r="D52" s="34">
        <f>Subsurface_Live_Data!G51</f>
        <v>-905.81184406606019</v>
      </c>
      <c r="E52" s="34">
        <f>Subsurface_Live_Data!A51</f>
        <v>-35.5</v>
      </c>
      <c r="F52" s="34">
        <f>Subsurface_Live_Data!J51</f>
        <v>-4717.2700233725591</v>
      </c>
      <c r="G52" s="34">
        <f>Subsurface_Live_Data!A51</f>
        <v>-35.5</v>
      </c>
      <c r="H52" s="34">
        <f>Subsurface_Live_Data!L51</f>
        <v>-14295.332442339692</v>
      </c>
    </row>
    <row r="53" spans="1:8">
      <c r="A53" s="34">
        <f>Subsurface_Live_Data!A52</f>
        <v>-35</v>
      </c>
      <c r="B53" s="34">
        <f>Subsurface_Live_Data!B52</f>
        <v>280.71344003936963</v>
      </c>
      <c r="C53" s="34">
        <f>Subsurface_Live_Data!A52</f>
        <v>-35</v>
      </c>
      <c r="D53" s="34">
        <f>Subsurface_Live_Data!G52</f>
        <v>-898.58806740695366</v>
      </c>
      <c r="E53" s="34">
        <f>Subsurface_Live_Data!A52</f>
        <v>-35</v>
      </c>
      <c r="F53" s="34">
        <f>Subsurface_Live_Data!J52</f>
        <v>-4694.7815906867754</v>
      </c>
      <c r="G53" s="34">
        <f>Subsurface_Live_Data!A52</f>
        <v>-35</v>
      </c>
      <c r="H53" s="34">
        <f>Subsurface_Live_Data!L52</f>
        <v>-14300.415885570099</v>
      </c>
    </row>
    <row r="54" spans="1:8">
      <c r="A54" s="34">
        <f>Subsurface_Live_Data!A53</f>
        <v>-34.5</v>
      </c>
      <c r="B54" s="34">
        <f>Subsurface_Live_Data!B53</f>
        <v>316.31487804948046</v>
      </c>
      <c r="C54" s="34">
        <f>Subsurface_Live_Data!A53</f>
        <v>-34.5</v>
      </c>
      <c r="D54" s="34">
        <f>Subsurface_Live_Data!G53</f>
        <v>-853.72063438924761</v>
      </c>
      <c r="E54" s="34">
        <f>Subsurface_Live_Data!A53</f>
        <v>-34.5</v>
      </c>
      <c r="F54" s="34">
        <f>Subsurface_Live_Data!J53</f>
        <v>-4632.3874716345299</v>
      </c>
      <c r="G54" s="34">
        <f>Subsurface_Live_Data!A53</f>
        <v>-34.5</v>
      </c>
      <c r="H54" s="34">
        <f>Subsurface_Live_Data!L53</f>
        <v>-14260.542753959315</v>
      </c>
    </row>
    <row r="55" spans="1:8">
      <c r="A55" s="34">
        <f>Subsurface_Live_Data!A54</f>
        <v>-34</v>
      </c>
      <c r="B55" s="34">
        <f>Subsurface_Live_Data!B54</f>
        <v>319.41525492664545</v>
      </c>
      <c r="C55" s="34">
        <f>Subsurface_Live_Data!A54</f>
        <v>-34</v>
      </c>
      <c r="D55" s="34">
        <f>Subsurface_Live_Data!G54</f>
        <v>-840.72451408379857</v>
      </c>
      <c r="E55" s="34">
        <f>Subsurface_Live_Data!A54</f>
        <v>-34</v>
      </c>
      <c r="F55" s="34">
        <f>Subsurface_Live_Data!J54</f>
        <v>-4602.4901431838944</v>
      </c>
      <c r="G55" s="34">
        <f>Subsurface_Live_Data!A54</f>
        <v>-34</v>
      </c>
      <c r="H55" s="34">
        <f>Subsurface_Live_Data!L54</f>
        <v>-14258.213492996589</v>
      </c>
    </row>
    <row r="56" spans="1:8">
      <c r="A56" s="34">
        <f>Subsurface_Live_Data!A55</f>
        <v>-33.5</v>
      </c>
      <c r="B56" s="34">
        <f>Subsurface_Live_Data!B55</f>
        <v>328.44480575089858</v>
      </c>
      <c r="C56" s="34">
        <f>Subsurface_Live_Data!A55</f>
        <v>-33.5</v>
      </c>
      <c r="D56" s="34">
        <f>Subsurface_Live_Data!G55</f>
        <v>-822.75543045364168</v>
      </c>
      <c r="E56" s="34">
        <f>Subsurface_Live_Data!A55</f>
        <v>-33.5</v>
      </c>
      <c r="F56" s="34">
        <f>Subsurface_Live_Data!J55</f>
        <v>-4566.7222049651718</v>
      </c>
      <c r="G56" s="34">
        <f>Subsurface_Live_Data!A55</f>
        <v>-33.5</v>
      </c>
      <c r="H56" s="34">
        <f>Subsurface_Live_Data!L55</f>
        <v>-14249.64775427259</v>
      </c>
    </row>
    <row r="57" spans="1:8">
      <c r="A57" s="34">
        <f>Subsurface_Live_Data!A56</f>
        <v>-33</v>
      </c>
      <c r="B57" s="34">
        <f>Subsurface_Live_Data!B56</f>
        <v>342.05712046848419</v>
      </c>
      <c r="C57" s="34">
        <f>Subsurface_Live_Data!A56</f>
        <v>-33</v>
      </c>
      <c r="D57" s="34">
        <f>Subsurface_Live_Data!G56</f>
        <v>-801.13623148242152</v>
      </c>
      <c r="E57" s="34">
        <f>Subsurface_Live_Data!A56</f>
        <v>-33</v>
      </c>
      <c r="F57" s="34">
        <f>Subsurface_Live_Data!J56</f>
        <v>-4526.4945388619635</v>
      </c>
      <c r="G57" s="34">
        <f>Subsurface_Live_Data!A56</f>
        <v>-33</v>
      </c>
      <c r="H57" s="34">
        <f>Subsurface_Live_Data!L56</f>
        <v>-14236.40952611411</v>
      </c>
    </row>
    <row r="58" spans="1:8">
      <c r="A58" s="34">
        <f>Subsurface_Live_Data!A57</f>
        <v>-32.5</v>
      </c>
      <c r="B58" s="34">
        <f>Subsurface_Live_Data!B57</f>
        <v>350.91834122472949</v>
      </c>
      <c r="C58" s="34">
        <f>Subsurface_Live_Data!A57</f>
        <v>-32.5</v>
      </c>
      <c r="D58" s="34">
        <f>Subsurface_Live_Data!G57</f>
        <v>-784.83949490122961</v>
      </c>
      <c r="E58" s="34">
        <f>Subsurface_Live_Data!A57</f>
        <v>-32.5</v>
      </c>
      <c r="F58" s="34">
        <f>Subsurface_Live_Data!J57</f>
        <v>-4491.2067931965375</v>
      </c>
      <c r="G58" s="34">
        <f>Subsurface_Live_Data!A57</f>
        <v>-32.5</v>
      </c>
      <c r="H58" s="34">
        <f>Subsurface_Live_Data!L57</f>
        <v>-14229.16735582466</v>
      </c>
    </row>
    <row r="59" spans="1:8">
      <c r="A59" s="34">
        <f>Subsurface_Live_Data!A58</f>
        <v>-32</v>
      </c>
      <c r="B59" s="34">
        <f>Subsurface_Live_Data!B58</f>
        <v>340.91681406553505</v>
      </c>
      <c r="C59" s="34">
        <f>Subsurface_Live_Data!A58</f>
        <v>-32</v>
      </c>
      <c r="D59" s="34">
        <f>Subsurface_Live_Data!G58</f>
        <v>-787.40686095975809</v>
      </c>
      <c r="E59" s="34">
        <f>Subsurface_Live_Data!A58</f>
        <v>-32</v>
      </c>
      <c r="F59" s="34">
        <f>Subsurface_Live_Data!J58</f>
        <v>-4475.0373808520171</v>
      </c>
      <c r="G59" s="34">
        <f>Subsurface_Live_Data!A58</f>
        <v>-32</v>
      </c>
      <c r="H59" s="34">
        <f>Subsurface_Live_Data!L58</f>
        <v>-14244.035256695022</v>
      </c>
    </row>
    <row r="60" spans="1:8">
      <c r="A60" s="34">
        <f>Subsurface_Live_Data!A59</f>
        <v>-31.5</v>
      </c>
      <c r="B60" s="34">
        <f>Subsurface_Live_Data!B59</f>
        <v>355.15219987006986</v>
      </c>
      <c r="C60" s="34">
        <f>Subsurface_Live_Data!A59</f>
        <v>-31.5</v>
      </c>
      <c r="D60" s="34">
        <f>Subsurface_Live_Data!G59</f>
        <v>-767.4404318221907</v>
      </c>
      <c r="E60" s="34">
        <f>Subsurface_Live_Data!A59</f>
        <v>-31.5</v>
      </c>
      <c r="F60" s="34">
        <f>Subsurface_Live_Data!J59</f>
        <v>-4434.9539897341474</v>
      </c>
      <c r="G60" s="34">
        <f>Subsurface_Live_Data!A59</f>
        <v>-31.5</v>
      </c>
      <c r="H60" s="34">
        <f>Subsurface_Live_Data!L59</f>
        <v>-14231.905034481515</v>
      </c>
    </row>
    <row r="61" spans="1:8">
      <c r="A61" s="34">
        <f>Subsurface_Live_Data!A60</f>
        <v>-31</v>
      </c>
      <c r="B61" s="34">
        <f>Subsurface_Live_Data!B60</f>
        <v>353.26100932469092</v>
      </c>
      <c r="C61" s="34">
        <f>Subsurface_Live_Data!A60</f>
        <v>-31</v>
      </c>
      <c r="D61" s="34">
        <f>Subsurface_Live_Data!G60</f>
        <v>-763.65152903815363</v>
      </c>
      <c r="E61" s="34">
        <f>Subsurface_Live_Data!A60</f>
        <v>-31</v>
      </c>
      <c r="F61" s="34">
        <f>Subsurface_Live_Data!J60</f>
        <v>-4411.3876446866234</v>
      </c>
      <c r="G61" s="34">
        <f>Subsurface_Live_Data!A60</f>
        <v>-31</v>
      </c>
      <c r="H61" s="34">
        <f>Subsurface_Live_Data!L60</f>
        <v>-14238.815093702</v>
      </c>
    </row>
    <row r="62" spans="1:8">
      <c r="A62" s="34">
        <f>Subsurface_Live_Data!A61</f>
        <v>-30.5</v>
      </c>
      <c r="B62" s="34">
        <f>Subsurface_Live_Data!B61</f>
        <v>338.65715440925169</v>
      </c>
      <c r="C62" s="34">
        <f>Subsurface_Live_Data!A61</f>
        <v>-30.5</v>
      </c>
      <c r="D62" s="34">
        <f>Subsurface_Live_Data!G61</f>
        <v>-772.71133184617042</v>
      </c>
      <c r="E62" s="34">
        <f>Subsurface_Live_Data!A61</f>
        <v>-30.5</v>
      </c>
      <c r="F62" s="34">
        <f>Subsurface_Live_Data!J61</f>
        <v>-4400.9917329219843</v>
      </c>
      <c r="G62" s="34">
        <f>Subsurface_Live_Data!A61</f>
        <v>-30.5</v>
      </c>
      <c r="H62" s="34">
        <f>Subsurface_Live_Data!L61</f>
        <v>-14260.896128557726</v>
      </c>
    </row>
    <row r="63" spans="1:8">
      <c r="A63" s="34">
        <f>Subsurface_Live_Data!A62</f>
        <v>-30</v>
      </c>
      <c r="B63" s="34">
        <f>Subsurface_Live_Data!B62</f>
        <v>336.97644838088075</v>
      </c>
      <c r="C63" s="34">
        <f>Subsurface_Live_Data!A62</f>
        <v>-30</v>
      </c>
      <c r="D63" s="34">
        <f>Subsurface_Live_Data!G62</f>
        <v>-769.94598755265633</v>
      </c>
      <c r="E63" s="34">
        <f>Subsurface_Live_Data!A62</f>
        <v>-30</v>
      </c>
      <c r="F63" s="34">
        <f>Subsurface_Live_Data!J62</f>
        <v>-4378.1970660600473</v>
      </c>
      <c r="G63" s="34">
        <f>Subsurface_Live_Data!A62</f>
        <v>-30</v>
      </c>
      <c r="H63" s="34">
        <f>Subsurface_Live_Data!L62</f>
        <v>-14268.944316234569</v>
      </c>
    </row>
    <row r="64" spans="1:8">
      <c r="A64" s="34">
        <f>Subsurface_Live_Data!A63</f>
        <v>-29.5</v>
      </c>
      <c r="B64" s="34">
        <f>Subsurface_Live_Data!B63</f>
        <v>326.24732503276135</v>
      </c>
      <c r="C64" s="34">
        <f>Subsurface_Live_Data!A63</f>
        <v>-29.5</v>
      </c>
      <c r="D64" s="34">
        <f>Subsurface_Live_Data!G63</f>
        <v>-776.37477506912956</v>
      </c>
      <c r="E64" s="34">
        <f>Subsurface_Live_Data!A63</f>
        <v>-29.5</v>
      </c>
      <c r="F64" s="34">
        <f>Subsurface_Live_Data!J63</f>
        <v>-4365.0407135365995</v>
      </c>
      <c r="G64" s="34">
        <f>Subsurface_Live_Data!A63</f>
        <v>-29.5</v>
      </c>
      <c r="H64" s="34">
        <f>Subsurface_Live_Data!L63</f>
        <v>-14288.026624104357</v>
      </c>
    </row>
    <row r="65" spans="1:8">
      <c r="A65" s="34">
        <f>Subsurface_Live_Data!A64</f>
        <v>-29</v>
      </c>
      <c r="B65" s="34">
        <f>Subsurface_Live_Data!B64</f>
        <v>331.87736012346193</v>
      </c>
      <c r="C65" s="34">
        <f>Subsurface_Live_Data!A64</f>
        <v>-29</v>
      </c>
      <c r="D65" s="34">
        <f>Subsurface_Live_Data!G64</f>
        <v>-767.52527889060059</v>
      </c>
      <c r="E65" s="34">
        <f>Subsurface_Live_Data!A64</f>
        <v>-29</v>
      </c>
      <c r="F65" s="34">
        <f>Subsurface_Live_Data!J64</f>
        <v>-4336.1790303961716</v>
      </c>
      <c r="G65" s="34">
        <f>Subsurface_Live_Data!A64</f>
        <v>-29</v>
      </c>
      <c r="H65" s="34">
        <f>Subsurface_Live_Data!L64</f>
        <v>-14289.196106522582</v>
      </c>
    </row>
    <row r="66" spans="1:8">
      <c r="A66" s="34">
        <f>Subsurface_Live_Data!A65</f>
        <v>-28.5</v>
      </c>
      <c r="B66" s="34">
        <f>Subsurface_Live_Data!B65</f>
        <v>310.24247262167495</v>
      </c>
      <c r="C66" s="34">
        <f>Subsurface_Live_Data!A65</f>
        <v>-28.5</v>
      </c>
      <c r="D66" s="34">
        <f>Subsurface_Live_Data!G65</f>
        <v>-785.19012450319815</v>
      </c>
      <c r="E66" s="34">
        <f>Subsurface_Live_Data!A65</f>
        <v>-28.5</v>
      </c>
      <c r="F66" s="34">
        <f>Subsurface_Live_Data!J65</f>
        <v>-4335.2980079964491</v>
      </c>
      <c r="G66" s="34">
        <f>Subsurface_Live_Data!A65</f>
        <v>-28.5</v>
      </c>
      <c r="H66" s="34">
        <f>Subsurface_Live_Data!L65</f>
        <v>-14322.200150894227</v>
      </c>
    </row>
    <row r="67" spans="1:8">
      <c r="A67" s="34">
        <f>Subsurface_Live_Data!A66</f>
        <v>-28</v>
      </c>
      <c r="B67" s="34">
        <f>Subsurface_Live_Data!B66</f>
        <v>313.28317842657691</v>
      </c>
      <c r="C67" s="34">
        <f>Subsurface_Live_Data!A66</f>
        <v>-28</v>
      </c>
      <c r="D67" s="34">
        <f>Subsurface_Live_Data!G66</f>
        <v>-779.41702855158371</v>
      </c>
      <c r="E67" s="34">
        <f>Subsurface_Live_Data!A66</f>
        <v>-28</v>
      </c>
      <c r="F67" s="34">
        <f>Subsurface_Live_Data!J66</f>
        <v>-4310.5165812841242</v>
      </c>
      <c r="G67" s="34">
        <f>Subsurface_Live_Data!A66</f>
        <v>-28</v>
      </c>
      <c r="H67" s="34">
        <f>Subsurface_Live_Data!L66</f>
        <v>-14327.840688351031</v>
      </c>
    </row>
    <row r="68" spans="1:8">
      <c r="A68" s="34">
        <f>Subsurface_Live_Data!A67</f>
        <v>-27.5</v>
      </c>
      <c r="B68" s="34">
        <f>Subsurface_Live_Data!B67</f>
        <v>296.84376125916674</v>
      </c>
      <c r="C68" s="34">
        <f>Subsurface_Live_Data!A67</f>
        <v>-27.5</v>
      </c>
      <c r="D68" s="34">
        <f>Subsurface_Live_Data!G67</f>
        <v>-792.50568323820812</v>
      </c>
      <c r="E68" s="34">
        <f>Subsurface_Live_Data!A67</f>
        <v>-27.5</v>
      </c>
      <c r="F68" s="34">
        <f>Subsurface_Live_Data!J67</f>
        <v>-4306.0470342921108</v>
      </c>
      <c r="G68" s="34">
        <f>Subsurface_Live_Data!A67</f>
        <v>-27.5</v>
      </c>
      <c r="H68" s="34">
        <f>Subsurface_Live_Data!L67</f>
        <v>-14356.46748345205</v>
      </c>
    </row>
    <row r="69" spans="1:8">
      <c r="A69" s="34">
        <f>Subsurface_Live_Data!A68</f>
        <v>-27</v>
      </c>
      <c r="B69" s="34">
        <f>Subsurface_Live_Data!B68</f>
        <v>289.34226854100302</v>
      </c>
      <c r="C69" s="34">
        <f>Subsurface_Live_Data!A68</f>
        <v>-27</v>
      </c>
      <c r="D69" s="34">
        <f>Subsurface_Live_Data!G68</f>
        <v>-797.08703249107589</v>
      </c>
      <c r="E69" s="34">
        <f>Subsurface_Live_Data!A68</f>
        <v>-27</v>
      </c>
      <c r="F69" s="34">
        <f>Subsurface_Live_Data!J68</f>
        <v>-4293.5246022857764</v>
      </c>
      <c r="G69" s="34">
        <f>Subsurface_Live_Data!A68</f>
        <v>-27</v>
      </c>
      <c r="H69" s="34">
        <f>Subsurface_Live_Data!L68</f>
        <v>-14375.694288149673</v>
      </c>
    </row>
    <row r="70" spans="1:8">
      <c r="A70" s="34">
        <f>Subsurface_Live_Data!A69</f>
        <v>-26.5</v>
      </c>
      <c r="B70" s="34">
        <f>Subsurface_Live_Data!B69</f>
        <v>290.55977847511139</v>
      </c>
      <c r="C70" s="34">
        <f>Subsurface_Live_Data!A69</f>
        <v>-26.5</v>
      </c>
      <c r="D70" s="34">
        <f>Subsurface_Live_Data!G69</f>
        <v>-793.28798101013672</v>
      </c>
      <c r="E70" s="34">
        <f>Subsurface_Live_Data!A69</f>
        <v>-26.5</v>
      </c>
      <c r="F70" s="34">
        <f>Subsurface_Live_Data!J69</f>
        <v>-4273.2178303591509</v>
      </c>
      <c r="G70" s="34">
        <f>Subsurface_Live_Data!A69</f>
        <v>-26.5</v>
      </c>
      <c r="H70" s="34">
        <f>Subsurface_Live_Data!L69</f>
        <v>-14385.779031476934</v>
      </c>
    </row>
    <row r="71" spans="1:8">
      <c r="A71" s="34">
        <f>Subsurface_Live_Data!A70</f>
        <v>-26</v>
      </c>
      <c r="B71" s="34">
        <f>Subsurface_Live_Data!B70</f>
        <v>271.74352983421755</v>
      </c>
      <c r="C71" s="34">
        <f>Subsurface_Live_Data!A70</f>
        <v>-26</v>
      </c>
      <c r="D71" s="34">
        <f>Subsurface_Live_Data!G70</f>
        <v>-808.63467922567224</v>
      </c>
      <c r="E71" s="34">
        <f>Subsurface_Live_Data!A70</f>
        <v>-26</v>
      </c>
      <c r="F71" s="34">
        <f>Subsurface_Live_Data!J70</f>
        <v>-4273.9251026381835</v>
      </c>
      <c r="G71" s="34">
        <f>Subsurface_Live_Data!A70</f>
        <v>-26</v>
      </c>
      <c r="H71" s="34">
        <f>Subsurface_Live_Data!L70</f>
        <v>-14419.506210768355</v>
      </c>
    </row>
    <row r="72" spans="1:8">
      <c r="A72" s="34">
        <f>Subsurface_Live_Data!A71</f>
        <v>-25.5</v>
      </c>
      <c r="B72" s="34">
        <f>Subsurface_Live_Data!B71</f>
        <v>271.72277085419893</v>
      </c>
      <c r="C72" s="34">
        <f>Subsurface_Live_Data!A71</f>
        <v>-25.5</v>
      </c>
      <c r="D72" s="34">
        <f>Subsurface_Live_Data!G71</f>
        <v>-805.78343524621096</v>
      </c>
      <c r="E72" s="34">
        <f>Subsurface_Live_Data!A71</f>
        <v>-25.5</v>
      </c>
      <c r="F72" s="34">
        <f>Subsurface_Live_Data!J71</f>
        <v>-4256.8584908823996</v>
      </c>
      <c r="G72" s="34">
        <f>Subsurface_Live_Data!A71</f>
        <v>-25.5</v>
      </c>
      <c r="H72" s="34">
        <f>Subsurface_Live_Data!L71</f>
        <v>-14432.614788236027</v>
      </c>
    </row>
    <row r="73" spans="1:8">
      <c r="A73" s="34">
        <f>Subsurface_Live_Data!A72</f>
        <v>-25</v>
      </c>
      <c r="B73" s="34">
        <f>Subsurface_Live_Data!B72</f>
        <v>260.27138413189709</v>
      </c>
      <c r="C73" s="34">
        <f>Subsurface_Live_Data!A72</f>
        <v>-25</v>
      </c>
      <c r="D73" s="34">
        <f>Subsurface_Live_Data!G72</f>
        <v>-813.69451562803215</v>
      </c>
      <c r="E73" s="34">
        <f>Subsurface_Live_Data!A72</f>
        <v>-25</v>
      </c>
      <c r="F73" s="34">
        <f>Subsurface_Live_Data!J72</f>
        <v>-4252.2808701910499</v>
      </c>
      <c r="G73" s="34">
        <f>Subsurface_Live_Data!A72</f>
        <v>-25</v>
      </c>
      <c r="H73" s="34">
        <f>Subsurface_Live_Data!L72</f>
        <v>-14459.564768137981</v>
      </c>
    </row>
    <row r="74" spans="1:8">
      <c r="A74" s="34">
        <f>Subsurface_Live_Data!A73</f>
        <v>-24.5</v>
      </c>
      <c r="B74" s="34">
        <f>Subsurface_Live_Data!B73</f>
        <v>276.49363528969542</v>
      </c>
      <c r="C74" s="34">
        <f>Subsurface_Live_Data!A73</f>
        <v>-24.5</v>
      </c>
      <c r="D74" s="34">
        <f>Subsurface_Live_Data!G73</f>
        <v>-794.78350163840923</v>
      </c>
      <c r="E74" s="34">
        <f>Subsurface_Live_Data!A73</f>
        <v>-24.5</v>
      </c>
      <c r="F74" s="34">
        <f>Subsurface_Live_Data!J73</f>
        <v>-4221.1199579730464</v>
      </c>
      <c r="G74" s="34">
        <f>Subsurface_Live_Data!A73</f>
        <v>-24.5</v>
      </c>
      <c r="H74" s="34">
        <f>Subsurface_Live_Data!L73</f>
        <v>-14455.777418178384</v>
      </c>
    </row>
    <row r="75" spans="1:8">
      <c r="A75" s="34">
        <f>Subsurface_Live_Data!A74</f>
        <v>-24</v>
      </c>
      <c r="B75" s="34">
        <f>Subsurface_Live_Data!B74</f>
        <v>268.57917598156757</v>
      </c>
      <c r="C75" s="34">
        <f>Subsurface_Live_Data!A74</f>
        <v>-24</v>
      </c>
      <c r="D75" s="34">
        <f>Subsurface_Live_Data!G74</f>
        <v>-798.75788100980196</v>
      </c>
      <c r="E75" s="34">
        <f>Subsurface_Live_Data!A74</f>
        <v>-24</v>
      </c>
      <c r="F75" s="34">
        <f>Subsurface_Live_Data!J74</f>
        <v>-4215.2131487587558</v>
      </c>
      <c r="G75" s="34">
        <f>Subsurface_Live_Data!A74</f>
        <v>-24</v>
      </c>
      <c r="H75" s="34">
        <f>Subsurface_Live_Data!L74</f>
        <v>-14480.314546359405</v>
      </c>
    </row>
    <row r="76" spans="1:8">
      <c r="A76" s="34">
        <f>Subsurface_Live_Data!A75</f>
        <v>-23.5</v>
      </c>
      <c r="B76" s="34">
        <f>Subsurface_Live_Data!B75</f>
        <v>273.93459884711217</v>
      </c>
      <c r="C76" s="34">
        <f>Subsurface_Live_Data!A75</f>
        <v>-23.5</v>
      </c>
      <c r="D76" s="34">
        <f>Subsurface_Live_Data!G75</f>
        <v>-789.69184032131409</v>
      </c>
      <c r="E76" s="34">
        <f>Subsurface_Live_Data!A75</f>
        <v>-23.5</v>
      </c>
      <c r="F76" s="34">
        <f>Subsurface_Live_Data!J75</f>
        <v>-4197.1758495620206</v>
      </c>
      <c r="G76" s="34">
        <f>Subsurface_Live_Data!A75</f>
        <v>-23.5</v>
      </c>
      <c r="H76" s="34">
        <f>Subsurface_Live_Data!L75</f>
        <v>-14490.528514074398</v>
      </c>
    </row>
    <row r="77" spans="1:8">
      <c r="A77" s="34">
        <f>Subsurface_Live_Data!A76</f>
        <v>-23</v>
      </c>
      <c r="B77" s="34">
        <f>Subsurface_Live_Data!B76</f>
        <v>279.55588840772998</v>
      </c>
      <c r="C77" s="34">
        <f>Subsurface_Live_Data!A76</f>
        <v>-23</v>
      </c>
      <c r="D77" s="34">
        <f>Subsurface_Live_Data!G76</f>
        <v>-780.06946466225554</v>
      </c>
      <c r="E77" s="34">
        <f>Subsurface_Live_Data!A76</f>
        <v>-23</v>
      </c>
      <c r="F77" s="34">
        <f>Subsurface_Live_Data!J76</f>
        <v>-4180.0289732246592</v>
      </c>
      <c r="G77" s="34">
        <f>Subsurface_Live_Data!A76</f>
        <v>-23</v>
      </c>
      <c r="H77" s="34">
        <f>Subsurface_Live_Data!L76</f>
        <v>-14501.237633336215</v>
      </c>
    </row>
    <row r="78" spans="1:8">
      <c r="A78" s="34">
        <f>Subsurface_Live_Data!A77</f>
        <v>-22.5</v>
      </c>
      <c r="B78" s="34">
        <f>Subsurface_Live_Data!B77</f>
        <v>286.69936407981004</v>
      </c>
      <c r="C78" s="34">
        <f>Subsurface_Live_Data!A77</f>
        <v>-22.5</v>
      </c>
      <c r="D78" s="34">
        <f>Subsurface_Live_Data!G77</f>
        <v>-768.70103563652879</v>
      </c>
      <c r="E78" s="34">
        <f>Subsurface_Live_Data!A77</f>
        <v>-22.5</v>
      </c>
      <c r="F78" s="34">
        <f>Subsurface_Live_Data!J77</f>
        <v>-4162.5279940753953</v>
      </c>
      <c r="G78" s="34">
        <f>Subsurface_Live_Data!A77</f>
        <v>-22.5</v>
      </c>
      <c r="H78" s="34">
        <f>Subsurface_Live_Data!L77</f>
        <v>-14511.00128853418</v>
      </c>
    </row>
    <row r="79" spans="1:8">
      <c r="A79" s="34">
        <f>Subsurface_Live_Data!A78</f>
        <v>-22</v>
      </c>
      <c r="B79" s="34">
        <f>Subsurface_Live_Data!B78</f>
        <v>316.60820817766938</v>
      </c>
      <c r="C79" s="34">
        <f>Subsurface_Live_Data!A78</f>
        <v>-22</v>
      </c>
      <c r="D79" s="34">
        <f>Subsurface_Live_Data!G78</f>
        <v>-735.22560875796239</v>
      </c>
      <c r="E79" s="34">
        <f>Subsurface_Live_Data!A78</f>
        <v>-22</v>
      </c>
      <c r="F79" s="34">
        <f>Subsurface_Live_Data!J78</f>
        <v>-4123.4364726073572</v>
      </c>
      <c r="G79" s="34">
        <f>Subsurface_Live_Data!A78</f>
        <v>-22</v>
      </c>
      <c r="H79" s="34">
        <f>Subsurface_Live_Data!L78</f>
        <v>-14495.591696863494</v>
      </c>
    </row>
    <row r="80" spans="1:8">
      <c r="A80" s="34">
        <f>Subsurface_Live_Data!A79</f>
        <v>-21.5</v>
      </c>
      <c r="B80" s="34">
        <f>Subsurface_Live_Data!B79</f>
        <v>332.44947759769417</v>
      </c>
      <c r="C80" s="34">
        <f>Subsurface_Live_Data!A79</f>
        <v>-21.5</v>
      </c>
      <c r="D80" s="34">
        <f>Subsurface_Live_Data!G79</f>
        <v>-715.0511647172691</v>
      </c>
      <c r="E80" s="34">
        <f>Subsurface_Live_Data!A79</f>
        <v>-21.5</v>
      </c>
      <c r="F80" s="34">
        <f>Subsurface_Live_Data!J79</f>
        <v>-4099.5891491399234</v>
      </c>
      <c r="G80" s="34">
        <f>Subsurface_Live_Data!A79</f>
        <v>-21.5</v>
      </c>
      <c r="H80" s="34">
        <f>Subsurface_Live_Data!L79</f>
        <v>-14496.985722923228</v>
      </c>
    </row>
    <row r="81" spans="1:8">
      <c r="A81" s="34">
        <f>Subsurface_Live_Data!A80</f>
        <v>-21</v>
      </c>
      <c r="B81" s="34">
        <f>Subsurface_Live_Data!B80</f>
        <v>317.91812880175183</v>
      </c>
      <c r="C81" s="34">
        <f>Subsurface_Live_Data!A80</f>
        <v>-21</v>
      </c>
      <c r="D81" s="34">
        <f>Subsurface_Live_Data!G80</f>
        <v>-723.89407039086745</v>
      </c>
      <c r="E81" s="34">
        <f>Subsurface_Live_Data!A80</f>
        <v>-21</v>
      </c>
      <c r="F81" s="34">
        <f>Subsurface_Live_Data!J80</f>
        <v>-4107.2880746152441</v>
      </c>
      <c r="G81" s="34">
        <f>Subsurface_Live_Data!A80</f>
        <v>-21</v>
      </c>
      <c r="H81" s="34">
        <f>Subsurface_Live_Data!L80</f>
        <v>-14533.756303708313</v>
      </c>
    </row>
    <row r="82" spans="1:8">
      <c r="A82" s="34">
        <f>Subsurface_Live_Data!A81</f>
        <v>-20.5</v>
      </c>
      <c r="B82" s="34">
        <f>Subsurface_Live_Data!B81</f>
        <v>343.37986587370784</v>
      </c>
      <c r="C82" s="34">
        <f>Subsurface_Live_Data!A81</f>
        <v>-20.5</v>
      </c>
      <c r="D82" s="34">
        <f>Subsurface_Live_Data!G81</f>
        <v>-694.28092352025465</v>
      </c>
      <c r="E82" s="34">
        <f>Subsurface_Live_Data!A81</f>
        <v>-20.5</v>
      </c>
      <c r="F82" s="34">
        <f>Subsurface_Live_Data!J81</f>
        <v>-4076.1599656857925</v>
      </c>
      <c r="G82" s="34">
        <f>Subsurface_Live_Data!A81</f>
        <v>-20.5</v>
      </c>
      <c r="H82" s="34">
        <f>Subsurface_Live_Data!L81</f>
        <v>-14525.669620829154</v>
      </c>
    </row>
    <row r="83" spans="1:8">
      <c r="A83" s="34">
        <f>Subsurface_Live_Data!A82</f>
        <v>-20</v>
      </c>
      <c r="B83" s="34">
        <f>Subsurface_Live_Data!B82</f>
        <v>338.15830709982725</v>
      </c>
      <c r="C83" s="34">
        <f>Subsurface_Live_Data!A82</f>
        <v>-20</v>
      </c>
      <c r="D83" s="34">
        <f>Subsurface_Live_Data!G82</f>
        <v>-694.15152354504517</v>
      </c>
      <c r="E83" s="34">
        <f>Subsurface_Live_Data!A82</f>
        <v>-20</v>
      </c>
      <c r="F83" s="34">
        <f>Subsurface_Live_Data!J82</f>
        <v>-4076.8692848028691</v>
      </c>
      <c r="G83" s="34">
        <f>Subsurface_Live_Data!A82</f>
        <v>-20</v>
      </c>
      <c r="H83" s="34">
        <f>Subsurface_Live_Data!L82</f>
        <v>-14553.277755106479</v>
      </c>
    </row>
    <row r="84" spans="1:8">
      <c r="A84" s="34">
        <f>Subsurface_Live_Data!A83</f>
        <v>-19.5</v>
      </c>
      <c r="B84" s="34">
        <f>Subsurface_Live_Data!B83</f>
        <v>363.81454233492502</v>
      </c>
      <c r="C84" s="34">
        <f>Subsurface_Live_Data!A83</f>
        <v>-19.5</v>
      </c>
      <c r="D84" s="34">
        <f>Subsurface_Live_Data!G83</f>
        <v>-664.50884380609239</v>
      </c>
      <c r="E84" s="34">
        <f>Subsurface_Live_Data!A83</f>
        <v>-19.5</v>
      </c>
      <c r="F84" s="34">
        <f>Subsurface_Live_Data!J83</f>
        <v>-4047.838968520703</v>
      </c>
      <c r="G84" s="34">
        <f>Subsurface_Live_Data!A83</f>
        <v>-19.5</v>
      </c>
      <c r="H84" s="34">
        <f>Subsurface_Live_Data!L83</f>
        <v>-14546.380021110273</v>
      </c>
    </row>
    <row r="85" spans="1:8">
      <c r="A85" s="34">
        <f>Subsurface_Live_Data!A84</f>
        <v>-19</v>
      </c>
      <c r="B85" s="34">
        <f>Subsurface_Live_Data!B84</f>
        <v>371.18641988342398</v>
      </c>
      <c r="C85" s="34">
        <f>Subsurface_Live_Data!A84</f>
        <v>-19</v>
      </c>
      <c r="D85" s="34">
        <f>Subsurface_Live_Data!G84</f>
        <v>-652.65939054343926</v>
      </c>
      <c r="E85" s="34">
        <f>Subsurface_Live_Data!A84</f>
        <v>-19</v>
      </c>
      <c r="F85" s="34">
        <f>Subsurface_Live_Data!J84</f>
        <v>-4038.2114601787075</v>
      </c>
      <c r="G85" s="34">
        <f>Subsurface_Live_Data!A84</f>
        <v>-19</v>
      </c>
      <c r="H85" s="34">
        <f>Subsurface_Live_Data!L84</f>
        <v>-14560.998215424897</v>
      </c>
    </row>
    <row r="86" spans="1:8">
      <c r="A86" s="34">
        <f>Subsurface_Live_Data!A85</f>
        <v>-18.5</v>
      </c>
      <c r="B86" s="34">
        <f>Subsurface_Live_Data!B85</f>
        <v>365.6884368087795</v>
      </c>
      <c r="C86" s="34">
        <f>Subsurface_Live_Data!A85</f>
        <v>-18.5</v>
      </c>
      <c r="D86" s="34">
        <f>Subsurface_Live_Data!G85</f>
        <v>-653.52314578479718</v>
      </c>
      <c r="E86" s="34">
        <f>Subsurface_Live_Data!A85</f>
        <v>-18.5</v>
      </c>
      <c r="F86" s="34">
        <f>Subsurface_Live_Data!J85</f>
        <v>-4042.5491674661844</v>
      </c>
      <c r="G86" s="34">
        <f>Subsurface_Live_Data!A85</f>
        <v>-18.5</v>
      </c>
      <c r="H86" s="34">
        <f>Subsurface_Live_Data!L85</f>
        <v>-14590.934782298533</v>
      </c>
    </row>
    <row r="87" spans="1:8">
      <c r="A87" s="34">
        <f>Subsurface_Live_Data!A86</f>
        <v>-18</v>
      </c>
      <c r="B87" s="34">
        <f>Subsurface_Live_Data!B86</f>
        <v>392.02205415360987</v>
      </c>
      <c r="C87" s="34">
        <f>Subsurface_Live_Data!A86</f>
        <v>-18</v>
      </c>
      <c r="D87" s="34">
        <f>Subsurface_Live_Data!G86</f>
        <v>-624.30930632936884</v>
      </c>
      <c r="E87" s="34">
        <f>Subsurface_Live_Data!A86</f>
        <v>-18</v>
      </c>
      <c r="F87" s="34">
        <f>Subsurface_Live_Data!J86</f>
        <v>-4016.1245174503501</v>
      </c>
      <c r="G87" s="34">
        <f>Subsurface_Live_Data!A86</f>
        <v>-18</v>
      </c>
      <c r="H87" s="34">
        <f>Subsurface_Live_Data!L86</f>
        <v>-14585.203100092946</v>
      </c>
    </row>
    <row r="88" spans="1:8">
      <c r="A88" s="34">
        <f>Subsurface_Live_Data!A87</f>
        <v>-17.5</v>
      </c>
      <c r="B88" s="34">
        <f>Subsurface_Live_Data!B87</f>
        <v>397.07097057156574</v>
      </c>
      <c r="C88" s="34">
        <f>Subsurface_Live_Data!A87</f>
        <v>-17.5</v>
      </c>
      <c r="D88" s="34">
        <f>Subsurface_Live_Data!G87</f>
        <v>-616.13431150553902</v>
      </c>
      <c r="E88" s="34">
        <f>Subsurface_Live_Data!A87</f>
        <v>-17.5</v>
      </c>
      <c r="F88" s="34">
        <f>Subsurface_Live_Data!J87</f>
        <v>-4012.0250694001802</v>
      </c>
      <c r="G88" s="34">
        <f>Subsurface_Live_Data!A87</f>
        <v>-17.5</v>
      </c>
      <c r="H88" s="34">
        <f>Subsurface_Live_Data!L87</f>
        <v>-14604.326920234787</v>
      </c>
    </row>
    <row r="89" spans="1:8">
      <c r="A89" s="34">
        <f>Subsurface_Live_Data!A88</f>
        <v>-17</v>
      </c>
      <c r="B89" s="34">
        <f>Subsurface_Live_Data!B88</f>
        <v>381.37310246850825</v>
      </c>
      <c r="C89" s="34">
        <f>Subsurface_Live_Data!A88</f>
        <v>-17</v>
      </c>
      <c r="D89" s="34">
        <f>Subsurface_Live_Data!G88</f>
        <v>-628.6061295395906</v>
      </c>
      <c r="E89" s="34">
        <f>Subsurface_Live_Data!A88</f>
        <v>-17</v>
      </c>
      <c r="F89" s="34">
        <f>Subsurface_Live_Data!J88</f>
        <v>-4029.6819310394994</v>
      </c>
      <c r="G89" s="34">
        <f>Subsurface_Live_Data!A88</f>
        <v>-17</v>
      </c>
      <c r="H89" s="34">
        <f>Subsurface_Live_Data!L88</f>
        <v>-14647.662365716487</v>
      </c>
    </row>
    <row r="90" spans="1:8">
      <c r="A90" s="34">
        <f>Subsurface_Live_Data!A89</f>
        <v>-16.5</v>
      </c>
      <c r="B90" s="34">
        <f>Subsurface_Live_Data!B89</f>
        <v>387.14310586746348</v>
      </c>
      <c r="C90" s="34">
        <f>Subsurface_Live_Data!A89</f>
        <v>-16.5</v>
      </c>
      <c r="D90" s="34">
        <f>Subsurface_Live_Data!G89</f>
        <v>-621.31997101026673</v>
      </c>
      <c r="E90" s="34">
        <f>Subsurface_Live_Data!A89</f>
        <v>-16.5</v>
      </c>
      <c r="F90" s="34">
        <f>Subsurface_Live_Data!J89</f>
        <v>-4026.8476367694311</v>
      </c>
      <c r="G90" s="34">
        <f>Subsurface_Live_Data!A89</f>
        <v>-16.5</v>
      </c>
      <c r="H90" s="34">
        <f>Subsurface_Live_Data!L89</f>
        <v>-14667.052316868687</v>
      </c>
    </row>
    <row r="91" spans="1:8">
      <c r="A91" s="34">
        <f>Subsurface_Live_Data!A90</f>
        <v>-16</v>
      </c>
      <c r="B91" s="34">
        <f>Subsurface_Live_Data!B90</f>
        <v>413.29561486427639</v>
      </c>
      <c r="C91" s="34">
        <f>Subsurface_Live_Data!A90</f>
        <v>-16</v>
      </c>
      <c r="D91" s="34">
        <f>Subsurface_Live_Data!G90</f>
        <v>-595.43331312189957</v>
      </c>
      <c r="E91" s="34">
        <f>Subsurface_Live_Data!A90</f>
        <v>-16</v>
      </c>
      <c r="F91" s="34">
        <f>Subsurface_Live_Data!J90</f>
        <v>-4004.5733068936802</v>
      </c>
      <c r="G91" s="34">
        <f>Subsurface_Live_Data!A90</f>
        <v>-16</v>
      </c>
      <c r="H91" s="34">
        <f>Subsurface_Live_Data!L90</f>
        <v>-14663.699984909834</v>
      </c>
    </row>
    <row r="92" spans="1:8">
      <c r="A92" s="34">
        <f>Subsurface_Live_Data!A91</f>
        <v>-15.5</v>
      </c>
      <c r="B92" s="34">
        <f>Subsurface_Live_Data!B91</f>
        <v>405.17934846817269</v>
      </c>
      <c r="C92" s="34">
        <f>Subsurface_Live_Data!A91</f>
        <v>-15.5</v>
      </c>
      <c r="D92" s="34">
        <f>Subsurface_Live_Data!G91</f>
        <v>-603.51854103066171</v>
      </c>
      <c r="E92" s="34">
        <f>Subsurface_Live_Data!A91</f>
        <v>-15.5</v>
      </c>
      <c r="F92" s="34">
        <f>Subsurface_Live_Data!J91</f>
        <v>-4017.4749302138794</v>
      </c>
      <c r="G92" s="34">
        <f>Subsurface_Live_Data!A91</f>
        <v>-15.5</v>
      </c>
      <c r="H92" s="34">
        <f>Subsurface_Live_Data!L91</f>
        <v>-14699.872100069329</v>
      </c>
    </row>
    <row r="93" spans="1:8">
      <c r="A93" s="34">
        <f>Subsurface_Live_Data!A92</f>
        <v>-15</v>
      </c>
      <c r="B93" s="34">
        <f>Subsurface_Live_Data!B92</f>
        <v>416.63024006091615</v>
      </c>
      <c r="C93" s="34">
        <f>Subsurface_Live_Data!A92</f>
        <v>-15</v>
      </c>
      <c r="D93" s="34">
        <f>Subsurface_Live_Data!G92</f>
        <v>-593.98942948803028</v>
      </c>
      <c r="E93" s="34">
        <f>Subsurface_Live_Data!A92</f>
        <v>-15</v>
      </c>
      <c r="F93" s="34">
        <f>Subsurface_Live_Data!J92</f>
        <v>-4011.6806102895202</v>
      </c>
      <c r="G93" s="34">
        <f>Subsurface_Live_Data!A92</f>
        <v>-15</v>
      </c>
      <c r="H93" s="34">
        <f>Subsurface_Live_Data!L92</f>
        <v>-14714.158418287903</v>
      </c>
    </row>
    <row r="94" spans="1:8">
      <c r="A94" s="34">
        <f>Subsurface_Live_Data!A93</f>
        <v>-14.5</v>
      </c>
      <c r="B94" s="34">
        <f>Subsurface_Live_Data!B93</f>
        <v>425.31373753688456</v>
      </c>
      <c r="C94" s="34">
        <f>Subsurface_Live_Data!A93</f>
        <v>-14.5</v>
      </c>
      <c r="D94" s="34">
        <f>Subsurface_Live_Data!G93</f>
        <v>-588.37017239082331</v>
      </c>
      <c r="E94" s="34">
        <f>Subsurface_Live_Data!A93</f>
        <v>-14.5</v>
      </c>
      <c r="F94" s="34">
        <f>Subsurface_Live_Data!J93</f>
        <v>-4009.4886222890741</v>
      </c>
      <c r="G94" s="34">
        <f>Subsurface_Live_Data!A93</f>
        <v>-14.5</v>
      </c>
      <c r="H94" s="34">
        <f>Subsurface_Live_Data!L93</f>
        <v>-14731.981577522911</v>
      </c>
    </row>
    <row r="95" spans="1:8">
      <c r="A95" s="34">
        <f>Subsurface_Live_Data!A94</f>
        <v>-14</v>
      </c>
      <c r="B95" s="34">
        <f>Subsurface_Live_Data!B94</f>
        <v>420.95759288927439</v>
      </c>
      <c r="C95" s="34">
        <f>Subsurface_Live_Data!A94</f>
        <v>-14</v>
      </c>
      <c r="D95" s="34">
        <f>Subsurface_Live_Data!G94</f>
        <v>-596.58974141060094</v>
      </c>
      <c r="E95" s="34">
        <f>Subsurface_Live_Data!A94</f>
        <v>-14</v>
      </c>
      <c r="F95" s="34">
        <f>Subsurface_Live_Data!J94</f>
        <v>-4021.1349571969049</v>
      </c>
      <c r="G95" s="34">
        <f>Subsurface_Live_Data!A94</f>
        <v>-14</v>
      </c>
      <c r="H95" s="34">
        <f>Subsurface_Live_Data!L94</f>
        <v>-14765.011800074113</v>
      </c>
    </row>
    <row r="96" spans="1:8">
      <c r="A96" s="34">
        <f>Subsurface_Live_Data!A95</f>
        <v>-13.5</v>
      </c>
      <c r="B96" s="34">
        <f>Subsurface_Live_Data!B95</f>
        <v>418.77001789703809</v>
      </c>
      <c r="C96" s="34">
        <f>Subsurface_Live_Data!A95</f>
        <v>-13.5</v>
      </c>
      <c r="D96" s="34">
        <f>Subsurface_Live_Data!G95</f>
        <v>-604.09853586280303</v>
      </c>
      <c r="E96" s="34">
        <f>Subsurface_Live_Data!A95</f>
        <v>-13.5</v>
      </c>
      <c r="F96" s="34">
        <f>Subsurface_Live_Data!J95</f>
        <v>-4031.3754728571757</v>
      </c>
      <c r="G96" s="34">
        <f>Subsurface_Live_Data!A95</f>
        <v>-13.5</v>
      </c>
      <c r="H96" s="34">
        <f>Subsurface_Live_Data!L95</f>
        <v>-14795.870281341286</v>
      </c>
    </row>
    <row r="97" spans="1:8">
      <c r="A97" s="34">
        <f>Subsurface_Live_Data!A96</f>
        <v>-13</v>
      </c>
      <c r="B97" s="34">
        <f>Subsurface_Live_Data!B96</f>
        <v>432.88444582509743</v>
      </c>
      <c r="C97" s="34">
        <f>Subsurface_Live_Data!A96</f>
        <v>-13</v>
      </c>
      <c r="D97" s="34">
        <f>Subsurface_Live_Data!G96</f>
        <v>-597.35977297551881</v>
      </c>
      <c r="E97" s="34">
        <f>Subsurface_Live_Data!A96</f>
        <v>-13</v>
      </c>
      <c r="F97" s="34">
        <f>Subsurface_Live_Data!J96</f>
        <v>-4026.0414087328722</v>
      </c>
      <c r="G97" s="34">
        <f>Subsurface_Live_Data!A96</f>
        <v>-13</v>
      </c>
      <c r="H97" s="34">
        <f>Subsurface_Live_Data!L96</f>
        <v>-14808.402251301039</v>
      </c>
    </row>
    <row r="98" spans="1:8">
      <c r="A98" s="34">
        <f>Subsurface_Live_Data!A97</f>
        <v>-12.5</v>
      </c>
      <c r="B98" s="34">
        <f>Subsurface_Live_Data!B97</f>
        <v>448.86831612559951</v>
      </c>
      <c r="C98" s="34">
        <f>Subsurface_Live_Data!A97</f>
        <v>-12.5</v>
      </c>
      <c r="D98" s="34">
        <f>Subsurface_Live_Data!G97</f>
        <v>-590.23973269668227</v>
      </c>
      <c r="E98" s="34">
        <f>Subsurface_Live_Data!A97</f>
        <v>-12.5</v>
      </c>
      <c r="F98" s="34">
        <f>Subsurface_Live_Data!J97</f>
        <v>-4019.5308448699598</v>
      </c>
      <c r="G98" s="34">
        <f>Subsurface_Live_Data!A97</f>
        <v>-12.5</v>
      </c>
      <c r="H98" s="34">
        <f>Subsurface_Live_Data!L97</f>
        <v>-14819.017053115218</v>
      </c>
    </row>
    <row r="99" spans="1:8">
      <c r="A99" s="34">
        <f>Subsurface_Live_Data!A98</f>
        <v>-12</v>
      </c>
      <c r="B99" s="34">
        <f>Subsurface_Live_Data!B98</f>
        <v>437.99189931001791</v>
      </c>
      <c r="C99" s="34">
        <f>Subsurface_Live_Data!A98</f>
        <v>-12</v>
      </c>
      <c r="D99" s="34">
        <f>Subsurface_Live_Data!G98</f>
        <v>-610.30870931120694</v>
      </c>
      <c r="E99" s="34">
        <f>Subsurface_Live_Data!A98</f>
        <v>-12</v>
      </c>
      <c r="F99" s="34">
        <f>Subsurface_Live_Data!J98</f>
        <v>-4040.5400860772365</v>
      </c>
      <c r="G99" s="34">
        <f>Subsurface_Live_Data!A98</f>
        <v>-12</v>
      </c>
      <c r="H99" s="34">
        <f>Subsurface_Live_Data!L98</f>
        <v>-14860.421779067037</v>
      </c>
    </row>
    <row r="100" spans="1:8">
      <c r="A100" s="34">
        <f>Subsurface_Live_Data!A99</f>
        <v>-11.5</v>
      </c>
      <c r="B100" s="34">
        <f>Subsurface_Live_Data!B99</f>
        <v>458.91089147275255</v>
      </c>
      <c r="C100" s="34">
        <f>Subsurface_Live_Data!A99</f>
        <v>-11.5</v>
      </c>
      <c r="D100" s="34">
        <f>Subsurface_Live_Data!G99</f>
        <v>-601.22511206989611</v>
      </c>
      <c r="E100" s="34">
        <f>Subsurface_Live_Data!A99</f>
        <v>-11.5</v>
      </c>
      <c r="F100" s="34">
        <f>Subsurface_Live_Data!J99</f>
        <v>-4030.3812407233804</v>
      </c>
      <c r="G100" s="34">
        <f>Subsurface_Live_Data!A99</f>
        <v>-11.5</v>
      </c>
      <c r="H100" s="34">
        <f>Subsurface_Live_Data!L99</f>
        <v>-14865.703211978454</v>
      </c>
    </row>
    <row r="101" spans="1:8">
      <c r="A101" s="34">
        <f>Subsurface_Live_Data!A100</f>
        <v>-11</v>
      </c>
      <c r="B101" s="34">
        <f>Subsurface_Live_Data!B100</f>
        <v>462.54124928234683</v>
      </c>
      <c r="C101" s="34">
        <f>Subsurface_Live_Data!A100</f>
        <v>-11</v>
      </c>
      <c r="D101" s="34">
        <f>Subsurface_Live_Data!G100</f>
        <v>-610.05539865532819</v>
      </c>
      <c r="E101" s="34">
        <f>Subsurface_Live_Data!A100</f>
        <v>-11</v>
      </c>
      <c r="F101" s="34">
        <f>Subsurface_Live_Data!J100</f>
        <v>-4038.1075229025973</v>
      </c>
      <c r="G101" s="34">
        <f>Subsurface_Live_Data!A100</f>
        <v>-11</v>
      </c>
      <c r="H101" s="34">
        <f>Subsurface_Live_Data!L100</f>
        <v>-14890.770615132484</v>
      </c>
    </row>
    <row r="102" spans="1:8">
      <c r="A102" s="34">
        <f>Subsurface_Live_Data!A101</f>
        <v>-10.5</v>
      </c>
      <c r="B102" s="34">
        <f>Subsurface_Live_Data!B101</f>
        <v>470.10163194835405</v>
      </c>
      <c r="C102" s="34">
        <f>Subsurface_Live_Data!A101</f>
        <v>-10.5</v>
      </c>
      <c r="D102" s="34">
        <f>Subsurface_Live_Data!G101</f>
        <v>-616.35349843163317</v>
      </c>
      <c r="E102" s="34">
        <f>Subsurface_Live_Data!A101</f>
        <v>-10.5</v>
      </c>
      <c r="F102" s="34">
        <f>Subsurface_Live_Data!J101</f>
        <v>-4042.4709116829981</v>
      </c>
      <c r="G102" s="34">
        <f>Subsurface_Live_Data!A101</f>
        <v>-10.5</v>
      </c>
      <c r="H102" s="34">
        <f>Subsurface_Live_Data!L101</f>
        <v>-14911.387452628293</v>
      </c>
    </row>
    <row r="103" spans="1:8">
      <c r="A103" s="34">
        <f>Subsurface_Live_Data!A102</f>
        <v>-10</v>
      </c>
      <c r="B103" s="34">
        <f>Subsurface_Live_Data!B102</f>
        <v>471.51448488312155</v>
      </c>
      <c r="C103" s="34">
        <f>Subsurface_Live_Data!A102</f>
        <v>-10</v>
      </c>
      <c r="D103" s="34">
        <f>Subsurface_Live_Data!G102</f>
        <v>-629.69633373862496</v>
      </c>
      <c r="E103" s="34">
        <f>Subsurface_Live_Data!A102</f>
        <v>-10</v>
      </c>
      <c r="F103" s="34">
        <f>Subsurface_Live_Data!J102</f>
        <v>-4053.5211335516542</v>
      </c>
      <c r="G103" s="34">
        <f>Subsurface_Live_Data!A102</f>
        <v>-10</v>
      </c>
      <c r="H103" s="34">
        <f>Subsurface_Live_Data!L102</f>
        <v>-14938.994260329999</v>
      </c>
    </row>
    <row r="104" spans="1:8">
      <c r="A104" s="34">
        <f>Subsurface_Live_Data!A103</f>
        <v>-9.5</v>
      </c>
      <c r="B104" s="34">
        <f>Subsurface_Live_Data!B103</f>
        <v>470.58157381705621</v>
      </c>
      <c r="C104" s="34">
        <f>Subsurface_Live_Data!A103</f>
        <v>-9.5</v>
      </c>
      <c r="D104" s="34">
        <f>Subsurface_Live_Data!G103</f>
        <v>-646.31625715341363</v>
      </c>
      <c r="E104" s="34">
        <f>Subsurface_Live_Data!A103</f>
        <v>-9.5</v>
      </c>
      <c r="F104" s="34">
        <f>Subsurface_Live_Data!J103</f>
        <v>-4067.43016068726</v>
      </c>
      <c r="G104" s="34">
        <f>Subsurface_Live_Data!A103</f>
        <v>-9.5</v>
      </c>
      <c r="H104" s="34">
        <f>Subsurface_Live_Data!L103</f>
        <v>-14969.208645159513</v>
      </c>
    </row>
    <row r="105" spans="1:8">
      <c r="A105" s="34">
        <f>Subsurface_Live_Data!A104</f>
        <v>-9</v>
      </c>
      <c r="B105" s="34">
        <f>Subsurface_Live_Data!B104</f>
        <v>480.61828567521798</v>
      </c>
      <c r="C105" s="34">
        <f>Subsurface_Live_Data!A104</f>
        <v>-9</v>
      </c>
      <c r="D105" s="34">
        <f>Subsurface_Live_Data!G104</f>
        <v>-653.29344821446239</v>
      </c>
      <c r="E105" s="34">
        <f>Subsurface_Live_Data!A104</f>
        <v>-9</v>
      </c>
      <c r="F105" s="34">
        <f>Subsurface_Live_Data!J104</f>
        <v>-4070.857910634501</v>
      </c>
      <c r="G105" s="34">
        <f>Subsurface_Live_Data!A104</f>
        <v>-9</v>
      </c>
      <c r="H105" s="34">
        <f>Subsurface_Live_Data!L104</f>
        <v>-14986.802291872824</v>
      </c>
    </row>
    <row r="106" spans="1:8">
      <c r="A106" s="34">
        <f>Subsurface_Live_Data!A105</f>
        <v>-8.5</v>
      </c>
      <c r="B106" s="34">
        <f>Subsurface_Live_Data!B105</f>
        <v>460.62061079043809</v>
      </c>
      <c r="C106" s="34">
        <f>Subsurface_Live_Data!A105</f>
        <v>-8.5</v>
      </c>
      <c r="D106" s="34">
        <f>Subsurface_Live_Data!G105</f>
        <v>-689.83729179781949</v>
      </c>
      <c r="E106" s="34">
        <f>Subsurface_Live_Data!A105</f>
        <v>-8.5</v>
      </c>
      <c r="F106" s="34">
        <f>Subsurface_Live_Data!J105</f>
        <v>-4104.7852351082456</v>
      </c>
      <c r="G106" s="34">
        <f>Subsurface_Live_Data!A105</f>
        <v>-8.5</v>
      </c>
      <c r="H106" s="34">
        <f>Subsurface_Live_Data!L105</f>
        <v>-15038.470714429943</v>
      </c>
    </row>
    <row r="107" spans="1:8">
      <c r="A107" s="34">
        <f>Subsurface_Live_Data!A106</f>
        <v>-8</v>
      </c>
      <c r="B107" s="34">
        <f>Subsurface_Live_Data!B106</f>
        <v>475.66592239631382</v>
      </c>
      <c r="C107" s="34">
        <f>Subsurface_Live_Data!A106</f>
        <v>-8</v>
      </c>
      <c r="D107" s="34">
        <f>Subsurface_Live_Data!G106</f>
        <v>-693.30364039514052</v>
      </c>
      <c r="E107" s="34">
        <f>Subsurface_Live_Data!A106</f>
        <v>-8</v>
      </c>
      <c r="F107" s="34">
        <f>Subsurface_Live_Data!J106</f>
        <v>-4104.1130846329979</v>
      </c>
      <c r="G107" s="34">
        <f>Subsurface_Live_Data!A106</f>
        <v>-8</v>
      </c>
      <c r="H107" s="34">
        <f>Subsurface_Live_Data!L106</f>
        <v>-15049.976479505625</v>
      </c>
    </row>
    <row r="108" spans="1:8">
      <c r="A108" s="34">
        <f>Subsurface_Live_Data!A107</f>
        <v>-7.5</v>
      </c>
      <c r="B108" s="34">
        <f>Subsurface_Live_Data!B107</f>
        <v>470.26409514391321</v>
      </c>
      <c r="C108" s="34">
        <f>Subsurface_Live_Data!A107</f>
        <v>-7.5</v>
      </c>
      <c r="D108" s="34">
        <f>Subsurface_Live_Data!G107</f>
        <v>-716.7800476133466</v>
      </c>
      <c r="E108" s="34">
        <f>Subsurface_Live_Data!A107</f>
        <v>-7.5</v>
      </c>
      <c r="F108" s="34">
        <f>Subsurface_Live_Data!J107</f>
        <v>-4124.3113101892168</v>
      </c>
      <c r="G108" s="34">
        <f>Subsurface_Live_Data!A107</f>
        <v>-7.5</v>
      </c>
      <c r="H108" s="34">
        <f>Subsurface_Live_Data!L107</f>
        <v>-15084.529044272458</v>
      </c>
    </row>
    <row r="109" spans="1:8">
      <c r="A109" s="34">
        <f>Subsurface_Live_Data!A108</f>
        <v>-7</v>
      </c>
      <c r="B109" s="34">
        <f>Subsurface_Live_Data!B108</f>
        <v>442.95708145426426</v>
      </c>
      <c r="C109" s="34">
        <f>Subsurface_Live_Data!A108</f>
        <v>-7</v>
      </c>
      <c r="D109" s="34">
        <f>Subsurface_Live_Data!G108</f>
        <v>-761.47274064920543</v>
      </c>
      <c r="E109" s="34">
        <f>Subsurface_Live_Data!A108</f>
        <v>-7</v>
      </c>
      <c r="F109" s="34">
        <f>Subsurface_Live_Data!J108</f>
        <v>-4166.8189861570008</v>
      </c>
      <c r="G109" s="34">
        <f>Subsurface_Live_Data!A108</f>
        <v>-7</v>
      </c>
      <c r="H109" s="34">
        <f>Subsurface_Live_Data!L108</f>
        <v>-15143.741352728106</v>
      </c>
    </row>
    <row r="110" spans="1:8">
      <c r="A110" s="34">
        <f>Subsurface_Live_Data!A109</f>
        <v>-6.5</v>
      </c>
      <c r="B110" s="34">
        <f>Subsurface_Live_Data!B109</f>
        <v>455.81004784744528</v>
      </c>
      <c r="C110" s="34">
        <f>Subsurface_Live_Data!A109</f>
        <v>-6.5</v>
      </c>
      <c r="D110" s="34">
        <f>Subsurface_Live_Data!G109</f>
        <v>-767.59791060004341</v>
      </c>
      <c r="E110" s="34">
        <f>Subsurface_Live_Data!A109</f>
        <v>-6.5</v>
      </c>
      <c r="F110" s="34">
        <f>Subsurface_Live_Data!J109</f>
        <v>-4169.5531556277183</v>
      </c>
      <c r="G110" s="34">
        <f>Subsurface_Live_Data!A109</f>
        <v>-6.5</v>
      </c>
      <c r="H110" s="34">
        <f>Subsurface_Live_Data!L109</f>
        <v>-15156.810053842251</v>
      </c>
    </row>
    <row r="111" spans="1:8">
      <c r="A111" s="34">
        <f>Subsurface_Live_Data!A110</f>
        <v>-6</v>
      </c>
      <c r="B111" s="34">
        <f>Subsurface_Live_Data!B110</f>
        <v>447.75344272198197</v>
      </c>
      <c r="C111" s="34">
        <f>Subsurface_Live_Data!A110</f>
        <v>-6</v>
      </c>
      <c r="D111" s="34">
        <f>Subsurface_Live_Data!G110</f>
        <v>-793.57627679194559</v>
      </c>
      <c r="E111" s="34">
        <f>Subsurface_Live_Data!A110</f>
        <v>-6</v>
      </c>
      <c r="F111" s="34">
        <f>Subsurface_Live_Data!J110</f>
        <v>-4193.5666298548103</v>
      </c>
      <c r="G111" s="34">
        <f>Subsurface_Live_Data!A110</f>
        <v>-6</v>
      </c>
      <c r="H111" s="34">
        <f>Subsurface_Live_Data!L110</f>
        <v>-15193.305657758663</v>
      </c>
    </row>
    <row r="112" spans="1:8">
      <c r="A112" s="34">
        <f>Subsurface_Live_Data!A111</f>
        <v>-5.5</v>
      </c>
      <c r="B112" s="34">
        <f>Subsurface_Live_Data!B111</f>
        <v>437.23203216912464</v>
      </c>
      <c r="C112" s="34">
        <f>Subsurface_Live_Data!A111</f>
        <v>-5.5</v>
      </c>
      <c r="D112" s="34">
        <f>Subsurface_Live_Data!G111</f>
        <v>-821.4930795336669</v>
      </c>
      <c r="E112" s="34">
        <f>Subsurface_Live_Data!A111</f>
        <v>-5.5</v>
      </c>
      <c r="F112" s="34">
        <f>Subsurface_Live_Data!J111</f>
        <v>-4220.3988084671273</v>
      </c>
      <c r="G112" s="34">
        <f>Subsurface_Live_Data!A111</f>
        <v>-5.5</v>
      </c>
      <c r="H112" s="34">
        <f>Subsurface_Live_Data!L111</f>
        <v>-15232.152748061406</v>
      </c>
    </row>
    <row r="113" spans="1:8">
      <c r="A113" s="34">
        <f>Subsurface_Live_Data!A112</f>
        <v>-5</v>
      </c>
      <c r="B113" s="34">
        <f>Subsurface_Live_Data!B112</f>
        <v>426.49509936551561</v>
      </c>
      <c r="C113" s="34">
        <f>Subsurface_Live_Data!A112</f>
        <v>-5</v>
      </c>
      <c r="D113" s="34">
        <f>Subsurface_Live_Data!G112</f>
        <v>-848.98262075235903</v>
      </c>
      <c r="E113" s="34">
        <f>Subsurface_Live_Data!A112</f>
        <v>-5</v>
      </c>
      <c r="F113" s="34">
        <f>Subsurface_Live_Data!J112</f>
        <v>-4247.7853280077034</v>
      </c>
      <c r="G113" s="34">
        <f>Subsurface_Live_Data!A112</f>
        <v>-5</v>
      </c>
      <c r="H113" s="34">
        <f>Subsurface_Live_Data!L112</f>
        <v>-15270.739266901903</v>
      </c>
    </row>
    <row r="114" spans="1:8">
      <c r="A114" s="34">
        <f>Subsurface_Live_Data!A113</f>
        <v>-4.5</v>
      </c>
      <c r="B114" s="34">
        <f>Subsurface_Live_Data!B113</f>
        <v>423.30568039506915</v>
      </c>
      <c r="C114" s="34">
        <f>Subsurface_Live_Data!A113</f>
        <v>-4.5</v>
      </c>
      <c r="D114" s="34">
        <f>Subsurface_Live_Data!G113</f>
        <v>-868.3905403605138</v>
      </c>
      <c r="E114" s="34">
        <f>Subsurface_Live_Data!A113</f>
        <v>-4.5</v>
      </c>
      <c r="F114" s="34">
        <f>Subsurface_Live_Data!J113</f>
        <v>-4267.9486688948409</v>
      </c>
      <c r="G114" s="34">
        <f>Subsurface_Live_Data!A113</f>
        <v>-4.5</v>
      </c>
      <c r="H114" s="34">
        <f>Subsurface_Live_Data!L113</f>
        <v>-15300.168097654603</v>
      </c>
    </row>
    <row r="115" spans="1:8">
      <c r="A115" s="34">
        <f>Subsurface_Live_Data!A114</f>
        <v>-4</v>
      </c>
      <c r="B115" s="34">
        <f>Subsurface_Live_Data!B114</f>
        <v>426.01474675634427</v>
      </c>
      <c r="C115" s="34">
        <f>Subsurface_Live_Data!A114</f>
        <v>-4</v>
      </c>
      <c r="D115" s="34">
        <f>Subsurface_Live_Data!G114</f>
        <v>-881.10569988941234</v>
      </c>
      <c r="E115" s="34">
        <f>Subsurface_Live_Data!A114</f>
        <v>-4</v>
      </c>
      <c r="F115" s="34">
        <f>Subsurface_Live_Data!J114</f>
        <v>-4282.523813289301</v>
      </c>
      <c r="G115" s="34">
        <f>Subsurface_Live_Data!A114</f>
        <v>-4</v>
      </c>
      <c r="H115" s="34">
        <f>Subsurface_Live_Data!L114</f>
        <v>-15322.272607129138</v>
      </c>
    </row>
    <row r="116" spans="1:8">
      <c r="A116" s="34">
        <f>Subsurface_Live_Data!A115</f>
        <v>-3.5</v>
      </c>
      <c r="B116" s="34">
        <f>Subsurface_Live_Data!B115</f>
        <v>404.9650488224043</v>
      </c>
      <c r="C116" s="34">
        <f>Subsurface_Live_Data!A115</f>
        <v>-3.5</v>
      </c>
      <c r="D116" s="34">
        <f>Subsurface_Live_Data!G115</f>
        <v>-915.41549366469189</v>
      </c>
      <c r="E116" s="34">
        <f>Subsurface_Live_Data!A115</f>
        <v>-3.5</v>
      </c>
      <c r="F116" s="34">
        <f>Subsurface_Live_Data!J115</f>
        <v>-4321.1542420929873</v>
      </c>
      <c r="G116" s="34">
        <f>Subsurface_Live_Data!A115</f>
        <v>-3.5</v>
      </c>
      <c r="H116" s="34">
        <f>Subsurface_Live_Data!L115</f>
        <v>-15370.816372797404</v>
      </c>
    </row>
    <row r="117" spans="1:8">
      <c r="A117" s="34">
        <f>Subsurface_Live_Data!A116</f>
        <v>-3</v>
      </c>
      <c r="B117" s="34">
        <f>Subsurface_Live_Data!B116</f>
        <v>420.14741895597808</v>
      </c>
      <c r="C117" s="34">
        <f>Subsurface_Live_Data!A116</f>
        <v>-3</v>
      </c>
      <c r="D117" s="34">
        <f>Subsurface_Live_Data!G116</f>
        <v>-913.55864831763938</v>
      </c>
      <c r="E117" s="34">
        <f>Subsurface_Live_Data!A116</f>
        <v>-3</v>
      </c>
      <c r="F117" s="34">
        <f>Subsurface_Live_Data!J116</f>
        <v>-4323.8354745905672</v>
      </c>
      <c r="G117" s="34">
        <f>Subsurface_Live_Data!A116</f>
        <v>-3</v>
      </c>
      <c r="H117" s="34">
        <f>Subsurface_Live_Data!L116</f>
        <v>-15377.365104241066</v>
      </c>
    </row>
    <row r="118" spans="1:8">
      <c r="A118" s="34">
        <f>Subsurface_Live_Data!A117</f>
        <v>-2.5</v>
      </c>
      <c r="B118" s="34">
        <f>Subsurface_Live_Data!B117</f>
        <v>420.97624209783453</v>
      </c>
      <c r="C118" s="34">
        <f>Subsurface_Live_Data!A117</f>
        <v>-2.5</v>
      </c>
      <c r="D118" s="34">
        <f>Subsurface_Live_Data!G117</f>
        <v>-923.94342120947999</v>
      </c>
      <c r="E118" s="34">
        <f>Subsurface_Live_Data!A117</f>
        <v>-2.5</v>
      </c>
      <c r="F118" s="34">
        <f>Subsurface_Live_Data!J117</f>
        <v>-4341.1394448312385</v>
      </c>
      <c r="G118" s="34">
        <f>Subsurface_Live_Data!A117</f>
        <v>-2.5</v>
      </c>
      <c r="H118" s="34">
        <f>Subsurface_Live_Data!L117</f>
        <v>-15399.542711637787</v>
      </c>
    </row>
    <row r="119" spans="1:8">
      <c r="A119" s="34">
        <f>Subsurface_Live_Data!A118</f>
        <v>-2</v>
      </c>
      <c r="B119" s="34">
        <f>Subsurface_Live_Data!B118</f>
        <v>435.98300826713626</v>
      </c>
      <c r="C119" s="34">
        <f>Subsurface_Live_Data!A118</f>
        <v>-2</v>
      </c>
      <c r="D119" s="34">
        <f>Subsurface_Live_Data!G118</f>
        <v>-919.04419343615996</v>
      </c>
      <c r="E119" s="34">
        <f>Subsurface_Live_Data!A118</f>
        <v>-2</v>
      </c>
      <c r="F119" s="34">
        <f>Subsurface_Live_Data!J118</f>
        <v>-4344.520801916954</v>
      </c>
      <c r="G119" s="34">
        <f>Subsurface_Live_Data!A118</f>
        <v>-2</v>
      </c>
      <c r="H119" s="34">
        <f>Subsurface_Live_Data!L118</f>
        <v>-15404.780758562109</v>
      </c>
    </row>
    <row r="120" spans="1:8">
      <c r="A120" s="34">
        <f>Subsurface_Live_Data!A119</f>
        <v>-1.5</v>
      </c>
      <c r="B120" s="34">
        <f>Subsurface_Live_Data!B119</f>
        <v>431.10580672292525</v>
      </c>
      <c r="C120" s="34">
        <f>Subsurface_Live_Data!A119</f>
        <v>-1.5</v>
      </c>
      <c r="D120" s="34">
        <f>Subsurface_Live_Data!G119</f>
        <v>-931.44566987885037</v>
      </c>
      <c r="E120" s="34">
        <f>Subsurface_Live_Data!A119</f>
        <v>-1.5</v>
      </c>
      <c r="F120" s="34">
        <f>Subsurface_Live_Data!J119</f>
        <v>-4368.0272757413277</v>
      </c>
      <c r="G120" s="34">
        <f>Subsurface_Live_Data!A119</f>
        <v>-1.5</v>
      </c>
      <c r="H120" s="34">
        <f>Subsurface_Live_Data!L119</f>
        <v>-15431.868538728431</v>
      </c>
    </row>
    <row r="121" spans="1:8">
      <c r="A121" s="34">
        <f>Subsurface_Live_Data!A120</f>
        <v>-1</v>
      </c>
      <c r="B121" s="34">
        <f>Subsurface_Live_Data!B120</f>
        <v>440.99441024200883</v>
      </c>
      <c r="C121" s="34">
        <f>Subsurface_Live_Data!A120</f>
        <v>-1</v>
      </c>
      <c r="D121" s="34">
        <f>Subsurface_Live_Data!G120</f>
        <v>-927.79178667438009</v>
      </c>
      <c r="E121" s="34">
        <f>Subsurface_Live_Data!A120</f>
        <v>-1</v>
      </c>
      <c r="F121" s="34">
        <f>Subsurface_Live_Data!J120</f>
        <v>-4376.9944607136404</v>
      </c>
      <c r="G121" s="34">
        <f>Subsurface_Live_Data!A120</f>
        <v>-1</v>
      </c>
      <c r="H121" s="34">
        <f>Subsurface_Live_Data!L120</f>
        <v>-15441.265377185226</v>
      </c>
    </row>
    <row r="122" spans="1:8">
      <c r="A122" s="34">
        <f>Subsurface_Live_Data!A121</f>
        <v>-0.5</v>
      </c>
      <c r="B122" s="34">
        <f>Subsurface_Live_Data!B121</f>
        <v>474.23278667183286</v>
      </c>
      <c r="C122" s="34">
        <f>Subsurface_Live_Data!A121</f>
        <v>-0.5</v>
      </c>
      <c r="D122" s="34">
        <f>Subsurface_Live_Data!G121</f>
        <v>-899.77353106998976</v>
      </c>
      <c r="E122" s="34">
        <f>Subsurface_Live_Data!A121</f>
        <v>-0.5</v>
      </c>
      <c r="F122" s="34">
        <f>Subsurface_Live_Data!J121</f>
        <v>-4362.8231810118541</v>
      </c>
      <c r="G122" s="34">
        <f>Subsurface_Live_Data!A121</f>
        <v>-0.5</v>
      </c>
      <c r="H122" s="34">
        <f>Subsurface_Live_Data!L121</f>
        <v>-15423.147061354581</v>
      </c>
    </row>
    <row r="123" spans="1:8">
      <c r="A123" s="34">
        <f>Subsurface_Live_Data!A122</f>
        <v>0</v>
      </c>
      <c r="B123" s="34">
        <f>Subsurface_Live_Data!B122</f>
        <v>480.44802858922253</v>
      </c>
      <c r="C123" s="34">
        <f>Subsurface_Live_Data!A122</f>
        <v>0</v>
      </c>
      <c r="D123" s="34">
        <f>Subsurface_Live_Data!G122</f>
        <v>-895.70541742008413</v>
      </c>
      <c r="E123" s="34">
        <f>Subsurface_Live_Data!A122</f>
        <v>0</v>
      </c>
      <c r="F123" s="34">
        <f>Subsurface_Live_Data!J122</f>
        <v>-4375.8704469742106</v>
      </c>
      <c r="G123" s="34">
        <f>Subsurface_Live_Data!A122</f>
        <v>0</v>
      </c>
      <c r="H123" s="34">
        <f>Subsurface_Live_Data!L122</f>
        <v>-15434.901752132686</v>
      </c>
    </row>
    <row r="124" spans="1:8">
      <c r="A124" s="34">
        <f>Subsurface_Live_Data!A123</f>
        <v>0.5</v>
      </c>
      <c r="B124" s="34">
        <f>Subsurface_Live_Data!B123</f>
        <v>482.74518112800712</v>
      </c>
      <c r="C124" s="34">
        <f>Subsurface_Live_Data!A123</f>
        <v>0.5</v>
      </c>
      <c r="D124" s="34">
        <f>Subsurface_Live_Data!G123</f>
        <v>-893.38870019604201</v>
      </c>
      <c r="E124" s="34">
        <f>Subsurface_Live_Data!A123</f>
        <v>0.5</v>
      </c>
      <c r="F124" s="34">
        <f>Subsurface_Live_Data!J123</f>
        <v>-4393.014522777029</v>
      </c>
      <c r="G124" s="34">
        <f>Subsurface_Live_Data!A123</f>
        <v>0.5</v>
      </c>
      <c r="H124" s="34">
        <f>Subsurface_Live_Data!L123</f>
        <v>-15450.154367550183</v>
      </c>
    </row>
    <row r="125" spans="1:8">
      <c r="A125" s="34">
        <f>Subsurface_Live_Data!A124</f>
        <v>1</v>
      </c>
      <c r="B125" s="34">
        <f>Subsurface_Live_Data!B124</f>
        <v>497.58165314697214</v>
      </c>
      <c r="C125" s="34">
        <f>Subsurface_Live_Data!A124</f>
        <v>1</v>
      </c>
      <c r="D125" s="34">
        <f>Subsurface_Live_Data!G124</f>
        <v>-877.03217508551245</v>
      </c>
      <c r="E125" s="34">
        <f>Subsurface_Live_Data!A124</f>
        <v>1</v>
      </c>
      <c r="F125" s="34">
        <f>Subsurface_Live_Data!J124</f>
        <v>-4397.7804202473189</v>
      </c>
      <c r="G125" s="34">
        <f>Subsurface_Live_Data!A124</f>
        <v>1</v>
      </c>
      <c r="H125" s="34">
        <f>Subsurface_Live_Data!L124</f>
        <v>-15450.109837676768</v>
      </c>
    </row>
    <row r="126" spans="1:8">
      <c r="A126" s="34">
        <f>Subsurface_Live_Data!A125</f>
        <v>1.5</v>
      </c>
      <c r="B126" s="34">
        <f>Subsurface_Live_Data!B125</f>
        <v>516.864115303311</v>
      </c>
      <c r="C126" s="34">
        <f>Subsurface_Live_Data!A125</f>
        <v>1.5</v>
      </c>
      <c r="D126" s="34">
        <f>Subsurface_Live_Data!G125</f>
        <v>-854.43897691191808</v>
      </c>
      <c r="E126" s="34">
        <f>Subsurface_Live_Data!A125</f>
        <v>1.5</v>
      </c>
      <c r="F126" s="34">
        <f>Subsurface_Live_Data!J125</f>
        <v>-4398.2429151191873</v>
      </c>
      <c r="G126" s="34">
        <f>Subsurface_Live_Data!A125</f>
        <v>1.5</v>
      </c>
      <c r="H126" s="34">
        <f>Subsurface_Live_Data!L125</f>
        <v>-15443.962720494816</v>
      </c>
    </row>
    <row r="127" spans="1:8">
      <c r="A127" s="34">
        <f>Subsurface_Live_Data!A126</f>
        <v>2</v>
      </c>
      <c r="B127" s="34">
        <f>Subsurface_Live_Data!B126</f>
        <v>534.50648407239817</v>
      </c>
      <c r="C127" s="34">
        <f>Subsurface_Live_Data!A126</f>
        <v>2</v>
      </c>
      <c r="D127" s="34">
        <f>Subsurface_Live_Data!G126</f>
        <v>-831.51032282912763</v>
      </c>
      <c r="E127" s="34">
        <f>Subsurface_Live_Data!A126</f>
        <v>2</v>
      </c>
      <c r="F127" s="34">
        <f>Subsurface_Live_Data!J126</f>
        <v>-4400.4684864707579</v>
      </c>
      <c r="G127" s="34">
        <f>Subsurface_Live_Data!A126</f>
        <v>2</v>
      </c>
      <c r="H127" s="34">
        <f>Subsurface_Live_Data!L126</f>
        <v>-15438.621175634598</v>
      </c>
    </row>
    <row r="128" spans="1:8">
      <c r="A128" s="34">
        <f>Subsurface_Live_Data!A127</f>
        <v>2.5</v>
      </c>
      <c r="B128" s="34">
        <f>Subsurface_Live_Data!B127</f>
        <v>549.73081486924821</v>
      </c>
      <c r="C128" s="34">
        <f>Subsurface_Live_Data!A127</f>
        <v>2.5</v>
      </c>
      <c r="D128" s="34">
        <f>Subsurface_Live_Data!G127</f>
        <v>-809.07566141031816</v>
      </c>
      <c r="E128" s="34">
        <f>Subsurface_Live_Data!A127</f>
        <v>2.5</v>
      </c>
      <c r="F128" s="34">
        <f>Subsurface_Live_Data!J127</f>
        <v>-4405.2143559197875</v>
      </c>
      <c r="G128" s="34">
        <f>Subsurface_Live_Data!A127</f>
        <v>2.5</v>
      </c>
      <c r="H128" s="34">
        <f>Subsurface_Live_Data!L127</f>
        <v>-15434.944017383459</v>
      </c>
    </row>
    <row r="129" spans="1:8">
      <c r="A129" s="34">
        <f>Subsurface_Live_Data!A128</f>
        <v>3</v>
      </c>
      <c r="B129" s="34">
        <f>Subsurface_Live_Data!B128</f>
        <v>536.84310410266767</v>
      </c>
      <c r="C129" s="34">
        <f>Subsurface_Live_Data!A128</f>
        <v>3</v>
      </c>
      <c r="D129" s="34">
        <f>Subsurface_Live_Data!G128</f>
        <v>-811.9065257543798</v>
      </c>
      <c r="E129" s="34">
        <f>Subsurface_Live_Data!A128</f>
        <v>3</v>
      </c>
      <c r="F129" s="34">
        <f>Subsurface_Live_Data!J128</f>
        <v>-4438.1526264910344</v>
      </c>
      <c r="G129" s="34">
        <f>Subsurface_Live_Data!A128</f>
        <v>3</v>
      </c>
      <c r="H129" s="34">
        <f>Subsurface_Live_Data!L128</f>
        <v>-15462.196366982054</v>
      </c>
    </row>
    <row r="130" spans="1:8">
      <c r="A130" s="34">
        <f>Subsurface_Live_Data!A129</f>
        <v>3.5</v>
      </c>
      <c r="B130" s="34">
        <f>Subsurface_Live_Data!B129</f>
        <v>562.91901967460217</v>
      </c>
      <c r="C130" s="34">
        <f>Subsurface_Live_Data!A129</f>
        <v>3.5</v>
      </c>
      <c r="D130" s="34">
        <f>Subsurface_Live_Data!G129</f>
        <v>-775.73649662040998</v>
      </c>
      <c r="E130" s="34">
        <f>Subsurface_Live_Data!A129</f>
        <v>3.5</v>
      </c>
      <c r="F130" s="34">
        <f>Subsurface_Live_Data!J129</f>
        <v>-4432.1845014524642</v>
      </c>
      <c r="G130" s="34">
        <f>Subsurface_Live_Data!A129</f>
        <v>3.5</v>
      </c>
      <c r="H130" s="34">
        <f>Subsurface_Live_Data!L129</f>
        <v>-15443.887981795222</v>
      </c>
    </row>
    <row r="131" spans="1:8">
      <c r="A131" s="34">
        <f>Subsurface_Live_Data!A130</f>
        <v>4</v>
      </c>
      <c r="B131" s="34">
        <f>Subsurface_Live_Data!B130</f>
        <v>561.66976905744889</v>
      </c>
      <c r="C131" s="34">
        <f>Subsurface_Live_Data!A130</f>
        <v>4</v>
      </c>
      <c r="D131" s="34">
        <f>Subsurface_Live_Data!G130</f>
        <v>-764.34790589097713</v>
      </c>
      <c r="E131" s="34">
        <f>Subsurface_Live_Data!A130</f>
        <v>4</v>
      </c>
      <c r="F131" s="34">
        <f>Subsurface_Live_Data!J130</f>
        <v>-4453.574373916209</v>
      </c>
      <c r="G131" s="34">
        <f>Subsurface_Live_Data!A130</f>
        <v>4</v>
      </c>
      <c r="H131" s="34">
        <f>Subsurface_Live_Data!L130</f>
        <v>-15455.566222789841</v>
      </c>
    </row>
    <row r="132" spans="1:8">
      <c r="A132" s="34">
        <f>Subsurface_Live_Data!A131</f>
        <v>4.5</v>
      </c>
      <c r="B132" s="34">
        <f>Subsurface_Live_Data!B131</f>
        <v>568.64363822483097</v>
      </c>
      <c r="C132" s="34">
        <f>Subsurface_Live_Data!A131</f>
        <v>4.5</v>
      </c>
      <c r="D132" s="34">
        <f>Subsurface_Live_Data!G131</f>
        <v>-743.77600524172954</v>
      </c>
      <c r="E132" s="34">
        <f>Subsurface_Live_Data!A131</f>
        <v>4.5</v>
      </c>
      <c r="F132" s="34">
        <f>Subsurface_Live_Data!J131</f>
        <v>-4466.7482540273859</v>
      </c>
      <c r="G132" s="34">
        <f>Subsurface_Live_Data!A131</f>
        <v>4.5</v>
      </c>
      <c r="H132" s="34">
        <f>Subsurface_Live_Data!L131</f>
        <v>-15456.686352241413</v>
      </c>
    </row>
    <row r="133" spans="1:8">
      <c r="A133" s="34">
        <f>Subsurface_Live_Data!A132</f>
        <v>5</v>
      </c>
      <c r="B133" s="34">
        <f>Subsurface_Live_Data!B132</f>
        <v>548.81469209034094</v>
      </c>
      <c r="C133" s="34">
        <f>Subsurface_Live_Data!A132</f>
        <v>5</v>
      </c>
      <c r="D133" s="34">
        <f>Subsurface_Live_Data!G132</f>
        <v>-747.82121088806457</v>
      </c>
      <c r="E133" s="34">
        <f>Subsurface_Live_Data!A132</f>
        <v>5</v>
      </c>
      <c r="F133" s="34">
        <f>Subsurface_Live_Data!J132</f>
        <v>-4506.7050434002977</v>
      </c>
      <c r="G133" s="34">
        <f>Subsurface_Live_Data!A132</f>
        <v>5</v>
      </c>
      <c r="H133" s="34">
        <f>Subsurface_Live_Data!L132</f>
        <v>-15487.160462191765</v>
      </c>
    </row>
    <row r="134" spans="1:8">
      <c r="A134" s="34">
        <f>Subsurface_Live_Data!A133</f>
        <v>5.5</v>
      </c>
      <c r="B134" s="34">
        <f>Subsurface_Live_Data!B133</f>
        <v>539.52128531641313</v>
      </c>
      <c r="C134" s="34">
        <f>Subsurface_Live_Data!A133</f>
        <v>5.5</v>
      </c>
      <c r="D134" s="34">
        <f>Subsurface_Live_Data!G133</f>
        <v>-740.82532770764499</v>
      </c>
      <c r="E134" s="34">
        <f>Subsurface_Live_Data!A133</f>
        <v>5.5</v>
      </c>
      <c r="F134" s="34">
        <f>Subsurface_Live_Data!J133</f>
        <v>-4536.078008508066</v>
      </c>
      <c r="G134" s="34">
        <f>Subsurface_Live_Data!A133</f>
        <v>5.5</v>
      </c>
      <c r="H134" s="34">
        <f>Subsurface_Live_Data!L133</f>
        <v>-15504.407613836402</v>
      </c>
    </row>
    <row r="135" spans="1:8">
      <c r="A135" s="34">
        <f>Subsurface_Live_Data!A134</f>
        <v>6</v>
      </c>
      <c r="B135" s="34">
        <f>Subsurface_Live_Data!B134</f>
        <v>533.69206209739866</v>
      </c>
      <c r="C135" s="34">
        <f>Subsurface_Live_Data!A134</f>
        <v>6</v>
      </c>
      <c r="D135" s="34">
        <f>Subsurface_Live_Data!G134</f>
        <v>-729.77163094471314</v>
      </c>
      <c r="E135" s="34">
        <f>Subsurface_Live_Data!A134</f>
        <v>6</v>
      </c>
      <c r="F135" s="34">
        <f>Subsurface_Live_Data!J134</f>
        <v>-4561.9087752734576</v>
      </c>
      <c r="G135" s="34">
        <f>Subsurface_Live_Data!A134</f>
        <v>6</v>
      </c>
      <c r="H135" s="34">
        <f>Subsurface_Live_Data!L134</f>
        <v>-15516.476234127493</v>
      </c>
    </row>
    <row r="136" spans="1:8">
      <c r="A136" s="34">
        <f>Subsurface_Live_Data!A135</f>
        <v>6.5</v>
      </c>
      <c r="B136" s="34">
        <f>Subsurface_Live_Data!B135</f>
        <v>524.4263848132822</v>
      </c>
      <c r="C136" s="34">
        <f>Subsurface_Live_Data!A135</f>
        <v>6.5</v>
      </c>
      <c r="D136" s="34">
        <f>Subsurface_Live_Data!G135</f>
        <v>-721.48459541023738</v>
      </c>
      <c r="E136" s="34">
        <f>Subsurface_Live_Data!A135</f>
        <v>6.5</v>
      </c>
      <c r="F136" s="34">
        <f>Subsurface_Live_Data!J135</f>
        <v>-4591.0669061182116</v>
      </c>
      <c r="G136" s="34">
        <f>Subsurface_Live_Data!A135</f>
        <v>6.5</v>
      </c>
      <c r="H136" s="34">
        <f>Subsurface_Live_Data!L135</f>
        <v>-15531.222458018679</v>
      </c>
    </row>
    <row r="137" spans="1:8">
      <c r="A137" s="34">
        <f>Subsurface_Live_Data!A136</f>
        <v>7</v>
      </c>
      <c r="B137" s="34">
        <f>Subsurface_Live_Data!B136</f>
        <v>534.40783187914269</v>
      </c>
      <c r="C137" s="34">
        <f>Subsurface_Live_Data!A136</f>
        <v>7</v>
      </c>
      <c r="D137" s="34">
        <f>Subsurface_Live_Data!G136</f>
        <v>-694.38983127269228</v>
      </c>
      <c r="E137" s="34">
        <f>Subsurface_Live_Data!A136</f>
        <v>7</v>
      </c>
      <c r="F137" s="34">
        <f>Subsurface_Live_Data!J136</f>
        <v>-4600.8364206062988</v>
      </c>
      <c r="G137" s="34">
        <f>Subsurface_Live_Data!A136</f>
        <v>7</v>
      </c>
      <c r="H137" s="34">
        <f>Subsurface_Live_Data!L136</f>
        <v>-15522.778766302994</v>
      </c>
    </row>
    <row r="138" spans="1:8">
      <c r="A138" s="34">
        <f>Subsurface_Live_Data!A137</f>
        <v>7.5</v>
      </c>
      <c r="B138" s="34">
        <f>Subsurface_Live_Data!B137</f>
        <v>503.48380224840304</v>
      </c>
      <c r="C138" s="34">
        <f>Subsurface_Live_Data!A137</f>
        <v>7.5</v>
      </c>
      <c r="D138" s="34">
        <f>Subsurface_Live_Data!G137</f>
        <v>-706.43456489441314</v>
      </c>
      <c r="E138" s="34">
        <f>Subsurface_Live_Data!A137</f>
        <v>7.5</v>
      </c>
      <c r="F138" s="34">
        <f>Subsurface_Live_Data!J137</f>
        <v>-4651.3362239800736</v>
      </c>
      <c r="G138" s="34">
        <f>Subsurface_Live_Data!A137</f>
        <v>7.5</v>
      </c>
      <c r="H138" s="34">
        <f>Subsurface_Live_Data!L137</f>
        <v>-15559.713256277506</v>
      </c>
    </row>
    <row r="139" spans="1:8">
      <c r="A139" s="34">
        <f>Subsurface_Live_Data!A138</f>
        <v>8</v>
      </c>
      <c r="B139" s="34">
        <f>Subsurface_Live_Data!B138</f>
        <v>497.22645344932982</v>
      </c>
      <c r="C139" s="34">
        <f>Subsurface_Live_Data!A138</f>
        <v>8</v>
      </c>
      <c r="D139" s="34">
        <f>Subsurface_Live_Data!G138</f>
        <v>-694.86610093730985</v>
      </c>
      <c r="E139" s="34">
        <f>Subsurface_Live_Data!A138</f>
        <v>8</v>
      </c>
      <c r="F139" s="34">
        <f>Subsurface_Live_Data!J138</f>
        <v>-4676.9592187359767</v>
      </c>
      <c r="G139" s="34">
        <f>Subsurface_Live_Data!A138</f>
        <v>8</v>
      </c>
      <c r="H139" s="34">
        <f>Subsurface_Live_Data!L138</f>
        <v>-15567.270186542002</v>
      </c>
    </row>
    <row r="140" spans="1:8">
      <c r="A140" s="34">
        <f>Subsurface_Live_Data!A139</f>
        <v>8.5</v>
      </c>
      <c r="B140" s="34">
        <f>Subsurface_Live_Data!B139</f>
        <v>479.6019721372586</v>
      </c>
      <c r="C140" s="34">
        <f>Subsurface_Live_Data!A139</f>
        <v>8.5</v>
      </c>
      <c r="D140" s="34">
        <f>Subsurface_Live_Data!G139</f>
        <v>-694.46639937048462</v>
      </c>
      <c r="E140" s="34">
        <f>Subsurface_Live_Data!A139</f>
        <v>8.5</v>
      </c>
      <c r="F140" s="34">
        <f>Subsurface_Live_Data!J139</f>
        <v>-4713.7031025070137</v>
      </c>
      <c r="G140" s="34">
        <f>Subsurface_Live_Data!A139</f>
        <v>8.5</v>
      </c>
      <c r="H140" s="34">
        <f>Subsurface_Live_Data!L139</f>
        <v>-15586.527017055865</v>
      </c>
    </row>
    <row r="141" spans="1:8">
      <c r="A141" s="34">
        <f>Subsurface_Live_Data!A140</f>
        <v>9</v>
      </c>
      <c r="B141" s="34">
        <f>Subsurface_Live_Data!B140</f>
        <v>481.22587957439987</v>
      </c>
      <c r="C141" s="34">
        <f>Subsurface_Live_Data!A140</f>
        <v>9</v>
      </c>
      <c r="D141" s="34">
        <f>Subsurface_Live_Data!G140</f>
        <v>-676.02422338880478</v>
      </c>
      <c r="E141" s="34">
        <f>Subsurface_Live_Data!A140</f>
        <v>9</v>
      </c>
      <c r="F141" s="34">
        <f>Subsurface_Live_Data!J140</f>
        <v>-4730.9151522486482</v>
      </c>
      <c r="G141" s="34">
        <f>Subsurface_Live_Data!A140</f>
        <v>9</v>
      </c>
      <c r="H141" s="34">
        <f>Subsurface_Live_Data!L140</f>
        <v>-15582.583363682052</v>
      </c>
    </row>
    <row r="142" spans="1:8">
      <c r="A142" s="34">
        <f>Subsurface_Live_Data!A141</f>
        <v>9.5</v>
      </c>
      <c r="B142" s="34">
        <f>Subsurface_Live_Data!B141</f>
        <v>478.27937371872196</v>
      </c>
      <c r="C142" s="34">
        <f>Subsurface_Live_Data!A141</f>
        <v>9.5</v>
      </c>
      <c r="D142" s="34">
        <f>Subsurface_Live_Data!G141</f>
        <v>-662.57290370699707</v>
      </c>
      <c r="E142" s="34">
        <f>Subsurface_Live_Data!A141</f>
        <v>9.5</v>
      </c>
      <c r="F142" s="34">
        <f>Subsurface_Live_Data!J141</f>
        <v>-4752.3759955300084</v>
      </c>
      <c r="G142" s="34">
        <f>Subsurface_Live_Data!A141</f>
        <v>9.5</v>
      </c>
      <c r="H142" s="34">
        <f>Subsurface_Live_Data!L141</f>
        <v>-15582.596365294137</v>
      </c>
    </row>
    <row r="143" spans="1:8">
      <c r="A143" s="34">
        <f>Subsurface_Live_Data!A142</f>
        <v>10</v>
      </c>
      <c r="B143" s="34">
        <f>Subsurface_Live_Data!B142</f>
        <v>454.20220076904832</v>
      </c>
      <c r="C143" s="34">
        <f>Subsurface_Live_Data!A142</f>
        <v>10</v>
      </c>
      <c r="D143" s="34">
        <f>Subsurface_Live_Data!G142</f>
        <v>-670.16288907632327</v>
      </c>
      <c r="E143" s="34">
        <f>Subsurface_Live_Data!A142</f>
        <v>10</v>
      </c>
      <c r="F143" s="34">
        <f>Subsurface_Live_Data!J142</f>
        <v>-4794.6068785386415</v>
      </c>
      <c r="G143" s="34">
        <f>Subsurface_Live_Data!A142</f>
        <v>10</v>
      </c>
      <c r="H143" s="34">
        <f>Subsurface_Live_Data!L142</f>
        <v>-15605.450801607874</v>
      </c>
    </row>
    <row r="144" spans="1:8">
      <c r="A144" s="34">
        <f>Subsurface_Live_Data!A143</f>
        <v>10.5</v>
      </c>
      <c r="B144" s="34">
        <f>Subsurface_Live_Data!B143</f>
        <v>437.9381023255097</v>
      </c>
      <c r="C144" s="34">
        <f>Subsurface_Live_Data!A143</f>
        <v>10.5</v>
      </c>
      <c r="D144" s="34">
        <f>Subsurface_Live_Data!G143</f>
        <v>-671.1441168172197</v>
      </c>
      <c r="E144" s="34">
        <f>Subsurface_Live_Data!A143</f>
        <v>10.5</v>
      </c>
      <c r="F144" s="34">
        <f>Subsurface_Live_Data!J143</f>
        <v>-4828.624386947019</v>
      </c>
      <c r="G144" s="34">
        <f>Subsurface_Live_Data!A143</f>
        <v>10.5</v>
      </c>
      <c r="H144" s="34">
        <f>Subsurface_Live_Data!L143</f>
        <v>-15618.159269137503</v>
      </c>
    </row>
    <row r="145" spans="1:8">
      <c r="A145" s="34">
        <f>Subsurface_Live_Data!A144</f>
        <v>11</v>
      </c>
      <c r="B145" s="34">
        <f>Subsurface_Live_Data!B144</f>
        <v>444.93860770344918</v>
      </c>
      <c r="C145" s="34">
        <f>Subsurface_Live_Data!A144</f>
        <v>11</v>
      </c>
      <c r="D145" s="34">
        <f>Subsurface_Live_Data!G144</f>
        <v>-650.80069715925788</v>
      </c>
      <c r="E145" s="34">
        <f>Subsurface_Live_Data!A144</f>
        <v>11</v>
      </c>
      <c r="F145" s="34">
        <f>Subsurface_Live_Data!J144</f>
        <v>-4838.9368521267916</v>
      </c>
      <c r="G145" s="34">
        <f>Subsurface_Live_Data!A144</f>
        <v>11</v>
      </c>
      <c r="H145" s="34">
        <f>Subsurface_Live_Data!L144</f>
        <v>-15603.117838039268</v>
      </c>
    </row>
    <row r="146" spans="1:8">
      <c r="A146" s="34">
        <f>Subsurface_Live_Data!A145</f>
        <v>11.5</v>
      </c>
      <c r="B146" s="34">
        <f>Subsurface_Live_Data!B145</f>
        <v>434.44467895572086</v>
      </c>
      <c r="C146" s="34">
        <f>Subsurface_Live_Data!A145</f>
        <v>11.5</v>
      </c>
      <c r="D146" s="34">
        <f>Subsurface_Live_Data!G145</f>
        <v>-648.35921054542894</v>
      </c>
      <c r="E146" s="34">
        <f>Subsurface_Live_Data!A145</f>
        <v>11.5</v>
      </c>
      <c r="F146" s="34">
        <f>Subsurface_Live_Data!J145</f>
        <v>-4866.2629367500231</v>
      </c>
      <c r="G146" s="34">
        <f>Subsurface_Live_Data!A145</f>
        <v>11.5</v>
      </c>
      <c r="H146" s="34">
        <f>Subsurface_Live_Data!L145</f>
        <v>-15606.804951279672</v>
      </c>
    </row>
    <row r="147" spans="1:8">
      <c r="A147" s="34">
        <f>Subsurface_Live_Data!A146</f>
        <v>12</v>
      </c>
      <c r="B147" s="34">
        <f>Subsurface_Live_Data!B146</f>
        <v>422.8387186345762</v>
      </c>
      <c r="C147" s="34">
        <f>Subsurface_Live_Data!A146</f>
        <v>12</v>
      </c>
      <c r="D147" s="34">
        <f>Subsurface_Live_Data!G146</f>
        <v>-648.16982807718796</v>
      </c>
      <c r="E147" s="34">
        <f>Subsurface_Live_Data!A146</f>
        <v>12</v>
      </c>
      <c r="F147" s="34">
        <f>Subsurface_Live_Data!J146</f>
        <v>-4894.1798907566945</v>
      </c>
      <c r="G147" s="34">
        <f>Subsurface_Live_Data!A146</f>
        <v>12</v>
      </c>
      <c r="H147" s="34">
        <f>Subsurface_Live_Data!L146</f>
        <v>-15610.560104757184</v>
      </c>
    </row>
    <row r="148" spans="1:8">
      <c r="A148" s="34">
        <f>Subsurface_Live_Data!A147</f>
        <v>12.5</v>
      </c>
      <c r="B148" s="34">
        <f>Subsurface_Live_Data!B147</f>
        <v>434.12423495839124</v>
      </c>
      <c r="C148" s="34">
        <f>Subsurface_Live_Data!A147</f>
        <v>12.5</v>
      </c>
      <c r="D148" s="34">
        <f>Subsurface_Live_Data!G147</f>
        <v>-627.24526508281519</v>
      </c>
      <c r="E148" s="34">
        <f>Subsurface_Live_Data!A147</f>
        <v>12.5</v>
      </c>
      <c r="F148" s="34">
        <f>Subsurface_Live_Data!J147</f>
        <v>-4898.6441832943283</v>
      </c>
      <c r="G148" s="34">
        <f>Subsurface_Live_Data!A147</f>
        <v>12.5</v>
      </c>
      <c r="H148" s="34">
        <f>Subsurface_Live_Data!L147</f>
        <v>-15587.03699253716</v>
      </c>
    </row>
    <row r="149" spans="1:8">
      <c r="A149" s="34">
        <f>Subsurface_Live_Data!A148</f>
        <v>13</v>
      </c>
      <c r="B149" s="34">
        <f>Subsurface_Live_Data!B148</f>
        <v>428.83519917040849</v>
      </c>
      <c r="C149" s="34">
        <f>Subsurface_Live_Data!A148</f>
        <v>13</v>
      </c>
      <c r="D149" s="34">
        <f>Subsurface_Live_Data!G148</f>
        <v>-623.50762011708503</v>
      </c>
      <c r="E149" s="34">
        <f>Subsurface_Live_Data!A148</f>
        <v>13</v>
      </c>
      <c r="F149" s="34">
        <f>Subsurface_Live_Data!J148</f>
        <v>-4919.0824752235767</v>
      </c>
      <c r="G149" s="34">
        <f>Subsurface_Live_Data!A148</f>
        <v>13</v>
      </c>
      <c r="H149" s="34">
        <f>Subsurface_Live_Data!L148</f>
        <v>-15581.246797634583</v>
      </c>
    </row>
    <row r="150" spans="1:8">
      <c r="A150" s="34">
        <f>Subsurface_Live_Data!A149</f>
        <v>13.5</v>
      </c>
      <c r="B150" s="34">
        <f>Subsurface_Live_Data!B149</f>
        <v>408.84619240872695</v>
      </c>
      <c r="C150" s="34">
        <f>Subsurface_Live_Data!A149</f>
        <v>13.5</v>
      </c>
      <c r="D150" s="34">
        <f>Subsurface_Live_Data!G149</f>
        <v>-635.17084443295835</v>
      </c>
      <c r="E150" s="34">
        <f>Subsurface_Live_Data!A149</f>
        <v>13.5</v>
      </c>
      <c r="F150" s="34">
        <f>Subsurface_Live_Data!J149</f>
        <v>-4953.5818332222825</v>
      </c>
      <c r="G150" s="34">
        <f>Subsurface_Live_Data!A149</f>
        <v>13.5</v>
      </c>
      <c r="H150" s="34">
        <f>Subsurface_Live_Data!L149</f>
        <v>-15591.07457750605</v>
      </c>
    </row>
    <row r="151" spans="1:8">
      <c r="A151" s="34">
        <f>Subsurface_Live_Data!A150</f>
        <v>14</v>
      </c>
      <c r="B151" s="34">
        <f>Subsurface_Live_Data!B150</f>
        <v>412.55100068044544</v>
      </c>
      <c r="C151" s="34">
        <f>Subsurface_Live_Data!A150</f>
        <v>14</v>
      </c>
      <c r="D151" s="34">
        <f>Subsurface_Live_Data!G150</f>
        <v>-625.36988096244704</v>
      </c>
      <c r="E151" s="34">
        <f>Subsurface_Live_Data!A150</f>
        <v>14</v>
      </c>
      <c r="F151" s="34">
        <f>Subsurface_Live_Data!J150</f>
        <v>-4963.711524097982</v>
      </c>
      <c r="G151" s="34">
        <f>Subsurface_Live_Data!A150</f>
        <v>14</v>
      </c>
      <c r="H151" s="34">
        <f>Subsurface_Live_Data!L150</f>
        <v>-15572.775613573844</v>
      </c>
    </row>
    <row r="152" spans="1:8">
      <c r="A152" s="34">
        <f>Subsurface_Live_Data!A151</f>
        <v>14.5</v>
      </c>
      <c r="B152" s="34">
        <f>Subsurface_Live_Data!B151</f>
        <v>415.56752777059438</v>
      </c>
      <c r="C152" s="34">
        <f>Subsurface_Live_Data!A151</f>
        <v>14.5</v>
      </c>
      <c r="D152" s="34">
        <f>Subsurface_Live_Data!G151</f>
        <v>-617.48490206385918</v>
      </c>
      <c r="E152" s="34">
        <f>Subsurface_Live_Data!A151</f>
        <v>14.5</v>
      </c>
      <c r="F152" s="34">
        <f>Subsurface_Live_Data!J151</f>
        <v>-4973.8185154398916</v>
      </c>
      <c r="G152" s="34">
        <f>Subsurface_Live_Data!A151</f>
        <v>14.5</v>
      </c>
      <c r="H152" s="34">
        <f>Subsurface_Live_Data!L151</f>
        <v>-15554.171753306657</v>
      </c>
    </row>
    <row r="153" spans="1:8">
      <c r="A153" s="34">
        <f>Subsurface_Live_Data!A152</f>
        <v>15</v>
      </c>
      <c r="B153" s="34">
        <f>Subsurface_Live_Data!B152</f>
        <v>399.34593170493116</v>
      </c>
      <c r="C153" s="34">
        <f>Subsurface_Live_Data!A152</f>
        <v>15</v>
      </c>
      <c r="D153" s="34">
        <f>Subsurface_Live_Data!G152</f>
        <v>-629.27879426294362</v>
      </c>
      <c r="E153" s="34">
        <f>Subsurface_Live_Data!A152</f>
        <v>15</v>
      </c>
      <c r="F153" s="34">
        <f>Subsurface_Live_Data!J152</f>
        <v>-5002.4197716546269</v>
      </c>
      <c r="G153" s="34">
        <f>Subsurface_Live_Data!A152</f>
        <v>15</v>
      </c>
      <c r="H153" s="34">
        <f>Subsurface_Live_Data!L152</f>
        <v>-15556.438072595502</v>
      </c>
    </row>
    <row r="154" spans="1:8">
      <c r="A154" s="34">
        <f>Subsurface_Live_Data!A153</f>
        <v>15.5</v>
      </c>
      <c r="B154" s="34">
        <f>Subsurface_Live_Data!B153</f>
        <v>395.61636103749299</v>
      </c>
      <c r="C154" s="34">
        <f>Subsurface_Live_Data!A153</f>
        <v>15.5</v>
      </c>
      <c r="D154" s="34">
        <f>Subsurface_Live_Data!G153</f>
        <v>-630.2289401594893</v>
      </c>
      <c r="E154" s="34">
        <f>Subsurface_Live_Data!A153</f>
        <v>15.5</v>
      </c>
      <c r="F154" s="34">
        <f>Subsurface_Live_Data!J153</f>
        <v>-5017.7549624649246</v>
      </c>
      <c r="G154" s="34">
        <f>Subsurface_Live_Data!A153</f>
        <v>15.5</v>
      </c>
      <c r="H154" s="34">
        <f>Subsurface_Live_Data!L153</f>
        <v>-15543.432389632289</v>
      </c>
    </row>
    <row r="155" spans="1:8">
      <c r="A155" s="34">
        <f>Subsurface_Live_Data!A154</f>
        <v>16</v>
      </c>
      <c r="B155" s="34">
        <f>Subsurface_Live_Data!B154</f>
        <v>400.30891755789503</v>
      </c>
      <c r="C155" s="34">
        <f>Subsurface_Live_Data!A154</f>
        <v>16</v>
      </c>
      <c r="D155" s="34">
        <f>Subsurface_Live_Data!G154</f>
        <v>-624.16594168756342</v>
      </c>
      <c r="E155" s="34">
        <f>Subsurface_Live_Data!A154</f>
        <v>16</v>
      </c>
      <c r="F155" s="34">
        <f>Subsurface_Live_Data!J154</f>
        <v>-5023.8669493474872</v>
      </c>
      <c r="G155" s="34">
        <f>Subsurface_Live_Data!A154</f>
        <v>16</v>
      </c>
      <c r="H155" s="34">
        <f>Subsurface_Live_Data!L154</f>
        <v>-15519.826436141113</v>
      </c>
    </row>
    <row r="156" spans="1:8">
      <c r="A156" s="34">
        <f>Subsurface_Live_Data!A155</f>
        <v>16.5</v>
      </c>
      <c r="B156" s="34">
        <f>Subsurface_Live_Data!B155</f>
        <v>406.20178346502695</v>
      </c>
      <c r="C156" s="34">
        <f>Subsurface_Live_Data!A155</f>
        <v>16.5</v>
      </c>
      <c r="D156" s="34">
        <f>Subsurface_Live_Data!G155</f>
        <v>-617.93354491439277</v>
      </c>
      <c r="E156" s="34">
        <f>Subsurface_Live_Data!A155</f>
        <v>16.5</v>
      </c>
      <c r="F156" s="34">
        <f>Subsurface_Live_Data!J155</f>
        <v>-5027.9541027430569</v>
      </c>
      <c r="G156" s="34">
        <f>Subsurface_Live_Data!A155</f>
        <v>16.5</v>
      </c>
      <c r="H156" s="34">
        <f>Subsurface_Live_Data!L155</f>
        <v>-15493.88691676859</v>
      </c>
    </row>
    <row r="157" spans="1:8">
      <c r="A157" s="34">
        <f>Subsurface_Live_Data!A156</f>
        <v>17</v>
      </c>
      <c r="B157" s="34">
        <f>Subsurface_Live_Data!B156</f>
        <v>402.89735855020393</v>
      </c>
      <c r="C157" s="34">
        <f>Subsurface_Live_Data!A156</f>
        <v>17</v>
      </c>
      <c r="D157" s="34">
        <f>Subsurface_Live_Data!G156</f>
        <v>-621.41387111178801</v>
      </c>
      <c r="E157" s="34">
        <f>Subsurface_Live_Data!A156</f>
        <v>17</v>
      </c>
      <c r="F157" s="34">
        <f>Subsurface_Live_Data!J156</f>
        <v>-5040.3945943290237</v>
      </c>
      <c r="G157" s="34">
        <f>Subsurface_Live_Data!A156</f>
        <v>17</v>
      </c>
      <c r="H157" s="34">
        <f>Subsurface_Live_Data!L156</f>
        <v>-15477.502632904781</v>
      </c>
    </row>
    <row r="158" spans="1:8">
      <c r="A158" s="34">
        <f>Subsurface_Live_Data!A157</f>
        <v>17.5</v>
      </c>
      <c r="B158" s="34">
        <f>Subsurface_Live_Data!B157</f>
        <v>412.59673853511725</v>
      </c>
      <c r="C158" s="34">
        <f>Subsurface_Live_Data!A157</f>
        <v>17.5</v>
      </c>
      <c r="D158" s="34">
        <f>Subsurface_Live_Data!G157</f>
        <v>-613.18638923435742</v>
      </c>
      <c r="E158" s="34">
        <f>Subsurface_Live_Data!A157</f>
        <v>17.5</v>
      </c>
      <c r="F158" s="34">
        <f>Subsurface_Live_Data!J157</f>
        <v>-5038.9723221990234</v>
      </c>
      <c r="G158" s="34">
        <f>Subsurface_Live_Data!A157</f>
        <v>17.5</v>
      </c>
      <c r="H158" s="34">
        <f>Subsurface_Live_Data!L157</f>
        <v>-15445.401493629992</v>
      </c>
    </row>
    <row r="159" spans="1:8">
      <c r="A159" s="34">
        <f>Subsurface_Live_Data!A158</f>
        <v>18</v>
      </c>
      <c r="B159" s="34">
        <f>Subsurface_Live_Data!B158</f>
        <v>417.36712485558922</v>
      </c>
      <c r="C159" s="34">
        <f>Subsurface_Live_Data!A158</f>
        <v>18</v>
      </c>
      <c r="D159" s="34">
        <f>Subsurface_Live_Data!G158</f>
        <v>-610.3537736330311</v>
      </c>
      <c r="E159" s="34">
        <f>Subsurface_Live_Data!A158</f>
        <v>18</v>
      </c>
      <c r="F159" s="34">
        <f>Subsurface_Live_Data!J158</f>
        <v>-5041.6098670642568</v>
      </c>
      <c r="G159" s="34">
        <f>Subsurface_Live_Data!A158</f>
        <v>18</v>
      </c>
      <c r="H159" s="34">
        <f>Subsurface_Live_Data!L158</f>
        <v>-15418.065581066588</v>
      </c>
    </row>
    <row r="160" spans="1:8">
      <c r="A160" s="34">
        <f>Subsurface_Live_Data!A159</f>
        <v>18.5</v>
      </c>
      <c r="B160" s="34">
        <f>Subsurface_Live_Data!B159</f>
        <v>414.03078360213277</v>
      </c>
      <c r="C160" s="34">
        <f>Subsurface_Live_Data!A159</f>
        <v>18.5</v>
      </c>
      <c r="D160" s="34">
        <f>Subsurface_Live_Data!G159</f>
        <v>-615.8511229245737</v>
      </c>
      <c r="E160" s="34">
        <f>Subsurface_Live_Data!A159</f>
        <v>18.5</v>
      </c>
      <c r="F160" s="34">
        <f>Subsurface_Live_Data!J159</f>
        <v>-5051.4798498992241</v>
      </c>
      <c r="G160" s="34">
        <f>Subsurface_Live_Data!A159</f>
        <v>18.5</v>
      </c>
      <c r="H160" s="34">
        <f>Subsurface_Live_Data!L159</f>
        <v>-15399.157646165686</v>
      </c>
    </row>
    <row r="161" spans="1:8">
      <c r="A161" s="34">
        <f>Subsurface_Live_Data!A160</f>
        <v>19</v>
      </c>
      <c r="B161" s="34">
        <f>Subsurface_Live_Data!B160</f>
        <v>429.33926339108206</v>
      </c>
      <c r="C161" s="34">
        <f>Subsurface_Live_Data!A160</f>
        <v>19</v>
      </c>
      <c r="D161" s="34">
        <f>Subsurface_Live_Data!G160</f>
        <v>-603.8813269421064</v>
      </c>
      <c r="E161" s="34">
        <f>Subsurface_Live_Data!A160</f>
        <v>19</v>
      </c>
      <c r="F161" s="34">
        <f>Subsurface_Live_Data!J160</f>
        <v>-5041.8309694771269</v>
      </c>
      <c r="G161" s="34">
        <f>Subsurface_Live_Data!A160</f>
        <v>19</v>
      </c>
      <c r="H161" s="34">
        <f>Subsurface_Live_Data!L160</f>
        <v>-15358.222406015737</v>
      </c>
    </row>
    <row r="162" spans="1:8">
      <c r="A162" s="34">
        <f>Subsurface_Live_Data!A161</f>
        <v>19.5</v>
      </c>
      <c r="B162" s="34">
        <f>Subsurface_Live_Data!B161</f>
        <v>436.66425250955575</v>
      </c>
      <c r="C162" s="34">
        <f>Subsurface_Live_Data!A161</f>
        <v>19.5</v>
      </c>
      <c r="D162" s="34">
        <f>Subsurface_Live_Data!G161</f>
        <v>-599.89440530868478</v>
      </c>
      <c r="E162" s="34">
        <f>Subsurface_Live_Data!A161</f>
        <v>19.5</v>
      </c>
      <c r="F162" s="34">
        <f>Subsurface_Live_Data!J161</f>
        <v>-5039.2973281490486</v>
      </c>
      <c r="G162" s="34">
        <f>Subsurface_Live_Data!A161</f>
        <v>19.5</v>
      </c>
      <c r="H162" s="34">
        <f>Subsurface_Live_Data!L161</f>
        <v>-15325.658869319081</v>
      </c>
    </row>
    <row r="163" spans="1:8">
      <c r="A163" s="34">
        <f>Subsurface_Live_Data!A162</f>
        <v>20</v>
      </c>
      <c r="B163" s="34">
        <f>Subsurface_Live_Data!B162</f>
        <v>439.01130208847866</v>
      </c>
      <c r="C163" s="34">
        <f>Subsurface_Live_Data!A162</f>
        <v>20</v>
      </c>
      <c r="D163" s="34">
        <f>Subsurface_Live_Data!G162</f>
        <v>-600.89678995583677</v>
      </c>
      <c r="E163" s="34">
        <f>Subsurface_Live_Data!A162</f>
        <v>20</v>
      </c>
      <c r="F163" s="34">
        <f>Subsurface_Live_Data!J162</f>
        <v>-5040.8848087047199</v>
      </c>
      <c r="G163" s="34">
        <f>Subsurface_Live_Data!A162</f>
        <v>20</v>
      </c>
      <c r="H163" s="34">
        <f>Subsurface_Live_Data!L162</f>
        <v>-15298.084591781701</v>
      </c>
    </row>
    <row r="164" spans="1:8">
      <c r="A164" s="34">
        <f>Subsurface_Live_Data!A163</f>
        <v>20.5</v>
      </c>
      <c r="B164" s="34">
        <f>Subsurface_Live_Data!B163</f>
        <v>441.76372328978528</v>
      </c>
      <c r="C164" s="34">
        <f>Subsurface_Live_Data!A163</f>
        <v>20.5</v>
      </c>
      <c r="D164" s="34">
        <f>Subsurface_Live_Data!G163</f>
        <v>-601.61948820479961</v>
      </c>
      <c r="E164" s="34">
        <f>Subsurface_Live_Data!A163</f>
        <v>20.5</v>
      </c>
      <c r="F164" s="34">
        <f>Subsurface_Live_Data!J163</f>
        <v>-5041.2271852399908</v>
      </c>
      <c r="G164" s="34">
        <f>Subsurface_Live_Data!A163</f>
        <v>20.5</v>
      </c>
      <c r="H164" s="34">
        <f>Subsurface_Live_Data!L163</f>
        <v>-15269.407530564064</v>
      </c>
    </row>
    <row r="165" spans="1:8">
      <c r="A165" s="34">
        <f>Subsurface_Live_Data!A164</f>
        <v>21</v>
      </c>
      <c r="B165" s="34">
        <f>Subsurface_Live_Data!B164</f>
        <v>441.25371433177679</v>
      </c>
      <c r="C165" s="34">
        <f>Subsurface_Live_Data!A164</f>
        <v>21</v>
      </c>
      <c r="D165" s="34">
        <f>Subsurface_Live_Data!G164</f>
        <v>-605.4919082820436</v>
      </c>
      <c r="E165" s="34">
        <f>Subsurface_Live_Data!A164</f>
        <v>21</v>
      </c>
      <c r="F165" s="34">
        <f>Subsurface_Live_Data!J164</f>
        <v>-5044.0149048542862</v>
      </c>
      <c r="G165" s="34">
        <f>Subsurface_Live_Data!A164</f>
        <v>21</v>
      </c>
      <c r="H165" s="34">
        <f>Subsurface_Live_Data!L164</f>
        <v>-15243.854854412102</v>
      </c>
    </row>
    <row r="166" spans="1:8">
      <c r="A166" s="34">
        <f>Subsurface_Live_Data!A165</f>
        <v>21.5</v>
      </c>
      <c r="B166" s="34">
        <f>Subsurface_Live_Data!B165</f>
        <v>444.13942667643141</v>
      </c>
      <c r="C166" s="34">
        <f>Subsurface_Live_Data!A165</f>
        <v>21.5</v>
      </c>
      <c r="D166" s="34">
        <f>Subsurface_Live_Data!G165</f>
        <v>-606.04174579770188</v>
      </c>
      <c r="E166" s="34">
        <f>Subsurface_Live_Data!A165</f>
        <v>21.5</v>
      </c>
      <c r="F166" s="34">
        <f>Subsurface_Live_Data!J165</f>
        <v>-5042.6178256281</v>
      </c>
      <c r="G166" s="34">
        <f>Subsurface_Live_Data!A165</f>
        <v>21.5</v>
      </c>
      <c r="H166" s="34">
        <f>Subsurface_Live_Data!L165</f>
        <v>-15213.882981103339</v>
      </c>
    </row>
    <row r="167" spans="1:8">
      <c r="A167" s="34">
        <f>Subsurface_Live_Data!A166</f>
        <v>22</v>
      </c>
      <c r="B167" s="34">
        <f>Subsurface_Live_Data!B166</f>
        <v>447.7794532624074</v>
      </c>
      <c r="C167" s="34">
        <f>Subsurface_Live_Data!A166</f>
        <v>22</v>
      </c>
      <c r="D167" s="34">
        <f>Subsurface_Live_Data!G166</f>
        <v>-605.73707187671687</v>
      </c>
      <c r="E167" s="34">
        <f>Subsurface_Live_Data!A166</f>
        <v>22</v>
      </c>
      <c r="F167" s="34">
        <f>Subsurface_Live_Data!J166</f>
        <v>-5039.7104252442359</v>
      </c>
      <c r="G167" s="34">
        <f>Subsurface_Live_Data!A166</f>
        <v>22</v>
      </c>
      <c r="H167" s="34">
        <f>Subsurface_Live_Data!L166</f>
        <v>-15182.550551989852</v>
      </c>
    </row>
    <row r="168" spans="1:8">
      <c r="A168" s="34">
        <f>Subsurface_Live_Data!A167</f>
        <v>22.5</v>
      </c>
      <c r="B168" s="34">
        <f>Subsurface_Live_Data!B167</f>
        <v>442.50927153418206</v>
      </c>
      <c r="C168" s="34">
        <f>Subsurface_Live_Data!A167</f>
        <v>22.5</v>
      </c>
      <c r="D168" s="34">
        <f>Subsurface_Live_Data!G167</f>
        <v>-613.80224121009337</v>
      </c>
      <c r="E168" s="34">
        <f>Subsurface_Live_Data!A167</f>
        <v>22.5</v>
      </c>
      <c r="F168" s="34">
        <f>Subsurface_Live_Data!J167</f>
        <v>-5044.9949475084723</v>
      </c>
      <c r="G168" s="34">
        <f>Subsurface_Live_Data!A167</f>
        <v>22.5</v>
      </c>
      <c r="H168" s="34">
        <f>Subsurface_Live_Data!L167</f>
        <v>-15160.923176576078</v>
      </c>
    </row>
    <row r="169" spans="1:8">
      <c r="A169" s="34">
        <f>Subsurface_Live_Data!A168</f>
        <v>23</v>
      </c>
      <c r="B169" s="34">
        <f>Subsurface_Live_Data!B168</f>
        <v>438.1289491107309</v>
      </c>
      <c r="C169" s="34">
        <f>Subsurface_Live_Data!A168</f>
        <v>23</v>
      </c>
      <c r="D169" s="34">
        <f>Subsurface_Live_Data!G168</f>
        <v>-620.79066022135544</v>
      </c>
      <c r="E169" s="34">
        <f>Subsurface_Live_Data!A168</f>
        <v>23</v>
      </c>
      <c r="F169" s="34">
        <f>Subsurface_Live_Data!J168</f>
        <v>-5048.7131818981952</v>
      </c>
      <c r="G169" s="34">
        <f>Subsurface_Live_Data!A168</f>
        <v>23</v>
      </c>
      <c r="H169" s="34">
        <f>Subsurface_Live_Data!L168</f>
        <v>-15137.877336467061</v>
      </c>
    </row>
    <row r="170" spans="1:8">
      <c r="A170" s="34">
        <f>Subsurface_Live_Data!A169</f>
        <v>23.5</v>
      </c>
      <c r="B170" s="34">
        <f>Subsurface_Live_Data!B169</f>
        <v>431.2131008039683</v>
      </c>
      <c r="C170" s="34">
        <f>Subsurface_Live_Data!A169</f>
        <v>23.5</v>
      </c>
      <c r="D170" s="34">
        <f>Subsurface_Live_Data!G169</f>
        <v>-629.96784838133681</v>
      </c>
      <c r="E170" s="34">
        <f>Subsurface_Live_Data!A169</f>
        <v>23.5</v>
      </c>
      <c r="F170" s="34">
        <f>Subsurface_Live_Data!J169</f>
        <v>-5054.335893481355</v>
      </c>
      <c r="G170" s="34">
        <f>Subsurface_Live_Data!A169</f>
        <v>23.5</v>
      </c>
      <c r="H170" s="34">
        <f>Subsurface_Live_Data!L169</f>
        <v>-15117.366921837674</v>
      </c>
    </row>
    <row r="171" spans="1:8">
      <c r="A171" s="34">
        <f>Subsurface_Live_Data!A170</f>
        <v>24</v>
      </c>
      <c r="B171" s="34">
        <f>Subsurface_Live_Data!B170</f>
        <v>441.26250725072242</v>
      </c>
      <c r="C171" s="34">
        <f>Subsurface_Live_Data!A170</f>
        <v>24</v>
      </c>
      <c r="D171" s="34">
        <f>Subsurface_Live_Data!G170</f>
        <v>-622.60614781385084</v>
      </c>
      <c r="E171" s="34">
        <f>Subsurface_Live_Data!A170</f>
        <v>24</v>
      </c>
      <c r="F171" s="34">
        <f>Subsurface_Live_Data!J170</f>
        <v>-5042.4105020865072</v>
      </c>
      <c r="G171" s="34">
        <f>Subsurface_Live_Data!A170</f>
        <v>24</v>
      </c>
      <c r="H171" s="34">
        <f>Subsurface_Live_Data!L170</f>
        <v>-15077.210273004299</v>
      </c>
    </row>
    <row r="172" spans="1:8">
      <c r="A172" s="34">
        <f>Subsurface_Live_Data!A171</f>
        <v>24.5</v>
      </c>
      <c r="B172" s="34">
        <f>Subsurface_Live_Data!B171</f>
        <v>415.43697734419459</v>
      </c>
      <c r="C172" s="34">
        <f>Subsurface_Live_Data!A171</f>
        <v>24.5</v>
      </c>
      <c r="D172" s="34">
        <f>Subsurface_Live_Data!G171</f>
        <v>-649.4410782922622</v>
      </c>
      <c r="E172" s="34">
        <f>Subsurface_Live_Data!A171</f>
        <v>24.5</v>
      </c>
      <c r="F172" s="34">
        <f>Subsurface_Live_Data!J171</f>
        <v>-5065.8274406752289</v>
      </c>
      <c r="G172" s="34">
        <f>Subsurface_Live_Data!A171</f>
        <v>24.5</v>
      </c>
      <c r="H172" s="34">
        <f>Subsurface_Live_Data!L171</f>
        <v>-15077.694603690848</v>
      </c>
    </row>
    <row r="173" spans="1:8">
      <c r="A173" s="34">
        <f>Subsurface_Live_Data!A172</f>
        <v>25</v>
      </c>
      <c r="B173" s="34">
        <f>Subsurface_Live_Data!B172</f>
        <v>418.83207484781849</v>
      </c>
      <c r="C173" s="34">
        <f>Subsurface_Live_Data!A172</f>
        <v>25</v>
      </c>
      <c r="D173" s="34">
        <f>Subsurface_Live_Data!G172</f>
        <v>-648.00522513012231</v>
      </c>
      <c r="E173" s="34">
        <f>Subsurface_Live_Data!A172</f>
        <v>25</v>
      </c>
      <c r="F173" s="34">
        <f>Subsurface_Live_Data!J172</f>
        <v>-5059.5425874507409</v>
      </c>
      <c r="G173" s="34">
        <f>Subsurface_Live_Data!A172</f>
        <v>25</v>
      </c>
      <c r="H173" s="34">
        <f>Subsurface_Live_Data!L172</f>
        <v>-15044.660419037193</v>
      </c>
    </row>
    <row r="174" spans="1:8">
      <c r="A174" s="34">
        <f>Subsurface_Live_Data!A173</f>
        <v>25.5</v>
      </c>
      <c r="B174" s="34">
        <f>Subsurface_Live_Data!B173</f>
        <v>390.15691093624679</v>
      </c>
      <c r="C174" s="34">
        <f>Subsurface_Live_Data!A173</f>
        <v>25.5</v>
      </c>
      <c r="D174" s="34">
        <f>Subsurface_Live_Data!G173</f>
        <v>-677.17675636965805</v>
      </c>
      <c r="E174" s="34">
        <f>Subsurface_Live_Data!A173</f>
        <v>25.5</v>
      </c>
      <c r="F174" s="34">
        <f>Subsurface_Live_Data!J173</f>
        <v>-5084.8985873294541</v>
      </c>
      <c r="G174" s="34">
        <f>Subsurface_Live_Data!A173</f>
        <v>25.5</v>
      </c>
      <c r="H174" s="34">
        <f>Subsurface_Live_Data!L173</f>
        <v>-15048.028718645557</v>
      </c>
    </row>
    <row r="175" spans="1:8">
      <c r="A175" s="34">
        <f>Subsurface_Live_Data!A174</f>
        <v>26</v>
      </c>
      <c r="B175" s="34">
        <f>Subsurface_Live_Data!B174</f>
        <v>387.37494101799217</v>
      </c>
      <c r="C175" s="34">
        <f>Subsurface_Live_Data!A174</f>
        <v>26</v>
      </c>
      <c r="D175" s="34">
        <f>Subsurface_Live_Data!G174</f>
        <v>-681.36312533771093</v>
      </c>
      <c r="E175" s="34">
        <f>Subsurface_Live_Data!A174</f>
        <v>26</v>
      </c>
      <c r="F175" s="34">
        <f>Subsurface_Live_Data!J174</f>
        <v>-5083.9831438172932</v>
      </c>
      <c r="G175" s="34">
        <f>Subsurface_Live_Data!A174</f>
        <v>26</v>
      </c>
      <c r="H175" s="34">
        <f>Subsurface_Live_Data!L174</f>
        <v>-15021.770375224734</v>
      </c>
    </row>
    <row r="176" spans="1:8">
      <c r="A176" s="34">
        <f>Subsurface_Live_Data!A175</f>
        <v>26.5</v>
      </c>
      <c r="B176" s="34">
        <f>Subsurface_Live_Data!B175</f>
        <v>383.48713922986474</v>
      </c>
      <c r="C176" s="34">
        <f>Subsurface_Live_Data!A175</f>
        <v>26.5</v>
      </c>
      <c r="D176" s="34">
        <f>Subsurface_Live_Data!G175</f>
        <v>-686.54778349019841</v>
      </c>
      <c r="E176" s="34">
        <f>Subsurface_Live_Data!A175</f>
        <v>26.5</v>
      </c>
      <c r="F176" s="34">
        <f>Subsurface_Live_Data!J175</f>
        <v>-5083.844928799067</v>
      </c>
      <c r="G176" s="34">
        <f>Subsurface_Live_Data!A175</f>
        <v>26.5</v>
      </c>
      <c r="H176" s="34">
        <f>Subsurface_Live_Data!L175</f>
        <v>-14996.713203449894</v>
      </c>
    </row>
    <row r="177" spans="1:8">
      <c r="A177" s="34">
        <f>Subsurface_Live_Data!A176</f>
        <v>27</v>
      </c>
      <c r="B177" s="34">
        <f>Subsurface_Live_Data!B176</f>
        <v>346.22873286462408</v>
      </c>
      <c r="C177" s="34">
        <f>Subsurface_Live_Data!A176</f>
        <v>27</v>
      </c>
      <c r="D177" s="34">
        <f>Subsurface_Live_Data!G176</f>
        <v>-723.77959798723191</v>
      </c>
      <c r="E177" s="34">
        <f>Subsurface_Live_Data!A176</f>
        <v>27</v>
      </c>
      <c r="F177" s="34">
        <f>Subsurface_Live_Data!J176</f>
        <v>-5116.7959497806351</v>
      </c>
      <c r="G177" s="34">
        <f>Subsurface_Live_Data!A176</f>
        <v>27</v>
      </c>
      <c r="H177" s="34">
        <f>Subsurface_Live_Data!L176</f>
        <v>-15009.687571540328</v>
      </c>
    </row>
    <row r="178" spans="1:8">
      <c r="A178" s="34">
        <f>Subsurface_Live_Data!A177</f>
        <v>27.5</v>
      </c>
      <c r="B178" s="34">
        <f>Subsurface_Live_Data!B177</f>
        <v>337.03514018583576</v>
      </c>
      <c r="C178" s="34">
        <f>Subsurface_Live_Data!A177</f>
        <v>27.5</v>
      </c>
      <c r="D178" s="34">
        <f>Subsurface_Live_Data!G177</f>
        <v>-734.1635911712084</v>
      </c>
      <c r="E178" s="34">
        <f>Subsurface_Live_Data!A177</f>
        <v>27.5</v>
      </c>
      <c r="F178" s="34">
        <f>Subsurface_Live_Data!J177</f>
        <v>-5121.4447531783444</v>
      </c>
      <c r="G178" s="34">
        <f>Subsurface_Live_Data!A177</f>
        <v>27.5</v>
      </c>
      <c r="H178" s="34">
        <f>Subsurface_Live_Data!L177</f>
        <v>-14990.705122295229</v>
      </c>
    </row>
    <row r="179" spans="1:8">
      <c r="A179" s="34">
        <f>Subsurface_Live_Data!A178</f>
        <v>28</v>
      </c>
      <c r="B179" s="34">
        <f>Subsurface_Live_Data!B178</f>
        <v>312.18369818898617</v>
      </c>
      <c r="C179" s="34">
        <f>Subsurface_Live_Data!A178</f>
        <v>28</v>
      </c>
      <c r="D179" s="34">
        <f>Subsurface_Live_Data!G178</f>
        <v>-759.76271854830065</v>
      </c>
      <c r="E179" s="34">
        <f>Subsurface_Live_Data!A178</f>
        <v>28</v>
      </c>
      <c r="F179" s="34">
        <f>Subsurface_Live_Data!J178</f>
        <v>-5141.5538987048194</v>
      </c>
      <c r="G179" s="34">
        <f>Subsurface_Live_Data!A178</f>
        <v>28</v>
      </c>
      <c r="H179" s="34">
        <f>Subsurface_Live_Data!L178</f>
        <v>-14989.657095184195</v>
      </c>
    </row>
    <row r="180" spans="1:8">
      <c r="A180" s="34">
        <f>Subsurface_Live_Data!A179</f>
        <v>28.5</v>
      </c>
      <c r="B180" s="34">
        <f>Subsurface_Live_Data!B179</f>
        <v>310.46598665119308</v>
      </c>
      <c r="C180" s="34">
        <f>Subsurface_Live_Data!A179</f>
        <v>28.5</v>
      </c>
      <c r="D180" s="34">
        <f>Subsurface_Live_Data!G179</f>
        <v>-763.43011493348399</v>
      </c>
      <c r="E180" s="34">
        <f>Subsurface_Live_Data!A179</f>
        <v>28.5</v>
      </c>
      <c r="F180" s="34">
        <f>Subsurface_Live_Data!J179</f>
        <v>-5138.3669189829016</v>
      </c>
      <c r="G180" s="34">
        <f>Subsurface_Live_Data!A179</f>
        <v>28.5</v>
      </c>
      <c r="H180" s="34">
        <f>Subsurface_Live_Data!L179</f>
        <v>-14962.36777053193</v>
      </c>
    </row>
    <row r="181" spans="1:8">
      <c r="A181" s="34">
        <f>Subsurface_Live_Data!A180</f>
        <v>29</v>
      </c>
      <c r="B181" s="34">
        <f>Subsurface_Live_Data!B180</f>
        <v>283.98171018669603</v>
      </c>
      <c r="C181" s="34">
        <f>Subsurface_Live_Data!A180</f>
        <v>29</v>
      </c>
      <c r="D181" s="34">
        <f>Subsurface_Live_Data!G180</f>
        <v>-791.24453247683118</v>
      </c>
      <c r="E181" s="34">
        <f>Subsurface_Live_Data!A180</f>
        <v>29</v>
      </c>
      <c r="F181" s="34">
        <f>Subsurface_Live_Data!J180</f>
        <v>-5159.8138213377733</v>
      </c>
      <c r="G181" s="34">
        <f>Subsurface_Live_Data!A180</f>
        <v>29</v>
      </c>
      <c r="H181" s="34">
        <f>Subsurface_Live_Data!L180</f>
        <v>-14963.48933970446</v>
      </c>
    </row>
    <row r="182" spans="1:8">
      <c r="A182" s="34">
        <f>Subsurface_Live_Data!A181</f>
        <v>29.5</v>
      </c>
      <c r="B182" s="34">
        <f>Subsurface_Live_Data!B181</f>
        <v>263.5246591496981</v>
      </c>
      <c r="C182" s="34">
        <f>Subsurface_Live_Data!A181</f>
        <v>29.5</v>
      </c>
      <c r="D182" s="34">
        <f>Subsurface_Live_Data!G181</f>
        <v>-813.73731985125744</v>
      </c>
      <c r="E182" s="34">
        <f>Subsurface_Live_Data!A181</f>
        <v>29.5</v>
      </c>
      <c r="F182" s="34">
        <f>Subsurface_Live_Data!J181</f>
        <v>-5175.1246271612563</v>
      </c>
      <c r="G182" s="34">
        <f>Subsurface_Live_Data!A181</f>
        <v>29.5</v>
      </c>
      <c r="H182" s="34">
        <f>Subsurface_Live_Data!L181</f>
        <v>-14957.961807796677</v>
      </c>
    </row>
    <row r="183" spans="1:8">
      <c r="A183" s="34">
        <f>Subsurface_Live_Data!A182</f>
        <v>30</v>
      </c>
      <c r="B183" s="34">
        <f>Subsurface_Live_Data!B182</f>
        <v>258.38103540276461</v>
      </c>
      <c r="C183" s="34">
        <f>Subsurface_Live_Data!A182</f>
        <v>30</v>
      </c>
      <c r="D183" s="34">
        <f>Subsurface_Live_Data!G182</f>
        <v>-822.08351869409103</v>
      </c>
      <c r="E183" s="34">
        <f>Subsurface_Live_Data!A182</f>
        <v>30</v>
      </c>
      <c r="F183" s="34">
        <f>Subsurface_Live_Data!J182</f>
        <v>-5175.0306760825506</v>
      </c>
      <c r="G183" s="34">
        <f>Subsurface_Live_Data!A182</f>
        <v>30</v>
      </c>
      <c r="H183" s="34">
        <f>Subsurface_Live_Data!L182</f>
        <v>-14935.242803013412</v>
      </c>
    </row>
    <row r="184" spans="1:8">
      <c r="A184" s="34">
        <f>Subsurface_Live_Data!A183</f>
        <v>30.5</v>
      </c>
      <c r="B184" s="34">
        <f>Subsurface_Live_Data!B183</f>
        <v>239.98613946244137</v>
      </c>
      <c r="C184" s="34">
        <f>Subsurface_Live_Data!A183</f>
        <v>30.5</v>
      </c>
      <c r="D184" s="34">
        <f>Subsurface_Live_Data!G183</f>
        <v>-843.78897173592577</v>
      </c>
      <c r="E184" s="34">
        <f>Subsurface_Live_Data!A183</f>
        <v>30.5</v>
      </c>
      <c r="F184" s="34">
        <f>Subsurface_Live_Data!J183</f>
        <v>-5188.1077082483189</v>
      </c>
      <c r="G184" s="34">
        <f>Subsurface_Live_Data!A183</f>
        <v>30.5</v>
      </c>
      <c r="H184" s="34">
        <f>Subsurface_Live_Data!L183</f>
        <v>-14927.938856966806</v>
      </c>
    </row>
    <row r="185" spans="1:8">
      <c r="A185" s="34">
        <f>Subsurface_Live_Data!A184</f>
        <v>31</v>
      </c>
      <c r="B185" s="34">
        <f>Subsurface_Live_Data!B184</f>
        <v>239.58052306016251</v>
      </c>
      <c r="C185" s="34">
        <f>Subsurface_Live_Data!A184</f>
        <v>31</v>
      </c>
      <c r="D185" s="34">
        <f>Subsurface_Live_Data!G184</f>
        <v>-848.93803326391298</v>
      </c>
      <c r="E185" s="34">
        <f>Subsurface_Live_Data!A184</f>
        <v>31</v>
      </c>
      <c r="F185" s="34">
        <f>Subsurface_Live_Data!J184</f>
        <v>-5183.1196267110981</v>
      </c>
      <c r="G185" s="34">
        <f>Subsurface_Live_Data!A184</f>
        <v>31</v>
      </c>
      <c r="H185" s="34">
        <f>Subsurface_Live_Data!L184</f>
        <v>-14900.477297525096</v>
      </c>
    </row>
    <row r="186" spans="1:8">
      <c r="A186" s="34">
        <f>Subsurface_Live_Data!A185</f>
        <v>31.5</v>
      </c>
      <c r="B186" s="34">
        <f>Subsurface_Live_Data!B185</f>
        <v>216.56157473379682</v>
      </c>
      <c r="C186" s="34">
        <f>Subsurface_Live_Data!A185</f>
        <v>31.5</v>
      </c>
      <c r="D186" s="34">
        <f>Subsurface_Live_Data!G185</f>
        <v>-876.57380200535681</v>
      </c>
      <c r="E186" s="34">
        <f>Subsurface_Live_Data!A185</f>
        <v>31.5</v>
      </c>
      <c r="F186" s="34">
        <f>Subsurface_Live_Data!J185</f>
        <v>-5200.6669743608081</v>
      </c>
      <c r="G186" s="34">
        <f>Subsurface_Live_Data!A185</f>
        <v>31.5</v>
      </c>
      <c r="H186" s="34">
        <f>Subsurface_Live_Data!L185</f>
        <v>-14899.185351361593</v>
      </c>
    </row>
    <row r="187" spans="1:8">
      <c r="A187" s="34">
        <f>Subsurface_Live_Data!A186</f>
        <v>32</v>
      </c>
      <c r="B187" s="34">
        <f>Subsurface_Live_Data!B186</f>
        <v>222.43770342187699</v>
      </c>
      <c r="C187" s="34">
        <f>Subsurface_Live_Data!A186</f>
        <v>32</v>
      </c>
      <c r="D187" s="34">
        <f>Subsurface_Live_Data!G186</f>
        <v>-877.3000445894819</v>
      </c>
      <c r="E187" s="34">
        <f>Subsurface_Live_Data!A186</f>
        <v>32</v>
      </c>
      <c r="F187" s="34">
        <f>Subsurface_Live_Data!J186</f>
        <v>-5189.2329584195322</v>
      </c>
      <c r="G187" s="34">
        <f>Subsurface_Live_Data!A186</f>
        <v>32</v>
      </c>
      <c r="H187" s="34">
        <f>Subsurface_Live_Data!L186</f>
        <v>-14865.382288357474</v>
      </c>
    </row>
    <row r="188" spans="1:8">
      <c r="A188" s="34">
        <f>Subsurface_Live_Data!A187</f>
        <v>32.5</v>
      </c>
      <c r="B188" s="34">
        <f>Subsurface_Live_Data!B187</f>
        <v>227.97180197682223</v>
      </c>
      <c r="C188" s="34">
        <f>Subsurface_Live_Data!A187</f>
        <v>32.5</v>
      </c>
      <c r="D188" s="34">
        <f>Subsurface_Live_Data!G187</f>
        <v>-879.22163812003828</v>
      </c>
      <c r="E188" s="34">
        <f>Subsurface_Live_Data!A187</f>
        <v>32.5</v>
      </c>
      <c r="F188" s="34">
        <f>Subsurface_Live_Data!J187</f>
        <v>-5178.0403345887544</v>
      </c>
      <c r="G188" s="34">
        <f>Subsurface_Live_Data!A187</f>
        <v>32.5</v>
      </c>
      <c r="H188" s="34">
        <f>Subsurface_Live_Data!L187</f>
        <v>-14832.43579068597</v>
      </c>
    </row>
    <row r="189" spans="1:8">
      <c r="A189" s="34">
        <f>Subsurface_Live_Data!A188</f>
        <v>33</v>
      </c>
      <c r="B189" s="34">
        <f>Subsurface_Live_Data!B188</f>
        <v>226.08418221808537</v>
      </c>
      <c r="C189" s="34">
        <f>Subsurface_Live_Data!A188</f>
        <v>33</v>
      </c>
      <c r="D189" s="34">
        <f>Subsurface_Live_Data!G188</f>
        <v>-889.15618688524762</v>
      </c>
      <c r="E189" s="34">
        <f>Subsurface_Live_Data!A188</f>
        <v>33</v>
      </c>
      <c r="F189" s="34">
        <f>Subsurface_Live_Data!J188</f>
        <v>-5174.1489494565558</v>
      </c>
      <c r="G189" s="34">
        <f>Subsurface_Live_Data!A188</f>
        <v>33</v>
      </c>
      <c r="H189" s="34">
        <f>Subsurface_Live_Data!L188</f>
        <v>-14808.452528332622</v>
      </c>
    </row>
    <row r="190" spans="1:8">
      <c r="A190" s="34">
        <f>Subsurface_Live_Data!A189</f>
        <v>33.5</v>
      </c>
      <c r="B190" s="34">
        <f>Subsurface_Live_Data!B189</f>
        <v>226.23942491258683</v>
      </c>
      <c r="C190" s="34">
        <f>Subsurface_Live_Data!A189</f>
        <v>33.5</v>
      </c>
      <c r="D190" s="34">
        <f>Subsurface_Live_Data!G189</f>
        <v>-898.02138159280776</v>
      </c>
      <c r="E190" s="34">
        <f>Subsurface_Live_Data!A189</f>
        <v>33.5</v>
      </c>
      <c r="F190" s="34">
        <f>Subsurface_Live_Data!J189</f>
        <v>-5168.0694845685266</v>
      </c>
      <c r="G190" s="34">
        <f>Subsurface_Live_Data!A189</f>
        <v>33.5</v>
      </c>
      <c r="H190" s="34">
        <f>Subsurface_Live_Data!L189</f>
        <v>-14782.677075782158</v>
      </c>
    </row>
    <row r="191" spans="1:8">
      <c r="A191" s="34">
        <f>Subsurface_Live_Data!A190</f>
        <v>34</v>
      </c>
      <c r="B191" s="34">
        <f>Subsurface_Live_Data!B190</f>
        <v>243.27042748832011</v>
      </c>
      <c r="C191" s="34">
        <f>Subsurface_Live_Data!A190</f>
        <v>34</v>
      </c>
      <c r="D191" s="34">
        <f>Subsurface_Live_Data!G190</f>
        <v>-891.56297807152623</v>
      </c>
      <c r="E191" s="34">
        <f>Subsurface_Live_Data!A190</f>
        <v>34</v>
      </c>
      <c r="F191" s="34">
        <f>Subsurface_Live_Data!J190</f>
        <v>-5144.9401031654779</v>
      </c>
      <c r="G191" s="34">
        <f>Subsurface_Live_Data!A190</f>
        <v>34</v>
      </c>
      <c r="H191" s="34">
        <f>Subsurface_Live_Data!L190</f>
        <v>-14738.23242765449</v>
      </c>
    </row>
    <row r="192" spans="1:8">
      <c r="A192" s="34">
        <f>Subsurface_Live_Data!A191</f>
        <v>34.5</v>
      </c>
      <c r="B192" s="34">
        <f>Subsurface_Live_Data!B191</f>
        <v>248.84143597822731</v>
      </c>
      <c r="C192" s="34">
        <f>Subsurface_Live_Data!A191</f>
        <v>34.5</v>
      </c>
      <c r="D192" s="34">
        <f>Subsurface_Live_Data!G191</f>
        <v>-896.949702676274</v>
      </c>
      <c r="E192" s="34">
        <f>Subsurface_Live_Data!A191</f>
        <v>34.5</v>
      </c>
      <c r="F192" s="34">
        <f>Subsurface_Live_Data!J191</f>
        <v>-5133.0641944692134</v>
      </c>
      <c r="G192" s="34">
        <f>Subsurface_Live_Data!A191</f>
        <v>34.5</v>
      </c>
      <c r="H192" s="34">
        <f>Subsurface_Live_Data!L191</f>
        <v>-14707.452076853153</v>
      </c>
    </row>
    <row r="193" spans="1:8">
      <c r="A193" s="34">
        <f>Subsurface_Live_Data!A192</f>
        <v>35</v>
      </c>
      <c r="B193" s="34">
        <f>Subsurface_Live_Data!B192</f>
        <v>242.00890812042311</v>
      </c>
      <c r="C193" s="34">
        <f>Subsurface_Live_Data!A192</f>
        <v>35</v>
      </c>
      <c r="D193" s="34">
        <f>Subsurface_Live_Data!G192</f>
        <v>-915.03460701777215</v>
      </c>
      <c r="E193" s="34">
        <f>Subsurface_Live_Data!A192</f>
        <v>35</v>
      </c>
      <c r="F193" s="34">
        <f>Subsurface_Live_Data!J192</f>
        <v>-5133.3503481631506</v>
      </c>
      <c r="G193" s="34">
        <f>Subsurface_Live_Data!A192</f>
        <v>35</v>
      </c>
      <c r="H193" s="34">
        <f>Subsurface_Live_Data!L192</f>
        <v>-14691.440569888668</v>
      </c>
    </row>
    <row r="194" spans="1:8">
      <c r="A194" s="34">
        <f>Subsurface_Live_Data!A193</f>
        <v>35.5</v>
      </c>
      <c r="B194" s="34">
        <f>Subsurface_Live_Data!B193</f>
        <v>242.63788270086079</v>
      </c>
      <c r="C194" s="34">
        <f>Subsurface_Live_Data!A193</f>
        <v>35.5</v>
      </c>
      <c r="D194" s="34">
        <f>Subsurface_Live_Data!G193</f>
        <v>-926.67551268305454</v>
      </c>
      <c r="E194" s="34">
        <f>Subsurface_Live_Data!A193</f>
        <v>35.5</v>
      </c>
      <c r="F194" s="34">
        <f>Subsurface_Live_Data!J193</f>
        <v>-5125.8968624220952</v>
      </c>
      <c r="G194" s="34">
        <f>Subsurface_Live_Data!A193</f>
        <v>35.5</v>
      </c>
      <c r="H194" s="34">
        <f>Subsurface_Live_Data!L193</f>
        <v>-14667.578789924781</v>
      </c>
    </row>
    <row r="195" spans="1:8">
      <c r="A195" s="34">
        <f>Subsurface_Live_Data!A194</f>
        <v>36</v>
      </c>
      <c r="B195" s="34">
        <f>Subsurface_Live_Data!B194</f>
        <v>251.84803304144381</v>
      </c>
      <c r="C195" s="34">
        <f>Subsurface_Live_Data!A194</f>
        <v>36</v>
      </c>
      <c r="D195" s="34">
        <f>Subsurface_Live_Data!G194</f>
        <v>-930.70733679681507</v>
      </c>
      <c r="E195" s="34">
        <f>Subsurface_Live_Data!A194</f>
        <v>36</v>
      </c>
      <c r="F195" s="34">
        <f>Subsurface_Live_Data!J194</f>
        <v>-5109.5465855901884</v>
      </c>
      <c r="G195" s="34">
        <f>Subsurface_Live_Data!A194</f>
        <v>36</v>
      </c>
      <c r="H195" s="34">
        <f>Subsurface_Live_Data!L194</f>
        <v>-14634.615404871765</v>
      </c>
    </row>
    <row r="196" spans="1:8">
      <c r="A196" s="34">
        <f>Subsurface_Live_Data!A195</f>
        <v>36.5</v>
      </c>
      <c r="B196" s="34">
        <f>Subsurface_Live_Data!B195</f>
        <v>274.31313500223371</v>
      </c>
      <c r="C196" s="34">
        <f>Subsurface_Live_Data!A195</f>
        <v>36.5</v>
      </c>
      <c r="D196" s="34">
        <f>Subsurface_Live_Data!G195</f>
        <v>-922.53551173921244</v>
      </c>
      <c r="E196" s="34">
        <f>Subsurface_Live_Data!A195</f>
        <v>36.5</v>
      </c>
      <c r="F196" s="34">
        <f>Subsurface_Live_Data!J195</f>
        <v>-5079.5883393898039</v>
      </c>
      <c r="G196" s="34">
        <f>Subsurface_Live_Data!A195</f>
        <v>36.5</v>
      </c>
      <c r="H196" s="34">
        <f>Subsurface_Live_Data!L195</f>
        <v>-14587.24542802724</v>
      </c>
    </row>
    <row r="197" spans="1:8">
      <c r="A197" s="34">
        <f>Subsurface_Live_Data!A196</f>
        <v>37</v>
      </c>
      <c r="B197" s="34">
        <f>Subsurface_Live_Data!B196</f>
        <v>277.26991348245565</v>
      </c>
      <c r="C197" s="34">
        <f>Subsurface_Live_Data!A196</f>
        <v>37</v>
      </c>
      <c r="D197" s="34">
        <f>Subsurface_Live_Data!G196</f>
        <v>-933.4887609746736</v>
      </c>
      <c r="E197" s="34">
        <f>Subsurface_Live_Data!A196</f>
        <v>37</v>
      </c>
      <c r="F197" s="34">
        <f>Subsurface_Live_Data!J196</f>
        <v>-5068.7489388333233</v>
      </c>
      <c r="G197" s="34">
        <f>Subsurface_Live_Data!A196</f>
        <v>37</v>
      </c>
      <c r="H197" s="34">
        <f>Subsurface_Live_Data!L196</f>
        <v>-14562.840092429553</v>
      </c>
    </row>
    <row r="198" spans="1:8">
      <c r="A198" s="34">
        <f>Subsurface_Live_Data!A197</f>
        <v>37.5</v>
      </c>
      <c r="B198" s="34">
        <f>Subsurface_Live_Data!B197</f>
        <v>280.68428636923539</v>
      </c>
      <c r="C198" s="34">
        <f>Subsurface_Live_Data!A197</f>
        <v>37.5</v>
      </c>
      <c r="D198" s="34">
        <f>Subsurface_Live_Data!G197</f>
        <v>-944.26111330193589</v>
      </c>
      <c r="E198" s="34">
        <f>Subsurface_Live_Data!A197</f>
        <v>37.5</v>
      </c>
      <c r="F198" s="34">
        <f>Subsurface_Live_Data!J197</f>
        <v>-5057.0277705502331</v>
      </c>
      <c r="G198" s="34">
        <f>Subsurface_Live_Data!A197</f>
        <v>37.5</v>
      </c>
      <c r="H198" s="34">
        <f>Subsurface_Live_Data!L197</f>
        <v>-14538.657297416157</v>
      </c>
    </row>
    <row r="199" spans="1:8">
      <c r="A199" s="34">
        <f>Subsurface_Live_Data!A198</f>
        <v>38</v>
      </c>
      <c r="B199" s="34">
        <f>Subsurface_Live_Data!B198</f>
        <v>282.3717678695042</v>
      </c>
      <c r="C199" s="34">
        <f>Subsurface_Live_Data!A198</f>
        <v>38</v>
      </c>
      <c r="D199" s="34">
        <f>Subsurface_Live_Data!G198</f>
        <v>-956.79823803001761</v>
      </c>
      <c r="E199" s="34">
        <f>Subsurface_Live_Data!A198</f>
        <v>38</v>
      </c>
      <c r="F199" s="34">
        <f>Subsurface_Live_Data!J198</f>
        <v>-5046.5771502834177</v>
      </c>
      <c r="G199" s="34">
        <f>Subsurface_Live_Data!A198</f>
        <v>38</v>
      </c>
      <c r="H199" s="34">
        <f>Subsurface_Live_Data!L198</f>
        <v>-14517.20431886105</v>
      </c>
    </row>
    <row r="200" spans="1:8">
      <c r="A200" s="34">
        <f>Subsurface_Live_Data!A199</f>
        <v>38.5</v>
      </c>
      <c r="B200" s="34">
        <f>Subsurface_Live_Data!B199</f>
        <v>311.18191933727104</v>
      </c>
      <c r="C200" s="34">
        <f>Subsurface_Live_Data!A199</f>
        <v>38.5</v>
      </c>
      <c r="D200" s="34">
        <f>Subsurface_Live_Data!G199</f>
        <v>-943.24257637965866</v>
      </c>
      <c r="E200" s="34">
        <f>Subsurface_Live_Data!A199</f>
        <v>38.5</v>
      </c>
      <c r="F200" s="34">
        <f>Subsurface_Live_Data!J199</f>
        <v>-5008.5185565896772</v>
      </c>
      <c r="G200" s="34">
        <f>Subsurface_Live_Data!A199</f>
        <v>38.5</v>
      </c>
      <c r="H200" s="34">
        <f>Subsurface_Live_Data!L199</f>
        <v>-14465.607510710091</v>
      </c>
    </row>
    <row r="201" spans="1:8">
      <c r="A201" s="34">
        <f>Subsurface_Live_Data!A200</f>
        <v>39</v>
      </c>
      <c r="B201" s="34">
        <f>Subsurface_Live_Data!B200</f>
        <v>302.84354967777892</v>
      </c>
      <c r="C201" s="34">
        <f>Subsurface_Live_Data!A200</f>
        <v>39</v>
      </c>
      <c r="D201" s="34">
        <f>Subsurface_Live_Data!G200</f>
        <v>-965.12439750133206</v>
      </c>
      <c r="E201" s="34">
        <f>Subsurface_Live_Data!A200</f>
        <v>39</v>
      </c>
      <c r="F201" s="34">
        <f>Subsurface_Live_Data!J200</f>
        <v>-5007.098026593233</v>
      </c>
      <c r="G201" s="34">
        <f>Subsurface_Live_Data!A200</f>
        <v>39</v>
      </c>
      <c r="H201" s="34">
        <f>Subsurface_Live_Data!L200</f>
        <v>-14457.148757493887</v>
      </c>
    </row>
    <row r="202" spans="1:8">
      <c r="A202" s="34">
        <f>Subsurface_Live_Data!A201</f>
        <v>39.5</v>
      </c>
      <c r="B202" s="34">
        <f>Subsurface_Live_Data!B201</f>
        <v>298.92940490778824</v>
      </c>
      <c r="C202" s="34">
        <f>Subsurface_Live_Data!A201</f>
        <v>39.5</v>
      </c>
      <c r="D202" s="34">
        <f>Subsurface_Live_Data!G201</f>
        <v>-982.35834668650136</v>
      </c>
      <c r="E202" s="34">
        <f>Subsurface_Live_Data!A201</f>
        <v>39.5</v>
      </c>
      <c r="F202" s="34">
        <f>Subsurface_Live_Data!J201</f>
        <v>-5000.7219651395735</v>
      </c>
      <c r="G202" s="34">
        <f>Subsurface_Live_Data!A201</f>
        <v>39.5</v>
      </c>
      <c r="H202" s="34">
        <f>Subsurface_Live_Data!L201</f>
        <v>-14444.44571473639</v>
      </c>
    </row>
    <row r="203" spans="1:8">
      <c r="A203" s="34">
        <f>Subsurface_Live_Data!A202</f>
        <v>40</v>
      </c>
      <c r="B203" s="34">
        <f>Subsurface_Live_Data!B202</f>
        <v>304.82117281226778</v>
      </c>
      <c r="C203" s="34">
        <f>Subsurface_Live_Data!A202</f>
        <v>40</v>
      </c>
      <c r="D203" s="34">
        <f>Subsurface_Live_Data!G202</f>
        <v>-989.59984639816435</v>
      </c>
      <c r="E203" s="34">
        <f>Subsurface_Live_Data!A202</f>
        <v>40</v>
      </c>
      <c r="F203" s="34">
        <f>Subsurface_Live_Data!J202</f>
        <v>-4983.9925354318057</v>
      </c>
      <c r="G203" s="34">
        <f>Subsurface_Live_Data!A202</f>
        <v>40</v>
      </c>
      <c r="H203" s="34">
        <f>Subsurface_Live_Data!L202</f>
        <v>-14421.371695711605</v>
      </c>
    </row>
    <row r="204" spans="1:8">
      <c r="A204" s="34">
        <f>Subsurface_Live_Data!A203</f>
        <v>40.5</v>
      </c>
      <c r="B204" s="34">
        <f>Subsurface_Live_Data!B203</f>
        <v>300.69750601512629</v>
      </c>
      <c r="C204" s="34">
        <f>Subsurface_Live_Data!A203</f>
        <v>40.5</v>
      </c>
      <c r="D204" s="34">
        <f>Subsurface_Live_Data!G203</f>
        <v>-1005.6995052698903</v>
      </c>
      <c r="E204" s="34">
        <f>Subsurface_Live_Data!A203</f>
        <v>40.5</v>
      </c>
      <c r="F204" s="34">
        <f>Subsurface_Live_Data!J203</f>
        <v>-4976.7199249388595</v>
      </c>
      <c r="G204" s="34">
        <f>Subsurface_Live_Data!A203</f>
        <v>40.5</v>
      </c>
      <c r="H204" s="34">
        <f>Subsurface_Live_Data!L203</f>
        <v>-14410.529322776145</v>
      </c>
    </row>
    <row r="205" spans="1:8">
      <c r="A205" s="34">
        <f>Subsurface_Live_Data!A204</f>
        <v>41</v>
      </c>
      <c r="B205" s="34">
        <f>Subsurface_Live_Data!B204</f>
        <v>276.55710773826542</v>
      </c>
      <c r="C205" s="34">
        <f>Subsurface_Live_Data!A204</f>
        <v>41</v>
      </c>
      <c r="D205" s="34">
        <f>Subsurface_Live_Data!G204</f>
        <v>-1040.0839206202641</v>
      </c>
      <c r="E205" s="34">
        <f>Subsurface_Live_Data!A204</f>
        <v>41</v>
      </c>
      <c r="F205" s="34">
        <f>Subsurface_Live_Data!J204</f>
        <v>-4988.8994423779086</v>
      </c>
      <c r="G205" s="34">
        <f>Subsurface_Live_Data!A204</f>
        <v>41</v>
      </c>
      <c r="H205" s="34">
        <f>Subsurface_Live_Data!L204</f>
        <v>-14423.324212800715</v>
      </c>
    </row>
    <row r="206" spans="1:8">
      <c r="A206" s="34">
        <f>Subsurface_Live_Data!A205</f>
        <v>41.5</v>
      </c>
      <c r="B206" s="34">
        <f>Subsurface_Live_Data!B205</f>
        <v>269.21554101681534</v>
      </c>
      <c r="C206" s="34">
        <f>Subsurface_Live_Data!A205</f>
        <v>41.5</v>
      </c>
      <c r="D206" s="34">
        <f>Subsurface_Live_Data!G205</f>
        <v>-1057.241706866886</v>
      </c>
      <c r="E206" s="34">
        <f>Subsurface_Live_Data!A205</f>
        <v>41.5</v>
      </c>
      <c r="F206" s="34">
        <f>Subsurface_Live_Data!J205</f>
        <v>-4983.7147878423048</v>
      </c>
      <c r="G206" s="34">
        <f>Subsurface_Live_Data!A205</f>
        <v>41.5</v>
      </c>
      <c r="H206" s="34">
        <f>Subsurface_Live_Data!L205</f>
        <v>-14417.788623406361</v>
      </c>
    </row>
    <row r="207" spans="1:8">
      <c r="A207" s="34">
        <f>Subsurface_Live_Data!A206</f>
        <v>42</v>
      </c>
      <c r="B207" s="34">
        <f>Subsurface_Live_Data!B206</f>
        <v>271.12620211290232</v>
      </c>
      <c r="C207" s="34">
        <f>Subsurface_Live_Data!A206</f>
        <v>42</v>
      </c>
      <c r="D207" s="34">
        <f>Subsurface_Live_Data!G206</f>
        <v>-1064.2582731012205</v>
      </c>
      <c r="E207" s="34">
        <f>Subsurface_Live_Data!A206</f>
        <v>42</v>
      </c>
      <c r="F207" s="34">
        <f>Subsurface_Live_Data!J206</f>
        <v>-4968.7170606488444</v>
      </c>
      <c r="G207" s="34">
        <f>Subsurface_Live_Data!A206</f>
        <v>42</v>
      </c>
      <c r="H207" s="34">
        <f>Subsurface_Live_Data!L206</f>
        <v>-14402.525557526371</v>
      </c>
    </row>
    <row r="208" spans="1:8">
      <c r="A208" s="34">
        <f>Subsurface_Live_Data!A207</f>
        <v>42.5</v>
      </c>
      <c r="B208" s="34">
        <f>Subsurface_Live_Data!B207</f>
        <v>259.77685513673219</v>
      </c>
      <c r="C208" s="34">
        <f>Subsurface_Live_Data!A207</f>
        <v>42.5</v>
      </c>
      <c r="D208" s="34">
        <f>Subsurface_Live_Data!G207</f>
        <v>-1082.5979557123781</v>
      </c>
      <c r="E208" s="34">
        <f>Subsurface_Live_Data!A207</f>
        <v>42.5</v>
      </c>
      <c r="F208" s="34">
        <f>Subsurface_Live_Data!J207</f>
        <v>-4966.4281153414795</v>
      </c>
      <c r="G208" s="34">
        <f>Subsurface_Live_Data!A207</f>
        <v>42.5</v>
      </c>
      <c r="H208" s="34">
        <f>Subsurface_Live_Data!L207</f>
        <v>-14403.196733656681</v>
      </c>
    </row>
    <row r="209" spans="1:8">
      <c r="A209" s="34">
        <f>Subsurface_Live_Data!A208</f>
        <v>43</v>
      </c>
      <c r="B209" s="34">
        <f>Subsurface_Live_Data!B208</f>
        <v>247.2629698422237</v>
      </c>
      <c r="C209" s="34">
        <f>Subsurface_Live_Data!A208</f>
        <v>43</v>
      </c>
      <c r="D209" s="34">
        <f>Subsurface_Live_Data!G208</f>
        <v>-1100.5162624103223</v>
      </c>
      <c r="E209" s="34">
        <f>Subsurface_Live_Data!A208</f>
        <v>43</v>
      </c>
      <c r="F209" s="34">
        <f>Subsurface_Live_Data!J208</f>
        <v>-4964.7670330684941</v>
      </c>
      <c r="G209" s="34">
        <f>Subsurface_Live_Data!A208</f>
        <v>43</v>
      </c>
      <c r="H209" s="34">
        <f>Subsurface_Live_Data!L208</f>
        <v>-14406.009005891032</v>
      </c>
    </row>
    <row r="210" spans="1:8">
      <c r="A210" s="34">
        <f>Subsurface_Live_Data!A209</f>
        <v>43.5</v>
      </c>
      <c r="B210" s="34">
        <f>Subsurface_Live_Data!B209</f>
        <v>225.35528260314678</v>
      </c>
      <c r="C210" s="34">
        <f>Subsurface_Live_Data!A209</f>
        <v>43.5</v>
      </c>
      <c r="D210" s="34">
        <f>Subsurface_Live_Data!G209</f>
        <v>-1125.7974556560137</v>
      </c>
      <c r="E210" s="34">
        <f>Subsurface_Live_Data!A209</f>
        <v>43.5</v>
      </c>
      <c r="F210" s="34">
        <f>Subsurface_Live_Data!J209</f>
        <v>-4971.9822988322612</v>
      </c>
      <c r="G210" s="34">
        <f>Subsurface_Live_Data!A209</f>
        <v>43.5</v>
      </c>
      <c r="H210" s="34">
        <f>Subsurface_Live_Data!L209</f>
        <v>-14420.337374859109</v>
      </c>
    </row>
    <row r="211" spans="1:8">
      <c r="A211" s="34">
        <f>Subsurface_Live_Data!A210</f>
        <v>44</v>
      </c>
      <c r="B211" s="34">
        <f>Subsurface_Live_Data!B210</f>
        <v>208.84015984832814</v>
      </c>
      <c r="C211" s="34">
        <f>Subsurface_Live_Data!A210</f>
        <v>44</v>
      </c>
      <c r="D211" s="34">
        <f>Subsurface_Live_Data!G210</f>
        <v>-1144.149994084235</v>
      </c>
      <c r="E211" s="34">
        <f>Subsurface_Live_Data!A210</f>
        <v>44</v>
      </c>
      <c r="F211" s="34">
        <f>Subsurface_Live_Data!J210</f>
        <v>-4973.3111167331308</v>
      </c>
      <c r="G211" s="34">
        <f>Subsurface_Live_Data!A210</f>
        <v>44</v>
      </c>
      <c r="H211" s="34">
        <f>Subsurface_Live_Data!L210</f>
        <v>-14429.317009101396</v>
      </c>
    </row>
    <row r="212" spans="1:8">
      <c r="A212" s="34">
        <f>Subsurface_Live_Data!A211</f>
        <v>44.5</v>
      </c>
      <c r="B212" s="34">
        <f>Subsurface_Live_Data!B211</f>
        <v>178.96296340227542</v>
      </c>
      <c r="C212" s="34">
        <f>Subsurface_Live_Data!A211</f>
        <v>44.5</v>
      </c>
      <c r="D212" s="34">
        <f>Subsurface_Live_Data!G211</f>
        <v>-1173.5027994666743</v>
      </c>
      <c r="E212" s="34">
        <f>Subsurface_Live_Data!A211</f>
        <v>44.5</v>
      </c>
      <c r="F212" s="34">
        <f>Subsurface_Live_Data!J211</f>
        <v>-4987.5356756386163</v>
      </c>
      <c r="G212" s="34">
        <f>Subsurface_Live_Data!A211</f>
        <v>44.5</v>
      </c>
      <c r="H212" s="34">
        <f>Subsurface_Live_Data!L211</f>
        <v>-14454.317849409868</v>
      </c>
    </row>
    <row r="213" spans="1:8">
      <c r="A213" s="34">
        <f>Subsurface_Live_Data!A212</f>
        <v>45</v>
      </c>
      <c r="B213" s="34">
        <f>Subsurface_Live_Data!B212</f>
        <v>165.26573251393552</v>
      </c>
      <c r="C213" s="34">
        <f>Subsurface_Live_Data!A212</f>
        <v>45</v>
      </c>
      <c r="D213" s="34">
        <f>Subsurface_Live_Data!G212</f>
        <v>-1185.4426511273114</v>
      </c>
      <c r="E213" s="34">
        <f>Subsurface_Live_Data!A212</f>
        <v>45</v>
      </c>
      <c r="F213" s="34">
        <f>Subsurface_Live_Data!J212</f>
        <v>-4985.145062455269</v>
      </c>
      <c r="G213" s="34">
        <f>Subsurface_Live_Data!A212</f>
        <v>45</v>
      </c>
      <c r="H213" s="34">
        <f>Subsurface_Live_Data!L212</f>
        <v>-14461.64969716686</v>
      </c>
    </row>
    <row r="214" spans="1:8">
      <c r="A214" s="34">
        <f>Subsurface_Live_Data!A213</f>
        <v>45.5</v>
      </c>
      <c r="B214" s="34">
        <f>Subsurface_Live_Data!B213</f>
        <v>168.78187987738474</v>
      </c>
      <c r="C214" s="34">
        <f>Subsurface_Live_Data!A213</f>
        <v>45.5</v>
      </c>
      <c r="D214" s="34">
        <f>Subsurface_Live_Data!G213</f>
        <v>-1178.9484882610266</v>
      </c>
      <c r="E214" s="34">
        <f>Subsurface_Live_Data!A213</f>
        <v>45.5</v>
      </c>
      <c r="F214" s="34">
        <f>Subsurface_Live_Data!J213</f>
        <v>-4965.1401373826757</v>
      </c>
      <c r="G214" s="34">
        <f>Subsurface_Live_Data!A213</f>
        <v>45.5</v>
      </c>
      <c r="H214" s="34">
        <f>Subsurface_Live_Data!L213</f>
        <v>-14450.120311627737</v>
      </c>
    </row>
    <row r="215" spans="1:8">
      <c r="A215" s="34">
        <f>Subsurface_Live_Data!A214</f>
        <v>46</v>
      </c>
      <c r="B215" s="34">
        <f>Subsurface_Live_Data!B214</f>
        <v>147.22365110398141</v>
      </c>
      <c r="C215" s="34">
        <f>Subsurface_Live_Data!A214</f>
        <v>46</v>
      </c>
      <c r="D215" s="34">
        <f>Subsurface_Live_Data!G214</f>
        <v>-1194.6122768624371</v>
      </c>
      <c r="E215" s="34">
        <f>Subsurface_Live_Data!A214</f>
        <v>46</v>
      </c>
      <c r="F215" s="34">
        <f>Subsurface_Live_Data!J214</f>
        <v>-4969.8456327820259</v>
      </c>
      <c r="G215" s="34">
        <f>Subsurface_Live_Data!A214</f>
        <v>46</v>
      </c>
      <c r="H215" s="34">
        <f>Subsurface_Live_Data!L214</f>
        <v>-14467.921761622723</v>
      </c>
    </row>
    <row r="216" spans="1:8">
      <c r="A216" s="34">
        <f>Subsurface_Live_Data!A215</f>
        <v>46.5</v>
      </c>
      <c r="B216" s="34">
        <f>Subsurface_Live_Data!B215</f>
        <v>125.26409736726505</v>
      </c>
      <c r="C216" s="34">
        <f>Subsurface_Live_Data!A215</f>
        <v>46.5</v>
      </c>
      <c r="D216" s="34">
        <f>Subsurface_Live_Data!G215</f>
        <v>-1208.7687444969135</v>
      </c>
      <c r="E216" s="34">
        <f>Subsurface_Live_Data!A215</f>
        <v>46.5</v>
      </c>
      <c r="F216" s="34">
        <f>Subsurface_Live_Data!J215</f>
        <v>-4974.6277361762341</v>
      </c>
      <c r="G216" s="34">
        <f>Subsurface_Live_Data!A215</f>
        <v>46.5</v>
      </c>
      <c r="H216" s="34">
        <f>Subsurface_Live_Data!L215</f>
        <v>-14486.909036842833</v>
      </c>
    </row>
    <row r="217" spans="1:8">
      <c r="A217" s="34">
        <f>Subsurface_Live_Data!A216</f>
        <v>47</v>
      </c>
      <c r="B217" s="34">
        <f>Subsurface_Live_Data!B216</f>
        <v>119.07484471646131</v>
      </c>
      <c r="C217" s="34">
        <f>Subsurface_Live_Data!A216</f>
        <v>47</v>
      </c>
      <c r="D217" s="34">
        <f>Subsurface_Live_Data!G216</f>
        <v>-1205.9391408246988</v>
      </c>
      <c r="E217" s="34">
        <f>Subsurface_Live_Data!A216</f>
        <v>47</v>
      </c>
      <c r="F217" s="34">
        <f>Subsurface_Live_Data!J216</f>
        <v>-4963.355883064407</v>
      </c>
      <c r="G217" s="34">
        <f>Subsurface_Live_Data!A216</f>
        <v>47</v>
      </c>
      <c r="H217" s="34">
        <f>Subsurface_Live_Data!L216</f>
        <v>-14488.627055359988</v>
      </c>
    </row>
    <row r="218" spans="1:8">
      <c r="A218" s="34">
        <f>Subsurface_Live_Data!A217</f>
        <v>47.5</v>
      </c>
      <c r="B218" s="34">
        <f>Subsurface_Live_Data!B217</f>
        <v>107.7527102272833</v>
      </c>
      <c r="C218" s="34">
        <f>Subsurface_Live_Data!A217</f>
        <v>47.5</v>
      </c>
      <c r="D218" s="34">
        <f>Subsurface_Live_Data!G217</f>
        <v>-1206.2612930816563</v>
      </c>
      <c r="E218" s="34">
        <f>Subsurface_Live_Data!A217</f>
        <v>47.5</v>
      </c>
      <c r="F218" s="34">
        <f>Subsurface_Live_Data!J217</f>
        <v>-4956.9757173522758</v>
      </c>
      <c r="G218" s="34">
        <f>Subsurface_Live_Data!A217</f>
        <v>47.5</v>
      </c>
      <c r="H218" s="34">
        <f>Subsurface_Live_Data!L217</f>
        <v>-14496.884390013023</v>
      </c>
    </row>
    <row r="219" spans="1:8">
      <c r="A219" s="34">
        <f>Subsurface_Live_Data!A218</f>
        <v>48</v>
      </c>
      <c r="B219" s="34">
        <f>Subsurface_Live_Data!B218</f>
        <v>124.99715373473305</v>
      </c>
      <c r="C219" s="34">
        <f>Subsurface_Live_Data!A218</f>
        <v>48</v>
      </c>
      <c r="D219" s="34">
        <f>Subsurface_Live_Data!G218</f>
        <v>-1177.4784520475419</v>
      </c>
      <c r="E219" s="34">
        <f>Subsurface_Live_Data!A218</f>
        <v>48</v>
      </c>
      <c r="F219" s="34">
        <f>Subsurface_Live_Data!J218</f>
        <v>-4921.8312373243652</v>
      </c>
      <c r="G219" s="34">
        <f>Subsurface_Live_Data!A218</f>
        <v>48</v>
      </c>
      <c r="H219" s="34">
        <f>Subsurface_Live_Data!L218</f>
        <v>-14473.241046303809</v>
      </c>
    </row>
    <row r="220" spans="1:8">
      <c r="A220" s="34">
        <f>Subsurface_Live_Data!A219</f>
        <v>48.5</v>
      </c>
      <c r="B220" s="34">
        <f>Subsurface_Live_Data!B219</f>
        <v>114.26484888006172</v>
      </c>
      <c r="C220" s="34">
        <f>Subsurface_Live_Data!A219</f>
        <v>48.5</v>
      </c>
      <c r="D220" s="34">
        <f>Subsurface_Live_Data!G219</f>
        <v>-1173.9897081315523</v>
      </c>
      <c r="E220" s="34">
        <f>Subsurface_Live_Data!A219</f>
        <v>48.5</v>
      </c>
      <c r="F220" s="34">
        <f>Subsurface_Live_Data!J219</f>
        <v>-4914.5098487577943</v>
      </c>
      <c r="G220" s="34">
        <f>Subsurface_Live_Data!A219</f>
        <v>48.5</v>
      </c>
      <c r="H220" s="34">
        <f>Subsurface_Live_Data!L219</f>
        <v>-14482.132328151527</v>
      </c>
    </row>
    <row r="221" spans="1:8">
      <c r="A221" s="34">
        <f>Subsurface_Live_Data!A220</f>
        <v>49</v>
      </c>
      <c r="B221" s="34">
        <f>Subsurface_Live_Data!B220</f>
        <v>109.54402369059221</v>
      </c>
      <c r="C221" s="34">
        <f>Subsurface_Live_Data!A220</f>
        <v>49</v>
      </c>
      <c r="D221" s="34">
        <f>Subsurface_Live_Data!G220</f>
        <v>-1163.3050524570795</v>
      </c>
      <c r="E221" s="34">
        <f>Subsurface_Live_Data!A220</f>
        <v>49</v>
      </c>
      <c r="F221" s="34">
        <f>Subsurface_Live_Data!J220</f>
        <v>-4901.0676789629679</v>
      </c>
      <c r="G221" s="34">
        <f>Subsurface_Live_Data!A220</f>
        <v>49</v>
      </c>
      <c r="H221" s="34">
        <f>Subsurface_Live_Data!L220</f>
        <v>-14484.786170048697</v>
      </c>
    </row>
    <row r="222" spans="1:8">
      <c r="A222" s="34">
        <f>Subsurface_Live_Data!A221</f>
        <v>49.5</v>
      </c>
      <c r="B222" s="34">
        <f>Subsurface_Live_Data!B221</f>
        <v>115.81874031490976</v>
      </c>
      <c r="C222" s="34">
        <f>Subsurface_Live_Data!A221</f>
        <v>49.5</v>
      </c>
      <c r="D222" s="34">
        <f>Subsurface_Live_Data!G221</f>
        <v>-1140.7977459413278</v>
      </c>
      <c r="E222" s="34">
        <f>Subsurface_Live_Data!A221</f>
        <v>49.5</v>
      </c>
      <c r="F222" s="34">
        <f>Subsurface_Live_Data!J221</f>
        <v>-4876.5649848567682</v>
      </c>
      <c r="G222" s="34">
        <f>Subsurface_Live_Data!A221</f>
        <v>49.5</v>
      </c>
      <c r="H222" s="34">
        <f>Subsurface_Live_Data!L221</f>
        <v>-14475.49394203273</v>
      </c>
    </row>
    <row r="223" spans="1:8">
      <c r="A223" s="34">
        <f>Subsurface_Live_Data!A222</f>
        <v>50</v>
      </c>
      <c r="B223" s="34">
        <f>Subsurface_Live_Data!B222</f>
        <v>115.23525161719914</v>
      </c>
      <c r="C223" s="34">
        <f>Subsurface_Live_Data!A222</f>
        <v>50</v>
      </c>
      <c r="D223" s="34">
        <f>Subsurface_Live_Data!G222</f>
        <v>-1123.7823762869164</v>
      </c>
      <c r="E223" s="34">
        <f>Subsurface_Live_Data!A222</f>
        <v>50</v>
      </c>
      <c r="F223" s="34">
        <f>Subsurface_Live_Data!J222</f>
        <v>-4858.8995189041434</v>
      </c>
      <c r="G223" s="34">
        <f>Subsurface_Live_Data!A222</f>
        <v>50</v>
      </c>
      <c r="H223" s="34">
        <f>Subsurface_Live_Data!L222</f>
        <v>-14474.580890265492</v>
      </c>
    </row>
    <row r="224" spans="1:8">
      <c r="A224" s="34">
        <f>Subsurface_Live_Data!A223</f>
        <v>50.5</v>
      </c>
      <c r="B224" s="34">
        <f>Subsurface_Live_Data!B223</f>
        <v>136.98620076238512</v>
      </c>
      <c r="C224" s="34">
        <f>Subsurface_Live_Data!A223</f>
        <v>50.5</v>
      </c>
      <c r="D224" s="34">
        <f>Subsurface_Live_Data!G223</f>
        <v>-1084.4235052137415</v>
      </c>
      <c r="E224" s="34">
        <f>Subsurface_Live_Data!A223</f>
        <v>50.5</v>
      </c>
      <c r="F224" s="34">
        <f>Subsurface_Live_Data!J223</f>
        <v>-4818.9220872622673</v>
      </c>
      <c r="G224" s="34">
        <f>Subsurface_Live_Data!A223</f>
        <v>50.5</v>
      </c>
      <c r="H224" s="34">
        <f>Subsurface_Live_Data!L223</f>
        <v>-14448.738239597256</v>
      </c>
    </row>
    <row r="225" spans="1:8">
      <c r="A225" s="34">
        <f>Subsurface_Live_Data!A224</f>
        <v>51</v>
      </c>
      <c r="B225" s="34">
        <f>Subsurface_Live_Data!B224</f>
        <v>137.08289632779307</v>
      </c>
      <c r="C225" s="34">
        <f>Subsurface_Live_Data!A224</f>
        <v>51</v>
      </c>
      <c r="D225" s="34">
        <f>Subsurface_Live_Data!G224</f>
        <v>-1065.15152553097</v>
      </c>
      <c r="E225" s="34">
        <f>Subsurface_Live_Data!A224</f>
        <v>51</v>
      </c>
      <c r="F225" s="34">
        <f>Subsurface_Live_Data!J224</f>
        <v>-4800.6640671177256</v>
      </c>
      <c r="G225" s="34">
        <f>Subsurface_Live_Data!A224</f>
        <v>51</v>
      </c>
      <c r="H225" s="34">
        <f>Subsurface_Live_Data!L224</f>
        <v>-14448.082892783248</v>
      </c>
    </row>
    <row r="226" spans="1:8">
      <c r="A226" s="34">
        <f>Subsurface_Live_Data!A225</f>
        <v>51.5</v>
      </c>
      <c r="B226" s="34">
        <f>Subsurface_Live_Data!B225</f>
        <v>159.61831316527434</v>
      </c>
      <c r="C226" s="34">
        <f>Subsurface_Live_Data!A225</f>
        <v>51.5</v>
      </c>
      <c r="D226" s="34">
        <f>Subsurface_Live_Data!G225</f>
        <v>-1023.8472309129764</v>
      </c>
      <c r="E226" s="34">
        <f>Subsurface_Live_Data!A225</f>
        <v>51.5</v>
      </c>
      <c r="F226" s="34">
        <f>Subsurface_Live_Data!J225</f>
        <v>-4760.0742317255244</v>
      </c>
      <c r="G226" s="34">
        <f>Subsurface_Live_Data!A225</f>
        <v>51.5</v>
      </c>
      <c r="H226" s="34">
        <f>Subsurface_Live_Data!L225</f>
        <v>-14422.317704849405</v>
      </c>
    </row>
    <row r="227" spans="1:8">
      <c r="A227" s="34">
        <f>Subsurface_Live_Data!A226</f>
        <v>52</v>
      </c>
      <c r="B227" s="34">
        <f>Subsurface_Live_Data!B226</f>
        <v>166.99312244433131</v>
      </c>
      <c r="C227" s="34">
        <f>Subsurface_Live_Data!A226</f>
        <v>52</v>
      </c>
      <c r="D227" s="34">
        <f>Subsurface_Live_Data!G226</f>
        <v>-996.82173755649853</v>
      </c>
      <c r="E227" s="34">
        <f>Subsurface_Live_Data!A226</f>
        <v>52</v>
      </c>
      <c r="F227" s="34">
        <f>Subsurface_Live_Data!J226</f>
        <v>-4734.7925778099561</v>
      </c>
      <c r="G227" s="34">
        <f>Subsurface_Live_Data!A226</f>
        <v>52</v>
      </c>
      <c r="H227" s="34">
        <f>Subsurface_Live_Data!L226</f>
        <v>-14414.273906442186</v>
      </c>
    </row>
    <row r="228" spans="1:8">
      <c r="A228" s="34">
        <f>Subsurface_Live_Data!A227</f>
        <v>52.5</v>
      </c>
      <c r="B228" s="34">
        <f>Subsurface_Live_Data!B227</f>
        <v>164.06842387185546</v>
      </c>
      <c r="C228" s="34">
        <f>Subsurface_Live_Data!A227</f>
        <v>52.5</v>
      </c>
      <c r="D228" s="34">
        <f>Subsurface_Live_Data!G227</f>
        <v>-979.62668459043789</v>
      </c>
      <c r="E228" s="34">
        <f>Subsurface_Live_Data!A227</f>
        <v>52.5</v>
      </c>
      <c r="F228" s="34">
        <f>Subsurface_Live_Data!J227</f>
        <v>-4719.9974799303654</v>
      </c>
      <c r="G228" s="34">
        <f>Subsurface_Live_Data!A227</f>
        <v>52.5</v>
      </c>
      <c r="H228" s="34">
        <f>Subsurface_Live_Data!L227</f>
        <v>-14418.377088687261</v>
      </c>
    </row>
    <row r="229" spans="1:8">
      <c r="A229" s="34">
        <f>Subsurface_Live_Data!A228</f>
        <v>53</v>
      </c>
      <c r="B229" s="34">
        <f>Subsurface_Live_Data!B228</f>
        <v>183.52328091519169</v>
      </c>
      <c r="C229" s="34">
        <f>Subsurface_Live_Data!A228</f>
        <v>53</v>
      </c>
      <c r="D229" s="34">
        <f>Subsurface_Live_Data!G228</f>
        <v>-941.10779090790584</v>
      </c>
      <c r="E229" s="34">
        <f>Subsurface_Live_Data!A228</f>
        <v>53</v>
      </c>
      <c r="F229" s="34">
        <f>Subsurface_Live_Data!J228</f>
        <v>-4683.0480682356992</v>
      </c>
      <c r="G229" s="34">
        <f>Subsurface_Live_Data!A228</f>
        <v>53</v>
      </c>
      <c r="H229" s="34">
        <f>Subsurface_Live_Data!L228</f>
        <v>-14397.339714349637</v>
      </c>
    </row>
    <row r="230" spans="1:8">
      <c r="A230" s="34">
        <f>Subsurface_Live_Data!A229</f>
        <v>53.5</v>
      </c>
      <c r="B230" s="34">
        <f>Subsurface_Live_Data!B229</f>
        <v>181.04186719105834</v>
      </c>
      <c r="C230" s="34">
        <f>Subsurface_Live_Data!A229</f>
        <v>53.5</v>
      </c>
      <c r="D230" s="34">
        <f>Subsurface_Live_Data!G229</f>
        <v>-924.02200757563605</v>
      </c>
      <c r="E230" s="34">
        <f>Subsurface_Live_Data!A229</f>
        <v>53.5</v>
      </c>
      <c r="F230" s="34">
        <f>Subsurface_Live_Data!J229</f>
        <v>-4668.2970184812839</v>
      </c>
      <c r="G230" s="34">
        <f>Subsurface_Live_Data!A229</f>
        <v>53.5</v>
      </c>
      <c r="H230" s="34">
        <f>Subsurface_Live_Data!L229</f>
        <v>-14401.647873720485</v>
      </c>
    </row>
    <row r="231" spans="1:8">
      <c r="A231" s="34">
        <f>Subsurface_Live_Data!A230</f>
        <v>54</v>
      </c>
      <c r="B231" s="34">
        <f>Subsurface_Live_Data!B230</f>
        <v>181.54184215615243</v>
      </c>
      <c r="C231" s="34">
        <f>Subsurface_Live_Data!A230</f>
        <v>54</v>
      </c>
      <c r="D231" s="34">
        <f>Subsurface_Live_Data!G230</f>
        <v>-904.65516693176278</v>
      </c>
      <c r="E231" s="34">
        <f>Subsurface_Live_Data!A230</f>
        <v>54</v>
      </c>
      <c r="F231" s="34">
        <f>Subsurface_Live_Data!J230</f>
        <v>-4650.8621331129116</v>
      </c>
      <c r="G231" s="34">
        <f>Subsurface_Live_Data!A230</f>
        <v>54</v>
      </c>
      <c r="H231" s="34">
        <f>Subsurface_Live_Data!L230</f>
        <v>-14402.861040282778</v>
      </c>
    </row>
    <row r="232" spans="1:8">
      <c r="A232" s="34">
        <f>Subsurface_Live_Data!A231</f>
        <v>54.5</v>
      </c>
      <c r="B232" s="34">
        <f>Subsurface_Live_Data!B231</f>
        <v>176.67952286622949</v>
      </c>
      <c r="C232" s="34">
        <f>Subsurface_Live_Data!A231</f>
        <v>54.5</v>
      </c>
      <c r="D232" s="34">
        <f>Subsurface_Live_Data!G231</f>
        <v>-891.21403733903935</v>
      </c>
      <c r="E232" s="34">
        <f>Subsurface_Live_Data!A231</f>
        <v>54.5</v>
      </c>
      <c r="F232" s="34">
        <f>Subsurface_Live_Data!J231</f>
        <v>-4639.1211436012563</v>
      </c>
      <c r="G232" s="34">
        <f>Subsurface_Live_Data!A231</f>
        <v>54.5</v>
      </c>
      <c r="H232" s="34">
        <f>Subsurface_Live_Data!L231</f>
        <v>-14410.456279765709</v>
      </c>
    </row>
    <row r="233" spans="1:8">
      <c r="A233" s="34">
        <f>Subsurface_Live_Data!A232</f>
        <v>55</v>
      </c>
      <c r="B233" s="34">
        <f>Subsurface_Live_Data!B232</f>
        <v>188.50605986382979</v>
      </c>
      <c r="C233" s="34">
        <f>Subsurface_Live_Data!A232</f>
        <v>55</v>
      </c>
      <c r="D233" s="34">
        <f>Subsurface_Live_Data!G232</f>
        <v>-862.7135944994626</v>
      </c>
      <c r="E233" s="34">
        <f>Subsurface_Live_Data!A232</f>
        <v>55</v>
      </c>
      <c r="F233" s="34">
        <f>Subsurface_Live_Data!J232</f>
        <v>-4611.0555230118453</v>
      </c>
      <c r="G233" s="34">
        <f>Subsurface_Live_Data!A232</f>
        <v>55</v>
      </c>
      <c r="H233" s="34">
        <f>Subsurface_Live_Data!L232</f>
        <v>-14399.26031512111</v>
      </c>
    </row>
    <row r="234" spans="1:8">
      <c r="A234" s="34">
        <f>Subsurface_Live_Data!A233</f>
        <v>55.5</v>
      </c>
      <c r="B234" s="34">
        <f>Subsurface_Live_Data!B233</f>
        <v>182.552269274569</v>
      </c>
      <c r="C234" s="34">
        <f>Subsurface_Live_Data!A233</f>
        <v>55.5</v>
      </c>
      <c r="D234" s="34">
        <f>Subsurface_Live_Data!G233</f>
        <v>-852.41301064175013</v>
      </c>
      <c r="E234" s="34">
        <f>Subsurface_Live_Data!A233</f>
        <v>55.5</v>
      </c>
      <c r="F234" s="34">
        <f>Subsurface_Live_Data!J233</f>
        <v>-4601.1656539412143</v>
      </c>
      <c r="G234" s="34">
        <f>Subsurface_Live_Data!A233</f>
        <v>55.5</v>
      </c>
      <c r="H234" s="34">
        <f>Subsurface_Live_Data!L233</f>
        <v>-14408.532923771125</v>
      </c>
    </row>
    <row r="235" spans="1:8">
      <c r="A235" s="34">
        <f>Subsurface_Live_Data!A234</f>
        <v>56</v>
      </c>
      <c r="B235" s="34">
        <f>Subsurface_Live_Data!B234</f>
        <v>186.90390563134164</v>
      </c>
      <c r="C235" s="34">
        <f>Subsurface_Live_Data!A234</f>
        <v>56</v>
      </c>
      <c r="D235" s="34">
        <f>Subsurface_Live_Data!G234</f>
        <v>-833.50109156152462</v>
      </c>
      <c r="E235" s="34">
        <f>Subsurface_Live_Data!A234</f>
        <v>56</v>
      </c>
      <c r="F235" s="34">
        <f>Subsurface_Live_Data!J234</f>
        <v>-4581.3955647280345</v>
      </c>
      <c r="G235" s="34">
        <f>Subsurface_Live_Data!A234</f>
        <v>56</v>
      </c>
      <c r="H235" s="34">
        <f>Subsurface_Live_Data!L234</f>
        <v>-14406.22123249475</v>
      </c>
    </row>
    <row r="236" spans="1:8">
      <c r="A236" s="34">
        <f>Subsurface_Live_Data!A235</f>
        <v>56.5</v>
      </c>
      <c r="B236" s="34">
        <f>Subsurface_Live_Data!B235</f>
        <v>190.07062484954076</v>
      </c>
      <c r="C236" s="34">
        <f>Subsurface_Live_Data!A235</f>
        <v>56.5</v>
      </c>
      <c r="D236" s="34">
        <f>Subsurface_Live_Data!G235</f>
        <v>-817.14008022032203</v>
      </c>
      <c r="E236" s="34">
        <f>Subsurface_Live_Data!A235</f>
        <v>56.5</v>
      </c>
      <c r="F236" s="34">
        <f>Subsurface_Live_Data!J235</f>
        <v>-4563.2639821985213</v>
      </c>
      <c r="G236" s="34">
        <f>Subsurface_Live_Data!A235</f>
        <v>56.5</v>
      </c>
      <c r="H236" s="34">
        <f>Subsurface_Live_Data!L235</f>
        <v>-14405.389205330392</v>
      </c>
    </row>
    <row r="237" spans="1:8">
      <c r="A237" s="34">
        <f>Subsurface_Live_Data!A236</f>
        <v>57</v>
      </c>
      <c r="B237" s="34">
        <f>Subsurface_Live_Data!B236</f>
        <v>200.68454527158707</v>
      </c>
      <c r="C237" s="34">
        <f>Subsurface_Live_Data!A236</f>
        <v>57</v>
      </c>
      <c r="D237" s="34">
        <f>Subsurface_Live_Data!G236</f>
        <v>-795.15338780366596</v>
      </c>
      <c r="E237" s="34">
        <f>Subsurface_Live_Data!A236</f>
        <v>57</v>
      </c>
      <c r="F237" s="34">
        <f>Subsurface_Live_Data!J236</f>
        <v>-4538.1657909864734</v>
      </c>
      <c r="G237" s="34">
        <f>Subsurface_Live_Data!A236</f>
        <v>57</v>
      </c>
      <c r="H237" s="34">
        <f>Subsurface_Live_Data!L236</f>
        <v>-14396.161389187902</v>
      </c>
    </row>
    <row r="238" spans="1:8">
      <c r="A238" s="34">
        <f>Subsurface_Live_Data!A237</f>
        <v>57.5</v>
      </c>
      <c r="B238" s="34">
        <f>Subsurface_Live_Data!B237</f>
        <v>178.27771269066969</v>
      </c>
      <c r="C238" s="34">
        <f>Subsurface_Live_Data!A237</f>
        <v>57.5</v>
      </c>
      <c r="D238" s="34">
        <f>Subsurface_Live_Data!G237</f>
        <v>-806.47794483630878</v>
      </c>
      <c r="E238" s="34">
        <f>Subsurface_Live_Data!A237</f>
        <v>57.5</v>
      </c>
      <c r="F238" s="34">
        <f>Subsurface_Live_Data!J237</f>
        <v>-4546.5945917623949</v>
      </c>
      <c r="G238" s="34">
        <f>Subsurface_Live_Data!A237</f>
        <v>57.5</v>
      </c>
      <c r="H238" s="34">
        <f>Subsurface_Live_Data!L237</f>
        <v>-14424.636708154467</v>
      </c>
    </row>
    <row r="239" spans="1:8">
      <c r="A239" s="34">
        <f>Subsurface_Live_Data!A238</f>
        <v>58</v>
      </c>
      <c r="B239" s="34">
        <f>Subsurface_Live_Data!B238</f>
        <v>194.52778179385766</v>
      </c>
      <c r="C239" s="34">
        <f>Subsurface_Live_Data!A238</f>
        <v>58</v>
      </c>
      <c r="D239" s="34">
        <f>Subsurface_Live_Data!G238</f>
        <v>-782.36745198911854</v>
      </c>
      <c r="E239" s="34">
        <f>Subsurface_Live_Data!A238</f>
        <v>58</v>
      </c>
      <c r="F239" s="34">
        <f>Subsurface_Live_Data!J238</f>
        <v>-4516.8970444600664</v>
      </c>
      <c r="G239" s="34">
        <f>Subsurface_Live_Data!A238</f>
        <v>58</v>
      </c>
      <c r="H239" s="34">
        <f>Subsurface_Live_Data!L238</f>
        <v>-14409.068490036336</v>
      </c>
    </row>
    <row r="240" spans="1:8">
      <c r="A240" s="34">
        <f>Subsurface_Live_Data!A239</f>
        <v>58.5</v>
      </c>
      <c r="B240" s="34">
        <f>Subsurface_Live_Data!B239</f>
        <v>188.33221875951745</v>
      </c>
      <c r="C240" s="34">
        <f>Subsurface_Live_Data!A239</f>
        <v>58.5</v>
      </c>
      <c r="D240" s="34">
        <f>Subsurface_Live_Data!G239</f>
        <v>-781.52065057397203</v>
      </c>
      <c r="E240" s="34">
        <f>Subsurface_Live_Data!A239</f>
        <v>58.5</v>
      </c>
      <c r="F240" s="34">
        <f>Subsurface_Live_Data!J239</f>
        <v>-4510.1986905681706</v>
      </c>
      <c r="G240" s="34">
        <f>Subsurface_Live_Data!A239</f>
        <v>58.5</v>
      </c>
      <c r="H240" s="34">
        <f>Subsurface_Live_Data!L239</f>
        <v>-14419.079977465221</v>
      </c>
    </row>
    <row r="241" spans="1:8">
      <c r="A241" s="34">
        <f>Subsurface_Live_Data!A240</f>
        <v>59</v>
      </c>
      <c r="B241" s="34">
        <f>Subsurface_Live_Data!B240</f>
        <v>193.74067782731254</v>
      </c>
      <c r="C241" s="34">
        <f>Subsurface_Live_Data!A240</f>
        <v>59</v>
      </c>
      <c r="D241" s="34">
        <f>Subsurface_Live_Data!G240</f>
        <v>-771.26615131731694</v>
      </c>
      <c r="E241" s="34">
        <f>Subsurface_Live_Data!A240</f>
        <v>59</v>
      </c>
      <c r="F241" s="34">
        <f>Subsurface_Live_Data!J240</f>
        <v>-4492.4716007281322</v>
      </c>
      <c r="G241" s="34">
        <f>Subsurface_Live_Data!A240</f>
        <v>59</v>
      </c>
      <c r="H241" s="34">
        <f>Subsurface_Live_Data!L240</f>
        <v>-14415.821519086745</v>
      </c>
    </row>
    <row r="242" spans="1:8">
      <c r="A242" s="34">
        <f>Subsurface_Live_Data!A241</f>
        <v>59.5</v>
      </c>
      <c r="B242" s="34">
        <f>Subsurface_Live_Data!B241</f>
        <v>168.97901642333537</v>
      </c>
      <c r="C242" s="34">
        <f>Subsurface_Live_Data!A241</f>
        <v>59.5</v>
      </c>
      <c r="D242" s="34">
        <f>Subsurface_Live_Data!G241</f>
        <v>-791.69969338699855</v>
      </c>
      <c r="E242" s="34">
        <f>Subsurface_Live_Data!A241</f>
        <v>59.5</v>
      </c>
      <c r="F242" s="34">
        <f>Subsurface_Live_Data!J241</f>
        <v>-4505.5103823501204</v>
      </c>
      <c r="G242" s="34">
        <f>Subsurface_Live_Data!A241</f>
        <v>59.5</v>
      </c>
      <c r="H242" s="34">
        <f>Subsurface_Live_Data!L241</f>
        <v>-14446.883290941214</v>
      </c>
    </row>
    <row r="243" spans="1:8">
      <c r="A243" s="34">
        <f>Subsurface_Live_Data!A242</f>
        <v>60</v>
      </c>
      <c r="B243" s="34">
        <f>Subsurface_Live_Data!B242</f>
        <v>179.34901119414707</v>
      </c>
      <c r="C243" s="34">
        <f>Subsurface_Live_Data!A242</f>
        <v>60</v>
      </c>
      <c r="D243" s="34">
        <f>Subsurface_Live_Data!G242</f>
        <v>-780.1011245225925</v>
      </c>
      <c r="E243" s="34">
        <f>Subsurface_Live_Data!A242</f>
        <v>60</v>
      </c>
      <c r="F243" s="34">
        <f>Subsurface_Live_Data!J242</f>
        <v>-4484.0324843976732</v>
      </c>
      <c r="G243" s="34">
        <f>Subsurface_Live_Data!A242</f>
        <v>60</v>
      </c>
      <c r="H243" s="34">
        <f>Subsurface_Live_Data!L242</f>
        <v>-14437.789716692811</v>
      </c>
    </row>
    <row r="246" spans="1:8" ht="15.6" customHeight="1">
      <c r="A246" s="32" t="s">
        <v>599</v>
      </c>
    </row>
    <row r="247" spans="1:8">
      <c r="A247" s="33" t="s">
        <v>600</v>
      </c>
      <c r="B247" s="33" t="s">
        <v>601</v>
      </c>
      <c r="C247" s="33" t="s">
        <v>602</v>
      </c>
      <c r="D247" s="33" t="s">
        <v>603</v>
      </c>
      <c r="E247" s="33" t="s">
        <v>604</v>
      </c>
      <c r="F247" s="33" t="s">
        <v>605</v>
      </c>
    </row>
    <row r="248" spans="1:8">
      <c r="A248" s="34">
        <f>Subsurface_Scenario_Data!A2</f>
        <v>-60</v>
      </c>
      <c r="B248" s="34">
        <f>Subsurface_Scenario_Data!E2</f>
        <v>7996.0889122995186</v>
      </c>
      <c r="C248" s="34">
        <f>Subsurface_Scenario_Data!A2</f>
        <v>-60</v>
      </c>
      <c r="D248" s="34">
        <f>Subsurface_Scenario_Data!F2</f>
        <v>14538.343476908214</v>
      </c>
      <c r="E248" s="34">
        <f>Subsurface_Scenario_Data!A2</f>
        <v>-60</v>
      </c>
      <c r="F248" s="34">
        <f>Subsurface_Scenario_Data!G2</f>
        <v>25442.101084589376</v>
      </c>
    </row>
    <row r="249" spans="1:8">
      <c r="A249" s="34">
        <f>Subsurface_Scenario_Data!A3</f>
        <v>-59.5</v>
      </c>
      <c r="B249" s="34">
        <f>Subsurface_Scenario_Data!E3</f>
        <v>8001.8215151548156</v>
      </c>
      <c r="C249" s="34">
        <f>Subsurface_Scenario_Data!A3</f>
        <v>-59.5</v>
      </c>
      <c r="D249" s="34">
        <f>Subsurface_Scenario_Data!F3</f>
        <v>14548.766391190573</v>
      </c>
      <c r="E249" s="34">
        <f>Subsurface_Scenario_Data!A3</f>
        <v>-59.5</v>
      </c>
      <c r="F249" s="34">
        <f>Subsurface_Scenario_Data!G3</f>
        <v>25460.341184583503</v>
      </c>
    </row>
    <row r="250" spans="1:8">
      <c r="A250" s="34">
        <f>Subsurface_Scenario_Data!A4</f>
        <v>-59</v>
      </c>
      <c r="B250" s="34">
        <f>Subsurface_Scenario_Data!E4</f>
        <v>8006.5360303443849</v>
      </c>
      <c r="C250" s="34">
        <f>Subsurface_Scenario_Data!A4</f>
        <v>-59</v>
      </c>
      <c r="D250" s="34">
        <f>Subsurface_Scenario_Data!F4</f>
        <v>14557.33823698979</v>
      </c>
      <c r="E250" s="34">
        <f>Subsurface_Scenario_Data!A4</f>
        <v>-59</v>
      </c>
      <c r="F250" s="34">
        <f>Subsurface_Scenario_Data!G4</f>
        <v>25475.341914732133</v>
      </c>
    </row>
    <row r="251" spans="1:8">
      <c r="A251" s="34">
        <f>Subsurface_Scenario_Data!A5</f>
        <v>-58.5</v>
      </c>
      <c r="B251" s="34">
        <f>Subsurface_Scenario_Data!E5</f>
        <v>8009.5988889485607</v>
      </c>
      <c r="C251" s="34">
        <f>Subsurface_Scenario_Data!A5</f>
        <v>-58.5</v>
      </c>
      <c r="D251" s="34">
        <f>Subsurface_Scenario_Data!F5</f>
        <v>14562.907070815563</v>
      </c>
      <c r="E251" s="34">
        <f>Subsurface_Scenario_Data!A5</f>
        <v>-58.5</v>
      </c>
      <c r="F251" s="34">
        <f>Subsurface_Scenario_Data!G5</f>
        <v>25485.087373927236</v>
      </c>
    </row>
    <row r="252" spans="1:8">
      <c r="A252" s="34">
        <f>Subsurface_Scenario_Data!A6</f>
        <v>-58</v>
      </c>
      <c r="B252" s="34">
        <f>Subsurface_Scenario_Data!E6</f>
        <v>8015.2190900335063</v>
      </c>
      <c r="C252" s="34">
        <f>Subsurface_Scenario_Data!A6</f>
        <v>-58</v>
      </c>
      <c r="D252" s="34">
        <f>Subsurface_Scenario_Data!F6</f>
        <v>14573.125618242737</v>
      </c>
      <c r="E252" s="34">
        <f>Subsurface_Scenario_Data!A6</f>
        <v>-58</v>
      </c>
      <c r="F252" s="34">
        <f>Subsurface_Scenario_Data!G6</f>
        <v>25502.969831924791</v>
      </c>
    </row>
    <row r="253" spans="1:8">
      <c r="A253" s="34">
        <f>Subsurface_Scenario_Data!A7</f>
        <v>-57.5</v>
      </c>
      <c r="B253" s="34">
        <f>Subsurface_Scenario_Data!E7</f>
        <v>8018.0843272884222</v>
      </c>
      <c r="C253" s="34">
        <f>Subsurface_Scenario_Data!A7</f>
        <v>-57.5</v>
      </c>
      <c r="D253" s="34">
        <f>Subsurface_Scenario_Data!F7</f>
        <v>14578.335140524403</v>
      </c>
      <c r="E253" s="34">
        <f>Subsurface_Scenario_Data!A7</f>
        <v>-57.5</v>
      </c>
      <c r="F253" s="34">
        <f>Subsurface_Scenario_Data!G7</f>
        <v>25512.086495917705</v>
      </c>
    </row>
    <row r="254" spans="1:8">
      <c r="A254" s="34">
        <f>Subsurface_Scenario_Data!A8</f>
        <v>-57</v>
      </c>
      <c r="B254" s="34">
        <f>Subsurface_Scenario_Data!E8</f>
        <v>8022.2983666189975</v>
      </c>
      <c r="C254" s="34">
        <f>Subsurface_Scenario_Data!A8</f>
        <v>-57</v>
      </c>
      <c r="D254" s="34">
        <f>Subsurface_Scenario_Data!F8</f>
        <v>14585.997030216358</v>
      </c>
      <c r="E254" s="34">
        <f>Subsurface_Scenario_Data!A8</f>
        <v>-57</v>
      </c>
      <c r="F254" s="34">
        <f>Subsurface_Scenario_Data!G8</f>
        <v>25525.494802878628</v>
      </c>
    </row>
    <row r="255" spans="1:8">
      <c r="A255" s="34">
        <f>Subsurface_Scenario_Data!A9</f>
        <v>-56.5</v>
      </c>
      <c r="B255" s="34">
        <f>Subsurface_Scenario_Data!E9</f>
        <v>8025.8746240036371</v>
      </c>
      <c r="C255" s="34">
        <f>Subsurface_Scenario_Data!A9</f>
        <v>-56.5</v>
      </c>
      <c r="D255" s="34">
        <f>Subsurface_Scenario_Data!F9</f>
        <v>14592.499316370247</v>
      </c>
      <c r="E255" s="34">
        <f>Subsurface_Scenario_Data!A9</f>
        <v>-56.5</v>
      </c>
      <c r="F255" s="34">
        <f>Subsurface_Scenario_Data!G9</f>
        <v>25536.873803647934</v>
      </c>
    </row>
    <row r="256" spans="1:8">
      <c r="A256" s="34">
        <f>Subsurface_Scenario_Data!A10</f>
        <v>-56</v>
      </c>
      <c r="B256" s="34">
        <f>Subsurface_Scenario_Data!E10</f>
        <v>8027.5550543455029</v>
      </c>
      <c r="C256" s="34">
        <f>Subsurface_Scenario_Data!A10</f>
        <v>-56</v>
      </c>
      <c r="D256" s="34">
        <f>Subsurface_Scenario_Data!F10</f>
        <v>14595.55464426455</v>
      </c>
      <c r="E256" s="34">
        <f>Subsurface_Scenario_Data!A10</f>
        <v>-56</v>
      </c>
      <c r="F256" s="34">
        <f>Subsurface_Scenario_Data!G10</f>
        <v>25542.220627462964</v>
      </c>
    </row>
    <row r="257" spans="1:6">
      <c r="A257" s="34">
        <f>Subsurface_Scenario_Data!A11</f>
        <v>-55.5</v>
      </c>
      <c r="B257" s="34">
        <f>Subsurface_Scenario_Data!E11</f>
        <v>8031.481061615159</v>
      </c>
      <c r="C257" s="34">
        <f>Subsurface_Scenario_Data!A11</f>
        <v>-55.5</v>
      </c>
      <c r="D257" s="34">
        <f>Subsurface_Scenario_Data!F11</f>
        <v>14602.692839300287</v>
      </c>
      <c r="E257" s="34">
        <f>Subsurface_Scenario_Data!A11</f>
        <v>-55.5</v>
      </c>
      <c r="F257" s="34">
        <f>Subsurface_Scenario_Data!G11</f>
        <v>25554.712468775502</v>
      </c>
    </row>
    <row r="258" spans="1:6">
      <c r="A258" s="34">
        <f>Subsurface_Scenario_Data!A12</f>
        <v>-55</v>
      </c>
      <c r="B258" s="34">
        <f>Subsurface_Scenario_Data!E12</f>
        <v>8033.469381447122</v>
      </c>
      <c r="C258" s="34">
        <f>Subsurface_Scenario_Data!A12</f>
        <v>-55</v>
      </c>
      <c r="D258" s="34">
        <f>Subsurface_Scenario_Data!F12</f>
        <v>14606.307966267494</v>
      </c>
      <c r="E258" s="34">
        <f>Subsurface_Scenario_Data!A12</f>
        <v>-55</v>
      </c>
      <c r="F258" s="34">
        <f>Subsurface_Scenario_Data!G12</f>
        <v>25561.038940968116</v>
      </c>
    </row>
    <row r="259" spans="1:6">
      <c r="A259" s="34">
        <f>Subsurface_Scenario_Data!A13</f>
        <v>-54.5</v>
      </c>
      <c r="B259" s="34">
        <f>Subsurface_Scenario_Data!E13</f>
        <v>8035.0017823762018</v>
      </c>
      <c r="C259" s="34">
        <f>Subsurface_Scenario_Data!A13</f>
        <v>-54.5</v>
      </c>
      <c r="D259" s="34">
        <f>Subsurface_Scenario_Data!F13</f>
        <v>14609.094149774912</v>
      </c>
      <c r="E259" s="34">
        <f>Subsurface_Scenario_Data!A13</f>
        <v>-54.5</v>
      </c>
      <c r="F259" s="34">
        <f>Subsurface_Scenario_Data!G13</f>
        <v>25565.914762106095</v>
      </c>
    </row>
    <row r="260" spans="1:6">
      <c r="A260" s="34">
        <f>Subsurface_Scenario_Data!A14</f>
        <v>-54</v>
      </c>
      <c r="B260" s="34">
        <f>Subsurface_Scenario_Data!E14</f>
        <v>8037.5446058931311</v>
      </c>
      <c r="C260" s="34">
        <f>Subsurface_Scenario_Data!A14</f>
        <v>-54</v>
      </c>
      <c r="D260" s="34">
        <f>Subsurface_Scenario_Data!F14</f>
        <v>14613.717465260237</v>
      </c>
      <c r="E260" s="34">
        <f>Subsurface_Scenario_Data!A14</f>
        <v>-54</v>
      </c>
      <c r="F260" s="34">
        <f>Subsurface_Scenario_Data!G14</f>
        <v>25574.005564205414</v>
      </c>
    </row>
    <row r="261" spans="1:6">
      <c r="A261" s="34">
        <f>Subsurface_Scenario_Data!A15</f>
        <v>-53.5</v>
      </c>
      <c r="B261" s="34">
        <f>Subsurface_Scenario_Data!E15</f>
        <v>8038.5568456058609</v>
      </c>
      <c r="C261" s="34">
        <f>Subsurface_Scenario_Data!A15</f>
        <v>-53.5</v>
      </c>
      <c r="D261" s="34">
        <f>Subsurface_Scenario_Data!F15</f>
        <v>14615.557901101563</v>
      </c>
      <c r="E261" s="34">
        <f>Subsurface_Scenario_Data!A15</f>
        <v>-53.5</v>
      </c>
      <c r="F261" s="34">
        <f>Subsurface_Scenario_Data!G15</f>
        <v>25577.226326927735</v>
      </c>
    </row>
    <row r="262" spans="1:6">
      <c r="A262" s="34">
        <f>Subsurface_Scenario_Data!A16</f>
        <v>-53</v>
      </c>
      <c r="B262" s="34">
        <f>Subsurface_Scenario_Data!E16</f>
        <v>8040.3535875252755</v>
      </c>
      <c r="C262" s="34">
        <f>Subsurface_Scenario_Data!A16</f>
        <v>-53</v>
      </c>
      <c r="D262" s="34">
        <f>Subsurface_Scenario_Data!F16</f>
        <v>14618.824704591409</v>
      </c>
      <c r="E262" s="34">
        <f>Subsurface_Scenario_Data!A16</f>
        <v>-53</v>
      </c>
      <c r="F262" s="34">
        <f>Subsurface_Scenario_Data!G16</f>
        <v>25582.943233034966</v>
      </c>
    </row>
    <row r="263" spans="1:6">
      <c r="A263" s="34">
        <f>Subsurface_Scenario_Data!A17</f>
        <v>-52.5</v>
      </c>
      <c r="B263" s="34">
        <f>Subsurface_Scenario_Data!E17</f>
        <v>8041.6731295445206</v>
      </c>
      <c r="C263" s="34">
        <f>Subsurface_Scenario_Data!A17</f>
        <v>-52.5</v>
      </c>
      <c r="D263" s="34">
        <f>Subsurface_Scenario_Data!F17</f>
        <v>14621.223871899127</v>
      </c>
      <c r="E263" s="34">
        <f>Subsurface_Scenario_Data!A17</f>
        <v>-52.5</v>
      </c>
      <c r="F263" s="34">
        <f>Subsurface_Scenario_Data!G17</f>
        <v>25587.141775823471</v>
      </c>
    </row>
    <row r="264" spans="1:6">
      <c r="A264" s="34">
        <f>Subsurface_Scenario_Data!A18</f>
        <v>-52</v>
      </c>
      <c r="B264" s="34">
        <f>Subsurface_Scenario_Data!E18</f>
        <v>8042.3952887891501</v>
      </c>
      <c r="C264" s="34">
        <f>Subsurface_Scenario_Data!A18</f>
        <v>-52</v>
      </c>
      <c r="D264" s="34">
        <f>Subsurface_Scenario_Data!F18</f>
        <v>14622.536888707544</v>
      </c>
      <c r="E264" s="34">
        <f>Subsurface_Scenario_Data!A18</f>
        <v>-52</v>
      </c>
      <c r="F264" s="34">
        <f>Subsurface_Scenario_Data!G18</f>
        <v>25589.439555238201</v>
      </c>
    </row>
    <row r="265" spans="1:6">
      <c r="A265" s="34">
        <f>Subsurface_Scenario_Data!A19</f>
        <v>-51.5</v>
      </c>
      <c r="B265" s="34">
        <f>Subsurface_Scenario_Data!E19</f>
        <v>8042.3035266855986</v>
      </c>
      <c r="C265" s="34">
        <f>Subsurface_Scenario_Data!A19</f>
        <v>-51.5</v>
      </c>
      <c r="D265" s="34">
        <f>Subsurface_Scenario_Data!F19</f>
        <v>14622.370048519269</v>
      </c>
      <c r="E265" s="34">
        <f>Subsurface_Scenario_Data!A19</f>
        <v>-51.5</v>
      </c>
      <c r="F265" s="34">
        <f>Subsurface_Scenario_Data!G19</f>
        <v>25589.147584908722</v>
      </c>
    </row>
    <row r="266" spans="1:6">
      <c r="A266" s="34">
        <f>Subsurface_Scenario_Data!A20</f>
        <v>-51</v>
      </c>
      <c r="B266" s="34">
        <f>Subsurface_Scenario_Data!E20</f>
        <v>8044.2483422487257</v>
      </c>
      <c r="C266" s="34">
        <f>Subsurface_Scenario_Data!A20</f>
        <v>-51</v>
      </c>
      <c r="D266" s="34">
        <f>Subsurface_Scenario_Data!F20</f>
        <v>14625.906076815863</v>
      </c>
      <c r="E266" s="34">
        <f>Subsurface_Scenario_Data!A20</f>
        <v>-51</v>
      </c>
      <c r="F266" s="34">
        <f>Subsurface_Scenario_Data!G20</f>
        <v>25595.33563442776</v>
      </c>
    </row>
    <row r="267" spans="1:6">
      <c r="A267" s="34">
        <f>Subsurface_Scenario_Data!A21</f>
        <v>-50.5</v>
      </c>
      <c r="B267" s="34">
        <f>Subsurface_Scenario_Data!E21</f>
        <v>8045.4028783932099</v>
      </c>
      <c r="C267" s="34">
        <f>Subsurface_Scenario_Data!A21</f>
        <v>-50.5</v>
      </c>
      <c r="D267" s="34">
        <f>Subsurface_Scenario_Data!F21</f>
        <v>14628.005233442198</v>
      </c>
      <c r="E267" s="34">
        <f>Subsurface_Scenario_Data!A21</f>
        <v>-50.5</v>
      </c>
      <c r="F267" s="34">
        <f>Subsurface_Scenario_Data!G21</f>
        <v>25599.009158523848</v>
      </c>
    </row>
    <row r="268" spans="1:6">
      <c r="A268" s="34">
        <f>Subsurface_Scenario_Data!A22</f>
        <v>-50</v>
      </c>
      <c r="B268" s="34">
        <f>Subsurface_Scenario_Data!E22</f>
        <v>8044.3067574650095</v>
      </c>
      <c r="C268" s="34">
        <f>Subsurface_Scenario_Data!A22</f>
        <v>-50</v>
      </c>
      <c r="D268" s="34">
        <f>Subsurface_Scenario_Data!F22</f>
        <v>14626.012286300016</v>
      </c>
      <c r="E268" s="34">
        <f>Subsurface_Scenario_Data!A22</f>
        <v>-50</v>
      </c>
      <c r="F268" s="34">
        <f>Subsurface_Scenario_Data!G22</f>
        <v>25595.521501025029</v>
      </c>
    </row>
    <row r="269" spans="1:6">
      <c r="A269" s="34">
        <f>Subsurface_Scenario_Data!A23</f>
        <v>-49.5</v>
      </c>
      <c r="B269" s="34">
        <f>Subsurface_Scenario_Data!E23</f>
        <v>8045.9723569781308</v>
      </c>
      <c r="C269" s="34">
        <f>Subsurface_Scenario_Data!A23</f>
        <v>-49.5</v>
      </c>
      <c r="D269" s="34">
        <f>Subsurface_Scenario_Data!F23</f>
        <v>14629.040649051145</v>
      </c>
      <c r="E269" s="34">
        <f>Subsurface_Scenario_Data!A23</f>
        <v>-49.5</v>
      </c>
      <c r="F269" s="34">
        <f>Subsurface_Scenario_Data!G23</f>
        <v>25600.821135839506</v>
      </c>
    </row>
    <row r="270" spans="1:6">
      <c r="A270" s="34">
        <f>Subsurface_Scenario_Data!A24</f>
        <v>-49</v>
      </c>
      <c r="B270" s="34">
        <f>Subsurface_Scenario_Data!E24</f>
        <v>8045.5209333106732</v>
      </c>
      <c r="C270" s="34">
        <f>Subsurface_Scenario_Data!A24</f>
        <v>-49</v>
      </c>
      <c r="D270" s="34">
        <f>Subsurface_Scenario_Data!F24</f>
        <v>14628.219878746677</v>
      </c>
      <c r="E270" s="34">
        <f>Subsurface_Scenario_Data!A24</f>
        <v>-49</v>
      </c>
      <c r="F270" s="34">
        <f>Subsurface_Scenario_Data!G24</f>
        <v>25599.384787806684</v>
      </c>
    </row>
    <row r="271" spans="1:6">
      <c r="A271" s="34">
        <f>Subsurface_Scenario_Data!A25</f>
        <v>-48.5</v>
      </c>
      <c r="B271" s="34">
        <f>Subsurface_Scenario_Data!E25</f>
        <v>8045.8760486449801</v>
      </c>
      <c r="C271" s="34">
        <f>Subsurface_Scenario_Data!A25</f>
        <v>-48.5</v>
      </c>
      <c r="D271" s="34">
        <f>Subsurface_Scenario_Data!F25</f>
        <v>14628.865542990872</v>
      </c>
      <c r="E271" s="34">
        <f>Subsurface_Scenario_Data!A25</f>
        <v>-48.5</v>
      </c>
      <c r="F271" s="34">
        <f>Subsurface_Scenario_Data!G25</f>
        <v>25600.514700234027</v>
      </c>
    </row>
    <row r="272" spans="1:6">
      <c r="A272" s="34">
        <f>Subsurface_Scenario_Data!A26</f>
        <v>-48</v>
      </c>
      <c r="B272" s="34">
        <f>Subsurface_Scenario_Data!E26</f>
        <v>8046.6890054117566</v>
      </c>
      <c r="C272" s="34">
        <f>Subsurface_Scenario_Data!A26</f>
        <v>-48</v>
      </c>
      <c r="D272" s="34">
        <f>Subsurface_Scenario_Data!F26</f>
        <v>14630.343646203193</v>
      </c>
      <c r="E272" s="34">
        <f>Subsurface_Scenario_Data!A26</f>
        <v>-48</v>
      </c>
      <c r="F272" s="34">
        <f>Subsurface_Scenario_Data!G26</f>
        <v>25603.101380855587</v>
      </c>
    </row>
    <row r="273" spans="1:6">
      <c r="A273" s="34">
        <f>Subsurface_Scenario_Data!A27</f>
        <v>-47.5</v>
      </c>
      <c r="B273" s="34">
        <f>Subsurface_Scenario_Data!E27</f>
        <v>8045.6987331382661</v>
      </c>
      <c r="C273" s="34">
        <f>Subsurface_Scenario_Data!A27</f>
        <v>-47.5</v>
      </c>
      <c r="D273" s="34">
        <f>Subsurface_Scenario_Data!F27</f>
        <v>14628.543151160482</v>
      </c>
      <c r="E273" s="34">
        <f>Subsurface_Scenario_Data!A27</f>
        <v>-47.5</v>
      </c>
      <c r="F273" s="34">
        <f>Subsurface_Scenario_Data!G27</f>
        <v>25599.950514530843</v>
      </c>
    </row>
    <row r="274" spans="1:6">
      <c r="A274" s="34">
        <f>Subsurface_Scenario_Data!A28</f>
        <v>-47</v>
      </c>
      <c r="B274" s="34">
        <f>Subsurface_Scenario_Data!E28</f>
        <v>8045.9133377207818</v>
      </c>
      <c r="C274" s="34">
        <f>Subsurface_Scenario_Data!A28</f>
        <v>-47</v>
      </c>
      <c r="D274" s="34">
        <f>Subsurface_Scenario_Data!F28</f>
        <v>14628.933341310511</v>
      </c>
      <c r="E274" s="34">
        <f>Subsurface_Scenario_Data!A28</f>
        <v>-47</v>
      </c>
      <c r="F274" s="34">
        <f>Subsurface_Scenario_Data!G28</f>
        <v>25600.633347293395</v>
      </c>
    </row>
    <row r="275" spans="1:6">
      <c r="A275" s="34">
        <f>Subsurface_Scenario_Data!A29</f>
        <v>-46.5</v>
      </c>
      <c r="B275" s="34">
        <f>Subsurface_Scenario_Data!E29</f>
        <v>8045.2942306542163</v>
      </c>
      <c r="C275" s="34">
        <f>Subsurface_Scenario_Data!A29</f>
        <v>-46.5</v>
      </c>
      <c r="D275" s="34">
        <f>Subsurface_Scenario_Data!F29</f>
        <v>14627.807692098573</v>
      </c>
      <c r="E275" s="34">
        <f>Subsurface_Scenario_Data!A29</f>
        <v>-46.5</v>
      </c>
      <c r="F275" s="34">
        <f>Subsurface_Scenario_Data!G29</f>
        <v>25598.663461172502</v>
      </c>
    </row>
    <row r="276" spans="1:6">
      <c r="A276" s="34">
        <f>Subsurface_Scenario_Data!A30</f>
        <v>-46</v>
      </c>
      <c r="B276" s="34">
        <f>Subsurface_Scenario_Data!E30</f>
        <v>8045.7677238824081</v>
      </c>
      <c r="C276" s="34">
        <f>Subsurface_Scenario_Data!A30</f>
        <v>-46</v>
      </c>
      <c r="D276" s="34">
        <f>Subsurface_Scenario_Data!F30</f>
        <v>14628.668588877104</v>
      </c>
      <c r="E276" s="34">
        <f>Subsurface_Scenario_Data!A30</f>
        <v>-46</v>
      </c>
      <c r="F276" s="34">
        <f>Subsurface_Scenario_Data!G30</f>
        <v>25600.170030534933</v>
      </c>
    </row>
    <row r="277" spans="1:6">
      <c r="A277" s="34">
        <f>Subsurface_Scenario_Data!A31</f>
        <v>-45.5</v>
      </c>
      <c r="B277" s="34">
        <f>Subsurface_Scenario_Data!E31</f>
        <v>8045.4107734371564</v>
      </c>
      <c r="C277" s="34">
        <f>Subsurface_Scenario_Data!A31</f>
        <v>-45.5</v>
      </c>
      <c r="D277" s="34">
        <f>Subsurface_Scenario_Data!F31</f>
        <v>14628.019588067556</v>
      </c>
      <c r="E277" s="34">
        <f>Subsurface_Scenario_Data!A31</f>
        <v>-45.5</v>
      </c>
      <c r="F277" s="34">
        <f>Subsurface_Scenario_Data!G31</f>
        <v>25599.034279118223</v>
      </c>
    </row>
    <row r="278" spans="1:6">
      <c r="A278" s="34">
        <f>Subsurface_Scenario_Data!A32</f>
        <v>-45</v>
      </c>
      <c r="B278" s="34">
        <f>Subsurface_Scenario_Data!E32</f>
        <v>8045.9946981363373</v>
      </c>
      <c r="C278" s="34">
        <f>Subsurface_Scenario_Data!A32</f>
        <v>-45</v>
      </c>
      <c r="D278" s="34">
        <f>Subsurface_Scenario_Data!F32</f>
        <v>14629.081269338794</v>
      </c>
      <c r="E278" s="34">
        <f>Subsurface_Scenario_Data!A32</f>
        <v>-45</v>
      </c>
      <c r="F278" s="34">
        <f>Subsurface_Scenario_Data!G32</f>
        <v>25600.892221342889</v>
      </c>
    </row>
    <row r="279" spans="1:6">
      <c r="A279" s="34">
        <f>Subsurface_Scenario_Data!A33</f>
        <v>-44.5</v>
      </c>
      <c r="B279" s="34">
        <f>Subsurface_Scenario_Data!E33</f>
        <v>8045.3862416858165</v>
      </c>
      <c r="C279" s="34">
        <f>Subsurface_Scenario_Data!A33</f>
        <v>-44.5</v>
      </c>
      <c r="D279" s="34">
        <f>Subsurface_Scenario_Data!F33</f>
        <v>14627.974984883302</v>
      </c>
      <c r="E279" s="34">
        <f>Subsurface_Scenario_Data!A33</f>
        <v>-44.5</v>
      </c>
      <c r="F279" s="34">
        <f>Subsurface_Scenario_Data!G33</f>
        <v>25598.956223545778</v>
      </c>
    </row>
    <row r="280" spans="1:6">
      <c r="A280" s="34">
        <f>Subsurface_Scenario_Data!A34</f>
        <v>-44</v>
      </c>
      <c r="B280" s="34">
        <f>Subsurface_Scenario_Data!E34</f>
        <v>8044.2513273512113</v>
      </c>
      <c r="C280" s="34">
        <f>Subsurface_Scenario_Data!A34</f>
        <v>-44</v>
      </c>
      <c r="D280" s="34">
        <f>Subsurface_Scenario_Data!F34</f>
        <v>14625.911504274929</v>
      </c>
      <c r="E280" s="34">
        <f>Subsurface_Scenario_Data!A34</f>
        <v>-44</v>
      </c>
      <c r="F280" s="34">
        <f>Subsurface_Scenario_Data!G34</f>
        <v>25595.345132481125</v>
      </c>
    </row>
    <row r="281" spans="1:6">
      <c r="A281" s="34">
        <f>Subsurface_Scenario_Data!A35</f>
        <v>-43.5</v>
      </c>
      <c r="B281" s="34">
        <f>Subsurface_Scenario_Data!E35</f>
        <v>8042.092681745813</v>
      </c>
      <c r="C281" s="34">
        <f>Subsurface_Scenario_Data!A35</f>
        <v>-43.5</v>
      </c>
      <c r="D281" s="34">
        <f>Subsurface_Scenario_Data!F35</f>
        <v>14621.986694083294</v>
      </c>
      <c r="E281" s="34">
        <f>Subsurface_Scenario_Data!A35</f>
        <v>-43.5</v>
      </c>
      <c r="F281" s="34">
        <f>Subsurface_Scenario_Data!G35</f>
        <v>25588.476714645767</v>
      </c>
    </row>
    <row r="282" spans="1:6">
      <c r="A282" s="34">
        <f>Subsurface_Scenario_Data!A36</f>
        <v>-43</v>
      </c>
      <c r="B282" s="34">
        <f>Subsurface_Scenario_Data!E36</f>
        <v>8043.0312593898516</v>
      </c>
      <c r="C282" s="34">
        <f>Subsurface_Scenario_Data!A36</f>
        <v>-43</v>
      </c>
      <c r="D282" s="34">
        <f>Subsurface_Scenario_Data!F36</f>
        <v>14623.693198890638</v>
      </c>
      <c r="E282" s="34">
        <f>Subsurface_Scenario_Data!A36</f>
        <v>-43</v>
      </c>
      <c r="F282" s="34">
        <f>Subsurface_Scenario_Data!G36</f>
        <v>25591.463098058615</v>
      </c>
    </row>
    <row r="283" spans="1:6">
      <c r="A283" s="34">
        <f>Subsurface_Scenario_Data!A37</f>
        <v>-42.5</v>
      </c>
      <c r="B283" s="34">
        <f>Subsurface_Scenario_Data!E37</f>
        <v>8041.5031265016023</v>
      </c>
      <c r="C283" s="34">
        <f>Subsurface_Scenario_Data!A37</f>
        <v>-42.5</v>
      </c>
      <c r="D283" s="34">
        <f>Subsurface_Scenario_Data!F37</f>
        <v>14620.914775457457</v>
      </c>
      <c r="E283" s="34">
        <f>Subsurface_Scenario_Data!A37</f>
        <v>-42.5</v>
      </c>
      <c r="F283" s="34">
        <f>Subsurface_Scenario_Data!G37</f>
        <v>25586.600857050551</v>
      </c>
    </row>
    <row r="284" spans="1:6">
      <c r="A284" s="34">
        <f>Subsurface_Scenario_Data!A38</f>
        <v>-42</v>
      </c>
      <c r="B284" s="34">
        <f>Subsurface_Scenario_Data!E38</f>
        <v>8040.8934425929065</v>
      </c>
      <c r="C284" s="34">
        <f>Subsurface_Scenario_Data!A38</f>
        <v>-42</v>
      </c>
      <c r="D284" s="34">
        <f>Subsurface_Scenario_Data!F38</f>
        <v>14619.806259259829</v>
      </c>
      <c r="E284" s="34">
        <f>Subsurface_Scenario_Data!A38</f>
        <v>-42</v>
      </c>
      <c r="F284" s="34">
        <f>Subsurface_Scenario_Data!G38</f>
        <v>25584.660953704701</v>
      </c>
    </row>
    <row r="285" spans="1:6">
      <c r="A285" s="34">
        <f>Subsurface_Scenario_Data!A39</f>
        <v>-41.5</v>
      </c>
      <c r="B285" s="34">
        <f>Subsurface_Scenario_Data!E39</f>
        <v>8039.3622565597607</v>
      </c>
      <c r="C285" s="34">
        <f>Subsurface_Scenario_Data!A39</f>
        <v>-41.5</v>
      </c>
      <c r="D285" s="34">
        <f>Subsurface_Scenario_Data!F39</f>
        <v>14617.022284654109</v>
      </c>
      <c r="E285" s="34">
        <f>Subsurface_Scenario_Data!A39</f>
        <v>-41.5</v>
      </c>
      <c r="F285" s="34">
        <f>Subsurface_Scenario_Data!G39</f>
        <v>25579.78899814469</v>
      </c>
    </row>
    <row r="286" spans="1:6">
      <c r="A286" s="34">
        <f>Subsurface_Scenario_Data!A40</f>
        <v>-41</v>
      </c>
      <c r="B286" s="34">
        <f>Subsurface_Scenario_Data!E40</f>
        <v>8037.4927972928035</v>
      </c>
      <c r="C286" s="34">
        <f>Subsurface_Scenario_Data!A40</f>
        <v>-41</v>
      </c>
      <c r="D286" s="34">
        <f>Subsurface_Scenario_Data!F40</f>
        <v>14613.623267805096</v>
      </c>
      <c r="E286" s="34">
        <f>Subsurface_Scenario_Data!A40</f>
        <v>-41</v>
      </c>
      <c r="F286" s="34">
        <f>Subsurface_Scenario_Data!G40</f>
        <v>25573.840718658917</v>
      </c>
    </row>
    <row r="287" spans="1:6">
      <c r="A287" s="34">
        <f>Subsurface_Scenario_Data!A41</f>
        <v>-40.5</v>
      </c>
      <c r="B287" s="34">
        <f>Subsurface_Scenario_Data!E41</f>
        <v>8034.9359846046436</v>
      </c>
      <c r="C287" s="34">
        <f>Subsurface_Scenario_Data!A41</f>
        <v>-40.5</v>
      </c>
      <c r="D287" s="34">
        <f>Subsurface_Scenario_Data!F41</f>
        <v>14608.974517462988</v>
      </c>
      <c r="E287" s="34">
        <f>Subsurface_Scenario_Data!A41</f>
        <v>-40.5</v>
      </c>
      <c r="F287" s="34">
        <f>Subsurface_Scenario_Data!G41</f>
        <v>25565.705405560228</v>
      </c>
    </row>
    <row r="288" spans="1:6">
      <c r="A288" s="34">
        <f>Subsurface_Scenario_Data!A42</f>
        <v>-40</v>
      </c>
      <c r="B288" s="34">
        <f>Subsurface_Scenario_Data!E42</f>
        <v>8033.0552229665464</v>
      </c>
      <c r="C288" s="34">
        <f>Subsurface_Scenario_Data!A42</f>
        <v>-40</v>
      </c>
      <c r="D288" s="34">
        <f>Subsurface_Scenario_Data!F42</f>
        <v>14605.554950848265</v>
      </c>
      <c r="E288" s="34">
        <f>Subsurface_Scenario_Data!A42</f>
        <v>-40</v>
      </c>
      <c r="F288" s="34">
        <f>Subsurface_Scenario_Data!G42</f>
        <v>25559.721163984465</v>
      </c>
    </row>
    <row r="289" spans="1:6">
      <c r="A289" s="34">
        <f>Subsurface_Scenario_Data!A43</f>
        <v>-39.5</v>
      </c>
      <c r="B289" s="34">
        <f>Subsurface_Scenario_Data!E43</f>
        <v>8031.4801015215226</v>
      </c>
      <c r="C289" s="34">
        <f>Subsurface_Scenario_Data!A43</f>
        <v>-39.5</v>
      </c>
      <c r="D289" s="34">
        <f>Subsurface_Scenario_Data!F43</f>
        <v>14602.691093675494</v>
      </c>
      <c r="E289" s="34">
        <f>Subsurface_Scenario_Data!A43</f>
        <v>-39.5</v>
      </c>
      <c r="F289" s="34">
        <f>Subsurface_Scenario_Data!G43</f>
        <v>25554.709413932113</v>
      </c>
    </row>
    <row r="290" spans="1:6">
      <c r="A290" s="34">
        <f>Subsurface_Scenario_Data!A44</f>
        <v>-39</v>
      </c>
      <c r="B290" s="34">
        <f>Subsurface_Scenario_Data!E44</f>
        <v>8031.5119347409091</v>
      </c>
      <c r="C290" s="34">
        <f>Subsurface_Scenario_Data!A44</f>
        <v>-39</v>
      </c>
      <c r="D290" s="34">
        <f>Subsurface_Scenario_Data!F44</f>
        <v>14602.748972256197</v>
      </c>
      <c r="E290" s="34">
        <f>Subsurface_Scenario_Data!A44</f>
        <v>-39</v>
      </c>
      <c r="F290" s="34">
        <f>Subsurface_Scenario_Data!G44</f>
        <v>25554.810701448343</v>
      </c>
    </row>
    <row r="291" spans="1:6">
      <c r="A291" s="34">
        <f>Subsurface_Scenario_Data!A45</f>
        <v>-38.5</v>
      </c>
      <c r="B291" s="34">
        <f>Subsurface_Scenario_Data!E45</f>
        <v>8028.2972894673521</v>
      </c>
      <c r="C291" s="34">
        <f>Subsurface_Scenario_Data!A45</f>
        <v>-38.5</v>
      </c>
      <c r="D291" s="34">
        <f>Subsurface_Scenario_Data!F45</f>
        <v>14596.904162667912</v>
      </c>
      <c r="E291" s="34">
        <f>Subsurface_Scenario_Data!A45</f>
        <v>-38.5</v>
      </c>
      <c r="F291" s="34">
        <f>Subsurface_Scenario_Data!G45</f>
        <v>25544.582284668846</v>
      </c>
    </row>
    <row r="292" spans="1:6">
      <c r="A292" s="34">
        <f>Subsurface_Scenario_Data!A46</f>
        <v>-38</v>
      </c>
      <c r="B292" s="34">
        <f>Subsurface_Scenario_Data!E46</f>
        <v>8027.9626909001181</v>
      </c>
      <c r="C292" s="34">
        <f>Subsurface_Scenario_Data!A46</f>
        <v>-38</v>
      </c>
      <c r="D292" s="34">
        <f>Subsurface_Scenario_Data!F46</f>
        <v>14596.295801636577</v>
      </c>
      <c r="E292" s="34">
        <f>Subsurface_Scenario_Data!A46</f>
        <v>-38</v>
      </c>
      <c r="F292" s="34">
        <f>Subsurface_Scenario_Data!G46</f>
        <v>25543.517652864011</v>
      </c>
    </row>
    <row r="293" spans="1:6">
      <c r="A293" s="34">
        <f>Subsurface_Scenario_Data!A47</f>
        <v>-37.5</v>
      </c>
      <c r="B293" s="34">
        <f>Subsurface_Scenario_Data!E47</f>
        <v>8024.3106207657684</v>
      </c>
      <c r="C293" s="34">
        <f>Subsurface_Scenario_Data!A47</f>
        <v>-37.5</v>
      </c>
      <c r="D293" s="34">
        <f>Subsurface_Scenario_Data!F47</f>
        <v>14589.655674119578</v>
      </c>
      <c r="E293" s="34">
        <f>Subsurface_Scenario_Data!A47</f>
        <v>-37.5</v>
      </c>
      <c r="F293" s="34">
        <f>Subsurface_Scenario_Data!G47</f>
        <v>25531.897429709261</v>
      </c>
    </row>
    <row r="294" spans="1:6">
      <c r="A294" s="34">
        <f>Subsurface_Scenario_Data!A48</f>
        <v>-37</v>
      </c>
      <c r="B294" s="34">
        <f>Subsurface_Scenario_Data!E48</f>
        <v>8023.843308857291</v>
      </c>
      <c r="C294" s="34">
        <f>Subsurface_Scenario_Data!A48</f>
        <v>-37</v>
      </c>
      <c r="D294" s="34">
        <f>Subsurface_Scenario_Data!F48</f>
        <v>14588.806016104165</v>
      </c>
      <c r="E294" s="34">
        <f>Subsurface_Scenario_Data!A48</f>
        <v>-37</v>
      </c>
      <c r="F294" s="34">
        <f>Subsurface_Scenario_Data!G48</f>
        <v>25530.410528182289</v>
      </c>
    </row>
    <row r="295" spans="1:6">
      <c r="A295" s="34">
        <f>Subsurface_Scenario_Data!A49</f>
        <v>-36.5</v>
      </c>
      <c r="B295" s="34">
        <f>Subsurface_Scenario_Data!E49</f>
        <v>8021.1193653355558</v>
      </c>
      <c r="C295" s="34">
        <f>Subsurface_Scenario_Data!A49</f>
        <v>-36.5</v>
      </c>
      <c r="D295" s="34">
        <f>Subsurface_Scenario_Data!F49</f>
        <v>14583.853391519191</v>
      </c>
      <c r="E295" s="34">
        <f>Subsurface_Scenario_Data!A49</f>
        <v>-36.5</v>
      </c>
      <c r="F295" s="34">
        <f>Subsurface_Scenario_Data!G49</f>
        <v>25521.743435158583</v>
      </c>
    </row>
    <row r="296" spans="1:6">
      <c r="A296" s="34">
        <f>Subsurface_Scenario_Data!A50</f>
        <v>-36</v>
      </c>
      <c r="B296" s="34">
        <f>Subsurface_Scenario_Data!E50</f>
        <v>8020.1564421952344</v>
      </c>
      <c r="C296" s="34">
        <f>Subsurface_Scenario_Data!A50</f>
        <v>-36</v>
      </c>
      <c r="D296" s="34">
        <f>Subsurface_Scenario_Data!F50</f>
        <v>14582.102622173152</v>
      </c>
      <c r="E296" s="34">
        <f>Subsurface_Scenario_Data!A50</f>
        <v>-36</v>
      </c>
      <c r="F296" s="34">
        <f>Subsurface_Scenario_Data!G50</f>
        <v>25518.679588803017</v>
      </c>
    </row>
    <row r="297" spans="1:6">
      <c r="A297" s="34">
        <f>Subsurface_Scenario_Data!A51</f>
        <v>-35.5</v>
      </c>
      <c r="B297" s="34">
        <f>Subsurface_Scenario_Data!E51</f>
        <v>8019.1567207545086</v>
      </c>
      <c r="C297" s="34">
        <f>Subsurface_Scenario_Data!A51</f>
        <v>-35.5</v>
      </c>
      <c r="D297" s="34">
        <f>Subsurface_Scenario_Data!F51</f>
        <v>14580.284946826378</v>
      </c>
      <c r="E297" s="34">
        <f>Subsurface_Scenario_Data!A51</f>
        <v>-35.5</v>
      </c>
      <c r="F297" s="34">
        <f>Subsurface_Scenario_Data!G51</f>
        <v>25515.498656946162</v>
      </c>
    </row>
    <row r="298" spans="1:6">
      <c r="A298" s="34">
        <f>Subsurface_Scenario_Data!A52</f>
        <v>-35</v>
      </c>
      <c r="B298" s="34">
        <f>Subsurface_Scenario_Data!E52</f>
        <v>8019.6211290852088</v>
      </c>
      <c r="C298" s="34">
        <f>Subsurface_Scenario_Data!A52</f>
        <v>-35</v>
      </c>
      <c r="D298" s="34">
        <f>Subsurface_Scenario_Data!F52</f>
        <v>14581.129325609469</v>
      </c>
      <c r="E298" s="34">
        <f>Subsurface_Scenario_Data!A52</f>
        <v>-35</v>
      </c>
      <c r="F298" s="34">
        <f>Subsurface_Scenario_Data!G52</f>
        <v>25516.976319816571</v>
      </c>
    </row>
    <row r="299" spans="1:6">
      <c r="A299" s="34">
        <f>Subsurface_Scenario_Data!A53</f>
        <v>-34.5</v>
      </c>
      <c r="B299" s="34">
        <f>Subsurface_Scenario_Data!E53</f>
        <v>8017.2716976048387</v>
      </c>
      <c r="C299" s="34">
        <f>Subsurface_Scenario_Data!A53</f>
        <v>-34.5</v>
      </c>
      <c r="D299" s="34">
        <f>Subsurface_Scenario_Data!F53</f>
        <v>14576.857632008796</v>
      </c>
      <c r="E299" s="34">
        <f>Subsurface_Scenario_Data!A53</f>
        <v>-34.5</v>
      </c>
      <c r="F299" s="34">
        <f>Subsurface_Scenario_Data!G53</f>
        <v>25509.500856015395</v>
      </c>
    </row>
    <row r="300" spans="1:6">
      <c r="A300" s="34">
        <f>Subsurface_Scenario_Data!A54</f>
        <v>-34</v>
      </c>
      <c r="B300" s="34">
        <f>Subsurface_Scenario_Data!E54</f>
        <v>8017.6958113577793</v>
      </c>
      <c r="C300" s="34">
        <f>Subsurface_Scenario_Data!A54</f>
        <v>-34</v>
      </c>
      <c r="D300" s="34">
        <f>Subsurface_Scenario_Data!F54</f>
        <v>14577.628747923234</v>
      </c>
      <c r="E300" s="34">
        <f>Subsurface_Scenario_Data!A54</f>
        <v>-34</v>
      </c>
      <c r="F300" s="34">
        <f>Subsurface_Scenario_Data!G54</f>
        <v>25510.850308865658</v>
      </c>
    </row>
    <row r="301" spans="1:6">
      <c r="A301" s="34">
        <f>Subsurface_Scenario_Data!A55</f>
        <v>-33.5</v>
      </c>
      <c r="B301" s="34">
        <f>Subsurface_Scenario_Data!E55</f>
        <v>8017.9509080129192</v>
      </c>
      <c r="C301" s="34">
        <f>Subsurface_Scenario_Data!A55</f>
        <v>-33.5</v>
      </c>
      <c r="D301" s="34">
        <f>Subsurface_Scenario_Data!F55</f>
        <v>14578.092560023488</v>
      </c>
      <c r="E301" s="34">
        <f>Subsurface_Scenario_Data!A55</f>
        <v>-33.5</v>
      </c>
      <c r="F301" s="34">
        <f>Subsurface_Scenario_Data!G55</f>
        <v>25511.661980041103</v>
      </c>
    </row>
    <row r="302" spans="1:6">
      <c r="A302" s="34">
        <f>Subsurface_Scenario_Data!A56</f>
        <v>-33</v>
      </c>
      <c r="B302" s="34">
        <f>Subsurface_Scenario_Data!E56</f>
        <v>8018.156655620427</v>
      </c>
      <c r="C302" s="34">
        <f>Subsurface_Scenario_Data!A56</f>
        <v>-33</v>
      </c>
      <c r="D302" s="34">
        <f>Subsurface_Scenario_Data!F56</f>
        <v>14578.466646582594</v>
      </c>
      <c r="E302" s="34">
        <f>Subsurface_Scenario_Data!A56</f>
        <v>-33</v>
      </c>
      <c r="F302" s="34">
        <f>Subsurface_Scenario_Data!G56</f>
        <v>25512.316631519541</v>
      </c>
    </row>
    <row r="303" spans="1:6">
      <c r="A303" s="34">
        <f>Subsurface_Scenario_Data!A57</f>
        <v>-32.5</v>
      </c>
      <c r="B303" s="34">
        <f>Subsurface_Scenario_Data!E57</f>
        <v>8019.0471333771648</v>
      </c>
      <c r="C303" s="34">
        <f>Subsurface_Scenario_Data!A57</f>
        <v>-32.5</v>
      </c>
      <c r="D303" s="34">
        <f>Subsurface_Scenario_Data!F57</f>
        <v>14580.08569704939</v>
      </c>
      <c r="E303" s="34">
        <f>Subsurface_Scenario_Data!A57</f>
        <v>-32.5</v>
      </c>
      <c r="F303" s="34">
        <f>Subsurface_Scenario_Data!G57</f>
        <v>25515.149969836431</v>
      </c>
    </row>
    <row r="304" spans="1:6">
      <c r="A304" s="34">
        <f>Subsurface_Scenario_Data!A58</f>
        <v>-32</v>
      </c>
      <c r="B304" s="34">
        <f>Subsurface_Scenario_Data!E58</f>
        <v>8021.7236389183072</v>
      </c>
      <c r="C304" s="34">
        <f>Subsurface_Scenario_Data!A58</f>
        <v>-32</v>
      </c>
      <c r="D304" s="34">
        <f>Subsurface_Scenario_Data!F58</f>
        <v>14584.952070760557</v>
      </c>
      <c r="E304" s="34">
        <f>Subsurface_Scenario_Data!A58</f>
        <v>-32</v>
      </c>
      <c r="F304" s="34">
        <f>Subsurface_Scenario_Data!G58</f>
        <v>25523.666123830975</v>
      </c>
    </row>
    <row r="305" spans="1:6">
      <c r="A305" s="34">
        <f>Subsurface_Scenario_Data!A59</f>
        <v>-31.5</v>
      </c>
      <c r="B305" s="34">
        <f>Subsurface_Scenario_Data!E59</f>
        <v>8022.8814788933723</v>
      </c>
      <c r="C305" s="34">
        <f>Subsurface_Scenario_Data!A59</f>
        <v>-31.5</v>
      </c>
      <c r="D305" s="34">
        <f>Subsurface_Scenario_Data!F59</f>
        <v>14587.057234351585</v>
      </c>
      <c r="E305" s="34">
        <f>Subsurface_Scenario_Data!A59</f>
        <v>-31.5</v>
      </c>
      <c r="F305" s="34">
        <f>Subsurface_Scenario_Data!G59</f>
        <v>25527.350160115275</v>
      </c>
    </row>
    <row r="306" spans="1:6">
      <c r="A306" s="34">
        <f>Subsurface_Scenario_Data!A60</f>
        <v>-31</v>
      </c>
      <c r="B306" s="34">
        <f>Subsurface_Scenario_Data!E60</f>
        <v>8025.6418566646807</v>
      </c>
      <c r="C306" s="34">
        <f>Subsurface_Scenario_Data!A60</f>
        <v>-31</v>
      </c>
      <c r="D306" s="34">
        <f>Subsurface_Scenario_Data!F60</f>
        <v>14592.076103026691</v>
      </c>
      <c r="E306" s="34">
        <f>Subsurface_Scenario_Data!A60</f>
        <v>-31</v>
      </c>
      <c r="F306" s="34">
        <f>Subsurface_Scenario_Data!G60</f>
        <v>25536.133180296711</v>
      </c>
    </row>
    <row r="307" spans="1:6">
      <c r="A307" s="34">
        <f>Subsurface_Scenario_Data!A61</f>
        <v>-30.5</v>
      </c>
      <c r="B307" s="34">
        <f>Subsurface_Scenario_Data!E61</f>
        <v>8029.7543056318382</v>
      </c>
      <c r="C307" s="34">
        <f>Subsurface_Scenario_Data!A61</f>
        <v>-30.5</v>
      </c>
      <c r="D307" s="34">
        <f>Subsurface_Scenario_Data!F61</f>
        <v>14599.553282966977</v>
      </c>
      <c r="E307" s="34">
        <f>Subsurface_Scenario_Data!A61</f>
        <v>-30.5</v>
      </c>
      <c r="F307" s="34">
        <f>Subsurface_Scenario_Data!G61</f>
        <v>25549.218245192209</v>
      </c>
    </row>
    <row r="308" spans="1:6">
      <c r="A308" s="34">
        <f>Subsurface_Scenario_Data!A62</f>
        <v>-30</v>
      </c>
      <c r="B308" s="34">
        <f>Subsurface_Scenario_Data!E62</f>
        <v>8033.2564205384979</v>
      </c>
      <c r="C308" s="34">
        <f>Subsurface_Scenario_Data!A62</f>
        <v>-30</v>
      </c>
      <c r="D308" s="34">
        <f>Subsurface_Scenario_Data!F62</f>
        <v>14605.92076461545</v>
      </c>
      <c r="E308" s="34">
        <f>Subsurface_Scenario_Data!A62</f>
        <v>-30</v>
      </c>
      <c r="F308" s="34">
        <f>Subsurface_Scenario_Data!G62</f>
        <v>25560.361338077037</v>
      </c>
    </row>
    <row r="309" spans="1:6">
      <c r="A309" s="34">
        <f>Subsurface_Scenario_Data!A63</f>
        <v>-29.5</v>
      </c>
      <c r="B309" s="34">
        <f>Subsurface_Scenario_Data!E63</f>
        <v>8037.8506720254163</v>
      </c>
      <c r="C309" s="34">
        <f>Subsurface_Scenario_Data!A63</f>
        <v>-29.5</v>
      </c>
      <c r="D309" s="34">
        <f>Subsurface_Scenario_Data!F63</f>
        <v>14614.273949137119</v>
      </c>
      <c r="E309" s="34">
        <f>Subsurface_Scenario_Data!A63</f>
        <v>-29.5</v>
      </c>
      <c r="F309" s="34">
        <f>Subsurface_Scenario_Data!G63</f>
        <v>25574.979410989959</v>
      </c>
    </row>
    <row r="310" spans="1:6">
      <c r="A310" s="34">
        <f>Subsurface_Scenario_Data!A64</f>
        <v>-29</v>
      </c>
      <c r="B310" s="34">
        <f>Subsurface_Scenario_Data!E64</f>
        <v>8041.5904066553258</v>
      </c>
      <c r="C310" s="34">
        <f>Subsurface_Scenario_Data!A64</f>
        <v>-29</v>
      </c>
      <c r="D310" s="34">
        <f>Subsurface_Scenario_Data!F64</f>
        <v>14621.073466646045</v>
      </c>
      <c r="E310" s="34">
        <f>Subsurface_Scenario_Data!A64</f>
        <v>-29</v>
      </c>
      <c r="F310" s="34">
        <f>Subsurface_Scenario_Data!G64</f>
        <v>25586.878566630578</v>
      </c>
    </row>
    <row r="311" spans="1:6">
      <c r="A311" s="34">
        <f>Subsurface_Scenario_Data!A65</f>
        <v>-28.5</v>
      </c>
      <c r="B311" s="34">
        <f>Subsurface_Scenario_Data!E65</f>
        <v>8047.8434429337458</v>
      </c>
      <c r="C311" s="34">
        <f>Subsurface_Scenario_Data!A65</f>
        <v>-28.5</v>
      </c>
      <c r="D311" s="34">
        <f>Subsurface_Scenario_Data!F65</f>
        <v>14632.442623515901</v>
      </c>
      <c r="E311" s="34">
        <f>Subsurface_Scenario_Data!A65</f>
        <v>-28.5</v>
      </c>
      <c r="F311" s="34">
        <f>Subsurface_Scenario_Data!G65</f>
        <v>25606.774591152825</v>
      </c>
    </row>
    <row r="312" spans="1:6">
      <c r="A312" s="34">
        <f>Subsurface_Scenario_Data!A66</f>
        <v>-28</v>
      </c>
      <c r="B312" s="34">
        <f>Subsurface_Scenario_Data!E66</f>
        <v>8052.6181267276843</v>
      </c>
      <c r="C312" s="34">
        <f>Subsurface_Scenario_Data!A66</f>
        <v>-28</v>
      </c>
      <c r="D312" s="34">
        <f>Subsurface_Scenario_Data!F66</f>
        <v>14641.123866777607</v>
      </c>
      <c r="E312" s="34">
        <f>Subsurface_Scenario_Data!A66</f>
        <v>-28</v>
      </c>
      <c r="F312" s="34">
        <f>Subsurface_Scenario_Data!G66</f>
        <v>25621.966766860813</v>
      </c>
    </row>
    <row r="313" spans="1:6">
      <c r="A313" s="34">
        <f>Subsurface_Scenario_Data!A67</f>
        <v>-27.5</v>
      </c>
      <c r="B313" s="34">
        <f>Subsurface_Scenario_Data!E67</f>
        <v>8059.3211845911692</v>
      </c>
      <c r="C313" s="34">
        <f>Subsurface_Scenario_Data!A67</f>
        <v>-27.5</v>
      </c>
      <c r="D313" s="34">
        <f>Subsurface_Scenario_Data!F67</f>
        <v>14653.311244711216</v>
      </c>
      <c r="E313" s="34">
        <f>Subsurface_Scenario_Data!A67</f>
        <v>-27.5</v>
      </c>
      <c r="F313" s="34">
        <f>Subsurface_Scenario_Data!G67</f>
        <v>25643.294678244627</v>
      </c>
    </row>
    <row r="314" spans="1:6">
      <c r="A314" s="34">
        <f>Subsurface_Scenario_Data!A68</f>
        <v>-27</v>
      </c>
      <c r="B314" s="34">
        <f>Subsurface_Scenario_Data!E68</f>
        <v>8065.7701061798716</v>
      </c>
      <c r="C314" s="34">
        <f>Subsurface_Scenario_Data!A68</f>
        <v>-27</v>
      </c>
      <c r="D314" s="34">
        <f>Subsurface_Scenario_Data!F68</f>
        <v>14665.036556690675</v>
      </c>
      <c r="E314" s="34">
        <f>Subsurface_Scenario_Data!A68</f>
        <v>-27</v>
      </c>
      <c r="F314" s="34">
        <f>Subsurface_Scenario_Data!G68</f>
        <v>25663.813974208682</v>
      </c>
    </row>
    <row r="315" spans="1:6">
      <c r="A315" s="34">
        <f>Subsurface_Scenario_Data!A69</f>
        <v>-26.5</v>
      </c>
      <c r="B315" s="34">
        <f>Subsurface_Scenario_Data!E69</f>
        <v>8071.986345473626</v>
      </c>
      <c r="C315" s="34">
        <f>Subsurface_Scenario_Data!A69</f>
        <v>-26.5</v>
      </c>
      <c r="D315" s="34">
        <f>Subsurface_Scenario_Data!F69</f>
        <v>14676.338809952045</v>
      </c>
      <c r="E315" s="34">
        <f>Subsurface_Scenario_Data!A69</f>
        <v>-26.5</v>
      </c>
      <c r="F315" s="34">
        <f>Subsurface_Scenario_Data!G69</f>
        <v>25683.592917416077</v>
      </c>
    </row>
    <row r="316" spans="1:6">
      <c r="A316" s="34">
        <f>Subsurface_Scenario_Data!A70</f>
        <v>-26</v>
      </c>
      <c r="B316" s="34">
        <f>Subsurface_Scenario_Data!E70</f>
        <v>8080.1873573314151</v>
      </c>
      <c r="C316" s="34">
        <f>Subsurface_Scenario_Data!A70</f>
        <v>-26</v>
      </c>
      <c r="D316" s="34">
        <f>Subsurface_Scenario_Data!F70</f>
        <v>14691.249740602572</v>
      </c>
      <c r="E316" s="34">
        <f>Subsurface_Scenario_Data!A70</f>
        <v>-26</v>
      </c>
      <c r="F316" s="34">
        <f>Subsurface_Scenario_Data!G70</f>
        <v>25709.687046054503</v>
      </c>
    </row>
    <row r="317" spans="1:6">
      <c r="A317" s="34">
        <f>Subsurface_Scenario_Data!A71</f>
        <v>-25.5</v>
      </c>
      <c r="B317" s="34">
        <f>Subsurface_Scenario_Data!E71</f>
        <v>8087.3856574996253</v>
      </c>
      <c r="C317" s="34">
        <f>Subsurface_Scenario_Data!A71</f>
        <v>-25.5</v>
      </c>
      <c r="D317" s="34">
        <f>Subsurface_Scenario_Data!F71</f>
        <v>14704.337559090227</v>
      </c>
      <c r="E317" s="34">
        <f>Subsurface_Scenario_Data!A71</f>
        <v>-25.5</v>
      </c>
      <c r="F317" s="34">
        <f>Subsurface_Scenario_Data!G71</f>
        <v>25732.590728407897</v>
      </c>
    </row>
    <row r="318" spans="1:6">
      <c r="A318" s="34">
        <f>Subsurface_Scenario_Data!A72</f>
        <v>-25</v>
      </c>
      <c r="B318" s="34">
        <f>Subsurface_Scenario_Data!E72</f>
        <v>8095.9098837484335</v>
      </c>
      <c r="C318" s="34">
        <f>Subsurface_Scenario_Data!A72</f>
        <v>-25</v>
      </c>
      <c r="D318" s="34">
        <f>Subsurface_Scenario_Data!F72</f>
        <v>14719.836152269878</v>
      </c>
      <c r="E318" s="34">
        <f>Subsurface_Scenario_Data!A72</f>
        <v>-25</v>
      </c>
      <c r="F318" s="34">
        <f>Subsurface_Scenario_Data!G72</f>
        <v>25759.713266472285</v>
      </c>
    </row>
    <row r="319" spans="1:6">
      <c r="A319" s="34">
        <f>Subsurface_Scenario_Data!A73</f>
        <v>-24.5</v>
      </c>
      <c r="B319" s="34">
        <f>Subsurface_Scenario_Data!E73</f>
        <v>8102.7490794074438</v>
      </c>
      <c r="C319" s="34">
        <f>Subsurface_Scenario_Data!A73</f>
        <v>-24.5</v>
      </c>
      <c r="D319" s="34">
        <f>Subsurface_Scenario_Data!F73</f>
        <v>14732.271053468079</v>
      </c>
      <c r="E319" s="34">
        <f>Subsurface_Scenario_Data!A73</f>
        <v>-24.5</v>
      </c>
      <c r="F319" s="34">
        <f>Subsurface_Scenario_Data!G73</f>
        <v>25781.474343569138</v>
      </c>
    </row>
    <row r="320" spans="1:6">
      <c r="A320" s="34">
        <f>Subsurface_Scenario_Data!A74</f>
        <v>-24</v>
      </c>
      <c r="B320" s="34">
        <f>Subsurface_Scenario_Data!E74</f>
        <v>8111.8915472875351</v>
      </c>
      <c r="C320" s="34">
        <f>Subsurface_Scenario_Data!A74</f>
        <v>-24</v>
      </c>
      <c r="D320" s="34">
        <f>Subsurface_Scenario_Data!F74</f>
        <v>14748.893722340972</v>
      </c>
      <c r="E320" s="34">
        <f>Subsurface_Scenario_Data!A74</f>
        <v>-24</v>
      </c>
      <c r="F320" s="34">
        <f>Subsurface_Scenario_Data!G74</f>
        <v>25810.564014096701</v>
      </c>
    </row>
    <row r="321" spans="1:6">
      <c r="A321" s="34">
        <f>Subsurface_Scenario_Data!A75</f>
        <v>-23.5</v>
      </c>
      <c r="B321" s="34">
        <f>Subsurface_Scenario_Data!E75</f>
        <v>8120.4547121068317</v>
      </c>
      <c r="C321" s="34">
        <f>Subsurface_Scenario_Data!A75</f>
        <v>-23.5</v>
      </c>
      <c r="D321" s="34">
        <f>Subsurface_Scenario_Data!F75</f>
        <v>14764.46311292151</v>
      </c>
      <c r="E321" s="34">
        <f>Subsurface_Scenario_Data!A75</f>
        <v>-23.5</v>
      </c>
      <c r="F321" s="34">
        <f>Subsurface_Scenario_Data!G75</f>
        <v>25837.810447612643</v>
      </c>
    </row>
    <row r="322" spans="1:6">
      <c r="A322" s="34">
        <f>Subsurface_Scenario_Data!A76</f>
        <v>-23</v>
      </c>
      <c r="B322" s="34">
        <f>Subsurface_Scenario_Data!E76</f>
        <v>8129.4364369591713</v>
      </c>
      <c r="C322" s="34">
        <f>Subsurface_Scenario_Data!A76</f>
        <v>-23</v>
      </c>
      <c r="D322" s="34">
        <f>Subsurface_Scenario_Data!F76</f>
        <v>14780.793521743946</v>
      </c>
      <c r="E322" s="34">
        <f>Subsurface_Scenario_Data!A76</f>
        <v>-23</v>
      </c>
      <c r="F322" s="34">
        <f>Subsurface_Scenario_Data!G76</f>
        <v>25866.388663051905</v>
      </c>
    </row>
    <row r="323" spans="1:6">
      <c r="A323" s="34">
        <f>Subsurface_Scenario_Data!A77</f>
        <v>-22.5</v>
      </c>
      <c r="B323" s="34">
        <f>Subsurface_Scenario_Data!E77</f>
        <v>8138.7353589376953</v>
      </c>
      <c r="C323" s="34">
        <f>Subsurface_Scenario_Data!A77</f>
        <v>-22.5</v>
      </c>
      <c r="D323" s="34">
        <f>Subsurface_Scenario_Data!F77</f>
        <v>14797.70065261399</v>
      </c>
      <c r="E323" s="34">
        <f>Subsurface_Scenario_Data!A77</f>
        <v>-22.5</v>
      </c>
      <c r="F323" s="34">
        <f>Subsurface_Scenario_Data!G77</f>
        <v>25895.976142074484</v>
      </c>
    </row>
    <row r="324" spans="1:6">
      <c r="A324" s="34">
        <f>Subsurface_Scenario_Data!A78</f>
        <v>-22</v>
      </c>
      <c r="B324" s="34">
        <f>Subsurface_Scenario_Data!E78</f>
        <v>8146.7099477726406</v>
      </c>
      <c r="C324" s="34">
        <f>Subsurface_Scenario_Data!A78</f>
        <v>-22</v>
      </c>
      <c r="D324" s="34">
        <f>Subsurface_Scenario_Data!F78</f>
        <v>14812.199905041163</v>
      </c>
      <c r="E324" s="34">
        <f>Subsurface_Scenario_Data!A78</f>
        <v>-22</v>
      </c>
      <c r="F324" s="34">
        <f>Subsurface_Scenario_Data!G78</f>
        <v>25921.349833822034</v>
      </c>
    </row>
    <row r="325" spans="1:6">
      <c r="A325" s="34">
        <f>Subsurface_Scenario_Data!A79</f>
        <v>-21.5</v>
      </c>
      <c r="B325" s="34">
        <f>Subsurface_Scenario_Data!E79</f>
        <v>8156.1893602865075</v>
      </c>
      <c r="C325" s="34">
        <f>Subsurface_Scenario_Data!A79</f>
        <v>-21.5</v>
      </c>
      <c r="D325" s="34">
        <f>Subsurface_Scenario_Data!F79</f>
        <v>14829.435200520922</v>
      </c>
      <c r="E325" s="34">
        <f>Subsurface_Scenario_Data!A79</f>
        <v>-21.5</v>
      </c>
      <c r="F325" s="34">
        <f>Subsurface_Scenario_Data!G79</f>
        <v>25951.511600911614</v>
      </c>
    </row>
    <row r="326" spans="1:6">
      <c r="A326" s="34">
        <f>Subsurface_Scenario_Data!A80</f>
        <v>-21</v>
      </c>
      <c r="B326" s="34">
        <f>Subsurface_Scenario_Data!E80</f>
        <v>8168.4209378805363</v>
      </c>
      <c r="C326" s="34">
        <f>Subsurface_Scenario_Data!A80</f>
        <v>-21</v>
      </c>
      <c r="D326" s="34">
        <f>Subsurface_Scenario_Data!F80</f>
        <v>14851.674432510064</v>
      </c>
      <c r="E326" s="34">
        <f>Subsurface_Scenario_Data!A80</f>
        <v>-21</v>
      </c>
      <c r="F326" s="34">
        <f>Subsurface_Scenario_Data!G80</f>
        <v>25990.430256892614</v>
      </c>
    </row>
    <row r="327" spans="1:6">
      <c r="A327" s="34">
        <f>Subsurface_Scenario_Data!A81</f>
        <v>-20.5</v>
      </c>
      <c r="B327" s="34">
        <f>Subsurface_Scenario_Data!E81</f>
        <v>8177.9772176865754</v>
      </c>
      <c r="C327" s="34">
        <f>Subsurface_Scenario_Data!A81</f>
        <v>-20.5</v>
      </c>
      <c r="D327" s="34">
        <f>Subsurface_Scenario_Data!F81</f>
        <v>14869.049486702863</v>
      </c>
      <c r="E327" s="34">
        <f>Subsurface_Scenario_Data!A81</f>
        <v>-20.5</v>
      </c>
      <c r="F327" s="34">
        <f>Subsurface_Scenario_Data!G81</f>
        <v>26020.83660173001</v>
      </c>
    </row>
    <row r="328" spans="1:6">
      <c r="A328" s="34">
        <f>Subsurface_Scenario_Data!A82</f>
        <v>-20</v>
      </c>
      <c r="B328" s="34">
        <f>Subsurface_Scenario_Data!E82</f>
        <v>8190.2898342134695</v>
      </c>
      <c r="C328" s="34">
        <f>Subsurface_Scenario_Data!A82</f>
        <v>-20</v>
      </c>
      <c r="D328" s="34">
        <f>Subsurface_Scenario_Data!F82</f>
        <v>14891.436062206307</v>
      </c>
      <c r="E328" s="34">
        <f>Subsurface_Scenario_Data!A82</f>
        <v>-20</v>
      </c>
      <c r="F328" s="34">
        <f>Subsurface_Scenario_Data!G82</f>
        <v>26060.013108861036</v>
      </c>
    </row>
    <row r="329" spans="1:6">
      <c r="A329" s="34">
        <f>Subsurface_Scenario_Data!A83</f>
        <v>-19.5</v>
      </c>
      <c r="B329" s="34">
        <f>Subsurface_Scenario_Data!E83</f>
        <v>8200.6070098948603</v>
      </c>
      <c r="C329" s="34">
        <f>Subsurface_Scenario_Data!A83</f>
        <v>-19.5</v>
      </c>
      <c r="D329" s="34">
        <f>Subsurface_Scenario_Data!F83</f>
        <v>14910.194563445199</v>
      </c>
      <c r="E329" s="34">
        <f>Subsurface_Scenario_Data!A83</f>
        <v>-19.5</v>
      </c>
      <c r="F329" s="34">
        <f>Subsurface_Scenario_Data!G83</f>
        <v>26092.840486029098</v>
      </c>
    </row>
    <row r="330" spans="1:6">
      <c r="A330" s="34">
        <f>Subsurface_Scenario_Data!A84</f>
        <v>-19</v>
      </c>
      <c r="B330" s="34">
        <f>Subsurface_Scenario_Data!E84</f>
        <v>8212.7015494195784</v>
      </c>
      <c r="C330" s="34">
        <f>Subsurface_Scenario_Data!A84</f>
        <v>-19</v>
      </c>
      <c r="D330" s="34">
        <f>Subsurface_Scenario_Data!F84</f>
        <v>14932.184635308322</v>
      </c>
      <c r="E330" s="34">
        <f>Subsurface_Scenario_Data!A84</f>
        <v>-19</v>
      </c>
      <c r="F330" s="34">
        <f>Subsurface_Scenario_Data!G84</f>
        <v>26131.323111789563</v>
      </c>
    </row>
    <row r="331" spans="1:6">
      <c r="A331" s="34">
        <f>Subsurface_Scenario_Data!A85</f>
        <v>-18.5</v>
      </c>
      <c r="B331" s="34">
        <f>Subsurface_Scenario_Data!E85</f>
        <v>8226.1427705090227</v>
      </c>
      <c r="C331" s="34">
        <f>Subsurface_Scenario_Data!A85</f>
        <v>-18.5</v>
      </c>
      <c r="D331" s="34">
        <f>Subsurface_Scenario_Data!F85</f>
        <v>14956.623219107312</v>
      </c>
      <c r="E331" s="34">
        <f>Subsurface_Scenario_Data!A85</f>
        <v>-18.5</v>
      </c>
      <c r="F331" s="34">
        <f>Subsurface_Scenario_Data!G85</f>
        <v>26174.090633437798</v>
      </c>
    </row>
    <row r="332" spans="1:6">
      <c r="A332" s="34">
        <f>Subsurface_Scenario_Data!A86</f>
        <v>-18</v>
      </c>
      <c r="B332" s="34">
        <f>Subsurface_Scenario_Data!E86</f>
        <v>8237.4738348356059</v>
      </c>
      <c r="C332" s="34">
        <f>Subsurface_Scenario_Data!A86</f>
        <v>-18</v>
      </c>
      <c r="D332" s="34">
        <f>Subsurface_Scenario_Data!F86</f>
        <v>14977.225154246555</v>
      </c>
      <c r="E332" s="34">
        <f>Subsurface_Scenario_Data!A86</f>
        <v>-18</v>
      </c>
      <c r="F332" s="34">
        <f>Subsurface_Scenario_Data!G86</f>
        <v>26210.144019931471</v>
      </c>
    </row>
    <row r="333" spans="1:6">
      <c r="A333" s="34">
        <f>Subsurface_Scenario_Data!A87</f>
        <v>-17.5</v>
      </c>
      <c r="B333" s="34">
        <f>Subsurface_Scenario_Data!E87</f>
        <v>8250.7688399434955</v>
      </c>
      <c r="C333" s="34">
        <f>Subsurface_Scenario_Data!A87</f>
        <v>-17.5</v>
      </c>
      <c r="D333" s="34">
        <f>Subsurface_Scenario_Data!F87</f>
        <v>15001.397890806353</v>
      </c>
      <c r="E333" s="34">
        <f>Subsurface_Scenario_Data!A87</f>
        <v>-17.5</v>
      </c>
      <c r="F333" s="34">
        <f>Subsurface_Scenario_Data!G87</f>
        <v>26252.446308911116</v>
      </c>
    </row>
    <row r="334" spans="1:6">
      <c r="A334" s="34">
        <f>Subsurface_Scenario_Data!A88</f>
        <v>-17</v>
      </c>
      <c r="B334" s="34">
        <f>Subsurface_Scenario_Data!E88</f>
        <v>8265.969507501748</v>
      </c>
      <c r="C334" s="34">
        <f>Subsurface_Scenario_Data!A88</f>
        <v>-17</v>
      </c>
      <c r="D334" s="34">
        <f>Subsurface_Scenario_Data!F88</f>
        <v>15029.035468184995</v>
      </c>
      <c r="E334" s="34">
        <f>Subsurface_Scenario_Data!A88</f>
        <v>-17</v>
      </c>
      <c r="F334" s="34">
        <f>Subsurface_Scenario_Data!G88</f>
        <v>26300.81206932374</v>
      </c>
    </row>
    <row r="335" spans="1:6">
      <c r="A335" s="34">
        <f>Subsurface_Scenario_Data!A89</f>
        <v>-16.5</v>
      </c>
      <c r="B335" s="34">
        <f>Subsurface_Scenario_Data!E89</f>
        <v>8279.8074825048843</v>
      </c>
      <c r="C335" s="34">
        <f>Subsurface_Scenario_Data!A89</f>
        <v>-16.5</v>
      </c>
      <c r="D335" s="34">
        <f>Subsurface_Scenario_Data!F89</f>
        <v>15054.195422736151</v>
      </c>
      <c r="E335" s="34">
        <f>Subsurface_Scenario_Data!A89</f>
        <v>-16.5</v>
      </c>
      <c r="F335" s="34">
        <f>Subsurface_Scenario_Data!G89</f>
        <v>26344.841989788263</v>
      </c>
    </row>
    <row r="336" spans="1:6">
      <c r="A336" s="34">
        <f>Subsurface_Scenario_Data!A90</f>
        <v>-16</v>
      </c>
      <c r="B336" s="34">
        <f>Subsurface_Scenario_Data!E90</f>
        <v>8292.3475798757609</v>
      </c>
      <c r="C336" s="34">
        <f>Subsurface_Scenario_Data!A90</f>
        <v>-16</v>
      </c>
      <c r="D336" s="34">
        <f>Subsurface_Scenario_Data!F90</f>
        <v>15076.995599774111</v>
      </c>
      <c r="E336" s="34">
        <f>Subsurface_Scenario_Data!A90</f>
        <v>-16</v>
      </c>
      <c r="F336" s="34">
        <f>Subsurface_Scenario_Data!G90</f>
        <v>26384.742299604695</v>
      </c>
    </row>
    <row r="337" spans="1:6">
      <c r="A337" s="34">
        <f>Subsurface_Scenario_Data!A91</f>
        <v>-15.5</v>
      </c>
      <c r="B337" s="34">
        <f>Subsurface_Scenario_Data!E91</f>
        <v>8307.7782966956274</v>
      </c>
      <c r="C337" s="34">
        <f>Subsurface_Scenario_Data!A91</f>
        <v>-15.5</v>
      </c>
      <c r="D337" s="34">
        <f>Subsurface_Scenario_Data!F91</f>
        <v>15105.051448537502</v>
      </c>
      <c r="E337" s="34">
        <f>Subsurface_Scenario_Data!A91</f>
        <v>-15.5</v>
      </c>
      <c r="F337" s="34">
        <f>Subsurface_Scenario_Data!G91</f>
        <v>26433.840034940629</v>
      </c>
    </row>
    <row r="338" spans="1:6">
      <c r="A338" s="34">
        <f>Subsurface_Scenario_Data!A92</f>
        <v>-15</v>
      </c>
      <c r="B338" s="34">
        <f>Subsurface_Scenario_Data!E92</f>
        <v>8321.9337620918523</v>
      </c>
      <c r="C338" s="34">
        <f>Subsurface_Scenario_Data!A92</f>
        <v>-15</v>
      </c>
      <c r="D338" s="34">
        <f>Subsurface_Scenario_Data!F92</f>
        <v>15130.78865834882</v>
      </c>
      <c r="E338" s="34">
        <f>Subsurface_Scenario_Data!A92</f>
        <v>-15</v>
      </c>
      <c r="F338" s="34">
        <f>Subsurface_Scenario_Data!G92</f>
        <v>26478.880152110436</v>
      </c>
    </row>
    <row r="339" spans="1:6">
      <c r="A339" s="34">
        <f>Subsurface_Scenario_Data!A93</f>
        <v>-14.5</v>
      </c>
      <c r="B339" s="34">
        <f>Subsurface_Scenario_Data!E93</f>
        <v>8336.5124232828875</v>
      </c>
      <c r="C339" s="34">
        <f>Subsurface_Scenario_Data!A93</f>
        <v>-14.5</v>
      </c>
      <c r="D339" s="34">
        <f>Subsurface_Scenario_Data!F93</f>
        <v>15157.295315059795</v>
      </c>
      <c r="E339" s="34">
        <f>Subsurface_Scenario_Data!A93</f>
        <v>-14.5</v>
      </c>
      <c r="F339" s="34">
        <f>Subsurface_Scenario_Data!G93</f>
        <v>26525.266801354643</v>
      </c>
    </row>
    <row r="340" spans="1:6">
      <c r="A340" s="34">
        <f>Subsurface_Scenario_Data!A94</f>
        <v>-14</v>
      </c>
      <c r="B340" s="34">
        <f>Subsurface_Scenario_Data!E94</f>
        <v>8352.2831661298642</v>
      </c>
      <c r="C340" s="34">
        <f>Subsurface_Scenario_Data!A94</f>
        <v>-14</v>
      </c>
      <c r="D340" s="34">
        <f>Subsurface_Scenario_Data!F94</f>
        <v>15185.969392963387</v>
      </c>
      <c r="E340" s="34">
        <f>Subsurface_Scenario_Data!A94</f>
        <v>-14</v>
      </c>
      <c r="F340" s="34">
        <f>Subsurface_Scenario_Data!G94</f>
        <v>26575.446437685925</v>
      </c>
    </row>
    <row r="341" spans="1:6">
      <c r="A341" s="34">
        <f>Subsurface_Scenario_Data!A95</f>
        <v>-13.5</v>
      </c>
      <c r="B341" s="34">
        <f>Subsurface_Scenario_Data!E95</f>
        <v>8368.0521645810786</v>
      </c>
      <c r="C341" s="34">
        <f>Subsurface_Scenario_Data!A95</f>
        <v>-13.5</v>
      </c>
      <c r="D341" s="34">
        <f>Subsurface_Scenario_Data!F95</f>
        <v>15214.640299238325</v>
      </c>
      <c r="E341" s="34">
        <f>Subsurface_Scenario_Data!A95</f>
        <v>-13.5</v>
      </c>
      <c r="F341" s="34">
        <f>Subsurface_Scenario_Data!G95</f>
        <v>26625.620523667068</v>
      </c>
    </row>
    <row r="342" spans="1:6">
      <c r="A342" s="34">
        <f>Subsurface_Scenario_Data!A96</f>
        <v>-13</v>
      </c>
      <c r="B342" s="34">
        <f>Subsurface_Scenario_Data!E96</f>
        <v>8382.7076834193758</v>
      </c>
      <c r="C342" s="34">
        <f>Subsurface_Scenario_Data!A96</f>
        <v>-13</v>
      </c>
      <c r="D342" s="34">
        <f>Subsurface_Scenario_Data!F96</f>
        <v>15241.286697126136</v>
      </c>
      <c r="E342" s="34">
        <f>Subsurface_Scenario_Data!A96</f>
        <v>-13</v>
      </c>
      <c r="F342" s="34">
        <f>Subsurface_Scenario_Data!G96</f>
        <v>26672.251719970736</v>
      </c>
    </row>
    <row r="343" spans="1:6">
      <c r="A343" s="34">
        <f>Subsurface_Scenario_Data!A97</f>
        <v>-12.5</v>
      </c>
      <c r="B343" s="34">
        <f>Subsurface_Scenario_Data!E97</f>
        <v>8397.3369530824511</v>
      </c>
      <c r="C343" s="34">
        <f>Subsurface_Scenario_Data!A97</f>
        <v>-12.5</v>
      </c>
      <c r="D343" s="34">
        <f>Subsurface_Scenario_Data!F97</f>
        <v>15267.885369240817</v>
      </c>
      <c r="E343" s="34">
        <f>Subsurface_Scenario_Data!A97</f>
        <v>-12.5</v>
      </c>
      <c r="F343" s="34">
        <f>Subsurface_Scenario_Data!G97</f>
        <v>26718.799396171431</v>
      </c>
    </row>
    <row r="344" spans="1:6">
      <c r="A344" s="34">
        <f>Subsurface_Scenario_Data!A98</f>
        <v>-12</v>
      </c>
      <c r="B344" s="34">
        <f>Subsurface_Scenario_Data!E98</f>
        <v>8414.1275231073814</v>
      </c>
      <c r="C344" s="34">
        <f>Subsurface_Scenario_Data!A98</f>
        <v>-12</v>
      </c>
      <c r="D344" s="34">
        <f>Subsurface_Scenario_Data!F98</f>
        <v>15298.413678377055</v>
      </c>
      <c r="E344" s="34">
        <f>Subsurface_Scenario_Data!A98</f>
        <v>-12</v>
      </c>
      <c r="F344" s="34">
        <f>Subsurface_Scenario_Data!G98</f>
        <v>26772.223937159848</v>
      </c>
    </row>
    <row r="345" spans="1:6">
      <c r="A345" s="34">
        <f>Subsurface_Scenario_Data!A99</f>
        <v>-11.5</v>
      </c>
      <c r="B345" s="34">
        <f>Subsurface_Scenario_Data!E99</f>
        <v>8428.5377568981639</v>
      </c>
      <c r="C345" s="34">
        <f>Subsurface_Scenario_Data!A99</f>
        <v>-11.5</v>
      </c>
      <c r="D345" s="34">
        <f>Subsurface_Scenario_Data!F99</f>
        <v>15324.614103451207</v>
      </c>
      <c r="E345" s="34">
        <f>Subsurface_Scenario_Data!A99</f>
        <v>-11.5</v>
      </c>
      <c r="F345" s="34">
        <f>Subsurface_Scenario_Data!G99</f>
        <v>26818.074681039612</v>
      </c>
    </row>
    <row r="346" spans="1:6">
      <c r="A346" s="34">
        <f>Subsurface_Scenario_Data!A100</f>
        <v>-11</v>
      </c>
      <c r="B346" s="34">
        <f>Subsurface_Scenario_Data!E100</f>
        <v>8444.3215254281567</v>
      </c>
      <c r="C346" s="34">
        <f>Subsurface_Scenario_Data!A100</f>
        <v>-11</v>
      </c>
      <c r="D346" s="34">
        <f>Subsurface_Scenario_Data!F100</f>
        <v>15353.311864414831</v>
      </c>
      <c r="E346" s="34">
        <f>Subsurface_Scenario_Data!A100</f>
        <v>-11</v>
      </c>
      <c r="F346" s="34">
        <f>Subsurface_Scenario_Data!G100</f>
        <v>26868.295762725953</v>
      </c>
    </row>
    <row r="347" spans="1:6">
      <c r="A347" s="34">
        <f>Subsurface_Scenario_Data!A101</f>
        <v>-10.5</v>
      </c>
      <c r="B347" s="34">
        <f>Subsurface_Scenario_Data!E101</f>
        <v>8459.818996517155</v>
      </c>
      <c r="C347" s="34">
        <f>Subsurface_Scenario_Data!A101</f>
        <v>-10.5</v>
      </c>
      <c r="D347" s="34">
        <f>Subsurface_Scenario_Data!F101</f>
        <v>15381.489084576646</v>
      </c>
      <c r="E347" s="34">
        <f>Subsurface_Scenario_Data!A101</f>
        <v>-10.5</v>
      </c>
      <c r="F347" s="34">
        <f>Subsurface_Scenario_Data!G101</f>
        <v>26917.605898009129</v>
      </c>
    </row>
    <row r="348" spans="1:6">
      <c r="A348" s="34">
        <f>Subsurface_Scenario_Data!A102</f>
        <v>-10</v>
      </c>
      <c r="B348" s="34">
        <f>Subsurface_Scenario_Data!E102</f>
        <v>8475.7798098672174</v>
      </c>
      <c r="C348" s="34">
        <f>Subsurface_Scenario_Data!A102</f>
        <v>-10</v>
      </c>
      <c r="D348" s="34">
        <f>Subsurface_Scenario_Data!F102</f>
        <v>15410.508745213121</v>
      </c>
      <c r="E348" s="34">
        <f>Subsurface_Scenario_Data!A102</f>
        <v>-10</v>
      </c>
      <c r="F348" s="34">
        <f>Subsurface_Scenario_Data!G102</f>
        <v>26968.390304122961</v>
      </c>
    </row>
    <row r="349" spans="1:6">
      <c r="A349" s="34">
        <f>Subsurface_Scenario_Data!A103</f>
        <v>-9.5</v>
      </c>
      <c r="B349" s="34">
        <f>Subsurface_Scenario_Data!E103</f>
        <v>8491.8846204371148</v>
      </c>
      <c r="C349" s="34">
        <f>Subsurface_Scenario_Data!A103</f>
        <v>-9.5</v>
      </c>
      <c r="D349" s="34">
        <f>Subsurface_Scenario_Data!F103</f>
        <v>15439.79021897657</v>
      </c>
      <c r="E349" s="34">
        <f>Subsurface_Scenario_Data!A103</f>
        <v>-9.5</v>
      </c>
      <c r="F349" s="34">
        <f>Subsurface_Scenario_Data!G103</f>
        <v>27019.632883208997</v>
      </c>
    </row>
    <row r="350" spans="1:6">
      <c r="A350" s="34">
        <f>Subsurface_Scenario_Data!A104</f>
        <v>-9</v>
      </c>
      <c r="B350" s="34">
        <f>Subsurface_Scenario_Data!E104</f>
        <v>8507.0813176514239</v>
      </c>
      <c r="C350" s="34">
        <f>Subsurface_Scenario_Data!A104</f>
        <v>-9</v>
      </c>
      <c r="D350" s="34">
        <f>Subsurface_Scenario_Data!F104</f>
        <v>15467.420577548042</v>
      </c>
      <c r="E350" s="34">
        <f>Subsurface_Scenario_Data!A104</f>
        <v>-9</v>
      </c>
      <c r="F350" s="34">
        <f>Subsurface_Scenario_Data!G104</f>
        <v>27067.986010709075</v>
      </c>
    </row>
    <row r="351" spans="1:6">
      <c r="A351" s="34">
        <f>Subsurface_Scenario_Data!A105</f>
        <v>-8.5</v>
      </c>
      <c r="B351" s="34">
        <f>Subsurface_Scenario_Data!E105</f>
        <v>8524.5002288712094</v>
      </c>
      <c r="C351" s="34">
        <f>Subsurface_Scenario_Data!A105</f>
        <v>-8.5</v>
      </c>
      <c r="D351" s="34">
        <f>Subsurface_Scenario_Data!F105</f>
        <v>15499.091325220381</v>
      </c>
      <c r="E351" s="34">
        <f>Subsurface_Scenario_Data!A105</f>
        <v>-8.5</v>
      </c>
      <c r="F351" s="34">
        <f>Subsurface_Scenario_Data!G105</f>
        <v>27123.409819135668</v>
      </c>
    </row>
    <row r="352" spans="1:6">
      <c r="A352" s="34">
        <f>Subsurface_Scenario_Data!A106</f>
        <v>-8</v>
      </c>
      <c r="B352" s="34">
        <f>Subsurface_Scenario_Data!E106</f>
        <v>8539.1033210460682</v>
      </c>
      <c r="C352" s="34">
        <f>Subsurface_Scenario_Data!A106</f>
        <v>-8</v>
      </c>
      <c r="D352" s="34">
        <f>Subsurface_Scenario_Data!F106</f>
        <v>15525.64240190194</v>
      </c>
      <c r="E352" s="34">
        <f>Subsurface_Scenario_Data!A106</f>
        <v>-8</v>
      </c>
      <c r="F352" s="34">
        <f>Subsurface_Scenario_Data!G106</f>
        <v>27169.874203328392</v>
      </c>
    </row>
    <row r="353" spans="1:6">
      <c r="A353" s="34">
        <f>Subsurface_Scenario_Data!A107</f>
        <v>-7.5</v>
      </c>
      <c r="B353" s="34">
        <f>Subsurface_Scenario_Data!E107</f>
        <v>8555.1362266790056</v>
      </c>
      <c r="C353" s="34">
        <f>Subsurface_Scenario_Data!A107</f>
        <v>-7.5</v>
      </c>
      <c r="D353" s="34">
        <f>Subsurface_Scenario_Data!F107</f>
        <v>15554.793139416372</v>
      </c>
      <c r="E353" s="34">
        <f>Subsurface_Scenario_Data!A107</f>
        <v>-7.5</v>
      </c>
      <c r="F353" s="34">
        <f>Subsurface_Scenario_Data!G107</f>
        <v>27220.887993978649</v>
      </c>
    </row>
    <row r="354" spans="1:6">
      <c r="A354" s="34">
        <f>Subsurface_Scenario_Data!A108</f>
        <v>-7</v>
      </c>
      <c r="B354" s="34">
        <f>Subsurface_Scenario_Data!E108</f>
        <v>8572.6841388003049</v>
      </c>
      <c r="C354" s="34">
        <f>Subsurface_Scenario_Data!A108</f>
        <v>-7</v>
      </c>
      <c r="D354" s="34">
        <f>Subsurface_Scenario_Data!F108</f>
        <v>15586.69843418237</v>
      </c>
      <c r="E354" s="34">
        <f>Subsurface_Scenario_Data!A108</f>
        <v>-7</v>
      </c>
      <c r="F354" s="34">
        <f>Subsurface_Scenario_Data!G108</f>
        <v>27276.722259819147</v>
      </c>
    </row>
    <row r="355" spans="1:6">
      <c r="A355" s="34">
        <f>Subsurface_Scenario_Data!A109</f>
        <v>-6.5</v>
      </c>
      <c r="B355" s="34">
        <f>Subsurface_Scenario_Data!E109</f>
        <v>8586.9410559293337</v>
      </c>
      <c r="C355" s="34">
        <f>Subsurface_Scenario_Data!A109</f>
        <v>-6.5</v>
      </c>
      <c r="D355" s="34">
        <f>Subsurface_Scenario_Data!F109</f>
        <v>15612.620101689698</v>
      </c>
      <c r="E355" s="34">
        <f>Subsurface_Scenario_Data!A109</f>
        <v>-6.5</v>
      </c>
      <c r="F355" s="34">
        <f>Subsurface_Scenario_Data!G109</f>
        <v>27322.085177956971</v>
      </c>
    </row>
    <row r="356" spans="1:6">
      <c r="A356" s="34">
        <f>Subsurface_Scenario_Data!A110</f>
        <v>-6</v>
      </c>
      <c r="B356" s="34">
        <f>Subsurface_Scenario_Data!E110</f>
        <v>8602.5825052643559</v>
      </c>
      <c r="C356" s="34">
        <f>Subsurface_Scenario_Data!A110</f>
        <v>-6</v>
      </c>
      <c r="D356" s="34">
        <f>Subsurface_Scenario_Data!F110</f>
        <v>15641.059100480645</v>
      </c>
      <c r="E356" s="34">
        <f>Subsurface_Scenario_Data!A110</f>
        <v>-6</v>
      </c>
      <c r="F356" s="34">
        <f>Subsurface_Scenario_Data!G110</f>
        <v>27371.853425841127</v>
      </c>
    </row>
    <row r="357" spans="1:6">
      <c r="A357" s="34">
        <f>Subsurface_Scenario_Data!A111</f>
        <v>-5.5</v>
      </c>
      <c r="B357" s="34">
        <f>Subsurface_Scenario_Data!E111</f>
        <v>8618.1616291267928</v>
      </c>
      <c r="C357" s="34">
        <f>Subsurface_Scenario_Data!A111</f>
        <v>-5.5</v>
      </c>
      <c r="D357" s="34">
        <f>Subsurface_Scenario_Data!F111</f>
        <v>15669.38478023053</v>
      </c>
      <c r="E357" s="34">
        <f>Subsurface_Scenario_Data!A111</f>
        <v>-5.5</v>
      </c>
      <c r="F357" s="34">
        <f>Subsurface_Scenario_Data!G111</f>
        <v>27421.423365403429</v>
      </c>
    </row>
    <row r="358" spans="1:6">
      <c r="A358" s="34">
        <f>Subsurface_Scenario_Data!A112</f>
        <v>-5</v>
      </c>
      <c r="B358" s="34">
        <f>Subsurface_Scenario_Data!E112</f>
        <v>8633.4789014470807</v>
      </c>
      <c r="C358" s="34">
        <f>Subsurface_Scenario_Data!A112</f>
        <v>-5</v>
      </c>
      <c r="D358" s="34">
        <f>Subsurface_Scenario_Data!F112</f>
        <v>15697.234366267417</v>
      </c>
      <c r="E358" s="34">
        <f>Subsurface_Scenario_Data!A112</f>
        <v>-5</v>
      </c>
      <c r="F358" s="34">
        <f>Subsurface_Scenario_Data!G112</f>
        <v>27470.160140967979</v>
      </c>
    </row>
    <row r="359" spans="1:6">
      <c r="A359" s="34">
        <f>Subsurface_Scenario_Data!A113</f>
        <v>-4.5</v>
      </c>
      <c r="B359" s="34">
        <f>Subsurface_Scenario_Data!E113</f>
        <v>8647.9105779273214</v>
      </c>
      <c r="C359" s="34">
        <f>Subsurface_Scenario_Data!A113</f>
        <v>-4.5</v>
      </c>
      <c r="D359" s="34">
        <f>Subsurface_Scenario_Data!F113</f>
        <v>15723.473778049673</v>
      </c>
      <c r="E359" s="34">
        <f>Subsurface_Scenario_Data!A113</f>
        <v>-4.5</v>
      </c>
      <c r="F359" s="34">
        <f>Subsurface_Scenario_Data!G113</f>
        <v>27516.079111586929</v>
      </c>
    </row>
    <row r="360" spans="1:6">
      <c r="A360" s="34">
        <f>Subsurface_Scenario_Data!A114</f>
        <v>-4</v>
      </c>
      <c r="B360" s="34">
        <f>Subsurface_Scenario_Data!E114</f>
        <v>8661.558044637015</v>
      </c>
      <c r="C360" s="34">
        <f>Subsurface_Scenario_Data!A114</f>
        <v>-4</v>
      </c>
      <c r="D360" s="34">
        <f>Subsurface_Scenario_Data!F114</f>
        <v>15748.287353885482</v>
      </c>
      <c r="E360" s="34">
        <f>Subsurface_Scenario_Data!A114</f>
        <v>-4</v>
      </c>
      <c r="F360" s="34">
        <f>Subsurface_Scenario_Data!G114</f>
        <v>27559.502869299595</v>
      </c>
    </row>
    <row r="361" spans="1:6">
      <c r="A361" s="34">
        <f>Subsurface_Scenario_Data!A115</f>
        <v>-3.5</v>
      </c>
      <c r="B361" s="34">
        <f>Subsurface_Scenario_Data!E115</f>
        <v>8676.6797818908963</v>
      </c>
      <c r="C361" s="34">
        <f>Subsurface_Scenario_Data!A115</f>
        <v>-3.5</v>
      </c>
      <c r="D361" s="34">
        <f>Subsurface_Scenario_Data!F115</f>
        <v>15775.781421619809</v>
      </c>
      <c r="E361" s="34">
        <f>Subsurface_Scenario_Data!A115</f>
        <v>-3.5</v>
      </c>
      <c r="F361" s="34">
        <f>Subsurface_Scenario_Data!G115</f>
        <v>27607.617487834665</v>
      </c>
    </row>
    <row r="362" spans="1:6">
      <c r="A362" s="34">
        <f>Subsurface_Scenario_Data!A116</f>
        <v>-3</v>
      </c>
      <c r="B362" s="34">
        <f>Subsurface_Scenario_Data!E116</f>
        <v>8688.6318877583744</v>
      </c>
      <c r="C362" s="34">
        <f>Subsurface_Scenario_Data!A116</f>
        <v>-3</v>
      </c>
      <c r="D362" s="34">
        <f>Subsurface_Scenario_Data!F116</f>
        <v>15797.512523197043</v>
      </c>
      <c r="E362" s="34">
        <f>Subsurface_Scenario_Data!A116</f>
        <v>-3</v>
      </c>
      <c r="F362" s="34">
        <f>Subsurface_Scenario_Data!G116</f>
        <v>27645.646915594825</v>
      </c>
    </row>
    <row r="363" spans="1:6">
      <c r="A363" s="34">
        <f>Subsurface_Scenario_Data!A117</f>
        <v>-2.5</v>
      </c>
      <c r="B363" s="34">
        <f>Subsurface_Scenario_Data!E117</f>
        <v>8701.2854245545932</v>
      </c>
      <c r="C363" s="34">
        <f>Subsurface_Scenario_Data!A117</f>
        <v>-2.5</v>
      </c>
      <c r="D363" s="34">
        <f>Subsurface_Scenario_Data!F117</f>
        <v>15820.518953735622</v>
      </c>
      <c r="E363" s="34">
        <f>Subsurface_Scenario_Data!A117</f>
        <v>-2.5</v>
      </c>
      <c r="F363" s="34">
        <f>Subsurface_Scenario_Data!G117</f>
        <v>27685.908169037339</v>
      </c>
    </row>
    <row r="364" spans="1:6">
      <c r="A364" s="34">
        <f>Subsurface_Scenario_Data!A118</f>
        <v>-2</v>
      </c>
      <c r="B364" s="34">
        <f>Subsurface_Scenario_Data!E118</f>
        <v>8712.4200717560852</v>
      </c>
      <c r="C364" s="34">
        <f>Subsurface_Scenario_Data!A118</f>
        <v>-2</v>
      </c>
      <c r="D364" s="34">
        <f>Subsurface_Scenario_Data!F118</f>
        <v>15840.763766829245</v>
      </c>
      <c r="E364" s="34">
        <f>Subsurface_Scenario_Data!A118</f>
        <v>-2</v>
      </c>
      <c r="F364" s="34">
        <f>Subsurface_Scenario_Data!G118</f>
        <v>27721.336591951178</v>
      </c>
    </row>
    <row r="365" spans="1:6">
      <c r="A365" s="34">
        <f>Subsurface_Scenario_Data!A119</f>
        <v>-1.5</v>
      </c>
      <c r="B365" s="34">
        <f>Subsurface_Scenario_Data!E119</f>
        <v>8724.6358899982479</v>
      </c>
      <c r="C365" s="34">
        <f>Subsurface_Scenario_Data!A119</f>
        <v>-1.5</v>
      </c>
      <c r="D365" s="34">
        <f>Subsurface_Scenario_Data!F119</f>
        <v>15862.974345451357</v>
      </c>
      <c r="E365" s="34">
        <f>Subsurface_Scenario_Data!A119</f>
        <v>-1.5</v>
      </c>
      <c r="F365" s="34">
        <f>Subsurface_Scenario_Data!G119</f>
        <v>27760.205104539877</v>
      </c>
    </row>
    <row r="366" spans="1:6">
      <c r="A366" s="34">
        <f>Subsurface_Scenario_Data!A120</f>
        <v>-1</v>
      </c>
      <c r="B366" s="34">
        <f>Subsurface_Scenario_Data!E120</f>
        <v>8735.2428830849803</v>
      </c>
      <c r="C366" s="34">
        <f>Subsurface_Scenario_Data!A120</f>
        <v>-1</v>
      </c>
      <c r="D366" s="34">
        <f>Subsurface_Scenario_Data!F120</f>
        <v>15882.259787427234</v>
      </c>
      <c r="E366" s="34">
        <f>Subsurface_Scenario_Data!A120</f>
        <v>-1</v>
      </c>
      <c r="F366" s="34">
        <f>Subsurface_Scenario_Data!G120</f>
        <v>27793.95462799766</v>
      </c>
    </row>
    <row r="367" spans="1:6">
      <c r="A367" s="34">
        <f>Subsurface_Scenario_Data!A121</f>
        <v>-0.5</v>
      </c>
      <c r="B367" s="34">
        <f>Subsurface_Scenario_Data!E121</f>
        <v>8743.5589164145276</v>
      </c>
      <c r="C367" s="34">
        <f>Subsurface_Scenario_Data!A121</f>
        <v>-0.5</v>
      </c>
      <c r="D367" s="34">
        <f>Subsurface_Scenario_Data!F121</f>
        <v>15897.379848026414</v>
      </c>
      <c r="E367" s="34">
        <f>Subsurface_Scenario_Data!A121</f>
        <v>-0.5</v>
      </c>
      <c r="F367" s="34">
        <f>Subsurface_Scenario_Data!G121</f>
        <v>27820.414734046226</v>
      </c>
    </row>
    <row r="368" spans="1:6">
      <c r="A368" s="34">
        <f>Subsurface_Scenario_Data!A122</f>
        <v>0</v>
      </c>
      <c r="B368" s="34">
        <f>Subsurface_Scenario_Data!E122</f>
        <v>8753.4423793970509</v>
      </c>
      <c r="C368" s="34">
        <f>Subsurface_Scenario_Data!A122</f>
        <v>0</v>
      </c>
      <c r="D368" s="34">
        <f>Subsurface_Scenario_Data!F122</f>
        <v>15915.349780721908</v>
      </c>
      <c r="E368" s="34">
        <f>Subsurface_Scenario_Data!A122</f>
        <v>0</v>
      </c>
      <c r="F368" s="34">
        <f>Subsurface_Scenario_Data!G122</f>
        <v>27851.862116263339</v>
      </c>
    </row>
    <row r="369" spans="1:6">
      <c r="A369" s="34">
        <f>Subsurface_Scenario_Data!A123</f>
        <v>0.5</v>
      </c>
      <c r="B369" s="34">
        <f>Subsurface_Scenario_Data!E123</f>
        <v>8763.0947517730056</v>
      </c>
      <c r="C369" s="34">
        <f>Subsurface_Scenario_Data!A123</f>
        <v>0.5</v>
      </c>
      <c r="D369" s="34">
        <f>Subsurface_Scenario_Data!F123</f>
        <v>15932.899548678191</v>
      </c>
      <c r="E369" s="34">
        <f>Subsurface_Scenario_Data!A123</f>
        <v>0.5</v>
      </c>
      <c r="F369" s="34">
        <f>Subsurface_Scenario_Data!G123</f>
        <v>27882.574210186835</v>
      </c>
    </row>
    <row r="370" spans="1:6">
      <c r="A370" s="34">
        <f>Subsurface_Scenario_Data!A124</f>
        <v>1</v>
      </c>
      <c r="B370" s="34">
        <f>Subsurface_Scenario_Data!E124</f>
        <v>8771.2303199530579</v>
      </c>
      <c r="C370" s="34">
        <f>Subsurface_Scenario_Data!A124</f>
        <v>1</v>
      </c>
      <c r="D370" s="34">
        <f>Subsurface_Scenario_Data!F124</f>
        <v>15947.69149082374</v>
      </c>
      <c r="E370" s="34">
        <f>Subsurface_Scenario_Data!A124</f>
        <v>1</v>
      </c>
      <c r="F370" s="34">
        <f>Subsurface_Scenario_Data!G124</f>
        <v>27908.460108941545</v>
      </c>
    </row>
    <row r="371" spans="1:6">
      <c r="A371" s="34">
        <f>Subsurface_Scenario_Data!A125</f>
        <v>1.5</v>
      </c>
      <c r="B371" s="34">
        <f>Subsurface_Scenario_Data!E125</f>
        <v>8778.4547596889697</v>
      </c>
      <c r="C371" s="34">
        <f>Subsurface_Scenario_Data!A125</f>
        <v>1.5</v>
      </c>
      <c r="D371" s="34">
        <f>Subsurface_Scenario_Data!F125</f>
        <v>15960.826835798127</v>
      </c>
      <c r="E371" s="34">
        <f>Subsurface_Scenario_Data!A125</f>
        <v>1.5</v>
      </c>
      <c r="F371" s="34">
        <f>Subsurface_Scenario_Data!G125</f>
        <v>27931.446962646722</v>
      </c>
    </row>
    <row r="372" spans="1:6">
      <c r="A372" s="34">
        <f>Subsurface_Scenario_Data!A126</f>
        <v>2</v>
      </c>
      <c r="B372" s="34">
        <f>Subsurface_Scenario_Data!E126</f>
        <v>8785.220212838849</v>
      </c>
      <c r="C372" s="34">
        <f>Subsurface_Scenario_Data!A126</f>
        <v>2</v>
      </c>
      <c r="D372" s="34">
        <f>Subsurface_Scenario_Data!F126</f>
        <v>15973.127659706997</v>
      </c>
      <c r="E372" s="34">
        <f>Subsurface_Scenario_Data!A126</f>
        <v>2</v>
      </c>
      <c r="F372" s="34">
        <f>Subsurface_Scenario_Data!G126</f>
        <v>27952.973404487246</v>
      </c>
    </row>
    <row r="373" spans="1:6">
      <c r="A373" s="34">
        <f>Subsurface_Scenario_Data!A127</f>
        <v>2.5</v>
      </c>
      <c r="B373" s="34">
        <f>Subsurface_Scenario_Data!E127</f>
        <v>8791.5711577389902</v>
      </c>
      <c r="C373" s="34">
        <f>Subsurface_Scenario_Data!A127</f>
        <v>2.5</v>
      </c>
      <c r="D373" s="34">
        <f>Subsurface_Scenario_Data!F127</f>
        <v>15984.674832252707</v>
      </c>
      <c r="E373" s="34">
        <f>Subsurface_Scenario_Data!A127</f>
        <v>2.5</v>
      </c>
      <c r="F373" s="34">
        <f>Subsurface_Scenario_Data!G127</f>
        <v>27973.180956442236</v>
      </c>
    </row>
    <row r="374" spans="1:6">
      <c r="A374" s="34">
        <f>Subsurface_Scenario_Data!A128</f>
        <v>3</v>
      </c>
      <c r="B374" s="34">
        <f>Subsurface_Scenario_Data!E128</f>
        <v>8799.4717090965969</v>
      </c>
      <c r="C374" s="34">
        <f>Subsurface_Scenario_Data!A128</f>
        <v>3</v>
      </c>
      <c r="D374" s="34">
        <f>Subsurface_Scenario_Data!F128</f>
        <v>15999.039471084721</v>
      </c>
      <c r="E374" s="34">
        <f>Subsurface_Scenario_Data!A128</f>
        <v>3</v>
      </c>
      <c r="F374" s="34">
        <f>Subsurface_Scenario_Data!G128</f>
        <v>27998.319074398263</v>
      </c>
    </row>
    <row r="375" spans="1:6">
      <c r="A375" s="34">
        <f>Subsurface_Scenario_Data!A129</f>
        <v>3.5</v>
      </c>
      <c r="B375" s="34">
        <f>Subsurface_Scenario_Data!E129</f>
        <v>8803.7438508084033</v>
      </c>
      <c r="C375" s="34">
        <f>Subsurface_Scenario_Data!A129</f>
        <v>3.5</v>
      </c>
      <c r="D375" s="34">
        <f>Subsurface_Scenario_Data!F129</f>
        <v>16006.807001469824</v>
      </c>
      <c r="E375" s="34">
        <f>Subsurface_Scenario_Data!A129</f>
        <v>3.5</v>
      </c>
      <c r="F375" s="34">
        <f>Subsurface_Scenario_Data!G129</f>
        <v>28011.91225257219</v>
      </c>
    </row>
    <row r="376" spans="1:6">
      <c r="A376" s="34">
        <f>Subsurface_Scenario_Data!A130</f>
        <v>4</v>
      </c>
      <c r="B376" s="34">
        <f>Subsurface_Scenario_Data!E130</f>
        <v>8809.4797955160102</v>
      </c>
      <c r="C376" s="34">
        <f>Subsurface_Scenario_Data!A130</f>
        <v>4</v>
      </c>
      <c r="D376" s="34">
        <f>Subsurface_Scenario_Data!F130</f>
        <v>16017.23599184729</v>
      </c>
      <c r="E376" s="34">
        <f>Subsurface_Scenario_Data!A130</f>
        <v>4</v>
      </c>
      <c r="F376" s="34">
        <f>Subsurface_Scenario_Data!G130</f>
        <v>28030.162985732757</v>
      </c>
    </row>
    <row r="377" spans="1:6">
      <c r="A377" s="34">
        <f>Subsurface_Scenario_Data!A131</f>
        <v>4.5</v>
      </c>
      <c r="B377" s="34">
        <f>Subsurface_Scenario_Data!E131</f>
        <v>8813.9314947564344</v>
      </c>
      <c r="C377" s="34">
        <f>Subsurface_Scenario_Data!A131</f>
        <v>4.5</v>
      </c>
      <c r="D377" s="34">
        <f>Subsurface_Scenario_Data!F131</f>
        <v>16025.329990466244</v>
      </c>
      <c r="E377" s="34">
        <f>Subsurface_Scenario_Data!A131</f>
        <v>4.5</v>
      </c>
      <c r="F377" s="34">
        <f>Subsurface_Scenario_Data!G131</f>
        <v>28044.327483315927</v>
      </c>
    </row>
    <row r="378" spans="1:6">
      <c r="A378" s="34">
        <f>Subsurface_Scenario_Data!A132</f>
        <v>5</v>
      </c>
      <c r="B378" s="34">
        <f>Subsurface_Scenario_Data!E132</f>
        <v>8819.78633485516</v>
      </c>
      <c r="C378" s="34">
        <f>Subsurface_Scenario_Data!A132</f>
        <v>5</v>
      </c>
      <c r="D378" s="34">
        <f>Subsurface_Scenario_Data!F132</f>
        <v>16035.975154282107</v>
      </c>
      <c r="E378" s="34">
        <f>Subsurface_Scenario_Data!A132</f>
        <v>5</v>
      </c>
      <c r="F378" s="34">
        <f>Subsurface_Scenario_Data!G132</f>
        <v>28062.956519993688</v>
      </c>
    </row>
    <row r="379" spans="1:6">
      <c r="A379" s="34">
        <f>Subsurface_Scenario_Data!A133</f>
        <v>5.5</v>
      </c>
      <c r="B379" s="34">
        <f>Subsurface_Scenario_Data!E133</f>
        <v>8824.1608945340486</v>
      </c>
      <c r="C379" s="34">
        <f>Subsurface_Scenario_Data!A133</f>
        <v>5.5</v>
      </c>
      <c r="D379" s="34">
        <f>Subsurface_Scenario_Data!F133</f>
        <v>16043.928899152816</v>
      </c>
      <c r="E379" s="34">
        <f>Subsurface_Scenario_Data!A133</f>
        <v>5.5</v>
      </c>
      <c r="F379" s="34">
        <f>Subsurface_Scenario_Data!G133</f>
        <v>28076.875573517427</v>
      </c>
    </row>
    <row r="380" spans="1:6">
      <c r="A380" s="34">
        <f>Subsurface_Scenario_Data!A134</f>
        <v>6</v>
      </c>
      <c r="B380" s="34">
        <f>Subsurface_Scenario_Data!E134</f>
        <v>8827.5925629236899</v>
      </c>
      <c r="C380" s="34">
        <f>Subsurface_Scenario_Data!A134</f>
        <v>6</v>
      </c>
      <c r="D380" s="34">
        <f>Subsurface_Scenario_Data!F134</f>
        <v>16050.168296224891</v>
      </c>
      <c r="E380" s="34">
        <f>Subsurface_Scenario_Data!A134</f>
        <v>6</v>
      </c>
      <c r="F380" s="34">
        <f>Subsurface_Scenario_Data!G134</f>
        <v>28087.794518393559</v>
      </c>
    </row>
    <row r="381" spans="1:6">
      <c r="A381" s="34">
        <f>Subsurface_Scenario_Data!A135</f>
        <v>6.5</v>
      </c>
      <c r="B381" s="34">
        <f>Subsurface_Scenario_Data!E135</f>
        <v>8830.6068635575793</v>
      </c>
      <c r="C381" s="34">
        <f>Subsurface_Scenario_Data!A135</f>
        <v>6.5</v>
      </c>
      <c r="D381" s="34">
        <f>Subsurface_Scenario_Data!F135</f>
        <v>16055.648842831961</v>
      </c>
      <c r="E381" s="34">
        <f>Subsurface_Scenario_Data!A135</f>
        <v>6.5</v>
      </c>
      <c r="F381" s="34">
        <f>Subsurface_Scenario_Data!G135</f>
        <v>28097.385474955932</v>
      </c>
    </row>
    <row r="382" spans="1:6">
      <c r="A382" s="34">
        <f>Subsurface_Scenario_Data!A136</f>
        <v>7</v>
      </c>
      <c r="B382" s="34">
        <f>Subsurface_Scenario_Data!E136</f>
        <v>8831.4526290001759</v>
      </c>
      <c r="C382" s="34">
        <f>Subsurface_Scenario_Data!A136</f>
        <v>7</v>
      </c>
      <c r="D382" s="34">
        <f>Subsurface_Scenario_Data!F136</f>
        <v>16057.186598182137</v>
      </c>
      <c r="E382" s="34">
        <f>Subsurface_Scenario_Data!A136</f>
        <v>7</v>
      </c>
      <c r="F382" s="34">
        <f>Subsurface_Scenario_Data!G136</f>
        <v>28100.076546818742</v>
      </c>
    </row>
    <row r="383" spans="1:6">
      <c r="A383" s="34">
        <f>Subsurface_Scenario_Data!A137</f>
        <v>7.5</v>
      </c>
      <c r="B383" s="34">
        <f>Subsurface_Scenario_Data!E137</f>
        <v>8834.7583821892513</v>
      </c>
      <c r="C383" s="34">
        <f>Subsurface_Scenario_Data!A137</f>
        <v>7.5</v>
      </c>
      <c r="D383" s="34">
        <f>Subsurface_Scenario_Data!F137</f>
        <v>16063.19705852591</v>
      </c>
      <c r="E383" s="34">
        <f>Subsurface_Scenario_Data!A137</f>
        <v>7.5</v>
      </c>
      <c r="F383" s="34">
        <f>Subsurface_Scenario_Data!G137</f>
        <v>28110.594852420341</v>
      </c>
    </row>
    <row r="384" spans="1:6">
      <c r="A384" s="34">
        <f>Subsurface_Scenario_Data!A138</f>
        <v>8</v>
      </c>
      <c r="B384" s="34">
        <f>Subsurface_Scenario_Data!E138</f>
        <v>8835.4731519952329</v>
      </c>
      <c r="C384" s="34">
        <f>Subsurface_Scenario_Data!A138</f>
        <v>8</v>
      </c>
      <c r="D384" s="34">
        <f>Subsurface_Scenario_Data!F138</f>
        <v>16064.496639991332</v>
      </c>
      <c r="E384" s="34">
        <f>Subsurface_Scenario_Data!A138</f>
        <v>8</v>
      </c>
      <c r="F384" s="34">
        <f>Subsurface_Scenario_Data!G138</f>
        <v>28112.869119984833</v>
      </c>
    </row>
    <row r="385" spans="1:6">
      <c r="A385" s="34">
        <f>Subsurface_Scenario_Data!A139</f>
        <v>8.5</v>
      </c>
      <c r="B385" s="34">
        <f>Subsurface_Scenario_Data!E139</f>
        <v>8836.3709440562179</v>
      </c>
      <c r="C385" s="34">
        <f>Subsurface_Scenario_Data!A139</f>
        <v>8.5</v>
      </c>
      <c r="D385" s="34">
        <f>Subsurface_Scenario_Data!F139</f>
        <v>16066.128989193123</v>
      </c>
      <c r="E385" s="34">
        <f>Subsurface_Scenario_Data!A139</f>
        <v>8.5</v>
      </c>
      <c r="F385" s="34">
        <f>Subsurface_Scenario_Data!G139</f>
        <v>28115.725731087965</v>
      </c>
    </row>
    <row r="386" spans="1:6">
      <c r="A386" s="34">
        <f>Subsurface_Scenario_Data!A140</f>
        <v>9</v>
      </c>
      <c r="B386" s="34">
        <f>Subsurface_Scenario_Data!E140</f>
        <v>8835.0950837910495</v>
      </c>
      <c r="C386" s="34">
        <f>Subsurface_Scenario_Data!A140</f>
        <v>9</v>
      </c>
      <c r="D386" s="34">
        <f>Subsurface_Scenario_Data!F140</f>
        <v>16063.809243256452</v>
      </c>
      <c r="E386" s="34">
        <f>Subsurface_Scenario_Data!A140</f>
        <v>9</v>
      </c>
      <c r="F386" s="34">
        <f>Subsurface_Scenario_Data!G140</f>
        <v>28111.666175698789</v>
      </c>
    </row>
    <row r="387" spans="1:6">
      <c r="A387" s="34">
        <f>Subsurface_Scenario_Data!A141</f>
        <v>9.5</v>
      </c>
      <c r="B387" s="34">
        <f>Subsurface_Scenario_Data!E141</f>
        <v>8833.4816564570738</v>
      </c>
      <c r="C387" s="34">
        <f>Subsurface_Scenario_Data!A141</f>
        <v>9.5</v>
      </c>
      <c r="D387" s="34">
        <f>Subsurface_Scenario_Data!F141</f>
        <v>16060.875739012859</v>
      </c>
      <c r="E387" s="34">
        <f>Subsurface_Scenario_Data!A141</f>
        <v>9.5</v>
      </c>
      <c r="F387" s="34">
        <f>Subsurface_Scenario_Data!G141</f>
        <v>28106.532543272504</v>
      </c>
    </row>
    <row r="388" spans="1:6">
      <c r="A388" s="34">
        <f>Subsurface_Scenario_Data!A142</f>
        <v>10</v>
      </c>
      <c r="B388" s="34">
        <f>Subsurface_Scenario_Data!E142</f>
        <v>8832.8091513073086</v>
      </c>
      <c r="C388" s="34">
        <f>Subsurface_Scenario_Data!A142</f>
        <v>10</v>
      </c>
      <c r="D388" s="34">
        <f>Subsurface_Scenario_Data!F142</f>
        <v>16059.653002376923</v>
      </c>
      <c r="E388" s="34">
        <f>Subsurface_Scenario_Data!A142</f>
        <v>10</v>
      </c>
      <c r="F388" s="34">
        <f>Subsurface_Scenario_Data!G142</f>
        <v>28104.392754159613</v>
      </c>
    </row>
    <row r="389" spans="1:6">
      <c r="A389" s="34">
        <f>Subsurface_Scenario_Data!A143</f>
        <v>10.5</v>
      </c>
      <c r="B389" s="34">
        <f>Subsurface_Scenario_Data!E143</f>
        <v>8830.8535543046582</v>
      </c>
      <c r="C389" s="34">
        <f>Subsurface_Scenario_Data!A143</f>
        <v>10.5</v>
      </c>
      <c r="D389" s="34">
        <f>Subsurface_Scenario_Data!F143</f>
        <v>16056.097371463013</v>
      </c>
      <c r="E389" s="34">
        <f>Subsurface_Scenario_Data!A143</f>
        <v>10.5</v>
      </c>
      <c r="F389" s="34">
        <f>Subsurface_Scenario_Data!G143</f>
        <v>28098.170400060273</v>
      </c>
    </row>
    <row r="390" spans="1:6">
      <c r="A390" s="34">
        <f>Subsurface_Scenario_Data!A144</f>
        <v>11</v>
      </c>
      <c r="B390" s="34">
        <f>Subsurface_Scenario_Data!E144</f>
        <v>8826.4310451584952</v>
      </c>
      <c r="C390" s="34">
        <f>Subsurface_Scenario_Data!A144</f>
        <v>11</v>
      </c>
      <c r="D390" s="34">
        <f>Subsurface_Scenario_Data!F144</f>
        <v>16048.056445742717</v>
      </c>
      <c r="E390" s="34">
        <f>Subsurface_Scenario_Data!A144</f>
        <v>11</v>
      </c>
      <c r="F390" s="34">
        <f>Subsurface_Scenario_Data!G144</f>
        <v>28084.098780049753</v>
      </c>
    </row>
    <row r="391" spans="1:6">
      <c r="A391" s="34">
        <f>Subsurface_Scenario_Data!A145</f>
        <v>11.5</v>
      </c>
      <c r="B391" s="34">
        <f>Subsurface_Scenario_Data!E145</f>
        <v>8822.6872966294668</v>
      </c>
      <c r="C391" s="34">
        <f>Subsurface_Scenario_Data!A145</f>
        <v>11.5</v>
      </c>
      <c r="D391" s="34">
        <f>Subsurface_Scenario_Data!F145</f>
        <v>16041.249630235392</v>
      </c>
      <c r="E391" s="34">
        <f>Subsurface_Scenario_Data!A145</f>
        <v>11.5</v>
      </c>
      <c r="F391" s="34">
        <f>Subsurface_Scenario_Data!G145</f>
        <v>28072.186852911935</v>
      </c>
    </row>
    <row r="392" spans="1:6">
      <c r="A392" s="34">
        <f>Subsurface_Scenario_Data!A146</f>
        <v>12</v>
      </c>
      <c r="B392" s="34">
        <f>Subsurface_Scenario_Data!E146</f>
        <v>8818.3693528654676</v>
      </c>
      <c r="C392" s="34">
        <f>Subsurface_Scenario_Data!A146</f>
        <v>12</v>
      </c>
      <c r="D392" s="34">
        <f>Subsurface_Scenario_Data!F146</f>
        <v>16033.398823391759</v>
      </c>
      <c r="E392" s="34">
        <f>Subsurface_Scenario_Data!A146</f>
        <v>12</v>
      </c>
      <c r="F392" s="34">
        <f>Subsurface_Scenario_Data!G146</f>
        <v>28058.447940935577</v>
      </c>
    </row>
    <row r="393" spans="1:6">
      <c r="A393" s="34">
        <f>Subsurface_Scenario_Data!A147</f>
        <v>12.5</v>
      </c>
      <c r="B393" s="34">
        <f>Subsurface_Scenario_Data!E147</f>
        <v>8811.6386751225546</v>
      </c>
      <c r="C393" s="34">
        <f>Subsurface_Scenario_Data!A147</f>
        <v>12.5</v>
      </c>
      <c r="D393" s="34">
        <f>Subsurface_Scenario_Data!F147</f>
        <v>16021.161227495551</v>
      </c>
      <c r="E393" s="34">
        <f>Subsurface_Scenario_Data!A147</f>
        <v>12.5</v>
      </c>
      <c r="F393" s="34">
        <f>Subsurface_Scenario_Data!G147</f>
        <v>28037.032148117214</v>
      </c>
    </row>
    <row r="394" spans="1:6">
      <c r="A394" s="34">
        <f>Subsurface_Scenario_Data!A148</f>
        <v>13</v>
      </c>
      <c r="B394" s="34">
        <f>Subsurface_Scenario_Data!E148</f>
        <v>8805.5450982427465</v>
      </c>
      <c r="C394" s="34">
        <f>Subsurface_Scenario_Data!A148</f>
        <v>13</v>
      </c>
      <c r="D394" s="34">
        <f>Subsurface_Scenario_Data!F148</f>
        <v>16010.081996804991</v>
      </c>
      <c r="E394" s="34">
        <f>Subsurface_Scenario_Data!A148</f>
        <v>13</v>
      </c>
      <c r="F394" s="34">
        <f>Subsurface_Scenario_Data!G148</f>
        <v>28017.643494408734</v>
      </c>
    </row>
    <row r="395" spans="1:6">
      <c r="A395" s="34">
        <f>Subsurface_Scenario_Data!A149</f>
        <v>13.5</v>
      </c>
      <c r="B395" s="34">
        <f>Subsurface_Scenario_Data!E149</f>
        <v>8799.9564234531281</v>
      </c>
      <c r="C395" s="34">
        <f>Subsurface_Scenario_Data!A149</f>
        <v>13.5</v>
      </c>
      <c r="D395" s="34">
        <f>Subsurface_Scenario_Data!F149</f>
        <v>15999.920769914777</v>
      </c>
      <c r="E395" s="34">
        <f>Subsurface_Scenario_Data!A149</f>
        <v>13.5</v>
      </c>
      <c r="F395" s="34">
        <f>Subsurface_Scenario_Data!G149</f>
        <v>27999.861347350859</v>
      </c>
    </row>
    <row r="396" spans="1:6">
      <c r="A396" s="34">
        <f>Subsurface_Scenario_Data!A150</f>
        <v>14</v>
      </c>
      <c r="B396" s="34">
        <f>Subsurface_Scenario_Data!E150</f>
        <v>8791.9296378398594</v>
      </c>
      <c r="C396" s="34">
        <f>Subsurface_Scenario_Data!A150</f>
        <v>14</v>
      </c>
      <c r="D396" s="34">
        <f>Subsurface_Scenario_Data!F150</f>
        <v>15985.326614254289</v>
      </c>
      <c r="E396" s="34">
        <f>Subsurface_Scenario_Data!A150</f>
        <v>14</v>
      </c>
      <c r="F396" s="34">
        <f>Subsurface_Scenario_Data!G150</f>
        <v>27974.321574945006</v>
      </c>
    </row>
    <row r="397" spans="1:6">
      <c r="A397" s="34">
        <f>Subsurface_Scenario_Data!A151</f>
        <v>14.5</v>
      </c>
      <c r="B397" s="34">
        <f>Subsurface_Scenario_Data!E151</f>
        <v>8783.356604592489</v>
      </c>
      <c r="C397" s="34">
        <f>Subsurface_Scenario_Data!A151</f>
        <v>14.5</v>
      </c>
      <c r="D397" s="34">
        <f>Subsurface_Scenario_Data!F151</f>
        <v>15969.739281077251</v>
      </c>
      <c r="E397" s="34">
        <f>Subsurface_Scenario_Data!A151</f>
        <v>14.5</v>
      </c>
      <c r="F397" s="34">
        <f>Subsurface_Scenario_Data!G151</f>
        <v>27947.043741885187</v>
      </c>
    </row>
    <row r="398" spans="1:6">
      <c r="A398" s="34">
        <f>Subsurface_Scenario_Data!A152</f>
        <v>15</v>
      </c>
      <c r="B398" s="34">
        <f>Subsurface_Scenario_Data!E152</f>
        <v>8775.6812023652383</v>
      </c>
      <c r="C398" s="34">
        <f>Subsurface_Scenario_Data!A152</f>
        <v>15</v>
      </c>
      <c r="D398" s="34">
        <f>Subsurface_Scenario_Data!F152</f>
        <v>15955.784004300433</v>
      </c>
      <c r="E398" s="34">
        <f>Subsurface_Scenario_Data!A152</f>
        <v>15</v>
      </c>
      <c r="F398" s="34">
        <f>Subsurface_Scenario_Data!G152</f>
        <v>27922.622007525759</v>
      </c>
    </row>
    <row r="399" spans="1:6">
      <c r="A399" s="34">
        <f>Subsurface_Scenario_Data!A153</f>
        <v>15.5</v>
      </c>
      <c r="B399" s="34">
        <f>Subsurface_Scenario_Data!E153</f>
        <v>8766.4768128683809</v>
      </c>
      <c r="C399" s="34">
        <f>Subsurface_Scenario_Data!A153</f>
        <v>15.5</v>
      </c>
      <c r="D399" s="34">
        <f>Subsurface_Scenario_Data!F153</f>
        <v>15939.048750669783</v>
      </c>
      <c r="E399" s="34">
        <f>Subsurface_Scenario_Data!A153</f>
        <v>15.5</v>
      </c>
      <c r="F399" s="34">
        <f>Subsurface_Scenario_Data!G153</f>
        <v>27893.33531367212</v>
      </c>
    </row>
    <row r="400" spans="1:6">
      <c r="A400" s="34">
        <f>Subsurface_Scenario_Data!A154</f>
        <v>16</v>
      </c>
      <c r="B400" s="34">
        <f>Subsurface_Scenario_Data!E154</f>
        <v>8756.0744445344553</v>
      </c>
      <c r="C400" s="34">
        <f>Subsurface_Scenario_Data!A154</f>
        <v>16</v>
      </c>
      <c r="D400" s="34">
        <f>Subsurface_Scenario_Data!F154</f>
        <v>15920.135353699008</v>
      </c>
      <c r="E400" s="34">
        <f>Subsurface_Scenario_Data!A154</f>
        <v>16</v>
      </c>
      <c r="F400" s="34">
        <f>Subsurface_Scenario_Data!G154</f>
        <v>27860.236868973265</v>
      </c>
    </row>
    <row r="401" spans="1:6">
      <c r="A401" s="34">
        <f>Subsurface_Scenario_Data!A155</f>
        <v>16.5</v>
      </c>
      <c r="B401" s="34">
        <f>Subsurface_Scenario_Data!E155</f>
        <v>8745.0487851284906</v>
      </c>
      <c r="C401" s="34">
        <f>Subsurface_Scenario_Data!A155</f>
        <v>16.5</v>
      </c>
      <c r="D401" s="34">
        <f>Subsurface_Scenario_Data!F155</f>
        <v>15900.088700233617</v>
      </c>
      <c r="E401" s="34">
        <f>Subsurface_Scenario_Data!A155</f>
        <v>16.5</v>
      </c>
      <c r="F401" s="34">
        <f>Subsurface_Scenario_Data!G155</f>
        <v>27825.155225408831</v>
      </c>
    </row>
    <row r="402" spans="1:6">
      <c r="A402" s="34">
        <f>Subsurface_Scenario_Data!A156</f>
        <v>17</v>
      </c>
      <c r="B402" s="34">
        <f>Subsurface_Scenario_Data!E156</f>
        <v>8734.2199953002437</v>
      </c>
      <c r="C402" s="34">
        <f>Subsurface_Scenario_Data!A156</f>
        <v>17</v>
      </c>
      <c r="D402" s="34">
        <f>Subsurface_Scenario_Data!F156</f>
        <v>15880.399991454986</v>
      </c>
      <c r="E402" s="34">
        <f>Subsurface_Scenario_Data!A156</f>
        <v>17</v>
      </c>
      <c r="F402" s="34">
        <f>Subsurface_Scenario_Data!G156</f>
        <v>27790.699985046223</v>
      </c>
    </row>
    <row r="403" spans="1:6">
      <c r="A403" s="34">
        <f>Subsurface_Scenario_Data!A157</f>
        <v>17.5</v>
      </c>
      <c r="B403" s="34">
        <f>Subsurface_Scenario_Data!E157</f>
        <v>8721.8990276908116</v>
      </c>
      <c r="C403" s="34">
        <f>Subsurface_Scenario_Data!A157</f>
        <v>17.5</v>
      </c>
      <c r="D403" s="34">
        <f>Subsurface_Scenario_Data!F157</f>
        <v>15857.99823216511</v>
      </c>
      <c r="E403" s="34">
        <f>Subsurface_Scenario_Data!A157</f>
        <v>17.5</v>
      </c>
      <c r="F403" s="34">
        <f>Subsurface_Scenario_Data!G157</f>
        <v>27751.496906288943</v>
      </c>
    </row>
    <row r="404" spans="1:6">
      <c r="A404" s="34">
        <f>Subsurface_Scenario_Data!A158</f>
        <v>18</v>
      </c>
      <c r="B404" s="34">
        <f>Subsurface_Scenario_Data!E158</f>
        <v>8709.4879882571986</v>
      </c>
      <c r="C404" s="34">
        <f>Subsurface_Scenario_Data!A158</f>
        <v>18</v>
      </c>
      <c r="D404" s="34">
        <f>Subsurface_Scenario_Data!F158</f>
        <v>15835.432705922178</v>
      </c>
      <c r="E404" s="34">
        <f>Subsurface_Scenario_Data!A158</f>
        <v>18</v>
      </c>
      <c r="F404" s="34">
        <f>Subsurface_Scenario_Data!G158</f>
        <v>27712.00723536381</v>
      </c>
    </row>
    <row r="405" spans="1:6">
      <c r="A405" s="34">
        <f>Subsurface_Scenario_Data!A159</f>
        <v>18.5</v>
      </c>
      <c r="B405" s="34">
        <f>Subsurface_Scenario_Data!E159</f>
        <v>8697.2536363723011</v>
      </c>
      <c r="C405" s="34">
        <f>Subsurface_Scenario_Data!A159</f>
        <v>18.5</v>
      </c>
      <c r="D405" s="34">
        <f>Subsurface_Scenario_Data!F159</f>
        <v>15813.188429767819</v>
      </c>
      <c r="E405" s="34">
        <f>Subsurface_Scenario_Data!A159</f>
        <v>18.5</v>
      </c>
      <c r="F405" s="34">
        <f>Subsurface_Scenario_Data!G159</f>
        <v>27673.079752093683</v>
      </c>
    </row>
    <row r="406" spans="1:6">
      <c r="A406" s="34">
        <f>Subsurface_Scenario_Data!A160</f>
        <v>19</v>
      </c>
      <c r="B406" s="34">
        <f>Subsurface_Scenario_Data!E160</f>
        <v>8683.1589181737509</v>
      </c>
      <c r="C406" s="34">
        <f>Subsurface_Scenario_Data!A160</f>
        <v>19</v>
      </c>
      <c r="D406" s="34">
        <f>Subsurface_Scenario_Data!F160</f>
        <v>15787.561669406819</v>
      </c>
      <c r="E406" s="34">
        <f>Subsurface_Scenario_Data!A160</f>
        <v>19</v>
      </c>
      <c r="F406" s="34">
        <f>Subsurface_Scenario_Data!G160</f>
        <v>27628.232921461935</v>
      </c>
    </row>
    <row r="407" spans="1:6">
      <c r="A407" s="34">
        <f>Subsurface_Scenario_Data!A161</f>
        <v>19.5</v>
      </c>
      <c r="B407" s="34">
        <f>Subsurface_Scenario_Data!E161</f>
        <v>8669.2777170057507</v>
      </c>
      <c r="C407" s="34">
        <f>Subsurface_Scenario_Data!A161</f>
        <v>19.5</v>
      </c>
      <c r="D407" s="34">
        <f>Subsurface_Scenario_Data!F161</f>
        <v>15762.323121828636</v>
      </c>
      <c r="E407" s="34">
        <f>Subsurface_Scenario_Data!A161</f>
        <v>19.5</v>
      </c>
      <c r="F407" s="34">
        <f>Subsurface_Scenario_Data!G161</f>
        <v>27584.065463200113</v>
      </c>
    </row>
    <row r="408" spans="1:6">
      <c r="A408" s="34">
        <f>Subsurface_Scenario_Data!A162</f>
        <v>20</v>
      </c>
      <c r="B408" s="34">
        <f>Subsurface_Scenario_Data!E162</f>
        <v>8655.402741628599</v>
      </c>
      <c r="C408" s="34">
        <f>Subsurface_Scenario_Data!A162</f>
        <v>20</v>
      </c>
      <c r="D408" s="34">
        <f>Subsurface_Scenario_Data!F162</f>
        <v>15737.095893870179</v>
      </c>
      <c r="E408" s="34">
        <f>Subsurface_Scenario_Data!A162</f>
        <v>20</v>
      </c>
      <c r="F408" s="34">
        <f>Subsurface_Scenario_Data!G162</f>
        <v>27539.917814272812</v>
      </c>
    </row>
    <row r="409" spans="1:6">
      <c r="A409" s="34">
        <f>Subsurface_Scenario_Data!A163</f>
        <v>20.5</v>
      </c>
      <c r="B409" s="34">
        <f>Subsurface_Scenario_Data!E163</f>
        <v>8641.1441896196175</v>
      </c>
      <c r="C409" s="34">
        <f>Subsurface_Scenario_Data!A163</f>
        <v>20.5</v>
      </c>
      <c r="D409" s="34">
        <f>Subsurface_Scenario_Data!F163</f>
        <v>15711.171253853849</v>
      </c>
      <c r="E409" s="34">
        <f>Subsurface_Scenario_Data!A163</f>
        <v>20.5</v>
      </c>
      <c r="F409" s="34">
        <f>Subsurface_Scenario_Data!G163</f>
        <v>27494.549694244233</v>
      </c>
    </row>
    <row r="410" spans="1:6">
      <c r="A410" s="34">
        <f>Subsurface_Scenario_Data!A164</f>
        <v>21</v>
      </c>
      <c r="B410" s="34">
        <f>Subsurface_Scenario_Data!E164</f>
        <v>8626.809712809134</v>
      </c>
      <c r="C410" s="34">
        <f>Subsurface_Scenario_Data!A164</f>
        <v>21</v>
      </c>
      <c r="D410" s="34">
        <f>Subsurface_Scenario_Data!F164</f>
        <v>15685.108568743879</v>
      </c>
      <c r="E410" s="34">
        <f>Subsurface_Scenario_Data!A164</f>
        <v>21</v>
      </c>
      <c r="F410" s="34">
        <f>Subsurface_Scenario_Data!G164</f>
        <v>27448.939995301789</v>
      </c>
    </row>
    <row r="411" spans="1:6">
      <c r="A411" s="34">
        <f>Subsurface_Scenario_Data!A165</f>
        <v>21.5</v>
      </c>
      <c r="B411" s="34">
        <f>Subsurface_Scenario_Data!E165</f>
        <v>8611.9123242788737</v>
      </c>
      <c r="C411" s="34">
        <f>Subsurface_Scenario_Data!A165</f>
        <v>21.5</v>
      </c>
      <c r="D411" s="34">
        <f>Subsurface_Scenario_Data!F165</f>
        <v>15658.02240777977</v>
      </c>
      <c r="E411" s="34">
        <f>Subsurface_Scenario_Data!A165</f>
        <v>21.5</v>
      </c>
      <c r="F411" s="34">
        <f>Subsurface_Scenario_Data!G165</f>
        <v>27401.539213614597</v>
      </c>
    </row>
    <row r="412" spans="1:6">
      <c r="A412" s="34">
        <f>Subsurface_Scenario_Data!A166</f>
        <v>22</v>
      </c>
      <c r="B412" s="34">
        <f>Subsurface_Scenario_Data!E166</f>
        <v>8596.6815028887431</v>
      </c>
      <c r="C412" s="34">
        <f>Subsurface_Scenario_Data!A166</f>
        <v>22</v>
      </c>
      <c r="D412" s="34">
        <f>Subsurface_Scenario_Data!F166</f>
        <v>15630.330005252259</v>
      </c>
      <c r="E412" s="34">
        <f>Subsurface_Scenario_Data!A166</f>
        <v>22</v>
      </c>
      <c r="F412" s="34">
        <f>Subsurface_Scenario_Data!G166</f>
        <v>27353.077509191455</v>
      </c>
    </row>
    <row r="413" spans="1:6">
      <c r="A413" s="34">
        <f>Subsurface_Scenario_Data!A167</f>
        <v>22.5</v>
      </c>
      <c r="B413" s="34">
        <f>Subsurface_Scenario_Data!E167</f>
        <v>8581.8878464606441</v>
      </c>
      <c r="C413" s="34">
        <f>Subsurface_Scenario_Data!A167</f>
        <v>22.5</v>
      </c>
      <c r="D413" s="34">
        <f>Subsurface_Scenario_Data!F167</f>
        <v>15603.432448110259</v>
      </c>
      <c r="E413" s="34">
        <f>Subsurface_Scenario_Data!A167</f>
        <v>22.5</v>
      </c>
      <c r="F413" s="34">
        <f>Subsurface_Scenario_Data!G167</f>
        <v>27306.006784192956</v>
      </c>
    </row>
    <row r="414" spans="1:6">
      <c r="A414" s="34">
        <f>Subsurface_Scenario_Data!A168</f>
        <v>23</v>
      </c>
      <c r="B414" s="34">
        <f>Subsurface_Scenario_Data!E168</f>
        <v>8566.8034570677864</v>
      </c>
      <c r="C414" s="34">
        <f>Subsurface_Scenario_Data!A168</f>
        <v>23</v>
      </c>
      <c r="D414" s="34">
        <f>Subsurface_Scenario_Data!F168</f>
        <v>15576.006285577792</v>
      </c>
      <c r="E414" s="34">
        <f>Subsurface_Scenario_Data!A168</f>
        <v>23</v>
      </c>
      <c r="F414" s="34">
        <f>Subsurface_Scenario_Data!G168</f>
        <v>27258.010999761136</v>
      </c>
    </row>
    <row r="415" spans="1:6">
      <c r="A415" s="34">
        <f>Subsurface_Scenario_Data!A169</f>
        <v>23.5</v>
      </c>
      <c r="B415" s="34">
        <f>Subsurface_Scenario_Data!E169</f>
        <v>8551.7190124529043</v>
      </c>
      <c r="C415" s="34">
        <f>Subsurface_Scenario_Data!A169</f>
        <v>23.5</v>
      </c>
      <c r="D415" s="34">
        <f>Subsurface_Scenario_Data!F169</f>
        <v>15548.580022641643</v>
      </c>
      <c r="E415" s="34">
        <f>Subsurface_Scenario_Data!A169</f>
        <v>23.5</v>
      </c>
      <c r="F415" s="34">
        <f>Subsurface_Scenario_Data!G169</f>
        <v>27210.015039622875</v>
      </c>
    </row>
    <row r="416" spans="1:6">
      <c r="A416" s="34">
        <f>Subsurface_Scenario_Data!A170</f>
        <v>24</v>
      </c>
      <c r="B416" s="34">
        <f>Subsurface_Scenario_Data!E170</f>
        <v>8535.1600291402628</v>
      </c>
      <c r="C416" s="34">
        <f>Subsurface_Scenario_Data!A170</f>
        <v>24</v>
      </c>
      <c r="D416" s="34">
        <f>Subsurface_Scenario_Data!F170</f>
        <v>15518.472780255021</v>
      </c>
      <c r="E416" s="34">
        <f>Subsurface_Scenario_Data!A170</f>
        <v>24</v>
      </c>
      <c r="F416" s="34">
        <f>Subsurface_Scenario_Data!G170</f>
        <v>27157.327365446286</v>
      </c>
    </row>
    <row r="417" spans="1:6">
      <c r="A417" s="34">
        <f>Subsurface_Scenario_Data!A171</f>
        <v>24.5</v>
      </c>
      <c r="B417" s="34">
        <f>Subsurface_Scenario_Data!E171</f>
        <v>8521.2223695692737</v>
      </c>
      <c r="C417" s="34">
        <f>Subsurface_Scenario_Data!A171</f>
        <v>24.5</v>
      </c>
      <c r="D417" s="34">
        <f>Subsurface_Scenario_Data!F171</f>
        <v>15493.131581035042</v>
      </c>
      <c r="E417" s="34">
        <f>Subsurface_Scenario_Data!A171</f>
        <v>24.5</v>
      </c>
      <c r="F417" s="34">
        <f>Subsurface_Scenario_Data!G171</f>
        <v>27112.980266811326</v>
      </c>
    </row>
    <row r="418" spans="1:6">
      <c r="A418" s="34">
        <f>Subsurface_Scenario_Data!A172</f>
        <v>25</v>
      </c>
      <c r="B418" s="34">
        <f>Subsurface_Scenario_Data!E172</f>
        <v>8504.9208716367575</v>
      </c>
      <c r="C418" s="34">
        <f>Subsurface_Scenario_Data!A172</f>
        <v>25</v>
      </c>
      <c r="D418" s="34">
        <f>Subsurface_Scenario_Data!F172</f>
        <v>15463.492493885011</v>
      </c>
      <c r="E418" s="34">
        <f>Subsurface_Scenario_Data!A172</f>
        <v>25</v>
      </c>
      <c r="F418" s="34">
        <f>Subsurface_Scenario_Data!G172</f>
        <v>27061.111864298768</v>
      </c>
    </row>
    <row r="419" spans="1:6">
      <c r="A419" s="34">
        <f>Subsurface_Scenario_Data!A173</f>
        <v>25.5</v>
      </c>
      <c r="B419" s="34">
        <f>Subsurface_Scenario_Data!E173</f>
        <v>8491.0020962699928</v>
      </c>
      <c r="C419" s="34">
        <f>Subsurface_Scenario_Data!A173</f>
        <v>25.5</v>
      </c>
      <c r="D419" s="34">
        <f>Subsurface_Scenario_Data!F173</f>
        <v>15438.185629581803</v>
      </c>
      <c r="E419" s="34">
        <f>Subsurface_Scenario_Data!A173</f>
        <v>25.5</v>
      </c>
      <c r="F419" s="34">
        <f>Subsurface_Scenario_Data!G173</f>
        <v>27016.824851768157</v>
      </c>
    </row>
    <row r="420" spans="1:6">
      <c r="A420" s="34">
        <f>Subsurface_Scenario_Data!A174</f>
        <v>26</v>
      </c>
      <c r="B420" s="34">
        <f>Subsurface_Scenario_Data!E174</f>
        <v>8475.0299239335</v>
      </c>
      <c r="C420" s="34">
        <f>Subsurface_Scenario_Data!A174</f>
        <v>26</v>
      </c>
      <c r="D420" s="34">
        <f>Subsurface_Scenario_Data!F174</f>
        <v>15409.145316242726</v>
      </c>
      <c r="E420" s="34">
        <f>Subsurface_Scenario_Data!A174</f>
        <v>26</v>
      </c>
      <c r="F420" s="34">
        <f>Subsurface_Scenario_Data!G174</f>
        <v>26966.004303424772</v>
      </c>
    </row>
    <row r="421" spans="1:6">
      <c r="A421" s="34">
        <f>Subsurface_Scenario_Data!A175</f>
        <v>26.5</v>
      </c>
      <c r="B421" s="34">
        <f>Subsurface_Scenario_Data!E175</f>
        <v>8459.1101884738673</v>
      </c>
      <c r="C421" s="34">
        <f>Subsurface_Scenario_Data!A175</f>
        <v>26.5</v>
      </c>
      <c r="D421" s="34">
        <f>Subsurface_Scenario_Data!F175</f>
        <v>15380.200342679758</v>
      </c>
      <c r="E421" s="34">
        <f>Subsurface_Scenario_Data!A175</f>
        <v>26.5</v>
      </c>
      <c r="F421" s="34">
        <f>Subsurface_Scenario_Data!G175</f>
        <v>26915.350599689576</v>
      </c>
    </row>
    <row r="422" spans="1:6">
      <c r="A422" s="34">
        <f>Subsurface_Scenario_Data!A176</f>
        <v>27</v>
      </c>
      <c r="B422" s="34">
        <f>Subsurface_Scenario_Data!E176</f>
        <v>8445.7539674227246</v>
      </c>
      <c r="C422" s="34">
        <f>Subsurface_Scenario_Data!A176</f>
        <v>27</v>
      </c>
      <c r="D422" s="34">
        <f>Subsurface_Scenario_Data!F176</f>
        <v>15355.916304404951</v>
      </c>
      <c r="E422" s="34">
        <f>Subsurface_Scenario_Data!A176</f>
        <v>27</v>
      </c>
      <c r="F422" s="34">
        <f>Subsurface_Scenario_Data!G176</f>
        <v>26872.853532708665</v>
      </c>
    </row>
    <row r="423" spans="1:6">
      <c r="A423" s="34">
        <f>Subsurface_Scenario_Data!A177</f>
        <v>27.5</v>
      </c>
      <c r="B423" s="34">
        <f>Subsurface_Scenario_Data!E177</f>
        <v>8430.2571443645866</v>
      </c>
      <c r="C423" s="34">
        <f>Subsurface_Scenario_Data!A177</f>
        <v>27.5</v>
      </c>
      <c r="D423" s="34">
        <f>Subsurface_Scenario_Data!F177</f>
        <v>15327.740262481064</v>
      </c>
      <c r="E423" s="34">
        <f>Subsurface_Scenario_Data!A177</f>
        <v>27.5</v>
      </c>
      <c r="F423" s="34">
        <f>Subsurface_Scenario_Data!G177</f>
        <v>26823.545459341862</v>
      </c>
    </row>
    <row r="424" spans="1:6">
      <c r="A424" s="34">
        <f>Subsurface_Scenario_Data!A178</f>
        <v>28</v>
      </c>
      <c r="B424" s="34">
        <f>Subsurface_Scenario_Data!E178</f>
        <v>8416.0124363552513</v>
      </c>
      <c r="C424" s="34">
        <f>Subsurface_Scenario_Data!A178</f>
        <v>28</v>
      </c>
      <c r="D424" s="34">
        <f>Subsurface_Scenario_Data!F178</f>
        <v>15301.840793373181</v>
      </c>
      <c r="E424" s="34">
        <f>Subsurface_Scenario_Data!A178</f>
        <v>28</v>
      </c>
      <c r="F424" s="34">
        <f>Subsurface_Scenario_Data!G178</f>
        <v>26778.221388403068</v>
      </c>
    </row>
    <row r="425" spans="1:6">
      <c r="A425" s="34">
        <f>Subsurface_Scenario_Data!A179</f>
        <v>28.5</v>
      </c>
      <c r="B425" s="34">
        <f>Subsurface_Scenario_Data!E179</f>
        <v>8400.058566450718</v>
      </c>
      <c r="C425" s="34">
        <f>Subsurface_Scenario_Data!A179</f>
        <v>28.5</v>
      </c>
      <c r="D425" s="34">
        <f>Subsurface_Scenario_Data!F179</f>
        <v>15272.833757183123</v>
      </c>
      <c r="E425" s="34">
        <f>Subsurface_Scenario_Data!A179</f>
        <v>28.5</v>
      </c>
      <c r="F425" s="34">
        <f>Subsurface_Scenario_Data!G179</f>
        <v>26727.459075070466</v>
      </c>
    </row>
    <row r="426" spans="1:6">
      <c r="A426" s="34">
        <f>Subsurface_Scenario_Data!A180</f>
        <v>29</v>
      </c>
      <c r="B426" s="34">
        <f>Subsurface_Scenario_Data!E180</f>
        <v>8386.1090774401364</v>
      </c>
      <c r="C426" s="34">
        <f>Subsurface_Scenario_Data!A180</f>
        <v>29</v>
      </c>
      <c r="D426" s="34">
        <f>Subsurface_Scenario_Data!F180</f>
        <v>15247.471049891155</v>
      </c>
      <c r="E426" s="34">
        <f>Subsurface_Scenario_Data!A180</f>
        <v>29</v>
      </c>
      <c r="F426" s="34">
        <f>Subsurface_Scenario_Data!G180</f>
        <v>26683.074337309521</v>
      </c>
    </row>
    <row r="427" spans="1:6">
      <c r="A427" s="34">
        <f>Subsurface_Scenario_Data!A181</f>
        <v>29.5</v>
      </c>
      <c r="B427" s="34">
        <f>Subsurface_Scenario_Data!E181</f>
        <v>8371.8175568205061</v>
      </c>
      <c r="C427" s="34">
        <f>Subsurface_Scenario_Data!A181</f>
        <v>29.5</v>
      </c>
      <c r="D427" s="34">
        <f>Subsurface_Scenario_Data!F181</f>
        <v>15221.486466946375</v>
      </c>
      <c r="E427" s="34">
        <f>Subsurface_Scenario_Data!A181</f>
        <v>29.5</v>
      </c>
      <c r="F427" s="34">
        <f>Subsurface_Scenario_Data!G181</f>
        <v>26637.601317156157</v>
      </c>
    </row>
    <row r="428" spans="1:6">
      <c r="A428" s="34">
        <f>Subsurface_Scenario_Data!A182</f>
        <v>30</v>
      </c>
      <c r="B428" s="34">
        <f>Subsurface_Scenario_Data!E182</f>
        <v>8356.4931111288988</v>
      </c>
      <c r="C428" s="34">
        <f>Subsurface_Scenario_Data!A182</f>
        <v>30</v>
      </c>
      <c r="D428" s="34">
        <f>Subsurface_Scenario_Data!F182</f>
        <v>15193.623838416177</v>
      </c>
      <c r="E428" s="34">
        <f>Subsurface_Scenario_Data!A182</f>
        <v>30</v>
      </c>
      <c r="F428" s="34">
        <f>Subsurface_Scenario_Data!G182</f>
        <v>26588.841717228308</v>
      </c>
    </row>
    <row r="429" spans="1:6">
      <c r="A429" s="34">
        <f>Subsurface_Scenario_Data!A183</f>
        <v>30.5</v>
      </c>
      <c r="B429" s="34">
        <f>Subsurface_Scenario_Data!E183</f>
        <v>8342.3587480360875</v>
      </c>
      <c r="C429" s="34">
        <f>Subsurface_Scenario_Data!A183</f>
        <v>30.5</v>
      </c>
      <c r="D429" s="34">
        <f>Subsurface_Scenario_Data!F183</f>
        <v>15167.924996429248</v>
      </c>
      <c r="E429" s="34">
        <f>Subsurface_Scenario_Data!A183</f>
        <v>30.5</v>
      </c>
      <c r="F429" s="34">
        <f>Subsurface_Scenario_Data!G183</f>
        <v>26543.868743751184</v>
      </c>
    </row>
    <row r="430" spans="1:6">
      <c r="A430" s="34">
        <f>Subsurface_Scenario_Data!A184</f>
        <v>31</v>
      </c>
      <c r="B430" s="34">
        <f>Subsurface_Scenario_Data!E184</f>
        <v>8327.031801321893</v>
      </c>
      <c r="C430" s="34">
        <f>Subsurface_Scenario_Data!A184</f>
        <v>31</v>
      </c>
      <c r="D430" s="34">
        <f>Subsurface_Scenario_Data!F184</f>
        <v>15140.057820585258</v>
      </c>
      <c r="E430" s="34">
        <f>Subsurface_Scenario_Data!A184</f>
        <v>31</v>
      </c>
      <c r="F430" s="34">
        <f>Subsurface_Scenario_Data!G184</f>
        <v>26495.1011860242</v>
      </c>
    </row>
    <row r="431" spans="1:6">
      <c r="A431" s="34">
        <f>Subsurface_Scenario_Data!A185</f>
        <v>31.5</v>
      </c>
      <c r="B431" s="34">
        <f>Subsurface_Scenario_Data!E185</f>
        <v>8313.6608093524646</v>
      </c>
      <c r="C431" s="34">
        <f>Subsurface_Scenario_Data!A185</f>
        <v>31.5</v>
      </c>
      <c r="D431" s="34">
        <f>Subsurface_Scenario_Data!F185</f>
        <v>15115.746926095389</v>
      </c>
      <c r="E431" s="34">
        <f>Subsurface_Scenario_Data!A185</f>
        <v>31.5</v>
      </c>
      <c r="F431" s="34">
        <f>Subsurface_Scenario_Data!G185</f>
        <v>26452.55712066693</v>
      </c>
    </row>
    <row r="432" spans="1:6">
      <c r="A432" s="34">
        <f>Subsurface_Scenario_Data!A186</f>
        <v>32</v>
      </c>
      <c r="B432" s="34">
        <f>Subsurface_Scenario_Data!E186</f>
        <v>8298.3009954786448</v>
      </c>
      <c r="C432" s="34">
        <f>Subsurface_Scenario_Data!A186</f>
        <v>32</v>
      </c>
      <c r="D432" s="34">
        <f>Subsurface_Scenario_Data!F186</f>
        <v>15087.819991779352</v>
      </c>
      <c r="E432" s="34">
        <f>Subsurface_Scenario_Data!A186</f>
        <v>32</v>
      </c>
      <c r="F432" s="34">
        <f>Subsurface_Scenario_Data!G186</f>
        <v>26403.684985613865</v>
      </c>
    </row>
    <row r="433" spans="1:6">
      <c r="A433" s="34">
        <f>Subsurface_Scenario_Data!A187</f>
        <v>32.5</v>
      </c>
      <c r="B433" s="34">
        <f>Subsurface_Scenario_Data!E187</f>
        <v>8283.2241759645367</v>
      </c>
      <c r="C433" s="34">
        <f>Subsurface_Scenario_Data!A187</f>
        <v>32.5</v>
      </c>
      <c r="D433" s="34">
        <f>Subsurface_Scenario_Data!F187</f>
        <v>15060.407592662792</v>
      </c>
      <c r="E433" s="34">
        <f>Subsurface_Scenario_Data!A187</f>
        <v>32.5</v>
      </c>
      <c r="F433" s="34">
        <f>Subsurface_Scenario_Data!G187</f>
        <v>26355.713287159888</v>
      </c>
    </row>
    <row r="434" spans="1:6">
      <c r="A434" s="34">
        <f>Subsurface_Scenario_Data!A188</f>
        <v>33</v>
      </c>
      <c r="B434" s="34">
        <f>Subsurface_Scenario_Data!E188</f>
        <v>8268.9951908028888</v>
      </c>
      <c r="C434" s="34">
        <f>Subsurface_Scenario_Data!A188</f>
        <v>33</v>
      </c>
      <c r="D434" s="34">
        <f>Subsurface_Scenario_Data!F188</f>
        <v>15034.536710550707</v>
      </c>
      <c r="E434" s="34">
        <f>Subsurface_Scenario_Data!A188</f>
        <v>33</v>
      </c>
      <c r="F434" s="34">
        <f>Subsurface_Scenario_Data!G188</f>
        <v>26310.439243463738</v>
      </c>
    </row>
    <row r="435" spans="1:6">
      <c r="A435" s="34">
        <f>Subsurface_Scenario_Data!A189</f>
        <v>33.5</v>
      </c>
      <c r="B435" s="34">
        <f>Subsurface_Scenario_Data!E189</f>
        <v>8254.90407538211</v>
      </c>
      <c r="C435" s="34">
        <f>Subsurface_Scenario_Data!A189</f>
        <v>33.5</v>
      </c>
      <c r="D435" s="34">
        <f>Subsurface_Scenario_Data!F189</f>
        <v>15008.916500694744</v>
      </c>
      <c r="E435" s="34">
        <f>Subsurface_Scenario_Data!A189</f>
        <v>33.5</v>
      </c>
      <c r="F435" s="34">
        <f>Subsurface_Scenario_Data!G189</f>
        <v>26265.603876215802</v>
      </c>
    </row>
    <row r="436" spans="1:6">
      <c r="A436" s="34">
        <f>Subsurface_Scenario_Data!A190</f>
        <v>34</v>
      </c>
      <c r="B436" s="34">
        <f>Subsurface_Scenario_Data!E190</f>
        <v>8239.8265703285451</v>
      </c>
      <c r="C436" s="34">
        <f>Subsurface_Scenario_Data!A190</f>
        <v>34</v>
      </c>
      <c r="D436" s="34">
        <f>Subsurface_Scenario_Data!F190</f>
        <v>14981.502855142809</v>
      </c>
      <c r="E436" s="34">
        <f>Subsurface_Scenario_Data!A190</f>
        <v>34</v>
      </c>
      <c r="F436" s="34">
        <f>Subsurface_Scenario_Data!G190</f>
        <v>26217.629996499916</v>
      </c>
    </row>
    <row r="437" spans="1:6">
      <c r="A437" s="34">
        <f>Subsurface_Scenario_Data!A191</f>
        <v>34.5</v>
      </c>
      <c r="B437" s="34">
        <f>Subsurface_Scenario_Data!E191</f>
        <v>8225.96143205726</v>
      </c>
      <c r="C437" s="34">
        <f>Subsurface_Scenario_Data!A191</f>
        <v>34.5</v>
      </c>
      <c r="D437" s="34">
        <f>Subsurface_Scenario_Data!F191</f>
        <v>14956.29351283138</v>
      </c>
      <c r="E437" s="34">
        <f>Subsurface_Scenario_Data!A191</f>
        <v>34.5</v>
      </c>
      <c r="F437" s="34">
        <f>Subsurface_Scenario_Data!G191</f>
        <v>26173.513647454914</v>
      </c>
    </row>
    <row r="438" spans="1:6">
      <c r="A438" s="34">
        <f>Subsurface_Scenario_Data!A192</f>
        <v>35</v>
      </c>
      <c r="B438" s="34">
        <f>Subsurface_Scenario_Data!E192</f>
        <v>8213.3972129049998</v>
      </c>
      <c r="C438" s="34">
        <f>Subsurface_Scenario_Data!A192</f>
        <v>35</v>
      </c>
      <c r="D438" s="34">
        <f>Subsurface_Scenario_Data!F192</f>
        <v>14933.44947800909</v>
      </c>
      <c r="E438" s="34">
        <f>Subsurface_Scenario_Data!A192</f>
        <v>35</v>
      </c>
      <c r="F438" s="34">
        <f>Subsurface_Scenario_Data!G192</f>
        <v>26133.536586515907</v>
      </c>
    </row>
    <row r="439" spans="1:6">
      <c r="A439" s="34">
        <f>Subsurface_Scenario_Data!A193</f>
        <v>35.5</v>
      </c>
      <c r="B439" s="34">
        <f>Subsurface_Scenario_Data!E193</f>
        <v>8200.6191699441042</v>
      </c>
      <c r="C439" s="34">
        <f>Subsurface_Scenario_Data!A193</f>
        <v>35.5</v>
      </c>
      <c r="D439" s="34">
        <f>Subsurface_Scenario_Data!F193</f>
        <v>14910.216672625642</v>
      </c>
      <c r="E439" s="34">
        <f>Subsurface_Scenario_Data!A193</f>
        <v>35.5</v>
      </c>
      <c r="F439" s="34">
        <f>Subsurface_Scenario_Data!G193</f>
        <v>26092.879177094874</v>
      </c>
    </row>
    <row r="440" spans="1:6">
      <c r="A440" s="34">
        <f>Subsurface_Scenario_Data!A194</f>
        <v>36</v>
      </c>
      <c r="B440" s="34">
        <f>Subsurface_Scenario_Data!E194</f>
        <v>8187.554890852266</v>
      </c>
      <c r="C440" s="34">
        <f>Subsurface_Scenario_Data!A194</f>
        <v>36</v>
      </c>
      <c r="D440" s="34">
        <f>Subsurface_Scenario_Data!F194</f>
        <v>14886.463437913209</v>
      </c>
      <c r="E440" s="34">
        <f>Subsurface_Scenario_Data!A194</f>
        <v>36</v>
      </c>
      <c r="F440" s="34">
        <f>Subsurface_Scenario_Data!G194</f>
        <v>26051.311016348118</v>
      </c>
    </row>
    <row r="441" spans="1:6">
      <c r="A441" s="34">
        <f>Subsurface_Scenario_Data!A195</f>
        <v>36.5</v>
      </c>
      <c r="B441" s="34">
        <f>Subsurface_Scenario_Data!E195</f>
        <v>8173.857209666211</v>
      </c>
      <c r="C441" s="34">
        <f>Subsurface_Scenario_Data!A195</f>
        <v>36.5</v>
      </c>
      <c r="D441" s="34">
        <f>Subsurface_Scenario_Data!F195</f>
        <v>14861.558563029474</v>
      </c>
      <c r="E441" s="34">
        <f>Subsurface_Scenario_Data!A195</f>
        <v>36.5</v>
      </c>
      <c r="F441" s="34">
        <f>Subsurface_Scenario_Data!G195</f>
        <v>26007.727485301577</v>
      </c>
    </row>
    <row r="442" spans="1:6">
      <c r="A442" s="34">
        <f>Subsurface_Scenario_Data!A196</f>
        <v>37</v>
      </c>
      <c r="B442" s="34">
        <f>Subsurface_Scenario_Data!E196</f>
        <v>8162.060503251606</v>
      </c>
      <c r="C442" s="34">
        <f>Subsurface_Scenario_Data!A196</f>
        <v>37</v>
      </c>
      <c r="D442" s="34">
        <f>Subsurface_Scenario_Data!F196</f>
        <v>14840.110005912009</v>
      </c>
      <c r="E442" s="34">
        <f>Subsurface_Scenario_Data!A196</f>
        <v>37</v>
      </c>
      <c r="F442" s="34">
        <f>Subsurface_Scenario_Data!G196</f>
        <v>25970.192510346016</v>
      </c>
    </row>
    <row r="443" spans="1:6">
      <c r="A443" s="34">
        <f>Subsurface_Scenario_Data!A197</f>
        <v>37.5</v>
      </c>
      <c r="B443" s="34">
        <f>Subsurface_Scenario_Data!E197</f>
        <v>8150.6378710819663</v>
      </c>
      <c r="C443" s="34">
        <f>Subsurface_Scenario_Data!A197</f>
        <v>37.5</v>
      </c>
      <c r="D443" s="34">
        <f>Subsurface_Scenario_Data!F197</f>
        <v>14819.341583785392</v>
      </c>
      <c r="E443" s="34">
        <f>Subsurface_Scenario_Data!A197</f>
        <v>37.5</v>
      </c>
      <c r="F443" s="34">
        <f>Subsurface_Scenario_Data!G197</f>
        <v>25933.847771624434</v>
      </c>
    </row>
    <row r="444" spans="1:6">
      <c r="A444" s="34">
        <f>Subsurface_Scenario_Data!A198</f>
        <v>38</v>
      </c>
      <c r="B444" s="34">
        <f>Subsurface_Scenario_Data!E198</f>
        <v>8139.766847701806</v>
      </c>
      <c r="C444" s="34">
        <f>Subsurface_Scenario_Data!A198</f>
        <v>38</v>
      </c>
      <c r="D444" s="34">
        <f>Subsurface_Scenario_Data!F198</f>
        <v>14799.576086730554</v>
      </c>
      <c r="E444" s="34">
        <f>Subsurface_Scenario_Data!A198</f>
        <v>38</v>
      </c>
      <c r="F444" s="34">
        <f>Subsurface_Scenario_Data!G198</f>
        <v>25899.258151778471</v>
      </c>
    </row>
    <row r="445" spans="1:6">
      <c r="A445" s="34">
        <f>Subsurface_Scenario_Data!A199</f>
        <v>38.5</v>
      </c>
      <c r="B445" s="34">
        <f>Subsurface_Scenario_Data!E199</f>
        <v>8127.2341865260496</v>
      </c>
      <c r="C445" s="34">
        <f>Subsurface_Scenario_Data!A199</f>
        <v>38.5</v>
      </c>
      <c r="D445" s="34">
        <f>Subsurface_Scenario_Data!F199</f>
        <v>14776.789430047362</v>
      </c>
      <c r="E445" s="34">
        <f>Subsurface_Scenario_Data!A199</f>
        <v>38.5</v>
      </c>
      <c r="F445" s="34">
        <f>Subsurface_Scenario_Data!G199</f>
        <v>25859.381502582884</v>
      </c>
    </row>
    <row r="446" spans="1:6">
      <c r="A446" s="34">
        <f>Subsurface_Scenario_Data!A200</f>
        <v>39</v>
      </c>
      <c r="B446" s="34">
        <f>Subsurface_Scenario_Data!E200</f>
        <v>8117.9957689444173</v>
      </c>
      <c r="C446" s="34">
        <f>Subsurface_Scenario_Data!A200</f>
        <v>39</v>
      </c>
      <c r="D446" s="34">
        <f>Subsurface_Scenario_Data!F200</f>
        <v>14759.992307171666</v>
      </c>
      <c r="E446" s="34">
        <f>Subsurface_Scenario_Data!A200</f>
        <v>39</v>
      </c>
      <c r="F446" s="34">
        <f>Subsurface_Scenario_Data!G200</f>
        <v>25829.986537550416</v>
      </c>
    </row>
    <row r="447" spans="1:6">
      <c r="A447" s="34">
        <f>Subsurface_Scenario_Data!A201</f>
        <v>39.5</v>
      </c>
      <c r="B447" s="34">
        <f>Subsurface_Scenario_Data!E201</f>
        <v>8108.8563158042989</v>
      </c>
      <c r="C447" s="34">
        <f>Subsurface_Scenario_Data!A201</f>
        <v>39.5</v>
      </c>
      <c r="D447" s="34">
        <f>Subsurface_Scenario_Data!F201</f>
        <v>14743.375119644179</v>
      </c>
      <c r="E447" s="34">
        <f>Subsurface_Scenario_Data!A201</f>
        <v>39.5</v>
      </c>
      <c r="F447" s="34">
        <f>Subsurface_Scenario_Data!G201</f>
        <v>25800.906459377315</v>
      </c>
    </row>
    <row r="448" spans="1:6">
      <c r="A448" s="34">
        <f>Subsurface_Scenario_Data!A202</f>
        <v>40</v>
      </c>
      <c r="B448" s="34">
        <f>Subsurface_Scenario_Data!E202</f>
        <v>8099.4060776881306</v>
      </c>
      <c r="C448" s="34">
        <f>Subsurface_Scenario_Data!A202</f>
        <v>40</v>
      </c>
      <c r="D448" s="34">
        <f>Subsurface_Scenario_Data!F202</f>
        <v>14726.192868523873</v>
      </c>
      <c r="E448" s="34">
        <f>Subsurface_Scenario_Data!A202</f>
        <v>40</v>
      </c>
      <c r="F448" s="34">
        <f>Subsurface_Scenario_Data!G202</f>
        <v>25770.837519916779</v>
      </c>
    </row>
    <row r="449" spans="1:6">
      <c r="A449" s="34">
        <f>Subsurface_Scenario_Data!A203</f>
        <v>40.5</v>
      </c>
      <c r="B449" s="34">
        <f>Subsurface_Scenario_Data!E203</f>
        <v>8091.1747558351999</v>
      </c>
      <c r="C449" s="34">
        <f>Subsurface_Scenario_Data!A203</f>
        <v>40.5</v>
      </c>
      <c r="D449" s="34">
        <f>Subsurface_Scenario_Data!F203</f>
        <v>14711.226828791272</v>
      </c>
      <c r="E449" s="34">
        <f>Subsurface_Scenario_Data!A203</f>
        <v>40.5</v>
      </c>
      <c r="F449" s="34">
        <f>Subsurface_Scenario_Data!G203</f>
        <v>25744.646950384726</v>
      </c>
    </row>
    <row r="450" spans="1:6">
      <c r="A450" s="34">
        <f>Subsurface_Scenario_Data!A204</f>
        <v>41</v>
      </c>
      <c r="B450" s="34">
        <f>Subsurface_Scenario_Data!E204</f>
        <v>8084.9347262964393</v>
      </c>
      <c r="C450" s="34">
        <f>Subsurface_Scenario_Data!A204</f>
        <v>41</v>
      </c>
      <c r="D450" s="34">
        <f>Subsurface_Scenario_Data!F204</f>
        <v>14699.88132053898</v>
      </c>
      <c r="E450" s="34">
        <f>Subsurface_Scenario_Data!A204</f>
        <v>41</v>
      </c>
      <c r="F450" s="34">
        <f>Subsurface_Scenario_Data!G204</f>
        <v>25724.792310943216</v>
      </c>
    </row>
    <row r="451" spans="1:6">
      <c r="A451" s="34">
        <f>Subsurface_Scenario_Data!A205</f>
        <v>41.5</v>
      </c>
      <c r="B451" s="34">
        <f>Subsurface_Scenario_Data!E205</f>
        <v>8077.8522904327483</v>
      </c>
      <c r="C451" s="34">
        <f>Subsurface_Scenario_Data!A205</f>
        <v>41.5</v>
      </c>
      <c r="D451" s="34">
        <f>Subsurface_Scenario_Data!F205</f>
        <v>14687.004164423177</v>
      </c>
      <c r="E451" s="34">
        <f>Subsurface_Scenario_Data!A205</f>
        <v>41.5</v>
      </c>
      <c r="F451" s="34">
        <f>Subsurface_Scenario_Data!G205</f>
        <v>25702.257287740558</v>
      </c>
    </row>
    <row r="452" spans="1:6">
      <c r="A452" s="34">
        <f>Subsurface_Scenario_Data!A206</f>
        <v>42</v>
      </c>
      <c r="B452" s="34">
        <f>Subsurface_Scenario_Data!E206</f>
        <v>8070.508467801601</v>
      </c>
      <c r="C452" s="34">
        <f>Subsurface_Scenario_Data!A206</f>
        <v>42</v>
      </c>
      <c r="D452" s="34">
        <f>Subsurface_Scenario_Data!F206</f>
        <v>14673.651759639273</v>
      </c>
      <c r="E452" s="34">
        <f>Subsurface_Scenario_Data!A206</f>
        <v>42</v>
      </c>
      <c r="F452" s="34">
        <f>Subsurface_Scenario_Data!G206</f>
        <v>25678.89057936873</v>
      </c>
    </row>
    <row r="453" spans="1:6">
      <c r="A453" s="34">
        <f>Subsurface_Scenario_Data!A207</f>
        <v>42.5</v>
      </c>
      <c r="B453" s="34">
        <f>Subsurface_Scenario_Data!E207</f>
        <v>8064.635473836378</v>
      </c>
      <c r="C453" s="34">
        <f>Subsurface_Scenario_Data!A207</f>
        <v>42.5</v>
      </c>
      <c r="D453" s="34">
        <f>Subsurface_Scenario_Data!F207</f>
        <v>14662.973588793413</v>
      </c>
      <c r="E453" s="34">
        <f>Subsurface_Scenario_Data!A207</f>
        <v>42.5</v>
      </c>
      <c r="F453" s="34">
        <f>Subsurface_Scenario_Data!G207</f>
        <v>25660.203780388474</v>
      </c>
    </row>
    <row r="454" spans="1:6">
      <c r="A454" s="34">
        <f>Subsurface_Scenario_Data!A208</f>
        <v>43</v>
      </c>
      <c r="B454" s="34">
        <f>Subsurface_Scenario_Data!E208</f>
        <v>8059.299586653292</v>
      </c>
      <c r="C454" s="34">
        <f>Subsurface_Scenario_Data!A208</f>
        <v>43</v>
      </c>
      <c r="D454" s="34">
        <f>Subsurface_Scenario_Data!F208</f>
        <v>14653.271975733256</v>
      </c>
      <c r="E454" s="34">
        <f>Subsurface_Scenario_Data!A208</f>
        <v>43</v>
      </c>
      <c r="F454" s="34">
        <f>Subsurface_Scenario_Data!G208</f>
        <v>25643.225957533199</v>
      </c>
    </row>
    <row r="455" spans="1:6">
      <c r="A455" s="34">
        <f>Subsurface_Scenario_Data!A209</f>
        <v>43.5</v>
      </c>
      <c r="B455" s="34">
        <f>Subsurface_Scenario_Data!E209</f>
        <v>8055.1309616042417</v>
      </c>
      <c r="C455" s="34">
        <f>Subsurface_Scenario_Data!A209</f>
        <v>43.5</v>
      </c>
      <c r="D455" s="34">
        <f>Subsurface_Scenario_Data!F209</f>
        <v>14645.692657462256</v>
      </c>
      <c r="E455" s="34">
        <f>Subsurface_Scenario_Data!A209</f>
        <v>43.5</v>
      </c>
      <c r="F455" s="34">
        <f>Subsurface_Scenario_Data!G209</f>
        <v>25629.962150558946</v>
      </c>
    </row>
    <row r="456" spans="1:6">
      <c r="A456" s="34">
        <f>Subsurface_Scenario_Data!A210</f>
        <v>44</v>
      </c>
      <c r="B456" s="34">
        <f>Subsurface_Scenario_Data!E210</f>
        <v>8050.9864429223499</v>
      </c>
      <c r="C456" s="34">
        <f>Subsurface_Scenario_Data!A210</f>
        <v>44</v>
      </c>
      <c r="D456" s="34">
        <f>Subsurface_Scenario_Data!F210</f>
        <v>14638.157168949725</v>
      </c>
      <c r="E456" s="34">
        <f>Subsurface_Scenario_Data!A210</f>
        <v>44</v>
      </c>
      <c r="F456" s="34">
        <f>Subsurface_Scenario_Data!G210</f>
        <v>25616.77504566202</v>
      </c>
    </row>
    <row r="457" spans="1:6">
      <c r="A457" s="34">
        <f>Subsurface_Scenario_Data!A211</f>
        <v>44.5</v>
      </c>
      <c r="B457" s="34">
        <f>Subsurface_Scenario_Data!E211</f>
        <v>8048.3044470466793</v>
      </c>
      <c r="C457" s="34">
        <f>Subsurface_Scenario_Data!A211</f>
        <v>44.5</v>
      </c>
      <c r="D457" s="34">
        <f>Subsurface_Scenario_Data!F211</f>
        <v>14633.280812812143</v>
      </c>
      <c r="E457" s="34">
        <f>Subsurface_Scenario_Data!A211</f>
        <v>44.5</v>
      </c>
      <c r="F457" s="34">
        <f>Subsurface_Scenario_Data!G211</f>
        <v>25608.241422421252</v>
      </c>
    </row>
    <row r="458" spans="1:6">
      <c r="A458" s="34">
        <f>Subsurface_Scenario_Data!A212</f>
        <v>45</v>
      </c>
      <c r="B458" s="34">
        <f>Subsurface_Scenario_Data!E212</f>
        <v>8044.8034863244384</v>
      </c>
      <c r="C458" s="34">
        <f>Subsurface_Scenario_Data!A212</f>
        <v>45</v>
      </c>
      <c r="D458" s="34">
        <f>Subsurface_Scenario_Data!F212</f>
        <v>14626.915429680796</v>
      </c>
      <c r="E458" s="34">
        <f>Subsurface_Scenario_Data!A212</f>
        <v>45</v>
      </c>
      <c r="F458" s="34">
        <f>Subsurface_Scenario_Data!G212</f>
        <v>25597.102001941392</v>
      </c>
    </row>
    <row r="459" spans="1:6">
      <c r="A459" s="34">
        <f>Subsurface_Scenario_Data!A213</f>
        <v>45.5</v>
      </c>
      <c r="B459" s="34">
        <f>Subsurface_Scenario_Data!E213</f>
        <v>8040.3962053278174</v>
      </c>
      <c r="C459" s="34">
        <f>Subsurface_Scenario_Data!A213</f>
        <v>45.5</v>
      </c>
      <c r="D459" s="34">
        <f>Subsurface_Scenario_Data!F213</f>
        <v>14618.902191505122</v>
      </c>
      <c r="E459" s="34">
        <f>Subsurface_Scenario_Data!A213</f>
        <v>45.5</v>
      </c>
      <c r="F459" s="34">
        <f>Subsurface_Scenario_Data!G213</f>
        <v>25583.078835133962</v>
      </c>
    </row>
    <row r="460" spans="1:6">
      <c r="A460" s="34">
        <f>Subsurface_Scenario_Data!A214</f>
        <v>46</v>
      </c>
      <c r="B460" s="34">
        <f>Subsurface_Scenario_Data!E214</f>
        <v>8038.3299769996884</v>
      </c>
      <c r="C460" s="34">
        <f>Subsurface_Scenario_Data!A214</f>
        <v>46</v>
      </c>
      <c r="D460" s="34">
        <f>Subsurface_Scenario_Data!F214</f>
        <v>14615.145412726704</v>
      </c>
      <c r="E460" s="34">
        <f>Subsurface_Scenario_Data!A214</f>
        <v>46</v>
      </c>
      <c r="F460" s="34">
        <f>Subsurface_Scenario_Data!G214</f>
        <v>25576.504472271732</v>
      </c>
    </row>
    <row r="461" spans="1:6">
      <c r="A461" s="34">
        <f>Subsurface_Scenario_Data!A215</f>
        <v>46.5</v>
      </c>
      <c r="B461" s="34">
        <f>Subsurface_Scenario_Data!E215</f>
        <v>8036.6952238155545</v>
      </c>
      <c r="C461" s="34">
        <f>Subsurface_Scenario_Data!A215</f>
        <v>46.5</v>
      </c>
      <c r="D461" s="34">
        <f>Subsurface_Scenario_Data!F215</f>
        <v>14612.173134210097</v>
      </c>
      <c r="E461" s="34">
        <f>Subsurface_Scenario_Data!A215</f>
        <v>46.5</v>
      </c>
      <c r="F461" s="34">
        <f>Subsurface_Scenario_Data!G215</f>
        <v>25571.302984867671</v>
      </c>
    </row>
    <row r="462" spans="1:6">
      <c r="A462" s="34">
        <f>Subsurface_Scenario_Data!A216</f>
        <v>47</v>
      </c>
      <c r="B462" s="34">
        <f>Subsurface_Scenario_Data!E216</f>
        <v>8034.2360450420474</v>
      </c>
      <c r="C462" s="34">
        <f>Subsurface_Scenario_Data!A216</f>
        <v>47</v>
      </c>
      <c r="D462" s="34">
        <f>Subsurface_Scenario_Data!F216</f>
        <v>14607.701900076449</v>
      </c>
      <c r="E462" s="34">
        <f>Subsurface_Scenario_Data!A216</f>
        <v>47</v>
      </c>
      <c r="F462" s="34">
        <f>Subsurface_Scenario_Data!G216</f>
        <v>25563.478325133787</v>
      </c>
    </row>
    <row r="463" spans="1:6">
      <c r="A463" s="34">
        <f>Subsurface_Scenario_Data!A217</f>
        <v>47.5</v>
      </c>
      <c r="B463" s="34">
        <f>Subsurface_Scenario_Data!E217</f>
        <v>8032.5504051321695</v>
      </c>
      <c r="C463" s="34">
        <f>Subsurface_Scenario_Data!A217</f>
        <v>47.5</v>
      </c>
      <c r="D463" s="34">
        <f>Subsurface_Scenario_Data!F217</f>
        <v>14604.637100240307</v>
      </c>
      <c r="E463" s="34">
        <f>Subsurface_Scenario_Data!A217</f>
        <v>47.5</v>
      </c>
      <c r="F463" s="34">
        <f>Subsurface_Scenario_Data!G217</f>
        <v>25558.114925420537</v>
      </c>
    </row>
    <row r="464" spans="1:6">
      <c r="A464" s="34">
        <f>Subsurface_Scenario_Data!A218</f>
        <v>48</v>
      </c>
      <c r="B464" s="34">
        <f>Subsurface_Scenario_Data!E218</f>
        <v>8029.0310100211991</v>
      </c>
      <c r="C464" s="34">
        <f>Subsurface_Scenario_Data!A218</f>
        <v>48</v>
      </c>
      <c r="D464" s="34">
        <f>Subsurface_Scenario_Data!F218</f>
        <v>14598.238200038542</v>
      </c>
      <c r="E464" s="34">
        <f>Subsurface_Scenario_Data!A218</f>
        <v>48</v>
      </c>
      <c r="F464" s="34">
        <f>Subsurface_Scenario_Data!G218</f>
        <v>25546.91685006745</v>
      </c>
    </row>
    <row r="465" spans="1:6">
      <c r="A465" s="34">
        <f>Subsurface_Scenario_Data!A219</f>
        <v>48.5</v>
      </c>
      <c r="B465" s="34">
        <f>Subsurface_Scenario_Data!E219</f>
        <v>8028.0184473673744</v>
      </c>
      <c r="C465" s="34">
        <f>Subsurface_Scenario_Data!A219</f>
        <v>48.5</v>
      </c>
      <c r="D465" s="34">
        <f>Subsurface_Scenario_Data!F219</f>
        <v>14596.397177031589</v>
      </c>
      <c r="E465" s="34">
        <f>Subsurface_Scenario_Data!A219</f>
        <v>48.5</v>
      </c>
      <c r="F465" s="34">
        <f>Subsurface_Scenario_Data!G219</f>
        <v>25543.695059805283</v>
      </c>
    </row>
    <row r="466" spans="1:6">
      <c r="A466" s="34">
        <f>Subsurface_Scenario_Data!A220</f>
        <v>49</v>
      </c>
      <c r="B466" s="34">
        <f>Subsurface_Scenario_Data!E220</f>
        <v>8026.8816065566098</v>
      </c>
      <c r="C466" s="34">
        <f>Subsurface_Scenario_Data!A220</f>
        <v>49</v>
      </c>
      <c r="D466" s="34">
        <f>Subsurface_Scenario_Data!F220</f>
        <v>14594.33019373929</v>
      </c>
      <c r="E466" s="34">
        <f>Subsurface_Scenario_Data!A220</f>
        <v>49</v>
      </c>
      <c r="F466" s="34">
        <f>Subsurface_Scenario_Data!G220</f>
        <v>25540.077839043755</v>
      </c>
    </row>
    <row r="467" spans="1:6">
      <c r="A467" s="34">
        <f>Subsurface_Scenario_Data!A221</f>
        <v>49.5</v>
      </c>
      <c r="B467" s="34">
        <f>Subsurface_Scenario_Data!E221</f>
        <v>8025.2219752912024</v>
      </c>
      <c r="C467" s="34">
        <f>Subsurface_Scenario_Data!A221</f>
        <v>49.5</v>
      </c>
      <c r="D467" s="34">
        <f>Subsurface_Scenario_Data!F221</f>
        <v>14591.31268234764</v>
      </c>
      <c r="E467" s="34">
        <f>Subsurface_Scenario_Data!A221</f>
        <v>49.5</v>
      </c>
      <c r="F467" s="34">
        <f>Subsurface_Scenario_Data!G221</f>
        <v>25534.797194108371</v>
      </c>
    </row>
    <row r="468" spans="1:6">
      <c r="A468" s="34">
        <f>Subsurface_Scenario_Data!A222</f>
        <v>50</v>
      </c>
      <c r="B468" s="34">
        <f>Subsurface_Scenario_Data!E222</f>
        <v>8024.3988780354812</v>
      </c>
      <c r="C468" s="34">
        <f>Subsurface_Scenario_Data!A222</f>
        <v>50</v>
      </c>
      <c r="D468" s="34">
        <f>Subsurface_Scenario_Data!F222</f>
        <v>14589.816141882691</v>
      </c>
      <c r="E468" s="34">
        <f>Subsurface_Scenario_Data!A222</f>
        <v>50</v>
      </c>
      <c r="F468" s="34">
        <f>Subsurface_Scenario_Data!G222</f>
        <v>25532.178248294709</v>
      </c>
    </row>
    <row r="469" spans="1:6">
      <c r="A469" s="34">
        <f>Subsurface_Scenario_Data!A223</f>
        <v>50.5</v>
      </c>
      <c r="B469" s="34">
        <f>Subsurface_Scenario_Data!E223</f>
        <v>8022.1484421978039</v>
      </c>
      <c r="C469" s="34">
        <f>Subsurface_Scenario_Data!A223</f>
        <v>50.5</v>
      </c>
      <c r="D469" s="34">
        <f>Subsurface_Scenario_Data!F223</f>
        <v>14585.724440359641</v>
      </c>
      <c r="E469" s="34">
        <f>Subsurface_Scenario_Data!A223</f>
        <v>50.5</v>
      </c>
      <c r="F469" s="34">
        <f>Subsurface_Scenario_Data!G223</f>
        <v>25525.017770629373</v>
      </c>
    </row>
    <row r="470" spans="1:6">
      <c r="A470" s="34">
        <f>Subsurface_Scenario_Data!A224</f>
        <v>51</v>
      </c>
      <c r="B470" s="34">
        <f>Subsurface_Scenario_Data!E224</f>
        <v>8021.841184011073</v>
      </c>
      <c r="C470" s="34">
        <f>Subsurface_Scenario_Data!A224</f>
        <v>51</v>
      </c>
      <c r="D470" s="34">
        <f>Subsurface_Scenario_Data!F224</f>
        <v>14585.165789111041</v>
      </c>
      <c r="E470" s="34">
        <f>Subsurface_Scenario_Data!A224</f>
        <v>51</v>
      </c>
      <c r="F470" s="34">
        <f>Subsurface_Scenario_Data!G224</f>
        <v>25524.040130944322</v>
      </c>
    </row>
    <row r="471" spans="1:6">
      <c r="A471" s="34">
        <f>Subsurface_Scenario_Data!A225</f>
        <v>51.5</v>
      </c>
      <c r="B471" s="34">
        <f>Subsurface_Scenario_Data!E225</f>
        <v>8020.0648099080745</v>
      </c>
      <c r="C471" s="34">
        <f>Subsurface_Scenario_Data!A225</f>
        <v>51.5</v>
      </c>
      <c r="D471" s="34">
        <f>Subsurface_Scenario_Data!F225</f>
        <v>14581.93601801468</v>
      </c>
      <c r="E471" s="34">
        <f>Subsurface_Scenario_Data!A225</f>
        <v>51.5</v>
      </c>
      <c r="F471" s="34">
        <f>Subsurface_Scenario_Data!G225</f>
        <v>25518.38803152569</v>
      </c>
    </row>
    <row r="472" spans="1:6">
      <c r="A472" s="34">
        <f>Subsurface_Scenario_Data!A226</f>
        <v>52</v>
      </c>
      <c r="B472" s="34">
        <f>Subsurface_Scenario_Data!E226</f>
        <v>8019.6968658875849</v>
      </c>
      <c r="C472" s="34">
        <f>Subsurface_Scenario_Data!A226</f>
        <v>52</v>
      </c>
      <c r="D472" s="34">
        <f>Subsurface_Scenario_Data!F226</f>
        <v>14581.267028886517</v>
      </c>
      <c r="E472" s="34">
        <f>Subsurface_Scenario_Data!A226</f>
        <v>52</v>
      </c>
      <c r="F472" s="34">
        <f>Subsurface_Scenario_Data!G226</f>
        <v>25517.217300551405</v>
      </c>
    </row>
    <row r="473" spans="1:6">
      <c r="A473" s="34">
        <f>Subsurface_Scenario_Data!A227</f>
        <v>52.5</v>
      </c>
      <c r="B473" s="34">
        <f>Subsurface_Scenario_Data!E227</f>
        <v>8020.3450319075146</v>
      </c>
      <c r="C473" s="34">
        <f>Subsurface_Scenario_Data!A227</f>
        <v>52.5</v>
      </c>
      <c r="D473" s="34">
        <f>Subsurface_Scenario_Data!F227</f>
        <v>14582.445512559116</v>
      </c>
      <c r="E473" s="34">
        <f>Subsurface_Scenario_Data!A227</f>
        <v>52.5</v>
      </c>
      <c r="F473" s="34">
        <f>Subsurface_Scenario_Data!G227</f>
        <v>25519.279646978452</v>
      </c>
    </row>
    <row r="474" spans="1:6">
      <c r="A474" s="34">
        <f>Subsurface_Scenario_Data!A228</f>
        <v>53</v>
      </c>
      <c r="B474" s="34">
        <f>Subsurface_Scenario_Data!E228</f>
        <v>8019.4746473956557</v>
      </c>
      <c r="C474" s="34">
        <f>Subsurface_Scenario_Data!A228</f>
        <v>53</v>
      </c>
      <c r="D474" s="34">
        <f>Subsurface_Scenario_Data!F228</f>
        <v>14580.862995264828</v>
      </c>
      <c r="E474" s="34">
        <f>Subsurface_Scenario_Data!A228</f>
        <v>53</v>
      </c>
      <c r="F474" s="34">
        <f>Subsurface_Scenario_Data!G228</f>
        <v>25516.510241713448</v>
      </c>
    </row>
    <row r="475" spans="1:6">
      <c r="A475" s="34">
        <f>Subsurface_Scenario_Data!A229</f>
        <v>53.5</v>
      </c>
      <c r="B475" s="34">
        <f>Subsurface_Scenario_Data!E229</f>
        <v>8020.4793575013491</v>
      </c>
      <c r="C475" s="34">
        <f>Subsurface_Scenario_Data!A229</f>
        <v>53.5</v>
      </c>
      <c r="D475" s="34">
        <f>Subsurface_Scenario_Data!F229</f>
        <v>14582.689740911543</v>
      </c>
      <c r="E475" s="34">
        <f>Subsurface_Scenario_Data!A229</f>
        <v>53.5</v>
      </c>
      <c r="F475" s="34">
        <f>Subsurface_Scenario_Data!G229</f>
        <v>25519.707046595198</v>
      </c>
    </row>
    <row r="476" spans="1:6">
      <c r="A476" s="34">
        <f>Subsurface_Scenario_Data!A230</f>
        <v>54</v>
      </c>
      <c r="B476" s="34">
        <f>Subsurface_Scenario_Data!E230</f>
        <v>8021.4215853414116</v>
      </c>
      <c r="C476" s="34">
        <f>Subsurface_Scenario_Data!A230</f>
        <v>54</v>
      </c>
      <c r="D476" s="34">
        <f>Subsurface_Scenario_Data!F230</f>
        <v>14584.40288243893</v>
      </c>
      <c r="E476" s="34">
        <f>Subsurface_Scenario_Data!A230</f>
        <v>54</v>
      </c>
      <c r="F476" s="34">
        <f>Subsurface_Scenario_Data!G230</f>
        <v>25522.705044268128</v>
      </c>
    </row>
    <row r="477" spans="1:6">
      <c r="A477" s="34">
        <f>Subsurface_Scenario_Data!A231</f>
        <v>54.5</v>
      </c>
      <c r="B477" s="34">
        <f>Subsurface_Scenario_Data!E231</f>
        <v>8022.9246914475671</v>
      </c>
      <c r="C477" s="34">
        <f>Subsurface_Scenario_Data!A231</f>
        <v>54.5</v>
      </c>
      <c r="D477" s="34">
        <f>Subsurface_Scenario_Data!F231</f>
        <v>14587.135802631939</v>
      </c>
      <c r="E477" s="34">
        <f>Subsurface_Scenario_Data!A231</f>
        <v>54.5</v>
      </c>
      <c r="F477" s="34">
        <f>Subsurface_Scenario_Data!G231</f>
        <v>25527.487654605895</v>
      </c>
    </row>
    <row r="478" spans="1:6">
      <c r="A478" s="34">
        <f>Subsurface_Scenario_Data!A232</f>
        <v>55</v>
      </c>
      <c r="B478" s="34">
        <f>Subsurface_Scenario_Data!E232</f>
        <v>8023.2715062417174</v>
      </c>
      <c r="C478" s="34">
        <f>Subsurface_Scenario_Data!A232</f>
        <v>55</v>
      </c>
      <c r="D478" s="34">
        <f>Subsurface_Scenario_Data!F232</f>
        <v>14587.76637498494</v>
      </c>
      <c r="E478" s="34">
        <f>Subsurface_Scenario_Data!A232</f>
        <v>55</v>
      </c>
      <c r="F478" s="34">
        <f>Subsurface_Scenario_Data!G232</f>
        <v>25528.591156223643</v>
      </c>
    </row>
    <row r="479" spans="1:6">
      <c r="A479" s="34">
        <f>Subsurface_Scenario_Data!A233</f>
        <v>55.5</v>
      </c>
      <c r="B479" s="34">
        <f>Subsurface_Scenario_Data!E233</f>
        <v>8025.0968561751324</v>
      </c>
      <c r="C479" s="34">
        <f>Subsurface_Scenario_Data!A233</f>
        <v>55.5</v>
      </c>
      <c r="D479" s="34">
        <f>Subsurface_Scenario_Data!F233</f>
        <v>14591.085193045694</v>
      </c>
      <c r="E479" s="34">
        <f>Subsurface_Scenario_Data!A233</f>
        <v>55.5</v>
      </c>
      <c r="F479" s="34">
        <f>Subsurface_Scenario_Data!G233</f>
        <v>25534.399087829963</v>
      </c>
    </row>
    <row r="480" spans="1:6">
      <c r="A480" s="34">
        <f>Subsurface_Scenario_Data!A234</f>
        <v>56</v>
      </c>
      <c r="B480" s="34">
        <f>Subsurface_Scenario_Data!E234</f>
        <v>8026.2188259693512</v>
      </c>
      <c r="C480" s="34">
        <f>Subsurface_Scenario_Data!A234</f>
        <v>56</v>
      </c>
      <c r="D480" s="34">
        <f>Subsurface_Scenario_Data!F234</f>
        <v>14593.125138126092</v>
      </c>
      <c r="E480" s="34">
        <f>Subsurface_Scenario_Data!A234</f>
        <v>56</v>
      </c>
      <c r="F480" s="34">
        <f>Subsurface_Scenario_Data!G234</f>
        <v>25537.96899172066</v>
      </c>
    </row>
    <row r="481" spans="1:6">
      <c r="A481" s="34">
        <f>Subsurface_Scenario_Data!A235</f>
        <v>56.5</v>
      </c>
      <c r="B481" s="34">
        <f>Subsurface_Scenario_Data!E235</f>
        <v>8027.5029065989638</v>
      </c>
      <c r="C481" s="34">
        <f>Subsurface_Scenario_Data!A235</f>
        <v>56.5</v>
      </c>
      <c r="D481" s="34">
        <f>Subsurface_Scenario_Data!F235</f>
        <v>14595.459830179932</v>
      </c>
      <c r="E481" s="34">
        <f>Subsurface_Scenario_Data!A235</f>
        <v>56.5</v>
      </c>
      <c r="F481" s="34">
        <f>Subsurface_Scenario_Data!G235</f>
        <v>25542.054702814883</v>
      </c>
    </row>
    <row r="482" spans="1:6">
      <c r="A482" s="34">
        <f>Subsurface_Scenario_Data!A236</f>
        <v>57</v>
      </c>
      <c r="B482" s="34">
        <f>Subsurface_Scenario_Data!E236</f>
        <v>8028.2652639527205</v>
      </c>
      <c r="C482" s="34">
        <f>Subsurface_Scenario_Data!A236</f>
        <v>57</v>
      </c>
      <c r="D482" s="34">
        <f>Subsurface_Scenario_Data!F236</f>
        <v>14596.84593445949</v>
      </c>
      <c r="E482" s="34">
        <f>Subsurface_Scenario_Data!A236</f>
        <v>57</v>
      </c>
      <c r="F482" s="34">
        <f>Subsurface_Scenario_Data!G236</f>
        <v>25544.480385304108</v>
      </c>
    </row>
    <row r="483" spans="1:6">
      <c r="A483" s="34">
        <f>Subsurface_Scenario_Data!A237</f>
        <v>57.5</v>
      </c>
      <c r="B483" s="34">
        <f>Subsurface_Scenario_Data!E237</f>
        <v>8031.6029314648258</v>
      </c>
      <c r="C483" s="34">
        <f>Subsurface_Scenario_Data!A237</f>
        <v>57.5</v>
      </c>
      <c r="D483" s="34">
        <f>Subsurface_Scenario_Data!F237</f>
        <v>14602.914420845136</v>
      </c>
      <c r="E483" s="34">
        <f>Subsurface_Scenario_Data!A237</f>
        <v>57.5</v>
      </c>
      <c r="F483" s="34">
        <f>Subsurface_Scenario_Data!G237</f>
        <v>25555.100236478989</v>
      </c>
    </row>
    <row r="484" spans="1:6">
      <c r="A484" s="34">
        <f>Subsurface_Scenario_Data!A238</f>
        <v>58</v>
      </c>
      <c r="B484" s="34">
        <f>Subsurface_Scenario_Data!E238</f>
        <v>8031.9779495066068</v>
      </c>
      <c r="C484" s="34">
        <f>Subsurface_Scenario_Data!A238</f>
        <v>58</v>
      </c>
      <c r="D484" s="34">
        <f>Subsurface_Scenario_Data!F238</f>
        <v>14603.596271830193</v>
      </c>
      <c r="E484" s="34">
        <f>Subsurface_Scenario_Data!A238</f>
        <v>58</v>
      </c>
      <c r="F484" s="34">
        <f>Subsurface_Scenario_Data!G238</f>
        <v>25556.293475702838</v>
      </c>
    </row>
    <row r="485" spans="1:6">
      <c r="A485" s="34">
        <f>Subsurface_Scenario_Data!A239</f>
        <v>58.5</v>
      </c>
      <c r="B485" s="34">
        <f>Subsurface_Scenario_Data!E239</f>
        <v>8034.0767079236066</v>
      </c>
      <c r="C485" s="34">
        <f>Subsurface_Scenario_Data!A239</f>
        <v>58.5</v>
      </c>
      <c r="D485" s="34">
        <f>Subsurface_Scenario_Data!F239</f>
        <v>14607.412196224737</v>
      </c>
      <c r="E485" s="34">
        <f>Subsurface_Scenario_Data!A239</f>
        <v>58.5</v>
      </c>
      <c r="F485" s="34">
        <f>Subsurface_Scenario_Data!G239</f>
        <v>25562.971343393292</v>
      </c>
    </row>
    <row r="486" spans="1:6">
      <c r="A486" s="34">
        <f>Subsurface_Scenario_Data!A240</f>
        <v>59</v>
      </c>
      <c r="B486" s="34">
        <f>Subsurface_Scenario_Data!E240</f>
        <v>8035.2592083027321</v>
      </c>
      <c r="C486" s="34">
        <f>Subsurface_Scenario_Data!A240</f>
        <v>59</v>
      </c>
      <c r="D486" s="34">
        <f>Subsurface_Scenario_Data!F240</f>
        <v>14609.562196914057</v>
      </c>
      <c r="E486" s="34">
        <f>Subsurface_Scenario_Data!A240</f>
        <v>59</v>
      </c>
      <c r="F486" s="34">
        <f>Subsurface_Scenario_Data!G240</f>
        <v>25566.733844599599</v>
      </c>
    </row>
    <row r="487" spans="1:6">
      <c r="A487" s="34">
        <f>Subsurface_Scenario_Data!A241</f>
        <v>59.5</v>
      </c>
      <c r="B487" s="34">
        <f>Subsurface_Scenario_Data!E241</f>
        <v>8038.7242690505027</v>
      </c>
      <c r="C487" s="34">
        <f>Subsurface_Scenario_Data!A241</f>
        <v>59.5</v>
      </c>
      <c r="D487" s="34">
        <f>Subsurface_Scenario_Data!F241</f>
        <v>14615.862307364549</v>
      </c>
      <c r="E487" s="34">
        <f>Subsurface_Scenario_Data!A241</f>
        <v>59.5</v>
      </c>
      <c r="F487" s="34">
        <f>Subsurface_Scenario_Data!G241</f>
        <v>25577.759037887961</v>
      </c>
    </row>
    <row r="488" spans="1:6">
      <c r="A488" s="34">
        <f>Subsurface_Scenario_Data!A242</f>
        <v>60</v>
      </c>
      <c r="B488" s="34">
        <f>Subsurface_Scenario_Data!E242</f>
        <v>8039.4263003378273</v>
      </c>
      <c r="C488" s="34">
        <f>Subsurface_Scenario_Data!A242</f>
        <v>60</v>
      </c>
      <c r="D488" s="34">
        <f>Subsurface_Scenario_Data!F242</f>
        <v>14617.138727886957</v>
      </c>
      <c r="E488" s="34">
        <f>Subsurface_Scenario_Data!A242</f>
        <v>60</v>
      </c>
      <c r="F488" s="34">
        <f>Subsurface_Scenario_Data!G242</f>
        <v>25579.992773802176</v>
      </c>
    </row>
    <row r="491" spans="1:6" ht="15.6" customHeight="1">
      <c r="A491" s="32" t="s">
        <v>606</v>
      </c>
    </row>
    <row r="492" spans="1:6">
      <c r="A492" s="33" t="s">
        <v>607</v>
      </c>
      <c r="B492" s="33" t="s">
        <v>608</v>
      </c>
      <c r="C492" s="33" t="s">
        <v>609</v>
      </c>
      <c r="D492" s="33" t="s">
        <v>610</v>
      </c>
      <c r="E492" s="33" t="s">
        <v>611</v>
      </c>
      <c r="F492" s="33" t="s">
        <v>612</v>
      </c>
    </row>
    <row r="493" spans="1:6">
      <c r="A493" s="34">
        <f>Subsurface_Scenario_Data!A2</f>
        <v>-60</v>
      </c>
      <c r="B493" s="34">
        <f>Subsurface_Scenario_Data!C2</f>
        <v>13038.343476908214</v>
      </c>
      <c r="C493" s="34">
        <f>Subsurface_Scenario_Data!A2</f>
        <v>-60</v>
      </c>
      <c r="D493" s="34">
        <f>Subsurface_Scenario_Data!B2</f>
        <v>14538.343476908214</v>
      </c>
      <c r="E493" s="34">
        <f>Subsurface_Scenario_Data!A2</f>
        <v>-60</v>
      </c>
      <c r="F493" s="34">
        <f>Subsurface_Scenario_Data!D2</f>
        <v>16038.343476908214</v>
      </c>
    </row>
    <row r="494" spans="1:6">
      <c r="A494" s="34">
        <f>Subsurface_Scenario_Data!A3</f>
        <v>-59.5</v>
      </c>
      <c r="B494" s="34">
        <f>Subsurface_Scenario_Data!C3</f>
        <v>13048.766391190573</v>
      </c>
      <c r="C494" s="34">
        <f>Subsurface_Scenario_Data!A3</f>
        <v>-59.5</v>
      </c>
      <c r="D494" s="34">
        <f>Subsurface_Scenario_Data!B3</f>
        <v>14548.766391190573</v>
      </c>
      <c r="E494" s="34">
        <f>Subsurface_Scenario_Data!A3</f>
        <v>-59.5</v>
      </c>
      <c r="F494" s="34">
        <f>Subsurface_Scenario_Data!D3</f>
        <v>16048.766391190573</v>
      </c>
    </row>
    <row r="495" spans="1:6">
      <c r="A495" s="34">
        <f>Subsurface_Scenario_Data!A4</f>
        <v>-59</v>
      </c>
      <c r="B495" s="34">
        <f>Subsurface_Scenario_Data!C4</f>
        <v>13057.33823698979</v>
      </c>
      <c r="C495" s="34">
        <f>Subsurface_Scenario_Data!A4</f>
        <v>-59</v>
      </c>
      <c r="D495" s="34">
        <f>Subsurface_Scenario_Data!B4</f>
        <v>14557.33823698979</v>
      </c>
      <c r="E495" s="34">
        <f>Subsurface_Scenario_Data!A4</f>
        <v>-59</v>
      </c>
      <c r="F495" s="34">
        <f>Subsurface_Scenario_Data!D4</f>
        <v>16057.33823698979</v>
      </c>
    </row>
    <row r="496" spans="1:6">
      <c r="A496" s="34">
        <f>Subsurface_Scenario_Data!A5</f>
        <v>-58.5</v>
      </c>
      <c r="B496" s="34">
        <f>Subsurface_Scenario_Data!C5</f>
        <v>13062.907070815563</v>
      </c>
      <c r="C496" s="34">
        <f>Subsurface_Scenario_Data!A5</f>
        <v>-58.5</v>
      </c>
      <c r="D496" s="34">
        <f>Subsurface_Scenario_Data!B5</f>
        <v>14562.907070815563</v>
      </c>
      <c r="E496" s="34">
        <f>Subsurface_Scenario_Data!A5</f>
        <v>-58.5</v>
      </c>
      <c r="F496" s="34">
        <f>Subsurface_Scenario_Data!D5</f>
        <v>16062.907070815563</v>
      </c>
    </row>
    <row r="497" spans="1:6">
      <c r="A497" s="34">
        <f>Subsurface_Scenario_Data!A6</f>
        <v>-58</v>
      </c>
      <c r="B497" s="34">
        <f>Subsurface_Scenario_Data!C6</f>
        <v>13073.125618242737</v>
      </c>
      <c r="C497" s="34">
        <f>Subsurface_Scenario_Data!A6</f>
        <v>-58</v>
      </c>
      <c r="D497" s="34">
        <f>Subsurface_Scenario_Data!B6</f>
        <v>14573.125618242737</v>
      </c>
      <c r="E497" s="34">
        <f>Subsurface_Scenario_Data!A6</f>
        <v>-58</v>
      </c>
      <c r="F497" s="34">
        <f>Subsurface_Scenario_Data!D6</f>
        <v>16073.125618242737</v>
      </c>
    </row>
    <row r="498" spans="1:6">
      <c r="A498" s="34">
        <f>Subsurface_Scenario_Data!A7</f>
        <v>-57.5</v>
      </c>
      <c r="B498" s="34">
        <f>Subsurface_Scenario_Data!C7</f>
        <v>13078.335140524403</v>
      </c>
      <c r="C498" s="34">
        <f>Subsurface_Scenario_Data!A7</f>
        <v>-57.5</v>
      </c>
      <c r="D498" s="34">
        <f>Subsurface_Scenario_Data!B7</f>
        <v>14578.335140524403</v>
      </c>
      <c r="E498" s="34">
        <f>Subsurface_Scenario_Data!A7</f>
        <v>-57.5</v>
      </c>
      <c r="F498" s="34">
        <f>Subsurface_Scenario_Data!D7</f>
        <v>16078.335140524403</v>
      </c>
    </row>
    <row r="499" spans="1:6">
      <c r="A499" s="34">
        <f>Subsurface_Scenario_Data!A8</f>
        <v>-57</v>
      </c>
      <c r="B499" s="34">
        <f>Subsurface_Scenario_Data!C8</f>
        <v>13085.997030216358</v>
      </c>
      <c r="C499" s="34">
        <f>Subsurface_Scenario_Data!A8</f>
        <v>-57</v>
      </c>
      <c r="D499" s="34">
        <f>Subsurface_Scenario_Data!B8</f>
        <v>14585.997030216358</v>
      </c>
      <c r="E499" s="34">
        <f>Subsurface_Scenario_Data!A8</f>
        <v>-57</v>
      </c>
      <c r="F499" s="34">
        <f>Subsurface_Scenario_Data!D8</f>
        <v>16085.997030216358</v>
      </c>
    </row>
    <row r="500" spans="1:6">
      <c r="A500" s="34">
        <f>Subsurface_Scenario_Data!A9</f>
        <v>-56.5</v>
      </c>
      <c r="B500" s="34">
        <f>Subsurface_Scenario_Data!C9</f>
        <v>13092.499316370247</v>
      </c>
      <c r="C500" s="34">
        <f>Subsurface_Scenario_Data!A9</f>
        <v>-56.5</v>
      </c>
      <c r="D500" s="34">
        <f>Subsurface_Scenario_Data!B9</f>
        <v>14592.499316370247</v>
      </c>
      <c r="E500" s="34">
        <f>Subsurface_Scenario_Data!A9</f>
        <v>-56.5</v>
      </c>
      <c r="F500" s="34">
        <f>Subsurface_Scenario_Data!D9</f>
        <v>16092.499316370247</v>
      </c>
    </row>
    <row r="501" spans="1:6">
      <c r="A501" s="34">
        <f>Subsurface_Scenario_Data!A10</f>
        <v>-56</v>
      </c>
      <c r="B501" s="34">
        <f>Subsurface_Scenario_Data!C10</f>
        <v>13095.55464426455</v>
      </c>
      <c r="C501" s="34">
        <f>Subsurface_Scenario_Data!A10</f>
        <v>-56</v>
      </c>
      <c r="D501" s="34">
        <f>Subsurface_Scenario_Data!B10</f>
        <v>14595.55464426455</v>
      </c>
      <c r="E501" s="34">
        <f>Subsurface_Scenario_Data!A10</f>
        <v>-56</v>
      </c>
      <c r="F501" s="34">
        <f>Subsurface_Scenario_Data!D10</f>
        <v>16095.55464426455</v>
      </c>
    </row>
    <row r="502" spans="1:6">
      <c r="A502" s="34">
        <f>Subsurface_Scenario_Data!A11</f>
        <v>-55.5</v>
      </c>
      <c r="B502" s="34">
        <f>Subsurface_Scenario_Data!C11</f>
        <v>13102.692839300287</v>
      </c>
      <c r="C502" s="34">
        <f>Subsurface_Scenario_Data!A11</f>
        <v>-55.5</v>
      </c>
      <c r="D502" s="34">
        <f>Subsurface_Scenario_Data!B11</f>
        <v>14602.692839300287</v>
      </c>
      <c r="E502" s="34">
        <f>Subsurface_Scenario_Data!A11</f>
        <v>-55.5</v>
      </c>
      <c r="F502" s="34">
        <f>Subsurface_Scenario_Data!D11</f>
        <v>16102.692839300287</v>
      </c>
    </row>
    <row r="503" spans="1:6">
      <c r="A503" s="34">
        <f>Subsurface_Scenario_Data!A12</f>
        <v>-55</v>
      </c>
      <c r="B503" s="34">
        <f>Subsurface_Scenario_Data!C12</f>
        <v>13106.307966267494</v>
      </c>
      <c r="C503" s="34">
        <f>Subsurface_Scenario_Data!A12</f>
        <v>-55</v>
      </c>
      <c r="D503" s="34">
        <f>Subsurface_Scenario_Data!B12</f>
        <v>14606.307966267494</v>
      </c>
      <c r="E503" s="34">
        <f>Subsurface_Scenario_Data!A12</f>
        <v>-55</v>
      </c>
      <c r="F503" s="34">
        <f>Subsurface_Scenario_Data!D12</f>
        <v>16106.307966267494</v>
      </c>
    </row>
    <row r="504" spans="1:6">
      <c r="A504" s="34">
        <f>Subsurface_Scenario_Data!A13</f>
        <v>-54.5</v>
      </c>
      <c r="B504" s="34">
        <f>Subsurface_Scenario_Data!C13</f>
        <v>13109.094149774912</v>
      </c>
      <c r="C504" s="34">
        <f>Subsurface_Scenario_Data!A13</f>
        <v>-54.5</v>
      </c>
      <c r="D504" s="34">
        <f>Subsurface_Scenario_Data!B13</f>
        <v>14609.094149774912</v>
      </c>
      <c r="E504" s="34">
        <f>Subsurface_Scenario_Data!A13</f>
        <v>-54.5</v>
      </c>
      <c r="F504" s="34">
        <f>Subsurface_Scenario_Data!D13</f>
        <v>16109.094149774912</v>
      </c>
    </row>
    <row r="505" spans="1:6">
      <c r="A505" s="34">
        <f>Subsurface_Scenario_Data!A14</f>
        <v>-54</v>
      </c>
      <c r="B505" s="34">
        <f>Subsurface_Scenario_Data!C14</f>
        <v>13113.717465260237</v>
      </c>
      <c r="C505" s="34">
        <f>Subsurface_Scenario_Data!A14</f>
        <v>-54</v>
      </c>
      <c r="D505" s="34">
        <f>Subsurface_Scenario_Data!B14</f>
        <v>14613.717465260237</v>
      </c>
      <c r="E505" s="34">
        <f>Subsurface_Scenario_Data!A14</f>
        <v>-54</v>
      </c>
      <c r="F505" s="34">
        <f>Subsurface_Scenario_Data!D14</f>
        <v>16113.717465260237</v>
      </c>
    </row>
    <row r="506" spans="1:6">
      <c r="A506" s="34">
        <f>Subsurface_Scenario_Data!A15</f>
        <v>-53.5</v>
      </c>
      <c r="B506" s="34">
        <f>Subsurface_Scenario_Data!C15</f>
        <v>13115.557901101563</v>
      </c>
      <c r="C506" s="34">
        <f>Subsurface_Scenario_Data!A15</f>
        <v>-53.5</v>
      </c>
      <c r="D506" s="34">
        <f>Subsurface_Scenario_Data!B15</f>
        <v>14615.557901101563</v>
      </c>
      <c r="E506" s="34">
        <f>Subsurface_Scenario_Data!A15</f>
        <v>-53.5</v>
      </c>
      <c r="F506" s="34">
        <f>Subsurface_Scenario_Data!D15</f>
        <v>16115.557901101563</v>
      </c>
    </row>
    <row r="507" spans="1:6">
      <c r="A507" s="34">
        <f>Subsurface_Scenario_Data!A16</f>
        <v>-53</v>
      </c>
      <c r="B507" s="34">
        <f>Subsurface_Scenario_Data!C16</f>
        <v>13118.824704591409</v>
      </c>
      <c r="C507" s="34">
        <f>Subsurface_Scenario_Data!A16</f>
        <v>-53</v>
      </c>
      <c r="D507" s="34">
        <f>Subsurface_Scenario_Data!B16</f>
        <v>14618.824704591409</v>
      </c>
      <c r="E507" s="34">
        <f>Subsurface_Scenario_Data!A16</f>
        <v>-53</v>
      </c>
      <c r="F507" s="34">
        <f>Subsurface_Scenario_Data!D16</f>
        <v>16118.824704591409</v>
      </c>
    </row>
    <row r="508" spans="1:6">
      <c r="A508" s="34">
        <f>Subsurface_Scenario_Data!A17</f>
        <v>-52.5</v>
      </c>
      <c r="B508" s="34">
        <f>Subsurface_Scenario_Data!C17</f>
        <v>13121.223871899127</v>
      </c>
      <c r="C508" s="34">
        <f>Subsurface_Scenario_Data!A17</f>
        <v>-52.5</v>
      </c>
      <c r="D508" s="34">
        <f>Subsurface_Scenario_Data!B17</f>
        <v>14621.223871899127</v>
      </c>
      <c r="E508" s="34">
        <f>Subsurface_Scenario_Data!A17</f>
        <v>-52.5</v>
      </c>
      <c r="F508" s="34">
        <f>Subsurface_Scenario_Data!D17</f>
        <v>16121.223871899127</v>
      </c>
    </row>
    <row r="509" spans="1:6">
      <c r="A509" s="34">
        <f>Subsurface_Scenario_Data!A18</f>
        <v>-52</v>
      </c>
      <c r="B509" s="34">
        <f>Subsurface_Scenario_Data!C18</f>
        <v>13122.536888707544</v>
      </c>
      <c r="C509" s="34">
        <f>Subsurface_Scenario_Data!A18</f>
        <v>-52</v>
      </c>
      <c r="D509" s="34">
        <f>Subsurface_Scenario_Data!B18</f>
        <v>14622.536888707544</v>
      </c>
      <c r="E509" s="34">
        <f>Subsurface_Scenario_Data!A18</f>
        <v>-52</v>
      </c>
      <c r="F509" s="34">
        <f>Subsurface_Scenario_Data!D18</f>
        <v>16122.536888707544</v>
      </c>
    </row>
    <row r="510" spans="1:6">
      <c r="A510" s="34">
        <f>Subsurface_Scenario_Data!A19</f>
        <v>-51.5</v>
      </c>
      <c r="B510" s="34">
        <f>Subsurface_Scenario_Data!C19</f>
        <v>13122.370048519269</v>
      </c>
      <c r="C510" s="34">
        <f>Subsurface_Scenario_Data!A19</f>
        <v>-51.5</v>
      </c>
      <c r="D510" s="34">
        <f>Subsurface_Scenario_Data!B19</f>
        <v>14622.370048519269</v>
      </c>
      <c r="E510" s="34">
        <f>Subsurface_Scenario_Data!A19</f>
        <v>-51.5</v>
      </c>
      <c r="F510" s="34">
        <f>Subsurface_Scenario_Data!D19</f>
        <v>16122.370048519269</v>
      </c>
    </row>
    <row r="511" spans="1:6">
      <c r="A511" s="34">
        <f>Subsurface_Scenario_Data!A20</f>
        <v>-51</v>
      </c>
      <c r="B511" s="34">
        <f>Subsurface_Scenario_Data!C20</f>
        <v>13125.906076815863</v>
      </c>
      <c r="C511" s="34">
        <f>Subsurface_Scenario_Data!A20</f>
        <v>-51</v>
      </c>
      <c r="D511" s="34">
        <f>Subsurface_Scenario_Data!B20</f>
        <v>14625.906076815863</v>
      </c>
      <c r="E511" s="34">
        <f>Subsurface_Scenario_Data!A20</f>
        <v>-51</v>
      </c>
      <c r="F511" s="34">
        <f>Subsurface_Scenario_Data!D20</f>
        <v>16125.906076815863</v>
      </c>
    </row>
    <row r="512" spans="1:6">
      <c r="A512" s="34">
        <f>Subsurface_Scenario_Data!A21</f>
        <v>-50.5</v>
      </c>
      <c r="B512" s="34">
        <f>Subsurface_Scenario_Data!C21</f>
        <v>13128.005233442198</v>
      </c>
      <c r="C512" s="34">
        <f>Subsurface_Scenario_Data!A21</f>
        <v>-50.5</v>
      </c>
      <c r="D512" s="34">
        <f>Subsurface_Scenario_Data!B21</f>
        <v>14628.005233442198</v>
      </c>
      <c r="E512" s="34">
        <f>Subsurface_Scenario_Data!A21</f>
        <v>-50.5</v>
      </c>
      <c r="F512" s="34">
        <f>Subsurface_Scenario_Data!D21</f>
        <v>16128.005233442198</v>
      </c>
    </row>
    <row r="513" spans="1:6">
      <c r="A513" s="34">
        <f>Subsurface_Scenario_Data!A22</f>
        <v>-50</v>
      </c>
      <c r="B513" s="34">
        <f>Subsurface_Scenario_Data!C22</f>
        <v>13126.012286300016</v>
      </c>
      <c r="C513" s="34">
        <f>Subsurface_Scenario_Data!A22</f>
        <v>-50</v>
      </c>
      <c r="D513" s="34">
        <f>Subsurface_Scenario_Data!B22</f>
        <v>14626.012286300016</v>
      </c>
      <c r="E513" s="34">
        <f>Subsurface_Scenario_Data!A22</f>
        <v>-50</v>
      </c>
      <c r="F513" s="34">
        <f>Subsurface_Scenario_Data!D22</f>
        <v>16126.012286300016</v>
      </c>
    </row>
    <row r="514" spans="1:6">
      <c r="A514" s="34">
        <f>Subsurface_Scenario_Data!A23</f>
        <v>-49.5</v>
      </c>
      <c r="B514" s="34">
        <f>Subsurface_Scenario_Data!C23</f>
        <v>13129.040649051145</v>
      </c>
      <c r="C514" s="34">
        <f>Subsurface_Scenario_Data!A23</f>
        <v>-49.5</v>
      </c>
      <c r="D514" s="34">
        <f>Subsurface_Scenario_Data!B23</f>
        <v>14629.040649051145</v>
      </c>
      <c r="E514" s="34">
        <f>Subsurface_Scenario_Data!A23</f>
        <v>-49.5</v>
      </c>
      <c r="F514" s="34">
        <f>Subsurface_Scenario_Data!D23</f>
        <v>16129.040649051145</v>
      </c>
    </row>
    <row r="515" spans="1:6">
      <c r="A515" s="34">
        <f>Subsurface_Scenario_Data!A24</f>
        <v>-49</v>
      </c>
      <c r="B515" s="34">
        <f>Subsurface_Scenario_Data!C24</f>
        <v>13128.219878746677</v>
      </c>
      <c r="C515" s="34">
        <f>Subsurface_Scenario_Data!A24</f>
        <v>-49</v>
      </c>
      <c r="D515" s="34">
        <f>Subsurface_Scenario_Data!B24</f>
        <v>14628.219878746677</v>
      </c>
      <c r="E515" s="34">
        <f>Subsurface_Scenario_Data!A24</f>
        <v>-49</v>
      </c>
      <c r="F515" s="34">
        <f>Subsurface_Scenario_Data!D24</f>
        <v>16128.219878746677</v>
      </c>
    </row>
    <row r="516" spans="1:6">
      <c r="A516" s="34">
        <f>Subsurface_Scenario_Data!A25</f>
        <v>-48.5</v>
      </c>
      <c r="B516" s="34">
        <f>Subsurface_Scenario_Data!C25</f>
        <v>13128.865542990872</v>
      </c>
      <c r="C516" s="34">
        <f>Subsurface_Scenario_Data!A25</f>
        <v>-48.5</v>
      </c>
      <c r="D516" s="34">
        <f>Subsurface_Scenario_Data!B25</f>
        <v>14628.865542990872</v>
      </c>
      <c r="E516" s="34">
        <f>Subsurface_Scenario_Data!A25</f>
        <v>-48.5</v>
      </c>
      <c r="F516" s="34">
        <f>Subsurface_Scenario_Data!D25</f>
        <v>16128.865542990872</v>
      </c>
    </row>
    <row r="517" spans="1:6">
      <c r="A517" s="34">
        <f>Subsurface_Scenario_Data!A26</f>
        <v>-48</v>
      </c>
      <c r="B517" s="34">
        <f>Subsurface_Scenario_Data!C26</f>
        <v>13130.343646203193</v>
      </c>
      <c r="C517" s="34">
        <f>Subsurface_Scenario_Data!A26</f>
        <v>-48</v>
      </c>
      <c r="D517" s="34">
        <f>Subsurface_Scenario_Data!B26</f>
        <v>14630.343646203193</v>
      </c>
      <c r="E517" s="34">
        <f>Subsurface_Scenario_Data!A26</f>
        <v>-48</v>
      </c>
      <c r="F517" s="34">
        <f>Subsurface_Scenario_Data!D26</f>
        <v>16130.343646203193</v>
      </c>
    </row>
    <row r="518" spans="1:6">
      <c r="A518" s="34">
        <f>Subsurface_Scenario_Data!A27</f>
        <v>-47.5</v>
      </c>
      <c r="B518" s="34">
        <f>Subsurface_Scenario_Data!C27</f>
        <v>13128.543151160482</v>
      </c>
      <c r="C518" s="34">
        <f>Subsurface_Scenario_Data!A27</f>
        <v>-47.5</v>
      </c>
      <c r="D518" s="34">
        <f>Subsurface_Scenario_Data!B27</f>
        <v>14628.543151160482</v>
      </c>
      <c r="E518" s="34">
        <f>Subsurface_Scenario_Data!A27</f>
        <v>-47.5</v>
      </c>
      <c r="F518" s="34">
        <f>Subsurface_Scenario_Data!D27</f>
        <v>16128.543151160482</v>
      </c>
    </row>
    <row r="519" spans="1:6">
      <c r="A519" s="34">
        <f>Subsurface_Scenario_Data!A28</f>
        <v>-47</v>
      </c>
      <c r="B519" s="34">
        <f>Subsurface_Scenario_Data!C28</f>
        <v>13128.933341310511</v>
      </c>
      <c r="C519" s="34">
        <f>Subsurface_Scenario_Data!A28</f>
        <v>-47</v>
      </c>
      <c r="D519" s="34">
        <f>Subsurface_Scenario_Data!B28</f>
        <v>14628.933341310511</v>
      </c>
      <c r="E519" s="34">
        <f>Subsurface_Scenario_Data!A28</f>
        <v>-47</v>
      </c>
      <c r="F519" s="34">
        <f>Subsurface_Scenario_Data!D28</f>
        <v>16128.933341310511</v>
      </c>
    </row>
    <row r="520" spans="1:6">
      <c r="A520" s="34">
        <f>Subsurface_Scenario_Data!A29</f>
        <v>-46.5</v>
      </c>
      <c r="B520" s="34">
        <f>Subsurface_Scenario_Data!C29</f>
        <v>13127.807692098573</v>
      </c>
      <c r="C520" s="34">
        <f>Subsurface_Scenario_Data!A29</f>
        <v>-46.5</v>
      </c>
      <c r="D520" s="34">
        <f>Subsurface_Scenario_Data!B29</f>
        <v>14627.807692098573</v>
      </c>
      <c r="E520" s="34">
        <f>Subsurface_Scenario_Data!A29</f>
        <v>-46.5</v>
      </c>
      <c r="F520" s="34">
        <f>Subsurface_Scenario_Data!D29</f>
        <v>16127.807692098573</v>
      </c>
    </row>
    <row r="521" spans="1:6">
      <c r="A521" s="34">
        <f>Subsurface_Scenario_Data!A30</f>
        <v>-46</v>
      </c>
      <c r="B521" s="34">
        <f>Subsurface_Scenario_Data!C30</f>
        <v>13128.668588877104</v>
      </c>
      <c r="C521" s="34">
        <f>Subsurface_Scenario_Data!A30</f>
        <v>-46</v>
      </c>
      <c r="D521" s="34">
        <f>Subsurface_Scenario_Data!B30</f>
        <v>14628.668588877104</v>
      </c>
      <c r="E521" s="34">
        <f>Subsurface_Scenario_Data!A30</f>
        <v>-46</v>
      </c>
      <c r="F521" s="34">
        <f>Subsurface_Scenario_Data!D30</f>
        <v>16128.668588877104</v>
      </c>
    </row>
    <row r="522" spans="1:6">
      <c r="A522" s="34">
        <f>Subsurface_Scenario_Data!A31</f>
        <v>-45.5</v>
      </c>
      <c r="B522" s="34">
        <f>Subsurface_Scenario_Data!C31</f>
        <v>13128.019588067556</v>
      </c>
      <c r="C522" s="34">
        <f>Subsurface_Scenario_Data!A31</f>
        <v>-45.5</v>
      </c>
      <c r="D522" s="34">
        <f>Subsurface_Scenario_Data!B31</f>
        <v>14628.019588067556</v>
      </c>
      <c r="E522" s="34">
        <f>Subsurface_Scenario_Data!A31</f>
        <v>-45.5</v>
      </c>
      <c r="F522" s="34">
        <f>Subsurface_Scenario_Data!D31</f>
        <v>16128.019588067556</v>
      </c>
    </row>
    <row r="523" spans="1:6">
      <c r="A523" s="34">
        <f>Subsurface_Scenario_Data!A32</f>
        <v>-45</v>
      </c>
      <c r="B523" s="34">
        <f>Subsurface_Scenario_Data!C32</f>
        <v>13129.081269338794</v>
      </c>
      <c r="C523" s="34">
        <f>Subsurface_Scenario_Data!A32</f>
        <v>-45</v>
      </c>
      <c r="D523" s="34">
        <f>Subsurface_Scenario_Data!B32</f>
        <v>14629.081269338794</v>
      </c>
      <c r="E523" s="34">
        <f>Subsurface_Scenario_Data!A32</f>
        <v>-45</v>
      </c>
      <c r="F523" s="34">
        <f>Subsurface_Scenario_Data!D32</f>
        <v>16129.081269338794</v>
      </c>
    </row>
    <row r="524" spans="1:6">
      <c r="A524" s="34">
        <f>Subsurface_Scenario_Data!A33</f>
        <v>-44.5</v>
      </c>
      <c r="B524" s="34">
        <f>Subsurface_Scenario_Data!C33</f>
        <v>13127.974984883302</v>
      </c>
      <c r="C524" s="34">
        <f>Subsurface_Scenario_Data!A33</f>
        <v>-44.5</v>
      </c>
      <c r="D524" s="34">
        <f>Subsurface_Scenario_Data!B33</f>
        <v>14627.974984883302</v>
      </c>
      <c r="E524" s="34">
        <f>Subsurface_Scenario_Data!A33</f>
        <v>-44.5</v>
      </c>
      <c r="F524" s="34">
        <f>Subsurface_Scenario_Data!D33</f>
        <v>16127.974984883302</v>
      </c>
    </row>
    <row r="525" spans="1:6">
      <c r="A525" s="34">
        <f>Subsurface_Scenario_Data!A34</f>
        <v>-44</v>
      </c>
      <c r="B525" s="34">
        <f>Subsurface_Scenario_Data!C34</f>
        <v>13125.911504274929</v>
      </c>
      <c r="C525" s="34">
        <f>Subsurface_Scenario_Data!A34</f>
        <v>-44</v>
      </c>
      <c r="D525" s="34">
        <f>Subsurface_Scenario_Data!B34</f>
        <v>14625.911504274929</v>
      </c>
      <c r="E525" s="34">
        <f>Subsurface_Scenario_Data!A34</f>
        <v>-44</v>
      </c>
      <c r="F525" s="34">
        <f>Subsurface_Scenario_Data!D34</f>
        <v>16125.911504274929</v>
      </c>
    </row>
    <row r="526" spans="1:6">
      <c r="A526" s="34">
        <f>Subsurface_Scenario_Data!A35</f>
        <v>-43.5</v>
      </c>
      <c r="B526" s="34">
        <f>Subsurface_Scenario_Data!C35</f>
        <v>13121.986694083294</v>
      </c>
      <c r="C526" s="34">
        <f>Subsurface_Scenario_Data!A35</f>
        <v>-43.5</v>
      </c>
      <c r="D526" s="34">
        <f>Subsurface_Scenario_Data!B35</f>
        <v>14621.986694083294</v>
      </c>
      <c r="E526" s="34">
        <f>Subsurface_Scenario_Data!A35</f>
        <v>-43.5</v>
      </c>
      <c r="F526" s="34">
        <f>Subsurface_Scenario_Data!D35</f>
        <v>16121.986694083294</v>
      </c>
    </row>
    <row r="527" spans="1:6">
      <c r="A527" s="34">
        <f>Subsurface_Scenario_Data!A36</f>
        <v>-43</v>
      </c>
      <c r="B527" s="34">
        <f>Subsurface_Scenario_Data!C36</f>
        <v>13123.693198890638</v>
      </c>
      <c r="C527" s="34">
        <f>Subsurface_Scenario_Data!A36</f>
        <v>-43</v>
      </c>
      <c r="D527" s="34">
        <f>Subsurface_Scenario_Data!B36</f>
        <v>14623.693198890638</v>
      </c>
      <c r="E527" s="34">
        <f>Subsurface_Scenario_Data!A36</f>
        <v>-43</v>
      </c>
      <c r="F527" s="34">
        <f>Subsurface_Scenario_Data!D36</f>
        <v>16123.693198890638</v>
      </c>
    </row>
    <row r="528" spans="1:6">
      <c r="A528" s="34">
        <f>Subsurface_Scenario_Data!A37</f>
        <v>-42.5</v>
      </c>
      <c r="B528" s="34">
        <f>Subsurface_Scenario_Data!C37</f>
        <v>13120.914775457457</v>
      </c>
      <c r="C528" s="34">
        <f>Subsurface_Scenario_Data!A37</f>
        <v>-42.5</v>
      </c>
      <c r="D528" s="34">
        <f>Subsurface_Scenario_Data!B37</f>
        <v>14620.914775457457</v>
      </c>
      <c r="E528" s="34">
        <f>Subsurface_Scenario_Data!A37</f>
        <v>-42.5</v>
      </c>
      <c r="F528" s="34">
        <f>Subsurface_Scenario_Data!D37</f>
        <v>16120.914775457457</v>
      </c>
    </row>
    <row r="529" spans="1:6">
      <c r="A529" s="34">
        <f>Subsurface_Scenario_Data!A38</f>
        <v>-42</v>
      </c>
      <c r="B529" s="34">
        <f>Subsurface_Scenario_Data!C38</f>
        <v>13119.806259259829</v>
      </c>
      <c r="C529" s="34">
        <f>Subsurface_Scenario_Data!A38</f>
        <v>-42</v>
      </c>
      <c r="D529" s="34">
        <f>Subsurface_Scenario_Data!B38</f>
        <v>14619.806259259829</v>
      </c>
      <c r="E529" s="34">
        <f>Subsurface_Scenario_Data!A38</f>
        <v>-42</v>
      </c>
      <c r="F529" s="34">
        <f>Subsurface_Scenario_Data!D38</f>
        <v>16119.806259259829</v>
      </c>
    </row>
    <row r="530" spans="1:6">
      <c r="A530" s="34">
        <f>Subsurface_Scenario_Data!A39</f>
        <v>-41.5</v>
      </c>
      <c r="B530" s="34">
        <f>Subsurface_Scenario_Data!C39</f>
        <v>13117.022284654109</v>
      </c>
      <c r="C530" s="34">
        <f>Subsurface_Scenario_Data!A39</f>
        <v>-41.5</v>
      </c>
      <c r="D530" s="34">
        <f>Subsurface_Scenario_Data!B39</f>
        <v>14617.022284654109</v>
      </c>
      <c r="E530" s="34">
        <f>Subsurface_Scenario_Data!A39</f>
        <v>-41.5</v>
      </c>
      <c r="F530" s="34">
        <f>Subsurface_Scenario_Data!D39</f>
        <v>16117.022284654109</v>
      </c>
    </row>
    <row r="531" spans="1:6">
      <c r="A531" s="34">
        <f>Subsurface_Scenario_Data!A40</f>
        <v>-41</v>
      </c>
      <c r="B531" s="34">
        <f>Subsurface_Scenario_Data!C40</f>
        <v>13113.623267805096</v>
      </c>
      <c r="C531" s="34">
        <f>Subsurface_Scenario_Data!A40</f>
        <v>-41</v>
      </c>
      <c r="D531" s="34">
        <f>Subsurface_Scenario_Data!B40</f>
        <v>14613.623267805096</v>
      </c>
      <c r="E531" s="34">
        <f>Subsurface_Scenario_Data!A40</f>
        <v>-41</v>
      </c>
      <c r="F531" s="34">
        <f>Subsurface_Scenario_Data!D40</f>
        <v>16113.623267805096</v>
      </c>
    </row>
    <row r="532" spans="1:6">
      <c r="A532" s="34">
        <f>Subsurface_Scenario_Data!A41</f>
        <v>-40.5</v>
      </c>
      <c r="B532" s="34">
        <f>Subsurface_Scenario_Data!C41</f>
        <v>13108.974517462988</v>
      </c>
      <c r="C532" s="34">
        <f>Subsurface_Scenario_Data!A41</f>
        <v>-40.5</v>
      </c>
      <c r="D532" s="34">
        <f>Subsurface_Scenario_Data!B41</f>
        <v>14608.974517462988</v>
      </c>
      <c r="E532" s="34">
        <f>Subsurface_Scenario_Data!A41</f>
        <v>-40.5</v>
      </c>
      <c r="F532" s="34">
        <f>Subsurface_Scenario_Data!D41</f>
        <v>16108.974517462988</v>
      </c>
    </row>
    <row r="533" spans="1:6">
      <c r="A533" s="34">
        <f>Subsurface_Scenario_Data!A42</f>
        <v>-40</v>
      </c>
      <c r="B533" s="34">
        <f>Subsurface_Scenario_Data!C42</f>
        <v>13105.554950848265</v>
      </c>
      <c r="C533" s="34">
        <f>Subsurface_Scenario_Data!A42</f>
        <v>-40</v>
      </c>
      <c r="D533" s="34">
        <f>Subsurface_Scenario_Data!B42</f>
        <v>14605.554950848265</v>
      </c>
      <c r="E533" s="34">
        <f>Subsurface_Scenario_Data!A42</f>
        <v>-40</v>
      </c>
      <c r="F533" s="34">
        <f>Subsurface_Scenario_Data!D42</f>
        <v>16105.554950848265</v>
      </c>
    </row>
    <row r="534" spans="1:6">
      <c r="A534" s="34">
        <f>Subsurface_Scenario_Data!A43</f>
        <v>-39.5</v>
      </c>
      <c r="B534" s="34">
        <f>Subsurface_Scenario_Data!C43</f>
        <v>13102.691093675494</v>
      </c>
      <c r="C534" s="34">
        <f>Subsurface_Scenario_Data!A43</f>
        <v>-39.5</v>
      </c>
      <c r="D534" s="34">
        <f>Subsurface_Scenario_Data!B43</f>
        <v>14602.691093675494</v>
      </c>
      <c r="E534" s="34">
        <f>Subsurface_Scenario_Data!A43</f>
        <v>-39.5</v>
      </c>
      <c r="F534" s="34">
        <f>Subsurface_Scenario_Data!D43</f>
        <v>16102.691093675494</v>
      </c>
    </row>
    <row r="535" spans="1:6">
      <c r="A535" s="34">
        <f>Subsurface_Scenario_Data!A44</f>
        <v>-39</v>
      </c>
      <c r="B535" s="34">
        <f>Subsurface_Scenario_Data!C44</f>
        <v>13102.748972256197</v>
      </c>
      <c r="C535" s="34">
        <f>Subsurface_Scenario_Data!A44</f>
        <v>-39</v>
      </c>
      <c r="D535" s="34">
        <f>Subsurface_Scenario_Data!B44</f>
        <v>14602.748972256197</v>
      </c>
      <c r="E535" s="34">
        <f>Subsurface_Scenario_Data!A44</f>
        <v>-39</v>
      </c>
      <c r="F535" s="34">
        <f>Subsurface_Scenario_Data!D44</f>
        <v>16102.748972256197</v>
      </c>
    </row>
    <row r="536" spans="1:6">
      <c r="A536" s="34">
        <f>Subsurface_Scenario_Data!A45</f>
        <v>-38.5</v>
      </c>
      <c r="B536" s="34">
        <f>Subsurface_Scenario_Data!C45</f>
        <v>13096.904162667912</v>
      </c>
      <c r="C536" s="34">
        <f>Subsurface_Scenario_Data!A45</f>
        <v>-38.5</v>
      </c>
      <c r="D536" s="34">
        <f>Subsurface_Scenario_Data!B45</f>
        <v>14596.904162667912</v>
      </c>
      <c r="E536" s="34">
        <f>Subsurface_Scenario_Data!A45</f>
        <v>-38.5</v>
      </c>
      <c r="F536" s="34">
        <f>Subsurface_Scenario_Data!D45</f>
        <v>16096.904162667912</v>
      </c>
    </row>
    <row r="537" spans="1:6">
      <c r="A537" s="34">
        <f>Subsurface_Scenario_Data!A46</f>
        <v>-38</v>
      </c>
      <c r="B537" s="34">
        <f>Subsurface_Scenario_Data!C46</f>
        <v>13096.295801636577</v>
      </c>
      <c r="C537" s="34">
        <f>Subsurface_Scenario_Data!A46</f>
        <v>-38</v>
      </c>
      <c r="D537" s="34">
        <f>Subsurface_Scenario_Data!B46</f>
        <v>14596.295801636577</v>
      </c>
      <c r="E537" s="34">
        <f>Subsurface_Scenario_Data!A46</f>
        <v>-38</v>
      </c>
      <c r="F537" s="34">
        <f>Subsurface_Scenario_Data!D46</f>
        <v>16096.295801636577</v>
      </c>
    </row>
    <row r="538" spans="1:6">
      <c r="A538" s="34">
        <f>Subsurface_Scenario_Data!A47</f>
        <v>-37.5</v>
      </c>
      <c r="B538" s="34">
        <f>Subsurface_Scenario_Data!C47</f>
        <v>13089.655674119578</v>
      </c>
      <c r="C538" s="34">
        <f>Subsurface_Scenario_Data!A47</f>
        <v>-37.5</v>
      </c>
      <c r="D538" s="34">
        <f>Subsurface_Scenario_Data!B47</f>
        <v>14589.655674119578</v>
      </c>
      <c r="E538" s="34">
        <f>Subsurface_Scenario_Data!A47</f>
        <v>-37.5</v>
      </c>
      <c r="F538" s="34">
        <f>Subsurface_Scenario_Data!D47</f>
        <v>16089.655674119578</v>
      </c>
    </row>
    <row r="539" spans="1:6">
      <c r="A539" s="34">
        <f>Subsurface_Scenario_Data!A48</f>
        <v>-37</v>
      </c>
      <c r="B539" s="34">
        <f>Subsurface_Scenario_Data!C48</f>
        <v>13088.806016104165</v>
      </c>
      <c r="C539" s="34">
        <f>Subsurface_Scenario_Data!A48</f>
        <v>-37</v>
      </c>
      <c r="D539" s="34">
        <f>Subsurface_Scenario_Data!B48</f>
        <v>14588.806016104165</v>
      </c>
      <c r="E539" s="34">
        <f>Subsurface_Scenario_Data!A48</f>
        <v>-37</v>
      </c>
      <c r="F539" s="34">
        <f>Subsurface_Scenario_Data!D48</f>
        <v>16088.806016104165</v>
      </c>
    </row>
    <row r="540" spans="1:6">
      <c r="A540" s="34">
        <f>Subsurface_Scenario_Data!A49</f>
        <v>-36.5</v>
      </c>
      <c r="B540" s="34">
        <f>Subsurface_Scenario_Data!C49</f>
        <v>13083.853391519191</v>
      </c>
      <c r="C540" s="34">
        <f>Subsurface_Scenario_Data!A49</f>
        <v>-36.5</v>
      </c>
      <c r="D540" s="34">
        <f>Subsurface_Scenario_Data!B49</f>
        <v>14583.853391519191</v>
      </c>
      <c r="E540" s="34">
        <f>Subsurface_Scenario_Data!A49</f>
        <v>-36.5</v>
      </c>
      <c r="F540" s="34">
        <f>Subsurface_Scenario_Data!D49</f>
        <v>16083.853391519191</v>
      </c>
    </row>
    <row r="541" spans="1:6">
      <c r="A541" s="34">
        <f>Subsurface_Scenario_Data!A50</f>
        <v>-36</v>
      </c>
      <c r="B541" s="34">
        <f>Subsurface_Scenario_Data!C50</f>
        <v>13082.102622173152</v>
      </c>
      <c r="C541" s="34">
        <f>Subsurface_Scenario_Data!A50</f>
        <v>-36</v>
      </c>
      <c r="D541" s="34">
        <f>Subsurface_Scenario_Data!B50</f>
        <v>14582.102622173152</v>
      </c>
      <c r="E541" s="34">
        <f>Subsurface_Scenario_Data!A50</f>
        <v>-36</v>
      </c>
      <c r="F541" s="34">
        <f>Subsurface_Scenario_Data!D50</f>
        <v>16082.102622173152</v>
      </c>
    </row>
    <row r="542" spans="1:6">
      <c r="A542" s="34">
        <f>Subsurface_Scenario_Data!A51</f>
        <v>-35.5</v>
      </c>
      <c r="B542" s="34">
        <f>Subsurface_Scenario_Data!C51</f>
        <v>13080.284946826378</v>
      </c>
      <c r="C542" s="34">
        <f>Subsurface_Scenario_Data!A51</f>
        <v>-35.5</v>
      </c>
      <c r="D542" s="34">
        <f>Subsurface_Scenario_Data!B51</f>
        <v>14580.284946826378</v>
      </c>
      <c r="E542" s="34">
        <f>Subsurface_Scenario_Data!A51</f>
        <v>-35.5</v>
      </c>
      <c r="F542" s="34">
        <f>Subsurface_Scenario_Data!D51</f>
        <v>16080.284946826378</v>
      </c>
    </row>
    <row r="543" spans="1:6">
      <c r="A543" s="34">
        <f>Subsurface_Scenario_Data!A52</f>
        <v>-35</v>
      </c>
      <c r="B543" s="34">
        <f>Subsurface_Scenario_Data!C52</f>
        <v>13081.129325609469</v>
      </c>
      <c r="C543" s="34">
        <f>Subsurface_Scenario_Data!A52</f>
        <v>-35</v>
      </c>
      <c r="D543" s="34">
        <f>Subsurface_Scenario_Data!B52</f>
        <v>14581.129325609469</v>
      </c>
      <c r="E543" s="34">
        <f>Subsurface_Scenario_Data!A52</f>
        <v>-35</v>
      </c>
      <c r="F543" s="34">
        <f>Subsurface_Scenario_Data!D52</f>
        <v>16081.129325609469</v>
      </c>
    </row>
    <row r="544" spans="1:6">
      <c r="A544" s="34">
        <f>Subsurface_Scenario_Data!A53</f>
        <v>-34.5</v>
      </c>
      <c r="B544" s="34">
        <f>Subsurface_Scenario_Data!C53</f>
        <v>13076.857632008796</v>
      </c>
      <c r="C544" s="34">
        <f>Subsurface_Scenario_Data!A53</f>
        <v>-34.5</v>
      </c>
      <c r="D544" s="34">
        <f>Subsurface_Scenario_Data!B53</f>
        <v>14576.857632008796</v>
      </c>
      <c r="E544" s="34">
        <f>Subsurface_Scenario_Data!A53</f>
        <v>-34.5</v>
      </c>
      <c r="F544" s="34">
        <f>Subsurface_Scenario_Data!D53</f>
        <v>16076.857632008796</v>
      </c>
    </row>
    <row r="545" spans="1:6">
      <c r="A545" s="34">
        <f>Subsurface_Scenario_Data!A54</f>
        <v>-34</v>
      </c>
      <c r="B545" s="34">
        <f>Subsurface_Scenario_Data!C54</f>
        <v>13077.628747923234</v>
      </c>
      <c r="C545" s="34">
        <f>Subsurface_Scenario_Data!A54</f>
        <v>-34</v>
      </c>
      <c r="D545" s="34">
        <f>Subsurface_Scenario_Data!B54</f>
        <v>14577.628747923234</v>
      </c>
      <c r="E545" s="34">
        <f>Subsurface_Scenario_Data!A54</f>
        <v>-34</v>
      </c>
      <c r="F545" s="34">
        <f>Subsurface_Scenario_Data!D54</f>
        <v>16077.628747923234</v>
      </c>
    </row>
    <row r="546" spans="1:6">
      <c r="A546" s="34">
        <f>Subsurface_Scenario_Data!A55</f>
        <v>-33.5</v>
      </c>
      <c r="B546" s="34">
        <f>Subsurface_Scenario_Data!C55</f>
        <v>13078.092560023488</v>
      </c>
      <c r="C546" s="34">
        <f>Subsurface_Scenario_Data!A55</f>
        <v>-33.5</v>
      </c>
      <c r="D546" s="34">
        <f>Subsurface_Scenario_Data!B55</f>
        <v>14578.092560023488</v>
      </c>
      <c r="E546" s="34">
        <f>Subsurface_Scenario_Data!A55</f>
        <v>-33.5</v>
      </c>
      <c r="F546" s="34">
        <f>Subsurface_Scenario_Data!D55</f>
        <v>16078.092560023488</v>
      </c>
    </row>
    <row r="547" spans="1:6">
      <c r="A547" s="34">
        <f>Subsurface_Scenario_Data!A56</f>
        <v>-33</v>
      </c>
      <c r="B547" s="34">
        <f>Subsurface_Scenario_Data!C56</f>
        <v>13078.466646582594</v>
      </c>
      <c r="C547" s="34">
        <f>Subsurface_Scenario_Data!A56</f>
        <v>-33</v>
      </c>
      <c r="D547" s="34">
        <f>Subsurface_Scenario_Data!B56</f>
        <v>14578.466646582594</v>
      </c>
      <c r="E547" s="34">
        <f>Subsurface_Scenario_Data!A56</f>
        <v>-33</v>
      </c>
      <c r="F547" s="34">
        <f>Subsurface_Scenario_Data!D56</f>
        <v>16078.466646582594</v>
      </c>
    </row>
    <row r="548" spans="1:6">
      <c r="A548" s="34">
        <f>Subsurface_Scenario_Data!A57</f>
        <v>-32.5</v>
      </c>
      <c r="B548" s="34">
        <f>Subsurface_Scenario_Data!C57</f>
        <v>13080.08569704939</v>
      </c>
      <c r="C548" s="34">
        <f>Subsurface_Scenario_Data!A57</f>
        <v>-32.5</v>
      </c>
      <c r="D548" s="34">
        <f>Subsurface_Scenario_Data!B57</f>
        <v>14580.08569704939</v>
      </c>
      <c r="E548" s="34">
        <f>Subsurface_Scenario_Data!A57</f>
        <v>-32.5</v>
      </c>
      <c r="F548" s="34">
        <f>Subsurface_Scenario_Data!D57</f>
        <v>16080.08569704939</v>
      </c>
    </row>
    <row r="549" spans="1:6">
      <c r="A549" s="34">
        <f>Subsurface_Scenario_Data!A58</f>
        <v>-32</v>
      </c>
      <c r="B549" s="34">
        <f>Subsurface_Scenario_Data!C58</f>
        <v>13084.952070760557</v>
      </c>
      <c r="C549" s="34">
        <f>Subsurface_Scenario_Data!A58</f>
        <v>-32</v>
      </c>
      <c r="D549" s="34">
        <f>Subsurface_Scenario_Data!B58</f>
        <v>14584.952070760557</v>
      </c>
      <c r="E549" s="34">
        <f>Subsurface_Scenario_Data!A58</f>
        <v>-32</v>
      </c>
      <c r="F549" s="34">
        <f>Subsurface_Scenario_Data!D58</f>
        <v>16084.952070760557</v>
      </c>
    </row>
    <row r="550" spans="1:6">
      <c r="A550" s="34">
        <f>Subsurface_Scenario_Data!A59</f>
        <v>-31.5</v>
      </c>
      <c r="B550" s="34">
        <f>Subsurface_Scenario_Data!C59</f>
        <v>13087.057234351585</v>
      </c>
      <c r="C550" s="34">
        <f>Subsurface_Scenario_Data!A59</f>
        <v>-31.5</v>
      </c>
      <c r="D550" s="34">
        <f>Subsurface_Scenario_Data!B59</f>
        <v>14587.057234351585</v>
      </c>
      <c r="E550" s="34">
        <f>Subsurface_Scenario_Data!A59</f>
        <v>-31.5</v>
      </c>
      <c r="F550" s="34">
        <f>Subsurface_Scenario_Data!D59</f>
        <v>16087.057234351585</v>
      </c>
    </row>
    <row r="551" spans="1:6">
      <c r="A551" s="34">
        <f>Subsurface_Scenario_Data!A60</f>
        <v>-31</v>
      </c>
      <c r="B551" s="34">
        <f>Subsurface_Scenario_Data!C60</f>
        <v>13092.076103026691</v>
      </c>
      <c r="C551" s="34">
        <f>Subsurface_Scenario_Data!A60</f>
        <v>-31</v>
      </c>
      <c r="D551" s="34">
        <f>Subsurface_Scenario_Data!B60</f>
        <v>14592.076103026691</v>
      </c>
      <c r="E551" s="34">
        <f>Subsurface_Scenario_Data!A60</f>
        <v>-31</v>
      </c>
      <c r="F551" s="34">
        <f>Subsurface_Scenario_Data!D60</f>
        <v>16092.076103026691</v>
      </c>
    </row>
    <row r="552" spans="1:6">
      <c r="A552" s="34">
        <f>Subsurface_Scenario_Data!A61</f>
        <v>-30.5</v>
      </c>
      <c r="B552" s="34">
        <f>Subsurface_Scenario_Data!C61</f>
        <v>13099.553282966977</v>
      </c>
      <c r="C552" s="34">
        <f>Subsurface_Scenario_Data!A61</f>
        <v>-30.5</v>
      </c>
      <c r="D552" s="34">
        <f>Subsurface_Scenario_Data!B61</f>
        <v>14599.553282966977</v>
      </c>
      <c r="E552" s="34">
        <f>Subsurface_Scenario_Data!A61</f>
        <v>-30.5</v>
      </c>
      <c r="F552" s="34">
        <f>Subsurface_Scenario_Data!D61</f>
        <v>16099.553282966977</v>
      </c>
    </row>
    <row r="553" spans="1:6">
      <c r="A553" s="34">
        <f>Subsurface_Scenario_Data!A62</f>
        <v>-30</v>
      </c>
      <c r="B553" s="34">
        <f>Subsurface_Scenario_Data!C62</f>
        <v>13105.92076461545</v>
      </c>
      <c r="C553" s="34">
        <f>Subsurface_Scenario_Data!A62</f>
        <v>-30</v>
      </c>
      <c r="D553" s="34">
        <f>Subsurface_Scenario_Data!B62</f>
        <v>14605.92076461545</v>
      </c>
      <c r="E553" s="34">
        <f>Subsurface_Scenario_Data!A62</f>
        <v>-30</v>
      </c>
      <c r="F553" s="34">
        <f>Subsurface_Scenario_Data!D62</f>
        <v>16105.92076461545</v>
      </c>
    </row>
    <row r="554" spans="1:6">
      <c r="A554" s="34">
        <f>Subsurface_Scenario_Data!A63</f>
        <v>-29.5</v>
      </c>
      <c r="B554" s="34">
        <f>Subsurface_Scenario_Data!C63</f>
        <v>13114.273949137119</v>
      </c>
      <c r="C554" s="34">
        <f>Subsurface_Scenario_Data!A63</f>
        <v>-29.5</v>
      </c>
      <c r="D554" s="34">
        <f>Subsurface_Scenario_Data!B63</f>
        <v>14614.273949137119</v>
      </c>
      <c r="E554" s="34">
        <f>Subsurface_Scenario_Data!A63</f>
        <v>-29.5</v>
      </c>
      <c r="F554" s="34">
        <f>Subsurface_Scenario_Data!D63</f>
        <v>16114.273949137119</v>
      </c>
    </row>
    <row r="555" spans="1:6">
      <c r="A555" s="34">
        <f>Subsurface_Scenario_Data!A64</f>
        <v>-29</v>
      </c>
      <c r="B555" s="34">
        <f>Subsurface_Scenario_Data!C64</f>
        <v>13121.073466646045</v>
      </c>
      <c r="C555" s="34">
        <f>Subsurface_Scenario_Data!A64</f>
        <v>-29</v>
      </c>
      <c r="D555" s="34">
        <f>Subsurface_Scenario_Data!B64</f>
        <v>14621.073466646045</v>
      </c>
      <c r="E555" s="34">
        <f>Subsurface_Scenario_Data!A64</f>
        <v>-29</v>
      </c>
      <c r="F555" s="34">
        <f>Subsurface_Scenario_Data!D64</f>
        <v>16121.073466646045</v>
      </c>
    </row>
    <row r="556" spans="1:6">
      <c r="A556" s="34">
        <f>Subsurface_Scenario_Data!A65</f>
        <v>-28.5</v>
      </c>
      <c r="B556" s="34">
        <f>Subsurface_Scenario_Data!C65</f>
        <v>13132.442623515901</v>
      </c>
      <c r="C556" s="34">
        <f>Subsurface_Scenario_Data!A65</f>
        <v>-28.5</v>
      </c>
      <c r="D556" s="34">
        <f>Subsurface_Scenario_Data!B65</f>
        <v>14632.442623515901</v>
      </c>
      <c r="E556" s="34">
        <f>Subsurface_Scenario_Data!A65</f>
        <v>-28.5</v>
      </c>
      <c r="F556" s="34">
        <f>Subsurface_Scenario_Data!D65</f>
        <v>16132.442623515901</v>
      </c>
    </row>
    <row r="557" spans="1:6">
      <c r="A557" s="34">
        <f>Subsurface_Scenario_Data!A66</f>
        <v>-28</v>
      </c>
      <c r="B557" s="34">
        <f>Subsurface_Scenario_Data!C66</f>
        <v>13141.123866777607</v>
      </c>
      <c r="C557" s="34">
        <f>Subsurface_Scenario_Data!A66</f>
        <v>-28</v>
      </c>
      <c r="D557" s="34">
        <f>Subsurface_Scenario_Data!B66</f>
        <v>14641.123866777607</v>
      </c>
      <c r="E557" s="34">
        <f>Subsurface_Scenario_Data!A66</f>
        <v>-28</v>
      </c>
      <c r="F557" s="34">
        <f>Subsurface_Scenario_Data!D66</f>
        <v>16141.123866777607</v>
      </c>
    </row>
    <row r="558" spans="1:6">
      <c r="A558" s="34">
        <f>Subsurface_Scenario_Data!A67</f>
        <v>-27.5</v>
      </c>
      <c r="B558" s="34">
        <f>Subsurface_Scenario_Data!C67</f>
        <v>13153.311244711216</v>
      </c>
      <c r="C558" s="34">
        <f>Subsurface_Scenario_Data!A67</f>
        <v>-27.5</v>
      </c>
      <c r="D558" s="34">
        <f>Subsurface_Scenario_Data!B67</f>
        <v>14653.311244711216</v>
      </c>
      <c r="E558" s="34">
        <f>Subsurface_Scenario_Data!A67</f>
        <v>-27.5</v>
      </c>
      <c r="F558" s="34">
        <f>Subsurface_Scenario_Data!D67</f>
        <v>16153.311244711216</v>
      </c>
    </row>
    <row r="559" spans="1:6">
      <c r="A559" s="34">
        <f>Subsurface_Scenario_Data!A68</f>
        <v>-27</v>
      </c>
      <c r="B559" s="34">
        <f>Subsurface_Scenario_Data!C68</f>
        <v>13165.036556690675</v>
      </c>
      <c r="C559" s="34">
        <f>Subsurface_Scenario_Data!A68</f>
        <v>-27</v>
      </c>
      <c r="D559" s="34">
        <f>Subsurface_Scenario_Data!B68</f>
        <v>14665.036556690675</v>
      </c>
      <c r="E559" s="34">
        <f>Subsurface_Scenario_Data!A68</f>
        <v>-27</v>
      </c>
      <c r="F559" s="34">
        <f>Subsurface_Scenario_Data!D68</f>
        <v>16165.036556690675</v>
      </c>
    </row>
    <row r="560" spans="1:6">
      <c r="A560" s="34">
        <f>Subsurface_Scenario_Data!A69</f>
        <v>-26.5</v>
      </c>
      <c r="B560" s="34">
        <f>Subsurface_Scenario_Data!C69</f>
        <v>13176.338809952045</v>
      </c>
      <c r="C560" s="34">
        <f>Subsurface_Scenario_Data!A69</f>
        <v>-26.5</v>
      </c>
      <c r="D560" s="34">
        <f>Subsurface_Scenario_Data!B69</f>
        <v>14676.338809952045</v>
      </c>
      <c r="E560" s="34">
        <f>Subsurface_Scenario_Data!A69</f>
        <v>-26.5</v>
      </c>
      <c r="F560" s="34">
        <f>Subsurface_Scenario_Data!D69</f>
        <v>16176.338809952045</v>
      </c>
    </row>
    <row r="561" spans="1:6">
      <c r="A561" s="34">
        <f>Subsurface_Scenario_Data!A70</f>
        <v>-26</v>
      </c>
      <c r="B561" s="34">
        <f>Subsurface_Scenario_Data!C70</f>
        <v>13191.249740602572</v>
      </c>
      <c r="C561" s="34">
        <f>Subsurface_Scenario_Data!A70</f>
        <v>-26</v>
      </c>
      <c r="D561" s="34">
        <f>Subsurface_Scenario_Data!B70</f>
        <v>14691.249740602572</v>
      </c>
      <c r="E561" s="34">
        <f>Subsurface_Scenario_Data!A70</f>
        <v>-26</v>
      </c>
      <c r="F561" s="34">
        <f>Subsurface_Scenario_Data!D70</f>
        <v>16191.249740602572</v>
      </c>
    </row>
    <row r="562" spans="1:6">
      <c r="A562" s="34">
        <f>Subsurface_Scenario_Data!A71</f>
        <v>-25.5</v>
      </c>
      <c r="B562" s="34">
        <f>Subsurface_Scenario_Data!C71</f>
        <v>13204.337559090227</v>
      </c>
      <c r="C562" s="34">
        <f>Subsurface_Scenario_Data!A71</f>
        <v>-25.5</v>
      </c>
      <c r="D562" s="34">
        <f>Subsurface_Scenario_Data!B71</f>
        <v>14704.337559090227</v>
      </c>
      <c r="E562" s="34">
        <f>Subsurface_Scenario_Data!A71</f>
        <v>-25.5</v>
      </c>
      <c r="F562" s="34">
        <f>Subsurface_Scenario_Data!D71</f>
        <v>16204.337559090227</v>
      </c>
    </row>
    <row r="563" spans="1:6">
      <c r="A563" s="34">
        <f>Subsurface_Scenario_Data!A72</f>
        <v>-25</v>
      </c>
      <c r="B563" s="34">
        <f>Subsurface_Scenario_Data!C72</f>
        <v>13219.836152269878</v>
      </c>
      <c r="C563" s="34">
        <f>Subsurface_Scenario_Data!A72</f>
        <v>-25</v>
      </c>
      <c r="D563" s="34">
        <f>Subsurface_Scenario_Data!B72</f>
        <v>14719.836152269878</v>
      </c>
      <c r="E563" s="34">
        <f>Subsurface_Scenario_Data!A72</f>
        <v>-25</v>
      </c>
      <c r="F563" s="34">
        <f>Subsurface_Scenario_Data!D72</f>
        <v>16219.836152269878</v>
      </c>
    </row>
    <row r="564" spans="1:6">
      <c r="A564" s="34">
        <f>Subsurface_Scenario_Data!A73</f>
        <v>-24.5</v>
      </c>
      <c r="B564" s="34">
        <f>Subsurface_Scenario_Data!C73</f>
        <v>13232.271053468079</v>
      </c>
      <c r="C564" s="34">
        <f>Subsurface_Scenario_Data!A73</f>
        <v>-24.5</v>
      </c>
      <c r="D564" s="34">
        <f>Subsurface_Scenario_Data!B73</f>
        <v>14732.271053468079</v>
      </c>
      <c r="E564" s="34">
        <f>Subsurface_Scenario_Data!A73</f>
        <v>-24.5</v>
      </c>
      <c r="F564" s="34">
        <f>Subsurface_Scenario_Data!D73</f>
        <v>16232.271053468079</v>
      </c>
    </row>
    <row r="565" spans="1:6">
      <c r="A565" s="34">
        <f>Subsurface_Scenario_Data!A74</f>
        <v>-24</v>
      </c>
      <c r="B565" s="34">
        <f>Subsurface_Scenario_Data!C74</f>
        <v>13248.893722340972</v>
      </c>
      <c r="C565" s="34">
        <f>Subsurface_Scenario_Data!A74</f>
        <v>-24</v>
      </c>
      <c r="D565" s="34">
        <f>Subsurface_Scenario_Data!B74</f>
        <v>14748.893722340972</v>
      </c>
      <c r="E565" s="34">
        <f>Subsurface_Scenario_Data!A74</f>
        <v>-24</v>
      </c>
      <c r="F565" s="34">
        <f>Subsurface_Scenario_Data!D74</f>
        <v>16248.893722340972</v>
      </c>
    </row>
    <row r="566" spans="1:6">
      <c r="A566" s="34">
        <f>Subsurface_Scenario_Data!A75</f>
        <v>-23.5</v>
      </c>
      <c r="B566" s="34">
        <f>Subsurface_Scenario_Data!C75</f>
        <v>13264.46311292151</v>
      </c>
      <c r="C566" s="34">
        <f>Subsurface_Scenario_Data!A75</f>
        <v>-23.5</v>
      </c>
      <c r="D566" s="34">
        <f>Subsurface_Scenario_Data!B75</f>
        <v>14764.46311292151</v>
      </c>
      <c r="E566" s="34">
        <f>Subsurface_Scenario_Data!A75</f>
        <v>-23.5</v>
      </c>
      <c r="F566" s="34">
        <f>Subsurface_Scenario_Data!D75</f>
        <v>16264.46311292151</v>
      </c>
    </row>
    <row r="567" spans="1:6">
      <c r="A567" s="34">
        <f>Subsurface_Scenario_Data!A76</f>
        <v>-23</v>
      </c>
      <c r="B567" s="34">
        <f>Subsurface_Scenario_Data!C76</f>
        <v>13280.793521743946</v>
      </c>
      <c r="C567" s="34">
        <f>Subsurface_Scenario_Data!A76</f>
        <v>-23</v>
      </c>
      <c r="D567" s="34">
        <f>Subsurface_Scenario_Data!B76</f>
        <v>14780.793521743946</v>
      </c>
      <c r="E567" s="34">
        <f>Subsurface_Scenario_Data!A76</f>
        <v>-23</v>
      </c>
      <c r="F567" s="34">
        <f>Subsurface_Scenario_Data!D76</f>
        <v>16280.793521743946</v>
      </c>
    </row>
    <row r="568" spans="1:6">
      <c r="A568" s="34">
        <f>Subsurface_Scenario_Data!A77</f>
        <v>-22.5</v>
      </c>
      <c r="B568" s="34">
        <f>Subsurface_Scenario_Data!C77</f>
        <v>13297.70065261399</v>
      </c>
      <c r="C568" s="34">
        <f>Subsurface_Scenario_Data!A77</f>
        <v>-22.5</v>
      </c>
      <c r="D568" s="34">
        <f>Subsurface_Scenario_Data!B77</f>
        <v>14797.70065261399</v>
      </c>
      <c r="E568" s="34">
        <f>Subsurface_Scenario_Data!A77</f>
        <v>-22.5</v>
      </c>
      <c r="F568" s="34">
        <f>Subsurface_Scenario_Data!D77</f>
        <v>16297.70065261399</v>
      </c>
    </row>
    <row r="569" spans="1:6">
      <c r="A569" s="34">
        <f>Subsurface_Scenario_Data!A78</f>
        <v>-22</v>
      </c>
      <c r="B569" s="34">
        <f>Subsurface_Scenario_Data!C78</f>
        <v>13312.199905041163</v>
      </c>
      <c r="C569" s="34">
        <f>Subsurface_Scenario_Data!A78</f>
        <v>-22</v>
      </c>
      <c r="D569" s="34">
        <f>Subsurface_Scenario_Data!B78</f>
        <v>14812.199905041163</v>
      </c>
      <c r="E569" s="34">
        <f>Subsurface_Scenario_Data!A78</f>
        <v>-22</v>
      </c>
      <c r="F569" s="34">
        <f>Subsurface_Scenario_Data!D78</f>
        <v>16312.199905041163</v>
      </c>
    </row>
    <row r="570" spans="1:6">
      <c r="A570" s="34">
        <f>Subsurface_Scenario_Data!A79</f>
        <v>-21.5</v>
      </c>
      <c r="B570" s="34">
        <f>Subsurface_Scenario_Data!C79</f>
        <v>13329.435200520922</v>
      </c>
      <c r="C570" s="34">
        <f>Subsurface_Scenario_Data!A79</f>
        <v>-21.5</v>
      </c>
      <c r="D570" s="34">
        <f>Subsurface_Scenario_Data!B79</f>
        <v>14829.435200520922</v>
      </c>
      <c r="E570" s="34">
        <f>Subsurface_Scenario_Data!A79</f>
        <v>-21.5</v>
      </c>
      <c r="F570" s="34">
        <f>Subsurface_Scenario_Data!D79</f>
        <v>16329.435200520922</v>
      </c>
    </row>
    <row r="571" spans="1:6">
      <c r="A571" s="34">
        <f>Subsurface_Scenario_Data!A80</f>
        <v>-21</v>
      </c>
      <c r="B571" s="34">
        <f>Subsurface_Scenario_Data!C80</f>
        <v>13351.674432510064</v>
      </c>
      <c r="C571" s="34">
        <f>Subsurface_Scenario_Data!A80</f>
        <v>-21</v>
      </c>
      <c r="D571" s="34">
        <f>Subsurface_Scenario_Data!B80</f>
        <v>14851.674432510064</v>
      </c>
      <c r="E571" s="34">
        <f>Subsurface_Scenario_Data!A80</f>
        <v>-21</v>
      </c>
      <c r="F571" s="34">
        <f>Subsurface_Scenario_Data!D80</f>
        <v>16351.674432510064</v>
      </c>
    </row>
    <row r="572" spans="1:6">
      <c r="A572" s="34">
        <f>Subsurface_Scenario_Data!A81</f>
        <v>-20.5</v>
      </c>
      <c r="B572" s="34">
        <f>Subsurface_Scenario_Data!C81</f>
        <v>13369.049486702863</v>
      </c>
      <c r="C572" s="34">
        <f>Subsurface_Scenario_Data!A81</f>
        <v>-20.5</v>
      </c>
      <c r="D572" s="34">
        <f>Subsurface_Scenario_Data!B81</f>
        <v>14869.049486702863</v>
      </c>
      <c r="E572" s="34">
        <f>Subsurface_Scenario_Data!A81</f>
        <v>-20.5</v>
      </c>
      <c r="F572" s="34">
        <f>Subsurface_Scenario_Data!D81</f>
        <v>16369.049486702863</v>
      </c>
    </row>
    <row r="573" spans="1:6">
      <c r="A573" s="34">
        <f>Subsurface_Scenario_Data!A82</f>
        <v>-20</v>
      </c>
      <c r="B573" s="34">
        <f>Subsurface_Scenario_Data!C82</f>
        <v>13391.436062206307</v>
      </c>
      <c r="C573" s="34">
        <f>Subsurface_Scenario_Data!A82</f>
        <v>-20</v>
      </c>
      <c r="D573" s="34">
        <f>Subsurface_Scenario_Data!B82</f>
        <v>14891.436062206307</v>
      </c>
      <c r="E573" s="34">
        <f>Subsurface_Scenario_Data!A82</f>
        <v>-20</v>
      </c>
      <c r="F573" s="34">
        <f>Subsurface_Scenario_Data!D82</f>
        <v>16391.436062206307</v>
      </c>
    </row>
    <row r="574" spans="1:6">
      <c r="A574" s="34">
        <f>Subsurface_Scenario_Data!A83</f>
        <v>-19.5</v>
      </c>
      <c r="B574" s="34">
        <f>Subsurface_Scenario_Data!C83</f>
        <v>13410.194563445199</v>
      </c>
      <c r="C574" s="34">
        <f>Subsurface_Scenario_Data!A83</f>
        <v>-19.5</v>
      </c>
      <c r="D574" s="34">
        <f>Subsurface_Scenario_Data!B83</f>
        <v>14910.194563445199</v>
      </c>
      <c r="E574" s="34">
        <f>Subsurface_Scenario_Data!A83</f>
        <v>-19.5</v>
      </c>
      <c r="F574" s="34">
        <f>Subsurface_Scenario_Data!D83</f>
        <v>16410.194563445199</v>
      </c>
    </row>
    <row r="575" spans="1:6">
      <c r="A575" s="34">
        <f>Subsurface_Scenario_Data!A84</f>
        <v>-19</v>
      </c>
      <c r="B575" s="34">
        <f>Subsurface_Scenario_Data!C84</f>
        <v>13432.184635308322</v>
      </c>
      <c r="C575" s="34">
        <f>Subsurface_Scenario_Data!A84</f>
        <v>-19</v>
      </c>
      <c r="D575" s="34">
        <f>Subsurface_Scenario_Data!B84</f>
        <v>14932.184635308322</v>
      </c>
      <c r="E575" s="34">
        <f>Subsurface_Scenario_Data!A84</f>
        <v>-19</v>
      </c>
      <c r="F575" s="34">
        <f>Subsurface_Scenario_Data!D84</f>
        <v>16432.184635308324</v>
      </c>
    </row>
    <row r="576" spans="1:6">
      <c r="A576" s="34">
        <f>Subsurface_Scenario_Data!A85</f>
        <v>-18.5</v>
      </c>
      <c r="B576" s="34">
        <f>Subsurface_Scenario_Data!C85</f>
        <v>13456.623219107312</v>
      </c>
      <c r="C576" s="34">
        <f>Subsurface_Scenario_Data!A85</f>
        <v>-18.5</v>
      </c>
      <c r="D576" s="34">
        <f>Subsurface_Scenario_Data!B85</f>
        <v>14956.623219107312</v>
      </c>
      <c r="E576" s="34">
        <f>Subsurface_Scenario_Data!A85</f>
        <v>-18.5</v>
      </c>
      <c r="F576" s="34">
        <f>Subsurface_Scenario_Data!D85</f>
        <v>16456.623219107314</v>
      </c>
    </row>
    <row r="577" spans="1:6">
      <c r="A577" s="34">
        <f>Subsurface_Scenario_Data!A86</f>
        <v>-18</v>
      </c>
      <c r="B577" s="34">
        <f>Subsurface_Scenario_Data!C86</f>
        <v>13477.225154246555</v>
      </c>
      <c r="C577" s="34">
        <f>Subsurface_Scenario_Data!A86</f>
        <v>-18</v>
      </c>
      <c r="D577" s="34">
        <f>Subsurface_Scenario_Data!B86</f>
        <v>14977.225154246555</v>
      </c>
      <c r="E577" s="34">
        <f>Subsurface_Scenario_Data!A86</f>
        <v>-18</v>
      </c>
      <c r="F577" s="34">
        <f>Subsurface_Scenario_Data!D86</f>
        <v>16477.225154246553</v>
      </c>
    </row>
    <row r="578" spans="1:6">
      <c r="A578" s="34">
        <f>Subsurface_Scenario_Data!A87</f>
        <v>-17.5</v>
      </c>
      <c r="B578" s="34">
        <f>Subsurface_Scenario_Data!C87</f>
        <v>13501.397890806353</v>
      </c>
      <c r="C578" s="34">
        <f>Subsurface_Scenario_Data!A87</f>
        <v>-17.5</v>
      </c>
      <c r="D578" s="34">
        <f>Subsurface_Scenario_Data!B87</f>
        <v>15001.397890806353</v>
      </c>
      <c r="E578" s="34">
        <f>Subsurface_Scenario_Data!A87</f>
        <v>-17.5</v>
      </c>
      <c r="F578" s="34">
        <f>Subsurface_Scenario_Data!D87</f>
        <v>16501.397890806351</v>
      </c>
    </row>
    <row r="579" spans="1:6">
      <c r="A579" s="34">
        <f>Subsurface_Scenario_Data!A88</f>
        <v>-17</v>
      </c>
      <c r="B579" s="34">
        <f>Subsurface_Scenario_Data!C88</f>
        <v>13529.035468184995</v>
      </c>
      <c r="C579" s="34">
        <f>Subsurface_Scenario_Data!A88</f>
        <v>-17</v>
      </c>
      <c r="D579" s="34">
        <f>Subsurface_Scenario_Data!B88</f>
        <v>15029.035468184995</v>
      </c>
      <c r="E579" s="34">
        <f>Subsurface_Scenario_Data!A88</f>
        <v>-17</v>
      </c>
      <c r="F579" s="34">
        <f>Subsurface_Scenario_Data!D88</f>
        <v>16529.035468184993</v>
      </c>
    </row>
    <row r="580" spans="1:6">
      <c r="A580" s="34">
        <f>Subsurface_Scenario_Data!A89</f>
        <v>-16.5</v>
      </c>
      <c r="B580" s="34">
        <f>Subsurface_Scenario_Data!C89</f>
        <v>13554.195422736151</v>
      </c>
      <c r="C580" s="34">
        <f>Subsurface_Scenario_Data!A89</f>
        <v>-16.5</v>
      </c>
      <c r="D580" s="34">
        <f>Subsurface_Scenario_Data!B89</f>
        <v>15054.195422736151</v>
      </c>
      <c r="E580" s="34">
        <f>Subsurface_Scenario_Data!A89</f>
        <v>-16.5</v>
      </c>
      <c r="F580" s="34">
        <f>Subsurface_Scenario_Data!D89</f>
        <v>16554.195422736149</v>
      </c>
    </row>
    <row r="581" spans="1:6">
      <c r="A581" s="34">
        <f>Subsurface_Scenario_Data!A90</f>
        <v>-16</v>
      </c>
      <c r="B581" s="34">
        <f>Subsurface_Scenario_Data!C90</f>
        <v>13576.995599774111</v>
      </c>
      <c r="C581" s="34">
        <f>Subsurface_Scenario_Data!A90</f>
        <v>-16</v>
      </c>
      <c r="D581" s="34">
        <f>Subsurface_Scenario_Data!B90</f>
        <v>15076.995599774111</v>
      </c>
      <c r="E581" s="34">
        <f>Subsurface_Scenario_Data!A90</f>
        <v>-16</v>
      </c>
      <c r="F581" s="34">
        <f>Subsurface_Scenario_Data!D90</f>
        <v>16576.995599774113</v>
      </c>
    </row>
    <row r="582" spans="1:6">
      <c r="A582" s="34">
        <f>Subsurface_Scenario_Data!A91</f>
        <v>-15.5</v>
      </c>
      <c r="B582" s="34">
        <f>Subsurface_Scenario_Data!C91</f>
        <v>13605.051448537502</v>
      </c>
      <c r="C582" s="34">
        <f>Subsurface_Scenario_Data!A91</f>
        <v>-15.5</v>
      </c>
      <c r="D582" s="34">
        <f>Subsurface_Scenario_Data!B91</f>
        <v>15105.051448537502</v>
      </c>
      <c r="E582" s="34">
        <f>Subsurface_Scenario_Data!A91</f>
        <v>-15.5</v>
      </c>
      <c r="F582" s="34">
        <f>Subsurface_Scenario_Data!D91</f>
        <v>16605.051448537502</v>
      </c>
    </row>
    <row r="583" spans="1:6">
      <c r="A583" s="34">
        <f>Subsurface_Scenario_Data!A92</f>
        <v>-15</v>
      </c>
      <c r="B583" s="34">
        <f>Subsurface_Scenario_Data!C92</f>
        <v>13630.78865834882</v>
      </c>
      <c r="C583" s="34">
        <f>Subsurface_Scenario_Data!A92</f>
        <v>-15</v>
      </c>
      <c r="D583" s="34">
        <f>Subsurface_Scenario_Data!B92</f>
        <v>15130.78865834882</v>
      </c>
      <c r="E583" s="34">
        <f>Subsurface_Scenario_Data!A92</f>
        <v>-15</v>
      </c>
      <c r="F583" s="34">
        <f>Subsurface_Scenario_Data!D92</f>
        <v>16630.788658348822</v>
      </c>
    </row>
    <row r="584" spans="1:6">
      <c r="A584" s="34">
        <f>Subsurface_Scenario_Data!A93</f>
        <v>-14.5</v>
      </c>
      <c r="B584" s="34">
        <f>Subsurface_Scenario_Data!C93</f>
        <v>13657.295315059795</v>
      </c>
      <c r="C584" s="34">
        <f>Subsurface_Scenario_Data!A93</f>
        <v>-14.5</v>
      </c>
      <c r="D584" s="34">
        <f>Subsurface_Scenario_Data!B93</f>
        <v>15157.295315059795</v>
      </c>
      <c r="E584" s="34">
        <f>Subsurface_Scenario_Data!A93</f>
        <v>-14.5</v>
      </c>
      <c r="F584" s="34">
        <f>Subsurface_Scenario_Data!D93</f>
        <v>16657.295315059797</v>
      </c>
    </row>
    <row r="585" spans="1:6">
      <c r="A585" s="34">
        <f>Subsurface_Scenario_Data!A94</f>
        <v>-14</v>
      </c>
      <c r="B585" s="34">
        <f>Subsurface_Scenario_Data!C94</f>
        <v>13685.969392963387</v>
      </c>
      <c r="C585" s="34">
        <f>Subsurface_Scenario_Data!A94</f>
        <v>-14</v>
      </c>
      <c r="D585" s="34">
        <f>Subsurface_Scenario_Data!B94</f>
        <v>15185.969392963387</v>
      </c>
      <c r="E585" s="34">
        <f>Subsurface_Scenario_Data!A94</f>
        <v>-14</v>
      </c>
      <c r="F585" s="34">
        <f>Subsurface_Scenario_Data!D94</f>
        <v>16685.969392963387</v>
      </c>
    </row>
    <row r="586" spans="1:6">
      <c r="A586" s="34">
        <f>Subsurface_Scenario_Data!A95</f>
        <v>-13.5</v>
      </c>
      <c r="B586" s="34">
        <f>Subsurface_Scenario_Data!C95</f>
        <v>13714.640299238325</v>
      </c>
      <c r="C586" s="34">
        <f>Subsurface_Scenario_Data!A95</f>
        <v>-13.5</v>
      </c>
      <c r="D586" s="34">
        <f>Subsurface_Scenario_Data!B95</f>
        <v>15214.640299238325</v>
      </c>
      <c r="E586" s="34">
        <f>Subsurface_Scenario_Data!A95</f>
        <v>-13.5</v>
      </c>
      <c r="F586" s="34">
        <f>Subsurface_Scenario_Data!D95</f>
        <v>16714.640299238323</v>
      </c>
    </row>
    <row r="587" spans="1:6">
      <c r="A587" s="34">
        <f>Subsurface_Scenario_Data!A96</f>
        <v>-13</v>
      </c>
      <c r="B587" s="34">
        <f>Subsurface_Scenario_Data!C96</f>
        <v>13741.286697126136</v>
      </c>
      <c r="C587" s="34">
        <f>Subsurface_Scenario_Data!A96</f>
        <v>-13</v>
      </c>
      <c r="D587" s="34">
        <f>Subsurface_Scenario_Data!B96</f>
        <v>15241.286697126136</v>
      </c>
      <c r="E587" s="34">
        <f>Subsurface_Scenario_Data!A96</f>
        <v>-13</v>
      </c>
      <c r="F587" s="34">
        <f>Subsurface_Scenario_Data!D96</f>
        <v>16741.286697126136</v>
      </c>
    </row>
    <row r="588" spans="1:6">
      <c r="A588" s="34">
        <f>Subsurface_Scenario_Data!A97</f>
        <v>-12.5</v>
      </c>
      <c r="B588" s="34">
        <f>Subsurface_Scenario_Data!C97</f>
        <v>13767.885369240817</v>
      </c>
      <c r="C588" s="34">
        <f>Subsurface_Scenario_Data!A97</f>
        <v>-12.5</v>
      </c>
      <c r="D588" s="34">
        <f>Subsurface_Scenario_Data!B97</f>
        <v>15267.885369240817</v>
      </c>
      <c r="E588" s="34">
        <f>Subsurface_Scenario_Data!A97</f>
        <v>-12.5</v>
      </c>
      <c r="F588" s="34">
        <f>Subsurface_Scenario_Data!D97</f>
        <v>16767.885369240816</v>
      </c>
    </row>
    <row r="589" spans="1:6">
      <c r="A589" s="34">
        <f>Subsurface_Scenario_Data!A98</f>
        <v>-12</v>
      </c>
      <c r="B589" s="34">
        <f>Subsurface_Scenario_Data!C98</f>
        <v>13798.413678377055</v>
      </c>
      <c r="C589" s="34">
        <f>Subsurface_Scenario_Data!A98</f>
        <v>-12</v>
      </c>
      <c r="D589" s="34">
        <f>Subsurface_Scenario_Data!B98</f>
        <v>15298.413678377055</v>
      </c>
      <c r="E589" s="34">
        <f>Subsurface_Scenario_Data!A98</f>
        <v>-12</v>
      </c>
      <c r="F589" s="34">
        <f>Subsurface_Scenario_Data!D98</f>
        <v>16798.413678377055</v>
      </c>
    </row>
    <row r="590" spans="1:6">
      <c r="A590" s="34">
        <f>Subsurface_Scenario_Data!A99</f>
        <v>-11.5</v>
      </c>
      <c r="B590" s="34">
        <f>Subsurface_Scenario_Data!C99</f>
        <v>13824.614103451207</v>
      </c>
      <c r="C590" s="34">
        <f>Subsurface_Scenario_Data!A99</f>
        <v>-11.5</v>
      </c>
      <c r="D590" s="34">
        <f>Subsurface_Scenario_Data!B99</f>
        <v>15324.614103451207</v>
      </c>
      <c r="E590" s="34">
        <f>Subsurface_Scenario_Data!A99</f>
        <v>-11.5</v>
      </c>
      <c r="F590" s="34">
        <f>Subsurface_Scenario_Data!D99</f>
        <v>16824.614103451207</v>
      </c>
    </row>
    <row r="591" spans="1:6">
      <c r="A591" s="34">
        <f>Subsurface_Scenario_Data!A100</f>
        <v>-11</v>
      </c>
      <c r="B591" s="34">
        <f>Subsurface_Scenario_Data!C100</f>
        <v>13853.311864414831</v>
      </c>
      <c r="C591" s="34">
        <f>Subsurface_Scenario_Data!A100</f>
        <v>-11</v>
      </c>
      <c r="D591" s="34">
        <f>Subsurface_Scenario_Data!B100</f>
        <v>15353.311864414831</v>
      </c>
      <c r="E591" s="34">
        <f>Subsurface_Scenario_Data!A100</f>
        <v>-11</v>
      </c>
      <c r="F591" s="34">
        <f>Subsurface_Scenario_Data!D100</f>
        <v>16853.311864414831</v>
      </c>
    </row>
    <row r="592" spans="1:6">
      <c r="A592" s="34">
        <f>Subsurface_Scenario_Data!A101</f>
        <v>-10.5</v>
      </c>
      <c r="B592" s="34">
        <f>Subsurface_Scenario_Data!C101</f>
        <v>13881.489084576646</v>
      </c>
      <c r="C592" s="34">
        <f>Subsurface_Scenario_Data!A101</f>
        <v>-10.5</v>
      </c>
      <c r="D592" s="34">
        <f>Subsurface_Scenario_Data!B101</f>
        <v>15381.489084576646</v>
      </c>
      <c r="E592" s="34">
        <f>Subsurface_Scenario_Data!A101</f>
        <v>-10.5</v>
      </c>
      <c r="F592" s="34">
        <f>Subsurface_Scenario_Data!D101</f>
        <v>16881.489084576646</v>
      </c>
    </row>
    <row r="593" spans="1:6">
      <c r="A593" s="34">
        <f>Subsurface_Scenario_Data!A102</f>
        <v>-10</v>
      </c>
      <c r="B593" s="34">
        <f>Subsurface_Scenario_Data!C102</f>
        <v>13910.508745213121</v>
      </c>
      <c r="C593" s="34">
        <f>Subsurface_Scenario_Data!A102</f>
        <v>-10</v>
      </c>
      <c r="D593" s="34">
        <f>Subsurface_Scenario_Data!B102</f>
        <v>15410.508745213121</v>
      </c>
      <c r="E593" s="34">
        <f>Subsurface_Scenario_Data!A102</f>
        <v>-10</v>
      </c>
      <c r="F593" s="34">
        <f>Subsurface_Scenario_Data!D102</f>
        <v>16910.508745213119</v>
      </c>
    </row>
    <row r="594" spans="1:6">
      <c r="A594" s="34">
        <f>Subsurface_Scenario_Data!A103</f>
        <v>-9.5</v>
      </c>
      <c r="B594" s="34">
        <f>Subsurface_Scenario_Data!C103</f>
        <v>13939.79021897657</v>
      </c>
      <c r="C594" s="34">
        <f>Subsurface_Scenario_Data!A103</f>
        <v>-9.5</v>
      </c>
      <c r="D594" s="34">
        <f>Subsurface_Scenario_Data!B103</f>
        <v>15439.79021897657</v>
      </c>
      <c r="E594" s="34">
        <f>Subsurface_Scenario_Data!A103</f>
        <v>-9.5</v>
      </c>
      <c r="F594" s="34">
        <f>Subsurface_Scenario_Data!D103</f>
        <v>16939.79021897657</v>
      </c>
    </row>
    <row r="595" spans="1:6">
      <c r="A595" s="34">
        <f>Subsurface_Scenario_Data!A104</f>
        <v>-9</v>
      </c>
      <c r="B595" s="34">
        <f>Subsurface_Scenario_Data!C104</f>
        <v>13967.420577548042</v>
      </c>
      <c r="C595" s="34">
        <f>Subsurface_Scenario_Data!A104</f>
        <v>-9</v>
      </c>
      <c r="D595" s="34">
        <f>Subsurface_Scenario_Data!B104</f>
        <v>15467.420577548042</v>
      </c>
      <c r="E595" s="34">
        <f>Subsurface_Scenario_Data!A104</f>
        <v>-9</v>
      </c>
      <c r="F595" s="34">
        <f>Subsurface_Scenario_Data!D104</f>
        <v>16967.420577548044</v>
      </c>
    </row>
    <row r="596" spans="1:6">
      <c r="A596" s="34">
        <f>Subsurface_Scenario_Data!A105</f>
        <v>-8.5</v>
      </c>
      <c r="B596" s="34">
        <f>Subsurface_Scenario_Data!C105</f>
        <v>13999.091325220381</v>
      </c>
      <c r="C596" s="34">
        <f>Subsurface_Scenario_Data!A105</f>
        <v>-8.5</v>
      </c>
      <c r="D596" s="34">
        <f>Subsurface_Scenario_Data!B105</f>
        <v>15499.091325220381</v>
      </c>
      <c r="E596" s="34">
        <f>Subsurface_Scenario_Data!A105</f>
        <v>-8.5</v>
      </c>
      <c r="F596" s="34">
        <f>Subsurface_Scenario_Data!D105</f>
        <v>16999.091325220383</v>
      </c>
    </row>
    <row r="597" spans="1:6">
      <c r="A597" s="34">
        <f>Subsurface_Scenario_Data!A106</f>
        <v>-8</v>
      </c>
      <c r="B597" s="34">
        <f>Subsurface_Scenario_Data!C106</f>
        <v>14025.64240190194</v>
      </c>
      <c r="C597" s="34">
        <f>Subsurface_Scenario_Data!A106</f>
        <v>-8</v>
      </c>
      <c r="D597" s="34">
        <f>Subsurface_Scenario_Data!B106</f>
        <v>15525.64240190194</v>
      </c>
      <c r="E597" s="34">
        <f>Subsurface_Scenario_Data!A106</f>
        <v>-8</v>
      </c>
      <c r="F597" s="34">
        <f>Subsurface_Scenario_Data!D106</f>
        <v>17025.64240190194</v>
      </c>
    </row>
    <row r="598" spans="1:6">
      <c r="A598" s="34">
        <f>Subsurface_Scenario_Data!A107</f>
        <v>-7.5</v>
      </c>
      <c r="B598" s="34">
        <f>Subsurface_Scenario_Data!C107</f>
        <v>14054.793139416372</v>
      </c>
      <c r="C598" s="34">
        <f>Subsurface_Scenario_Data!A107</f>
        <v>-7.5</v>
      </c>
      <c r="D598" s="34">
        <f>Subsurface_Scenario_Data!B107</f>
        <v>15554.793139416372</v>
      </c>
      <c r="E598" s="34">
        <f>Subsurface_Scenario_Data!A107</f>
        <v>-7.5</v>
      </c>
      <c r="F598" s="34">
        <f>Subsurface_Scenario_Data!D107</f>
        <v>17054.793139416372</v>
      </c>
    </row>
    <row r="599" spans="1:6">
      <c r="A599" s="34">
        <f>Subsurface_Scenario_Data!A108</f>
        <v>-7</v>
      </c>
      <c r="B599" s="34">
        <f>Subsurface_Scenario_Data!C108</f>
        <v>14086.69843418237</v>
      </c>
      <c r="C599" s="34">
        <f>Subsurface_Scenario_Data!A108</f>
        <v>-7</v>
      </c>
      <c r="D599" s="34">
        <f>Subsurface_Scenario_Data!B108</f>
        <v>15586.69843418237</v>
      </c>
      <c r="E599" s="34">
        <f>Subsurface_Scenario_Data!A108</f>
        <v>-7</v>
      </c>
      <c r="F599" s="34">
        <f>Subsurface_Scenario_Data!D108</f>
        <v>17086.69843418237</v>
      </c>
    </row>
    <row r="600" spans="1:6">
      <c r="A600" s="34">
        <f>Subsurface_Scenario_Data!A109</f>
        <v>-6.5</v>
      </c>
      <c r="B600" s="34">
        <f>Subsurface_Scenario_Data!C109</f>
        <v>14112.620101689698</v>
      </c>
      <c r="C600" s="34">
        <f>Subsurface_Scenario_Data!A109</f>
        <v>-6.5</v>
      </c>
      <c r="D600" s="34">
        <f>Subsurface_Scenario_Data!B109</f>
        <v>15612.620101689698</v>
      </c>
      <c r="E600" s="34">
        <f>Subsurface_Scenario_Data!A109</f>
        <v>-6.5</v>
      </c>
      <c r="F600" s="34">
        <f>Subsurface_Scenario_Data!D109</f>
        <v>17112.620101689696</v>
      </c>
    </row>
    <row r="601" spans="1:6">
      <c r="A601" s="34">
        <f>Subsurface_Scenario_Data!A110</f>
        <v>-6</v>
      </c>
      <c r="B601" s="34">
        <f>Subsurface_Scenario_Data!C110</f>
        <v>14141.059100480645</v>
      </c>
      <c r="C601" s="34">
        <f>Subsurface_Scenario_Data!A110</f>
        <v>-6</v>
      </c>
      <c r="D601" s="34">
        <f>Subsurface_Scenario_Data!B110</f>
        <v>15641.059100480645</v>
      </c>
      <c r="E601" s="34">
        <f>Subsurface_Scenario_Data!A110</f>
        <v>-6</v>
      </c>
      <c r="F601" s="34">
        <f>Subsurface_Scenario_Data!D110</f>
        <v>17141.059100480645</v>
      </c>
    </row>
    <row r="602" spans="1:6">
      <c r="A602" s="34">
        <f>Subsurface_Scenario_Data!A111</f>
        <v>-5.5</v>
      </c>
      <c r="B602" s="34">
        <f>Subsurface_Scenario_Data!C111</f>
        <v>14169.38478023053</v>
      </c>
      <c r="C602" s="34">
        <f>Subsurface_Scenario_Data!A111</f>
        <v>-5.5</v>
      </c>
      <c r="D602" s="34">
        <f>Subsurface_Scenario_Data!B111</f>
        <v>15669.38478023053</v>
      </c>
      <c r="E602" s="34">
        <f>Subsurface_Scenario_Data!A111</f>
        <v>-5.5</v>
      </c>
      <c r="F602" s="34">
        <f>Subsurface_Scenario_Data!D111</f>
        <v>17169.384780230532</v>
      </c>
    </row>
    <row r="603" spans="1:6">
      <c r="A603" s="34">
        <f>Subsurface_Scenario_Data!A112</f>
        <v>-5</v>
      </c>
      <c r="B603" s="34">
        <f>Subsurface_Scenario_Data!C112</f>
        <v>14197.234366267417</v>
      </c>
      <c r="C603" s="34">
        <f>Subsurface_Scenario_Data!A112</f>
        <v>-5</v>
      </c>
      <c r="D603" s="34">
        <f>Subsurface_Scenario_Data!B112</f>
        <v>15697.234366267417</v>
      </c>
      <c r="E603" s="34">
        <f>Subsurface_Scenario_Data!A112</f>
        <v>-5</v>
      </c>
      <c r="F603" s="34">
        <f>Subsurface_Scenario_Data!D112</f>
        <v>17197.234366267417</v>
      </c>
    </row>
    <row r="604" spans="1:6">
      <c r="A604" s="34">
        <f>Subsurface_Scenario_Data!A113</f>
        <v>-4.5</v>
      </c>
      <c r="B604" s="34">
        <f>Subsurface_Scenario_Data!C113</f>
        <v>14223.473778049673</v>
      </c>
      <c r="C604" s="34">
        <f>Subsurface_Scenario_Data!A113</f>
        <v>-4.5</v>
      </c>
      <c r="D604" s="34">
        <f>Subsurface_Scenario_Data!B113</f>
        <v>15723.473778049673</v>
      </c>
      <c r="E604" s="34">
        <f>Subsurface_Scenario_Data!A113</f>
        <v>-4.5</v>
      </c>
      <c r="F604" s="34">
        <f>Subsurface_Scenario_Data!D113</f>
        <v>17223.473778049673</v>
      </c>
    </row>
    <row r="605" spans="1:6">
      <c r="A605" s="34">
        <f>Subsurface_Scenario_Data!A114</f>
        <v>-4</v>
      </c>
      <c r="B605" s="34">
        <f>Subsurface_Scenario_Data!C114</f>
        <v>14248.287353885482</v>
      </c>
      <c r="C605" s="34">
        <f>Subsurface_Scenario_Data!A114</f>
        <v>-4</v>
      </c>
      <c r="D605" s="34">
        <f>Subsurface_Scenario_Data!B114</f>
        <v>15748.287353885482</v>
      </c>
      <c r="E605" s="34">
        <f>Subsurface_Scenario_Data!A114</f>
        <v>-4</v>
      </c>
      <c r="F605" s="34">
        <f>Subsurface_Scenario_Data!D114</f>
        <v>17248.287353885484</v>
      </c>
    </row>
    <row r="606" spans="1:6">
      <c r="A606" s="34">
        <f>Subsurface_Scenario_Data!A115</f>
        <v>-3.5</v>
      </c>
      <c r="B606" s="34">
        <f>Subsurface_Scenario_Data!C115</f>
        <v>14275.781421619809</v>
      </c>
      <c r="C606" s="34">
        <f>Subsurface_Scenario_Data!A115</f>
        <v>-3.5</v>
      </c>
      <c r="D606" s="34">
        <f>Subsurface_Scenario_Data!B115</f>
        <v>15775.781421619809</v>
      </c>
      <c r="E606" s="34">
        <f>Subsurface_Scenario_Data!A115</f>
        <v>-3.5</v>
      </c>
      <c r="F606" s="34">
        <f>Subsurface_Scenario_Data!D115</f>
        <v>17275.781421619809</v>
      </c>
    </row>
    <row r="607" spans="1:6">
      <c r="A607" s="34">
        <f>Subsurface_Scenario_Data!A116</f>
        <v>-3</v>
      </c>
      <c r="B607" s="34">
        <f>Subsurface_Scenario_Data!C116</f>
        <v>14297.512523197043</v>
      </c>
      <c r="C607" s="34">
        <f>Subsurface_Scenario_Data!A116</f>
        <v>-3</v>
      </c>
      <c r="D607" s="34">
        <f>Subsurface_Scenario_Data!B116</f>
        <v>15797.512523197043</v>
      </c>
      <c r="E607" s="34">
        <f>Subsurface_Scenario_Data!A116</f>
        <v>-3</v>
      </c>
      <c r="F607" s="34">
        <f>Subsurface_Scenario_Data!D116</f>
        <v>17297.512523197045</v>
      </c>
    </row>
    <row r="608" spans="1:6">
      <c r="A608" s="34">
        <f>Subsurface_Scenario_Data!A117</f>
        <v>-2.5</v>
      </c>
      <c r="B608" s="34">
        <f>Subsurface_Scenario_Data!C117</f>
        <v>14320.518953735622</v>
      </c>
      <c r="C608" s="34">
        <f>Subsurface_Scenario_Data!A117</f>
        <v>-2.5</v>
      </c>
      <c r="D608" s="34">
        <f>Subsurface_Scenario_Data!B117</f>
        <v>15820.518953735622</v>
      </c>
      <c r="E608" s="34">
        <f>Subsurface_Scenario_Data!A117</f>
        <v>-2.5</v>
      </c>
      <c r="F608" s="34">
        <f>Subsurface_Scenario_Data!D117</f>
        <v>17320.51895373562</v>
      </c>
    </row>
    <row r="609" spans="1:6">
      <c r="A609" s="34">
        <f>Subsurface_Scenario_Data!A118</f>
        <v>-2</v>
      </c>
      <c r="B609" s="34">
        <f>Subsurface_Scenario_Data!C118</f>
        <v>14340.763766829245</v>
      </c>
      <c r="C609" s="34">
        <f>Subsurface_Scenario_Data!A118</f>
        <v>-2</v>
      </c>
      <c r="D609" s="34">
        <f>Subsurface_Scenario_Data!B118</f>
        <v>15840.763766829245</v>
      </c>
      <c r="E609" s="34">
        <f>Subsurface_Scenario_Data!A118</f>
        <v>-2</v>
      </c>
      <c r="F609" s="34">
        <f>Subsurface_Scenario_Data!D118</f>
        <v>17340.763766829245</v>
      </c>
    </row>
    <row r="610" spans="1:6">
      <c r="A610" s="34">
        <f>Subsurface_Scenario_Data!A119</f>
        <v>-1.5</v>
      </c>
      <c r="B610" s="34">
        <f>Subsurface_Scenario_Data!C119</f>
        <v>14362.974345451357</v>
      </c>
      <c r="C610" s="34">
        <f>Subsurface_Scenario_Data!A119</f>
        <v>-1.5</v>
      </c>
      <c r="D610" s="34">
        <f>Subsurface_Scenario_Data!B119</f>
        <v>15862.974345451357</v>
      </c>
      <c r="E610" s="34">
        <f>Subsurface_Scenario_Data!A119</f>
        <v>-1.5</v>
      </c>
      <c r="F610" s="34">
        <f>Subsurface_Scenario_Data!D119</f>
        <v>17362.974345451359</v>
      </c>
    </row>
    <row r="611" spans="1:6">
      <c r="A611" s="34">
        <f>Subsurface_Scenario_Data!A120</f>
        <v>-1</v>
      </c>
      <c r="B611" s="34">
        <f>Subsurface_Scenario_Data!C120</f>
        <v>14382.259787427234</v>
      </c>
      <c r="C611" s="34">
        <f>Subsurface_Scenario_Data!A120</f>
        <v>-1</v>
      </c>
      <c r="D611" s="34">
        <f>Subsurface_Scenario_Data!B120</f>
        <v>15882.259787427234</v>
      </c>
      <c r="E611" s="34">
        <f>Subsurface_Scenario_Data!A120</f>
        <v>-1</v>
      </c>
      <c r="F611" s="34">
        <f>Subsurface_Scenario_Data!D120</f>
        <v>17382.259787427232</v>
      </c>
    </row>
    <row r="612" spans="1:6">
      <c r="A612" s="34">
        <f>Subsurface_Scenario_Data!A121</f>
        <v>-0.5</v>
      </c>
      <c r="B612" s="34">
        <f>Subsurface_Scenario_Data!C121</f>
        <v>14397.379848026414</v>
      </c>
      <c r="C612" s="34">
        <f>Subsurface_Scenario_Data!A121</f>
        <v>-0.5</v>
      </c>
      <c r="D612" s="34">
        <f>Subsurface_Scenario_Data!B121</f>
        <v>15897.379848026414</v>
      </c>
      <c r="E612" s="34">
        <f>Subsurface_Scenario_Data!A121</f>
        <v>-0.5</v>
      </c>
      <c r="F612" s="34">
        <f>Subsurface_Scenario_Data!D121</f>
        <v>17397.379848026416</v>
      </c>
    </row>
    <row r="613" spans="1:6">
      <c r="A613" s="34">
        <f>Subsurface_Scenario_Data!A122</f>
        <v>0</v>
      </c>
      <c r="B613" s="34">
        <f>Subsurface_Scenario_Data!C122</f>
        <v>14415.349780721908</v>
      </c>
      <c r="C613" s="34">
        <f>Subsurface_Scenario_Data!A122</f>
        <v>0</v>
      </c>
      <c r="D613" s="34">
        <f>Subsurface_Scenario_Data!B122</f>
        <v>15915.349780721908</v>
      </c>
      <c r="E613" s="34">
        <f>Subsurface_Scenario_Data!A122</f>
        <v>0</v>
      </c>
      <c r="F613" s="34">
        <f>Subsurface_Scenario_Data!D122</f>
        <v>17415.34978072191</v>
      </c>
    </row>
    <row r="614" spans="1:6">
      <c r="A614" s="34">
        <f>Subsurface_Scenario_Data!A123</f>
        <v>0.5</v>
      </c>
      <c r="B614" s="34">
        <f>Subsurface_Scenario_Data!C123</f>
        <v>14432.899548678191</v>
      </c>
      <c r="C614" s="34">
        <f>Subsurface_Scenario_Data!A123</f>
        <v>0.5</v>
      </c>
      <c r="D614" s="34">
        <f>Subsurface_Scenario_Data!B123</f>
        <v>15932.899548678191</v>
      </c>
      <c r="E614" s="34">
        <f>Subsurface_Scenario_Data!A123</f>
        <v>0.5</v>
      </c>
      <c r="F614" s="34">
        <f>Subsurface_Scenario_Data!D123</f>
        <v>17432.899548678193</v>
      </c>
    </row>
    <row r="615" spans="1:6">
      <c r="A615" s="34">
        <f>Subsurface_Scenario_Data!A124</f>
        <v>1</v>
      </c>
      <c r="B615" s="34">
        <f>Subsurface_Scenario_Data!C124</f>
        <v>14447.69149082374</v>
      </c>
      <c r="C615" s="34">
        <f>Subsurface_Scenario_Data!A124</f>
        <v>1</v>
      </c>
      <c r="D615" s="34">
        <f>Subsurface_Scenario_Data!B124</f>
        <v>15947.69149082374</v>
      </c>
      <c r="E615" s="34">
        <f>Subsurface_Scenario_Data!A124</f>
        <v>1</v>
      </c>
      <c r="F615" s="34">
        <f>Subsurface_Scenario_Data!D124</f>
        <v>17447.691490823738</v>
      </c>
    </row>
    <row r="616" spans="1:6">
      <c r="A616" s="34">
        <f>Subsurface_Scenario_Data!A125</f>
        <v>1.5</v>
      </c>
      <c r="B616" s="34">
        <f>Subsurface_Scenario_Data!C125</f>
        <v>14460.826835798127</v>
      </c>
      <c r="C616" s="34">
        <f>Subsurface_Scenario_Data!A125</f>
        <v>1.5</v>
      </c>
      <c r="D616" s="34">
        <f>Subsurface_Scenario_Data!B125</f>
        <v>15960.826835798127</v>
      </c>
      <c r="E616" s="34">
        <f>Subsurface_Scenario_Data!A125</f>
        <v>1.5</v>
      </c>
      <c r="F616" s="34">
        <f>Subsurface_Scenario_Data!D125</f>
        <v>17460.826835798129</v>
      </c>
    </row>
    <row r="617" spans="1:6">
      <c r="A617" s="34">
        <f>Subsurface_Scenario_Data!A126</f>
        <v>2</v>
      </c>
      <c r="B617" s="34">
        <f>Subsurface_Scenario_Data!C126</f>
        <v>14473.127659706997</v>
      </c>
      <c r="C617" s="34">
        <f>Subsurface_Scenario_Data!A126</f>
        <v>2</v>
      </c>
      <c r="D617" s="34">
        <f>Subsurface_Scenario_Data!B126</f>
        <v>15973.127659706997</v>
      </c>
      <c r="E617" s="34">
        <f>Subsurface_Scenario_Data!A126</f>
        <v>2</v>
      </c>
      <c r="F617" s="34">
        <f>Subsurface_Scenario_Data!D126</f>
        <v>17473.127659706995</v>
      </c>
    </row>
    <row r="618" spans="1:6">
      <c r="A618" s="34">
        <f>Subsurface_Scenario_Data!A127</f>
        <v>2.5</v>
      </c>
      <c r="B618" s="34">
        <f>Subsurface_Scenario_Data!C127</f>
        <v>14484.674832252707</v>
      </c>
      <c r="C618" s="34">
        <f>Subsurface_Scenario_Data!A127</f>
        <v>2.5</v>
      </c>
      <c r="D618" s="34">
        <f>Subsurface_Scenario_Data!B127</f>
        <v>15984.674832252707</v>
      </c>
      <c r="E618" s="34">
        <f>Subsurface_Scenario_Data!A127</f>
        <v>2.5</v>
      </c>
      <c r="F618" s="34">
        <f>Subsurface_Scenario_Data!D127</f>
        <v>17484.674832252706</v>
      </c>
    </row>
    <row r="619" spans="1:6">
      <c r="A619" s="34">
        <f>Subsurface_Scenario_Data!A128</f>
        <v>3</v>
      </c>
      <c r="B619" s="34">
        <f>Subsurface_Scenario_Data!C128</f>
        <v>14499.039471084721</v>
      </c>
      <c r="C619" s="34">
        <f>Subsurface_Scenario_Data!A128</f>
        <v>3</v>
      </c>
      <c r="D619" s="34">
        <f>Subsurface_Scenario_Data!B128</f>
        <v>15999.039471084721</v>
      </c>
      <c r="E619" s="34">
        <f>Subsurface_Scenario_Data!A128</f>
        <v>3</v>
      </c>
      <c r="F619" s="34">
        <f>Subsurface_Scenario_Data!D128</f>
        <v>17499.039471084721</v>
      </c>
    </row>
    <row r="620" spans="1:6">
      <c r="A620" s="34">
        <f>Subsurface_Scenario_Data!A129</f>
        <v>3.5</v>
      </c>
      <c r="B620" s="34">
        <f>Subsurface_Scenario_Data!C129</f>
        <v>14506.807001469824</v>
      </c>
      <c r="C620" s="34">
        <f>Subsurface_Scenario_Data!A129</f>
        <v>3.5</v>
      </c>
      <c r="D620" s="34">
        <f>Subsurface_Scenario_Data!B129</f>
        <v>16006.807001469824</v>
      </c>
      <c r="E620" s="34">
        <f>Subsurface_Scenario_Data!A129</f>
        <v>3.5</v>
      </c>
      <c r="F620" s="34">
        <f>Subsurface_Scenario_Data!D129</f>
        <v>17506.807001469824</v>
      </c>
    </row>
    <row r="621" spans="1:6">
      <c r="A621" s="34">
        <f>Subsurface_Scenario_Data!A130</f>
        <v>4</v>
      </c>
      <c r="B621" s="34">
        <f>Subsurface_Scenario_Data!C130</f>
        <v>14517.23599184729</v>
      </c>
      <c r="C621" s="34">
        <f>Subsurface_Scenario_Data!A130</f>
        <v>4</v>
      </c>
      <c r="D621" s="34">
        <f>Subsurface_Scenario_Data!B130</f>
        <v>16017.23599184729</v>
      </c>
      <c r="E621" s="34">
        <f>Subsurface_Scenario_Data!A130</f>
        <v>4</v>
      </c>
      <c r="F621" s="34">
        <f>Subsurface_Scenario_Data!D130</f>
        <v>17517.23599184729</v>
      </c>
    </row>
    <row r="622" spans="1:6">
      <c r="A622" s="34">
        <f>Subsurface_Scenario_Data!A131</f>
        <v>4.5</v>
      </c>
      <c r="B622" s="34">
        <f>Subsurface_Scenario_Data!C131</f>
        <v>14525.329990466244</v>
      </c>
      <c r="C622" s="34">
        <f>Subsurface_Scenario_Data!A131</f>
        <v>4.5</v>
      </c>
      <c r="D622" s="34">
        <f>Subsurface_Scenario_Data!B131</f>
        <v>16025.329990466244</v>
      </c>
      <c r="E622" s="34">
        <f>Subsurface_Scenario_Data!A131</f>
        <v>4.5</v>
      </c>
      <c r="F622" s="34">
        <f>Subsurface_Scenario_Data!D131</f>
        <v>17525.329990466242</v>
      </c>
    </row>
    <row r="623" spans="1:6">
      <c r="A623" s="34">
        <f>Subsurface_Scenario_Data!A132</f>
        <v>5</v>
      </c>
      <c r="B623" s="34">
        <f>Subsurface_Scenario_Data!C132</f>
        <v>14535.975154282107</v>
      </c>
      <c r="C623" s="34">
        <f>Subsurface_Scenario_Data!A132</f>
        <v>5</v>
      </c>
      <c r="D623" s="34">
        <f>Subsurface_Scenario_Data!B132</f>
        <v>16035.975154282107</v>
      </c>
      <c r="E623" s="34">
        <f>Subsurface_Scenario_Data!A132</f>
        <v>5</v>
      </c>
      <c r="F623" s="34">
        <f>Subsurface_Scenario_Data!D132</f>
        <v>17535.975154282107</v>
      </c>
    </row>
    <row r="624" spans="1:6">
      <c r="A624" s="34">
        <f>Subsurface_Scenario_Data!A133</f>
        <v>5.5</v>
      </c>
      <c r="B624" s="34">
        <f>Subsurface_Scenario_Data!C133</f>
        <v>14543.928899152816</v>
      </c>
      <c r="C624" s="34">
        <f>Subsurface_Scenario_Data!A133</f>
        <v>5.5</v>
      </c>
      <c r="D624" s="34">
        <f>Subsurface_Scenario_Data!B133</f>
        <v>16043.928899152816</v>
      </c>
      <c r="E624" s="34">
        <f>Subsurface_Scenario_Data!A133</f>
        <v>5.5</v>
      </c>
      <c r="F624" s="34">
        <f>Subsurface_Scenario_Data!D133</f>
        <v>17543.928899152816</v>
      </c>
    </row>
    <row r="625" spans="1:6">
      <c r="A625" s="34">
        <f>Subsurface_Scenario_Data!A134</f>
        <v>6</v>
      </c>
      <c r="B625" s="34">
        <f>Subsurface_Scenario_Data!C134</f>
        <v>14550.168296224891</v>
      </c>
      <c r="C625" s="34">
        <f>Subsurface_Scenario_Data!A134</f>
        <v>6</v>
      </c>
      <c r="D625" s="34">
        <f>Subsurface_Scenario_Data!B134</f>
        <v>16050.168296224891</v>
      </c>
      <c r="E625" s="34">
        <f>Subsurface_Scenario_Data!A134</f>
        <v>6</v>
      </c>
      <c r="F625" s="34">
        <f>Subsurface_Scenario_Data!D134</f>
        <v>17550.168296224889</v>
      </c>
    </row>
    <row r="626" spans="1:6">
      <c r="A626" s="34">
        <f>Subsurface_Scenario_Data!A135</f>
        <v>6.5</v>
      </c>
      <c r="B626" s="34">
        <f>Subsurface_Scenario_Data!C135</f>
        <v>14555.648842831961</v>
      </c>
      <c r="C626" s="34">
        <f>Subsurface_Scenario_Data!A135</f>
        <v>6.5</v>
      </c>
      <c r="D626" s="34">
        <f>Subsurface_Scenario_Data!B135</f>
        <v>16055.648842831961</v>
      </c>
      <c r="E626" s="34">
        <f>Subsurface_Scenario_Data!A135</f>
        <v>6.5</v>
      </c>
      <c r="F626" s="34">
        <f>Subsurface_Scenario_Data!D135</f>
        <v>17555.648842831961</v>
      </c>
    </row>
    <row r="627" spans="1:6">
      <c r="A627" s="34">
        <f>Subsurface_Scenario_Data!A136</f>
        <v>7</v>
      </c>
      <c r="B627" s="34">
        <f>Subsurface_Scenario_Data!C136</f>
        <v>14557.186598182137</v>
      </c>
      <c r="C627" s="34">
        <f>Subsurface_Scenario_Data!A136</f>
        <v>7</v>
      </c>
      <c r="D627" s="34">
        <f>Subsurface_Scenario_Data!B136</f>
        <v>16057.186598182137</v>
      </c>
      <c r="E627" s="34">
        <f>Subsurface_Scenario_Data!A136</f>
        <v>7</v>
      </c>
      <c r="F627" s="34">
        <f>Subsurface_Scenario_Data!D136</f>
        <v>17557.186598182139</v>
      </c>
    </row>
    <row r="628" spans="1:6">
      <c r="A628" s="34">
        <f>Subsurface_Scenario_Data!A137</f>
        <v>7.5</v>
      </c>
      <c r="B628" s="34">
        <f>Subsurface_Scenario_Data!C137</f>
        <v>14563.19705852591</v>
      </c>
      <c r="C628" s="34">
        <f>Subsurface_Scenario_Data!A137</f>
        <v>7.5</v>
      </c>
      <c r="D628" s="34">
        <f>Subsurface_Scenario_Data!B137</f>
        <v>16063.19705852591</v>
      </c>
      <c r="E628" s="34">
        <f>Subsurface_Scenario_Data!A137</f>
        <v>7.5</v>
      </c>
      <c r="F628" s="34">
        <f>Subsurface_Scenario_Data!D137</f>
        <v>17563.197058525911</v>
      </c>
    </row>
    <row r="629" spans="1:6">
      <c r="A629" s="34">
        <f>Subsurface_Scenario_Data!A138</f>
        <v>8</v>
      </c>
      <c r="B629" s="34">
        <f>Subsurface_Scenario_Data!C138</f>
        <v>14564.496639991332</v>
      </c>
      <c r="C629" s="34">
        <f>Subsurface_Scenario_Data!A138</f>
        <v>8</v>
      </c>
      <c r="D629" s="34">
        <f>Subsurface_Scenario_Data!B138</f>
        <v>16064.496639991332</v>
      </c>
      <c r="E629" s="34">
        <f>Subsurface_Scenario_Data!A138</f>
        <v>8</v>
      </c>
      <c r="F629" s="34">
        <f>Subsurface_Scenario_Data!D138</f>
        <v>17564.496639991332</v>
      </c>
    </row>
    <row r="630" spans="1:6">
      <c r="A630" s="34">
        <f>Subsurface_Scenario_Data!A139</f>
        <v>8.5</v>
      </c>
      <c r="B630" s="34">
        <f>Subsurface_Scenario_Data!C139</f>
        <v>14566.128989193123</v>
      </c>
      <c r="C630" s="34">
        <f>Subsurface_Scenario_Data!A139</f>
        <v>8.5</v>
      </c>
      <c r="D630" s="34">
        <f>Subsurface_Scenario_Data!B139</f>
        <v>16066.128989193123</v>
      </c>
      <c r="E630" s="34">
        <f>Subsurface_Scenario_Data!A139</f>
        <v>8.5</v>
      </c>
      <c r="F630" s="34">
        <f>Subsurface_Scenario_Data!D139</f>
        <v>17566.128989193123</v>
      </c>
    </row>
    <row r="631" spans="1:6">
      <c r="A631" s="34">
        <f>Subsurface_Scenario_Data!A140</f>
        <v>9</v>
      </c>
      <c r="B631" s="34">
        <f>Subsurface_Scenario_Data!C140</f>
        <v>14563.809243256452</v>
      </c>
      <c r="C631" s="34">
        <f>Subsurface_Scenario_Data!A140</f>
        <v>9</v>
      </c>
      <c r="D631" s="34">
        <f>Subsurface_Scenario_Data!B140</f>
        <v>16063.809243256452</v>
      </c>
      <c r="E631" s="34">
        <f>Subsurface_Scenario_Data!A140</f>
        <v>9</v>
      </c>
      <c r="F631" s="34">
        <f>Subsurface_Scenario_Data!D140</f>
        <v>17563.809243256452</v>
      </c>
    </row>
    <row r="632" spans="1:6">
      <c r="A632" s="34">
        <f>Subsurface_Scenario_Data!A141</f>
        <v>9.5</v>
      </c>
      <c r="B632" s="34">
        <f>Subsurface_Scenario_Data!C141</f>
        <v>14560.875739012859</v>
      </c>
      <c r="C632" s="34">
        <f>Subsurface_Scenario_Data!A141</f>
        <v>9.5</v>
      </c>
      <c r="D632" s="34">
        <f>Subsurface_Scenario_Data!B141</f>
        <v>16060.875739012859</v>
      </c>
      <c r="E632" s="34">
        <f>Subsurface_Scenario_Data!A141</f>
        <v>9.5</v>
      </c>
      <c r="F632" s="34">
        <f>Subsurface_Scenario_Data!D141</f>
        <v>17560.875739012859</v>
      </c>
    </row>
    <row r="633" spans="1:6">
      <c r="A633" s="34">
        <f>Subsurface_Scenario_Data!A142</f>
        <v>10</v>
      </c>
      <c r="B633" s="34">
        <f>Subsurface_Scenario_Data!C142</f>
        <v>14559.653002376923</v>
      </c>
      <c r="C633" s="34">
        <f>Subsurface_Scenario_Data!A142</f>
        <v>10</v>
      </c>
      <c r="D633" s="34">
        <f>Subsurface_Scenario_Data!B142</f>
        <v>16059.653002376923</v>
      </c>
      <c r="E633" s="34">
        <f>Subsurface_Scenario_Data!A142</f>
        <v>10</v>
      </c>
      <c r="F633" s="34">
        <f>Subsurface_Scenario_Data!D142</f>
        <v>17559.653002376923</v>
      </c>
    </row>
    <row r="634" spans="1:6">
      <c r="A634" s="34">
        <f>Subsurface_Scenario_Data!A143</f>
        <v>10.5</v>
      </c>
      <c r="B634" s="34">
        <f>Subsurface_Scenario_Data!C143</f>
        <v>14556.097371463013</v>
      </c>
      <c r="C634" s="34">
        <f>Subsurface_Scenario_Data!A143</f>
        <v>10.5</v>
      </c>
      <c r="D634" s="34">
        <f>Subsurface_Scenario_Data!B143</f>
        <v>16056.097371463013</v>
      </c>
      <c r="E634" s="34">
        <f>Subsurface_Scenario_Data!A143</f>
        <v>10.5</v>
      </c>
      <c r="F634" s="34">
        <f>Subsurface_Scenario_Data!D143</f>
        <v>17556.097371463013</v>
      </c>
    </row>
    <row r="635" spans="1:6">
      <c r="A635" s="34">
        <f>Subsurface_Scenario_Data!A144</f>
        <v>11</v>
      </c>
      <c r="B635" s="34">
        <f>Subsurface_Scenario_Data!C144</f>
        <v>14548.056445742717</v>
      </c>
      <c r="C635" s="34">
        <f>Subsurface_Scenario_Data!A144</f>
        <v>11</v>
      </c>
      <c r="D635" s="34">
        <f>Subsurface_Scenario_Data!B144</f>
        <v>16048.056445742717</v>
      </c>
      <c r="E635" s="34">
        <f>Subsurface_Scenario_Data!A144</f>
        <v>11</v>
      </c>
      <c r="F635" s="34">
        <f>Subsurface_Scenario_Data!D144</f>
        <v>17548.056445742717</v>
      </c>
    </row>
    <row r="636" spans="1:6">
      <c r="A636" s="34">
        <f>Subsurface_Scenario_Data!A145</f>
        <v>11.5</v>
      </c>
      <c r="B636" s="34">
        <f>Subsurface_Scenario_Data!C145</f>
        <v>14541.249630235392</v>
      </c>
      <c r="C636" s="34">
        <f>Subsurface_Scenario_Data!A145</f>
        <v>11.5</v>
      </c>
      <c r="D636" s="34">
        <f>Subsurface_Scenario_Data!B145</f>
        <v>16041.249630235392</v>
      </c>
      <c r="E636" s="34">
        <f>Subsurface_Scenario_Data!A145</f>
        <v>11.5</v>
      </c>
      <c r="F636" s="34">
        <f>Subsurface_Scenario_Data!D145</f>
        <v>17541.24963023539</v>
      </c>
    </row>
    <row r="637" spans="1:6">
      <c r="A637" s="34">
        <f>Subsurface_Scenario_Data!A146</f>
        <v>12</v>
      </c>
      <c r="B637" s="34">
        <f>Subsurface_Scenario_Data!C146</f>
        <v>14533.398823391759</v>
      </c>
      <c r="C637" s="34">
        <f>Subsurface_Scenario_Data!A146</f>
        <v>12</v>
      </c>
      <c r="D637" s="34">
        <f>Subsurface_Scenario_Data!B146</f>
        <v>16033.398823391759</v>
      </c>
      <c r="E637" s="34">
        <f>Subsurface_Scenario_Data!A146</f>
        <v>12</v>
      </c>
      <c r="F637" s="34">
        <f>Subsurface_Scenario_Data!D146</f>
        <v>17533.398823391759</v>
      </c>
    </row>
    <row r="638" spans="1:6">
      <c r="A638" s="34">
        <f>Subsurface_Scenario_Data!A147</f>
        <v>12.5</v>
      </c>
      <c r="B638" s="34">
        <f>Subsurface_Scenario_Data!C147</f>
        <v>14521.161227495551</v>
      </c>
      <c r="C638" s="34">
        <f>Subsurface_Scenario_Data!A147</f>
        <v>12.5</v>
      </c>
      <c r="D638" s="34">
        <f>Subsurface_Scenario_Data!B147</f>
        <v>16021.161227495551</v>
      </c>
      <c r="E638" s="34">
        <f>Subsurface_Scenario_Data!A147</f>
        <v>12.5</v>
      </c>
      <c r="F638" s="34">
        <f>Subsurface_Scenario_Data!D147</f>
        <v>17521.161227495551</v>
      </c>
    </row>
    <row r="639" spans="1:6">
      <c r="A639" s="34">
        <f>Subsurface_Scenario_Data!A148</f>
        <v>13</v>
      </c>
      <c r="B639" s="34">
        <f>Subsurface_Scenario_Data!C148</f>
        <v>14510.081996804991</v>
      </c>
      <c r="C639" s="34">
        <f>Subsurface_Scenario_Data!A148</f>
        <v>13</v>
      </c>
      <c r="D639" s="34">
        <f>Subsurface_Scenario_Data!B148</f>
        <v>16010.081996804991</v>
      </c>
      <c r="E639" s="34">
        <f>Subsurface_Scenario_Data!A148</f>
        <v>13</v>
      </c>
      <c r="F639" s="34">
        <f>Subsurface_Scenario_Data!D148</f>
        <v>17510.081996804991</v>
      </c>
    </row>
    <row r="640" spans="1:6">
      <c r="A640" s="34">
        <f>Subsurface_Scenario_Data!A149</f>
        <v>13.5</v>
      </c>
      <c r="B640" s="34">
        <f>Subsurface_Scenario_Data!C149</f>
        <v>14499.920769914777</v>
      </c>
      <c r="C640" s="34">
        <f>Subsurface_Scenario_Data!A149</f>
        <v>13.5</v>
      </c>
      <c r="D640" s="34">
        <f>Subsurface_Scenario_Data!B149</f>
        <v>15999.920769914777</v>
      </c>
      <c r="E640" s="34">
        <f>Subsurface_Scenario_Data!A149</f>
        <v>13.5</v>
      </c>
      <c r="F640" s="34">
        <f>Subsurface_Scenario_Data!D149</f>
        <v>17499.920769914777</v>
      </c>
    </row>
    <row r="641" spans="1:6">
      <c r="A641" s="34">
        <f>Subsurface_Scenario_Data!A150</f>
        <v>14</v>
      </c>
      <c r="B641" s="34">
        <f>Subsurface_Scenario_Data!C150</f>
        <v>14485.326614254289</v>
      </c>
      <c r="C641" s="34">
        <f>Subsurface_Scenario_Data!A150</f>
        <v>14</v>
      </c>
      <c r="D641" s="34">
        <f>Subsurface_Scenario_Data!B150</f>
        <v>15985.326614254289</v>
      </c>
      <c r="E641" s="34">
        <f>Subsurface_Scenario_Data!A150</f>
        <v>14</v>
      </c>
      <c r="F641" s="34">
        <f>Subsurface_Scenario_Data!D150</f>
        <v>17485.326614254289</v>
      </c>
    </row>
    <row r="642" spans="1:6">
      <c r="A642" s="34">
        <f>Subsurface_Scenario_Data!A151</f>
        <v>14.5</v>
      </c>
      <c r="B642" s="34">
        <f>Subsurface_Scenario_Data!C151</f>
        <v>14469.739281077251</v>
      </c>
      <c r="C642" s="34">
        <f>Subsurface_Scenario_Data!A151</f>
        <v>14.5</v>
      </c>
      <c r="D642" s="34">
        <f>Subsurface_Scenario_Data!B151</f>
        <v>15969.739281077251</v>
      </c>
      <c r="E642" s="34">
        <f>Subsurface_Scenario_Data!A151</f>
        <v>14.5</v>
      </c>
      <c r="F642" s="34">
        <f>Subsurface_Scenario_Data!D151</f>
        <v>17469.739281077251</v>
      </c>
    </row>
    <row r="643" spans="1:6">
      <c r="A643" s="34">
        <f>Subsurface_Scenario_Data!A152</f>
        <v>15</v>
      </c>
      <c r="B643" s="34">
        <f>Subsurface_Scenario_Data!C152</f>
        <v>14455.784004300433</v>
      </c>
      <c r="C643" s="34">
        <f>Subsurface_Scenario_Data!A152</f>
        <v>15</v>
      </c>
      <c r="D643" s="34">
        <f>Subsurface_Scenario_Data!B152</f>
        <v>15955.784004300433</v>
      </c>
      <c r="E643" s="34">
        <f>Subsurface_Scenario_Data!A152</f>
        <v>15</v>
      </c>
      <c r="F643" s="34">
        <f>Subsurface_Scenario_Data!D152</f>
        <v>17455.784004300433</v>
      </c>
    </row>
    <row r="644" spans="1:6">
      <c r="A644" s="34">
        <f>Subsurface_Scenario_Data!A153</f>
        <v>15.5</v>
      </c>
      <c r="B644" s="34">
        <f>Subsurface_Scenario_Data!C153</f>
        <v>14439.048750669783</v>
      </c>
      <c r="C644" s="34">
        <f>Subsurface_Scenario_Data!A153</f>
        <v>15.5</v>
      </c>
      <c r="D644" s="34">
        <f>Subsurface_Scenario_Data!B153</f>
        <v>15939.048750669783</v>
      </c>
      <c r="E644" s="34">
        <f>Subsurface_Scenario_Data!A153</f>
        <v>15.5</v>
      </c>
      <c r="F644" s="34">
        <f>Subsurface_Scenario_Data!D153</f>
        <v>17439.048750669783</v>
      </c>
    </row>
    <row r="645" spans="1:6">
      <c r="A645" s="34">
        <f>Subsurface_Scenario_Data!A154</f>
        <v>16</v>
      </c>
      <c r="B645" s="34">
        <f>Subsurface_Scenario_Data!C154</f>
        <v>14420.135353699008</v>
      </c>
      <c r="C645" s="34">
        <f>Subsurface_Scenario_Data!A154</f>
        <v>16</v>
      </c>
      <c r="D645" s="34">
        <f>Subsurface_Scenario_Data!B154</f>
        <v>15920.135353699008</v>
      </c>
      <c r="E645" s="34">
        <f>Subsurface_Scenario_Data!A154</f>
        <v>16</v>
      </c>
      <c r="F645" s="34">
        <f>Subsurface_Scenario_Data!D154</f>
        <v>17420.135353699006</v>
      </c>
    </row>
    <row r="646" spans="1:6">
      <c r="A646" s="34">
        <f>Subsurface_Scenario_Data!A155</f>
        <v>16.5</v>
      </c>
      <c r="B646" s="34">
        <f>Subsurface_Scenario_Data!C155</f>
        <v>14400.088700233617</v>
      </c>
      <c r="C646" s="34">
        <f>Subsurface_Scenario_Data!A155</f>
        <v>16.5</v>
      </c>
      <c r="D646" s="34">
        <f>Subsurface_Scenario_Data!B155</f>
        <v>15900.088700233617</v>
      </c>
      <c r="E646" s="34">
        <f>Subsurface_Scenario_Data!A155</f>
        <v>16.5</v>
      </c>
      <c r="F646" s="34">
        <f>Subsurface_Scenario_Data!D155</f>
        <v>17400.088700233617</v>
      </c>
    </row>
    <row r="647" spans="1:6">
      <c r="A647" s="34">
        <f>Subsurface_Scenario_Data!A156</f>
        <v>17</v>
      </c>
      <c r="B647" s="34">
        <f>Subsurface_Scenario_Data!C156</f>
        <v>14380.399991454986</v>
      </c>
      <c r="C647" s="34">
        <f>Subsurface_Scenario_Data!A156</f>
        <v>17</v>
      </c>
      <c r="D647" s="34">
        <f>Subsurface_Scenario_Data!B156</f>
        <v>15880.399991454986</v>
      </c>
      <c r="E647" s="34">
        <f>Subsurface_Scenario_Data!A156</f>
        <v>17</v>
      </c>
      <c r="F647" s="34">
        <f>Subsurface_Scenario_Data!D156</f>
        <v>17380.399991454986</v>
      </c>
    </row>
    <row r="648" spans="1:6">
      <c r="A648" s="34">
        <f>Subsurface_Scenario_Data!A157</f>
        <v>17.5</v>
      </c>
      <c r="B648" s="34">
        <f>Subsurface_Scenario_Data!C157</f>
        <v>14357.99823216511</v>
      </c>
      <c r="C648" s="34">
        <f>Subsurface_Scenario_Data!A157</f>
        <v>17.5</v>
      </c>
      <c r="D648" s="34">
        <f>Subsurface_Scenario_Data!B157</f>
        <v>15857.99823216511</v>
      </c>
      <c r="E648" s="34">
        <f>Subsurface_Scenario_Data!A157</f>
        <v>17.5</v>
      </c>
      <c r="F648" s="34">
        <f>Subsurface_Scenario_Data!D157</f>
        <v>17357.998232165111</v>
      </c>
    </row>
    <row r="649" spans="1:6">
      <c r="A649" s="34">
        <f>Subsurface_Scenario_Data!A158</f>
        <v>18</v>
      </c>
      <c r="B649" s="34">
        <f>Subsurface_Scenario_Data!C158</f>
        <v>14335.432705922178</v>
      </c>
      <c r="C649" s="34">
        <f>Subsurface_Scenario_Data!A158</f>
        <v>18</v>
      </c>
      <c r="D649" s="34">
        <f>Subsurface_Scenario_Data!B158</f>
        <v>15835.432705922178</v>
      </c>
      <c r="E649" s="34">
        <f>Subsurface_Scenario_Data!A158</f>
        <v>18</v>
      </c>
      <c r="F649" s="34">
        <f>Subsurface_Scenario_Data!D158</f>
        <v>17335.432705922176</v>
      </c>
    </row>
    <row r="650" spans="1:6">
      <c r="A650" s="34">
        <f>Subsurface_Scenario_Data!A159</f>
        <v>18.5</v>
      </c>
      <c r="B650" s="34">
        <f>Subsurface_Scenario_Data!C159</f>
        <v>14313.188429767819</v>
      </c>
      <c r="C650" s="34">
        <f>Subsurface_Scenario_Data!A159</f>
        <v>18.5</v>
      </c>
      <c r="D650" s="34">
        <f>Subsurface_Scenario_Data!B159</f>
        <v>15813.188429767819</v>
      </c>
      <c r="E650" s="34">
        <f>Subsurface_Scenario_Data!A159</f>
        <v>18.5</v>
      </c>
      <c r="F650" s="34">
        <f>Subsurface_Scenario_Data!D159</f>
        <v>17313.188429767819</v>
      </c>
    </row>
    <row r="651" spans="1:6">
      <c r="A651" s="34">
        <f>Subsurface_Scenario_Data!A160</f>
        <v>19</v>
      </c>
      <c r="B651" s="34">
        <f>Subsurface_Scenario_Data!C160</f>
        <v>14287.561669406819</v>
      </c>
      <c r="C651" s="34">
        <f>Subsurface_Scenario_Data!A160</f>
        <v>19</v>
      </c>
      <c r="D651" s="34">
        <f>Subsurface_Scenario_Data!B160</f>
        <v>15787.561669406819</v>
      </c>
      <c r="E651" s="34">
        <f>Subsurface_Scenario_Data!A160</f>
        <v>19</v>
      </c>
      <c r="F651" s="34">
        <f>Subsurface_Scenario_Data!D160</f>
        <v>17287.561669406819</v>
      </c>
    </row>
    <row r="652" spans="1:6">
      <c r="A652" s="34">
        <f>Subsurface_Scenario_Data!A161</f>
        <v>19.5</v>
      </c>
      <c r="B652" s="34">
        <f>Subsurface_Scenario_Data!C161</f>
        <v>14262.323121828636</v>
      </c>
      <c r="C652" s="34">
        <f>Subsurface_Scenario_Data!A161</f>
        <v>19.5</v>
      </c>
      <c r="D652" s="34">
        <f>Subsurface_Scenario_Data!B161</f>
        <v>15762.323121828636</v>
      </c>
      <c r="E652" s="34">
        <f>Subsurface_Scenario_Data!A161</f>
        <v>19.5</v>
      </c>
      <c r="F652" s="34">
        <f>Subsurface_Scenario_Data!D161</f>
        <v>17262.323121828638</v>
      </c>
    </row>
    <row r="653" spans="1:6">
      <c r="A653" s="34">
        <f>Subsurface_Scenario_Data!A162</f>
        <v>20</v>
      </c>
      <c r="B653" s="34">
        <f>Subsurface_Scenario_Data!C162</f>
        <v>14237.095893870179</v>
      </c>
      <c r="C653" s="34">
        <f>Subsurface_Scenario_Data!A162</f>
        <v>20</v>
      </c>
      <c r="D653" s="34">
        <f>Subsurface_Scenario_Data!B162</f>
        <v>15737.095893870179</v>
      </c>
      <c r="E653" s="34">
        <f>Subsurface_Scenario_Data!A162</f>
        <v>20</v>
      </c>
      <c r="F653" s="34">
        <f>Subsurface_Scenario_Data!D162</f>
        <v>17237.095893870181</v>
      </c>
    </row>
    <row r="654" spans="1:6">
      <c r="A654" s="34">
        <f>Subsurface_Scenario_Data!A163</f>
        <v>20.5</v>
      </c>
      <c r="B654" s="34">
        <f>Subsurface_Scenario_Data!C163</f>
        <v>14211.171253853849</v>
      </c>
      <c r="C654" s="34">
        <f>Subsurface_Scenario_Data!A163</f>
        <v>20.5</v>
      </c>
      <c r="D654" s="34">
        <f>Subsurface_Scenario_Data!B163</f>
        <v>15711.171253853849</v>
      </c>
      <c r="E654" s="34">
        <f>Subsurface_Scenario_Data!A163</f>
        <v>20.5</v>
      </c>
      <c r="F654" s="34">
        <f>Subsurface_Scenario_Data!D163</f>
        <v>17211.171253853849</v>
      </c>
    </row>
    <row r="655" spans="1:6">
      <c r="A655" s="34">
        <f>Subsurface_Scenario_Data!A164</f>
        <v>21</v>
      </c>
      <c r="B655" s="34">
        <f>Subsurface_Scenario_Data!C164</f>
        <v>14185.108568743879</v>
      </c>
      <c r="C655" s="34">
        <f>Subsurface_Scenario_Data!A164</f>
        <v>21</v>
      </c>
      <c r="D655" s="34">
        <f>Subsurface_Scenario_Data!B164</f>
        <v>15685.108568743879</v>
      </c>
      <c r="E655" s="34">
        <f>Subsurface_Scenario_Data!A164</f>
        <v>21</v>
      </c>
      <c r="F655" s="34">
        <f>Subsurface_Scenario_Data!D164</f>
        <v>17185.108568743879</v>
      </c>
    </row>
    <row r="656" spans="1:6">
      <c r="A656" s="34">
        <f>Subsurface_Scenario_Data!A165</f>
        <v>21.5</v>
      </c>
      <c r="B656" s="34">
        <f>Subsurface_Scenario_Data!C165</f>
        <v>14158.02240777977</v>
      </c>
      <c r="C656" s="34">
        <f>Subsurface_Scenario_Data!A165</f>
        <v>21.5</v>
      </c>
      <c r="D656" s="34">
        <f>Subsurface_Scenario_Data!B165</f>
        <v>15658.02240777977</v>
      </c>
      <c r="E656" s="34">
        <f>Subsurface_Scenario_Data!A165</f>
        <v>21.5</v>
      </c>
      <c r="F656" s="34">
        <f>Subsurface_Scenario_Data!D165</f>
        <v>17158.022407779768</v>
      </c>
    </row>
    <row r="657" spans="1:6">
      <c r="A657" s="34">
        <f>Subsurface_Scenario_Data!A166</f>
        <v>22</v>
      </c>
      <c r="B657" s="34">
        <f>Subsurface_Scenario_Data!C166</f>
        <v>14130.330005252259</v>
      </c>
      <c r="C657" s="34">
        <f>Subsurface_Scenario_Data!A166</f>
        <v>22</v>
      </c>
      <c r="D657" s="34">
        <f>Subsurface_Scenario_Data!B166</f>
        <v>15630.330005252259</v>
      </c>
      <c r="E657" s="34">
        <f>Subsurface_Scenario_Data!A166</f>
        <v>22</v>
      </c>
      <c r="F657" s="34">
        <f>Subsurface_Scenario_Data!D166</f>
        <v>17130.330005252261</v>
      </c>
    </row>
    <row r="658" spans="1:6">
      <c r="A658" s="34">
        <f>Subsurface_Scenario_Data!A167</f>
        <v>22.5</v>
      </c>
      <c r="B658" s="34">
        <f>Subsurface_Scenario_Data!C167</f>
        <v>14103.432448110259</v>
      </c>
      <c r="C658" s="34">
        <f>Subsurface_Scenario_Data!A167</f>
        <v>22.5</v>
      </c>
      <c r="D658" s="34">
        <f>Subsurface_Scenario_Data!B167</f>
        <v>15603.432448110259</v>
      </c>
      <c r="E658" s="34">
        <f>Subsurface_Scenario_Data!A167</f>
        <v>22.5</v>
      </c>
      <c r="F658" s="34">
        <f>Subsurface_Scenario_Data!D167</f>
        <v>17103.432448110259</v>
      </c>
    </row>
    <row r="659" spans="1:6">
      <c r="A659" s="34">
        <f>Subsurface_Scenario_Data!A168</f>
        <v>23</v>
      </c>
      <c r="B659" s="34">
        <f>Subsurface_Scenario_Data!C168</f>
        <v>14076.006285577792</v>
      </c>
      <c r="C659" s="34">
        <f>Subsurface_Scenario_Data!A168</f>
        <v>23</v>
      </c>
      <c r="D659" s="34">
        <f>Subsurface_Scenario_Data!B168</f>
        <v>15576.006285577792</v>
      </c>
      <c r="E659" s="34">
        <f>Subsurface_Scenario_Data!A168</f>
        <v>23</v>
      </c>
      <c r="F659" s="34">
        <f>Subsurface_Scenario_Data!D168</f>
        <v>17076.006285577794</v>
      </c>
    </row>
    <row r="660" spans="1:6">
      <c r="A660" s="34">
        <f>Subsurface_Scenario_Data!A169</f>
        <v>23.5</v>
      </c>
      <c r="B660" s="34">
        <f>Subsurface_Scenario_Data!C169</f>
        <v>14048.580022641643</v>
      </c>
      <c r="C660" s="34">
        <f>Subsurface_Scenario_Data!A169</f>
        <v>23.5</v>
      </c>
      <c r="D660" s="34">
        <f>Subsurface_Scenario_Data!B169</f>
        <v>15548.580022641643</v>
      </c>
      <c r="E660" s="34">
        <f>Subsurface_Scenario_Data!A169</f>
        <v>23.5</v>
      </c>
      <c r="F660" s="34">
        <f>Subsurface_Scenario_Data!D169</f>
        <v>17048.580022641643</v>
      </c>
    </row>
    <row r="661" spans="1:6">
      <c r="A661" s="34">
        <f>Subsurface_Scenario_Data!A170</f>
        <v>24</v>
      </c>
      <c r="B661" s="34">
        <f>Subsurface_Scenario_Data!C170</f>
        <v>14018.472780255021</v>
      </c>
      <c r="C661" s="34">
        <f>Subsurface_Scenario_Data!A170</f>
        <v>24</v>
      </c>
      <c r="D661" s="34">
        <f>Subsurface_Scenario_Data!B170</f>
        <v>15518.472780255021</v>
      </c>
      <c r="E661" s="34">
        <f>Subsurface_Scenario_Data!A170</f>
        <v>24</v>
      </c>
      <c r="F661" s="34">
        <f>Subsurface_Scenario_Data!D170</f>
        <v>17018.472780255019</v>
      </c>
    </row>
    <row r="662" spans="1:6">
      <c r="A662" s="34">
        <f>Subsurface_Scenario_Data!A171</f>
        <v>24.5</v>
      </c>
      <c r="B662" s="34">
        <f>Subsurface_Scenario_Data!C171</f>
        <v>13993.131581035042</v>
      </c>
      <c r="C662" s="34">
        <f>Subsurface_Scenario_Data!A171</f>
        <v>24.5</v>
      </c>
      <c r="D662" s="34">
        <f>Subsurface_Scenario_Data!B171</f>
        <v>15493.131581035042</v>
      </c>
      <c r="E662" s="34">
        <f>Subsurface_Scenario_Data!A171</f>
        <v>24.5</v>
      </c>
      <c r="F662" s="34">
        <f>Subsurface_Scenario_Data!D171</f>
        <v>16993.131581035042</v>
      </c>
    </row>
    <row r="663" spans="1:6">
      <c r="A663" s="34">
        <f>Subsurface_Scenario_Data!A172</f>
        <v>25</v>
      </c>
      <c r="B663" s="34">
        <f>Subsurface_Scenario_Data!C172</f>
        <v>13963.492493885011</v>
      </c>
      <c r="C663" s="34">
        <f>Subsurface_Scenario_Data!A172</f>
        <v>25</v>
      </c>
      <c r="D663" s="34">
        <f>Subsurface_Scenario_Data!B172</f>
        <v>15463.492493885011</v>
      </c>
      <c r="E663" s="34">
        <f>Subsurface_Scenario_Data!A172</f>
        <v>25</v>
      </c>
      <c r="F663" s="34">
        <f>Subsurface_Scenario_Data!D172</f>
        <v>16963.492493885009</v>
      </c>
    </row>
    <row r="664" spans="1:6">
      <c r="A664" s="34">
        <f>Subsurface_Scenario_Data!A173</f>
        <v>25.5</v>
      </c>
      <c r="B664" s="34">
        <f>Subsurface_Scenario_Data!C173</f>
        <v>13938.185629581803</v>
      </c>
      <c r="C664" s="34">
        <f>Subsurface_Scenario_Data!A173</f>
        <v>25.5</v>
      </c>
      <c r="D664" s="34">
        <f>Subsurface_Scenario_Data!B173</f>
        <v>15438.185629581803</v>
      </c>
      <c r="E664" s="34">
        <f>Subsurface_Scenario_Data!A173</f>
        <v>25.5</v>
      </c>
      <c r="F664" s="34">
        <f>Subsurface_Scenario_Data!D173</f>
        <v>16938.185629581803</v>
      </c>
    </row>
    <row r="665" spans="1:6">
      <c r="A665" s="34">
        <f>Subsurface_Scenario_Data!A174</f>
        <v>26</v>
      </c>
      <c r="B665" s="34">
        <f>Subsurface_Scenario_Data!C174</f>
        <v>13909.145316242726</v>
      </c>
      <c r="C665" s="34">
        <f>Subsurface_Scenario_Data!A174</f>
        <v>26</v>
      </c>
      <c r="D665" s="34">
        <f>Subsurface_Scenario_Data!B174</f>
        <v>15409.145316242726</v>
      </c>
      <c r="E665" s="34">
        <f>Subsurface_Scenario_Data!A174</f>
        <v>26</v>
      </c>
      <c r="F665" s="34">
        <f>Subsurface_Scenario_Data!D174</f>
        <v>16909.145316242728</v>
      </c>
    </row>
    <row r="666" spans="1:6">
      <c r="A666" s="34">
        <f>Subsurface_Scenario_Data!A175</f>
        <v>26.5</v>
      </c>
      <c r="B666" s="34">
        <f>Subsurface_Scenario_Data!C175</f>
        <v>13880.200342679758</v>
      </c>
      <c r="C666" s="34">
        <f>Subsurface_Scenario_Data!A175</f>
        <v>26.5</v>
      </c>
      <c r="D666" s="34">
        <f>Subsurface_Scenario_Data!B175</f>
        <v>15380.200342679758</v>
      </c>
      <c r="E666" s="34">
        <f>Subsurface_Scenario_Data!A175</f>
        <v>26.5</v>
      </c>
      <c r="F666" s="34">
        <f>Subsurface_Scenario_Data!D175</f>
        <v>16880.20034267976</v>
      </c>
    </row>
    <row r="667" spans="1:6">
      <c r="A667" s="34">
        <f>Subsurface_Scenario_Data!A176</f>
        <v>27</v>
      </c>
      <c r="B667" s="34">
        <f>Subsurface_Scenario_Data!C176</f>
        <v>13855.916304404951</v>
      </c>
      <c r="C667" s="34">
        <f>Subsurface_Scenario_Data!A176</f>
        <v>27</v>
      </c>
      <c r="D667" s="34">
        <f>Subsurface_Scenario_Data!B176</f>
        <v>15355.916304404951</v>
      </c>
      <c r="E667" s="34">
        <f>Subsurface_Scenario_Data!A176</f>
        <v>27</v>
      </c>
      <c r="F667" s="34">
        <f>Subsurface_Scenario_Data!D176</f>
        <v>16855.916304404949</v>
      </c>
    </row>
    <row r="668" spans="1:6">
      <c r="A668" s="34">
        <f>Subsurface_Scenario_Data!A177</f>
        <v>27.5</v>
      </c>
      <c r="B668" s="34">
        <f>Subsurface_Scenario_Data!C177</f>
        <v>13827.740262481064</v>
      </c>
      <c r="C668" s="34">
        <f>Subsurface_Scenario_Data!A177</f>
        <v>27.5</v>
      </c>
      <c r="D668" s="34">
        <f>Subsurface_Scenario_Data!B177</f>
        <v>15327.740262481064</v>
      </c>
      <c r="E668" s="34">
        <f>Subsurface_Scenario_Data!A177</f>
        <v>27.5</v>
      </c>
      <c r="F668" s="34">
        <f>Subsurface_Scenario_Data!D177</f>
        <v>16827.740262481064</v>
      </c>
    </row>
    <row r="669" spans="1:6">
      <c r="A669" s="34">
        <f>Subsurface_Scenario_Data!A178</f>
        <v>28</v>
      </c>
      <c r="B669" s="34">
        <f>Subsurface_Scenario_Data!C178</f>
        <v>13801.840793373181</v>
      </c>
      <c r="C669" s="34">
        <f>Subsurface_Scenario_Data!A178</f>
        <v>28</v>
      </c>
      <c r="D669" s="34">
        <f>Subsurface_Scenario_Data!B178</f>
        <v>15301.840793373181</v>
      </c>
      <c r="E669" s="34">
        <f>Subsurface_Scenario_Data!A178</f>
        <v>28</v>
      </c>
      <c r="F669" s="34">
        <f>Subsurface_Scenario_Data!D178</f>
        <v>16801.84079337318</v>
      </c>
    </row>
    <row r="670" spans="1:6">
      <c r="A670" s="34">
        <f>Subsurface_Scenario_Data!A179</f>
        <v>28.5</v>
      </c>
      <c r="B670" s="34">
        <f>Subsurface_Scenario_Data!C179</f>
        <v>13772.833757183123</v>
      </c>
      <c r="C670" s="34">
        <f>Subsurface_Scenario_Data!A179</f>
        <v>28.5</v>
      </c>
      <c r="D670" s="34">
        <f>Subsurface_Scenario_Data!B179</f>
        <v>15272.833757183123</v>
      </c>
      <c r="E670" s="34">
        <f>Subsurface_Scenario_Data!A179</f>
        <v>28.5</v>
      </c>
      <c r="F670" s="34">
        <f>Subsurface_Scenario_Data!D179</f>
        <v>16772.833757183122</v>
      </c>
    </row>
    <row r="671" spans="1:6">
      <c r="A671" s="34">
        <f>Subsurface_Scenario_Data!A180</f>
        <v>29</v>
      </c>
      <c r="B671" s="34">
        <f>Subsurface_Scenario_Data!C180</f>
        <v>13747.471049891155</v>
      </c>
      <c r="C671" s="34">
        <f>Subsurface_Scenario_Data!A180</f>
        <v>29</v>
      </c>
      <c r="D671" s="34">
        <f>Subsurface_Scenario_Data!B180</f>
        <v>15247.471049891155</v>
      </c>
      <c r="E671" s="34">
        <f>Subsurface_Scenario_Data!A180</f>
        <v>29</v>
      </c>
      <c r="F671" s="34">
        <f>Subsurface_Scenario_Data!D180</f>
        <v>16747.471049891155</v>
      </c>
    </row>
    <row r="672" spans="1:6">
      <c r="A672" s="34">
        <f>Subsurface_Scenario_Data!A181</f>
        <v>29.5</v>
      </c>
      <c r="B672" s="34">
        <f>Subsurface_Scenario_Data!C181</f>
        <v>13721.486466946375</v>
      </c>
      <c r="C672" s="34">
        <f>Subsurface_Scenario_Data!A181</f>
        <v>29.5</v>
      </c>
      <c r="D672" s="34">
        <f>Subsurface_Scenario_Data!B181</f>
        <v>15221.486466946375</v>
      </c>
      <c r="E672" s="34">
        <f>Subsurface_Scenario_Data!A181</f>
        <v>29.5</v>
      </c>
      <c r="F672" s="34">
        <f>Subsurface_Scenario_Data!D181</f>
        <v>16721.486466946375</v>
      </c>
    </row>
    <row r="673" spans="1:6">
      <c r="A673" s="34">
        <f>Subsurface_Scenario_Data!A182</f>
        <v>30</v>
      </c>
      <c r="B673" s="34">
        <f>Subsurface_Scenario_Data!C182</f>
        <v>13693.623838416177</v>
      </c>
      <c r="C673" s="34">
        <f>Subsurface_Scenario_Data!A182</f>
        <v>30</v>
      </c>
      <c r="D673" s="34">
        <f>Subsurface_Scenario_Data!B182</f>
        <v>15193.623838416177</v>
      </c>
      <c r="E673" s="34">
        <f>Subsurface_Scenario_Data!A182</f>
        <v>30</v>
      </c>
      <c r="F673" s="34">
        <f>Subsurface_Scenario_Data!D182</f>
        <v>16693.623838416177</v>
      </c>
    </row>
    <row r="674" spans="1:6">
      <c r="A674" s="34">
        <f>Subsurface_Scenario_Data!A183</f>
        <v>30.5</v>
      </c>
      <c r="B674" s="34">
        <f>Subsurface_Scenario_Data!C183</f>
        <v>13667.924996429248</v>
      </c>
      <c r="C674" s="34">
        <f>Subsurface_Scenario_Data!A183</f>
        <v>30.5</v>
      </c>
      <c r="D674" s="34">
        <f>Subsurface_Scenario_Data!B183</f>
        <v>15167.924996429248</v>
      </c>
      <c r="E674" s="34">
        <f>Subsurface_Scenario_Data!A183</f>
        <v>30.5</v>
      </c>
      <c r="F674" s="34">
        <f>Subsurface_Scenario_Data!D183</f>
        <v>16667.924996429247</v>
      </c>
    </row>
    <row r="675" spans="1:6">
      <c r="A675" s="34">
        <f>Subsurface_Scenario_Data!A184</f>
        <v>31</v>
      </c>
      <c r="B675" s="34">
        <f>Subsurface_Scenario_Data!C184</f>
        <v>13640.057820585258</v>
      </c>
      <c r="C675" s="34">
        <f>Subsurface_Scenario_Data!A184</f>
        <v>31</v>
      </c>
      <c r="D675" s="34">
        <f>Subsurface_Scenario_Data!B184</f>
        <v>15140.057820585258</v>
      </c>
      <c r="E675" s="34">
        <f>Subsurface_Scenario_Data!A184</f>
        <v>31</v>
      </c>
      <c r="F675" s="34">
        <f>Subsurface_Scenario_Data!D184</f>
        <v>16640.057820585258</v>
      </c>
    </row>
    <row r="676" spans="1:6">
      <c r="A676" s="34">
        <f>Subsurface_Scenario_Data!A185</f>
        <v>31.5</v>
      </c>
      <c r="B676" s="34">
        <f>Subsurface_Scenario_Data!C185</f>
        <v>13615.746926095389</v>
      </c>
      <c r="C676" s="34">
        <f>Subsurface_Scenario_Data!A185</f>
        <v>31.5</v>
      </c>
      <c r="D676" s="34">
        <f>Subsurface_Scenario_Data!B185</f>
        <v>15115.746926095389</v>
      </c>
      <c r="E676" s="34">
        <f>Subsurface_Scenario_Data!A185</f>
        <v>31.5</v>
      </c>
      <c r="F676" s="34">
        <f>Subsurface_Scenario_Data!D185</f>
        <v>16615.746926095388</v>
      </c>
    </row>
    <row r="677" spans="1:6">
      <c r="A677" s="34">
        <f>Subsurface_Scenario_Data!A186</f>
        <v>32</v>
      </c>
      <c r="B677" s="34">
        <f>Subsurface_Scenario_Data!C186</f>
        <v>13587.819991779352</v>
      </c>
      <c r="C677" s="34">
        <f>Subsurface_Scenario_Data!A186</f>
        <v>32</v>
      </c>
      <c r="D677" s="34">
        <f>Subsurface_Scenario_Data!B186</f>
        <v>15087.819991779352</v>
      </c>
      <c r="E677" s="34">
        <f>Subsurface_Scenario_Data!A186</f>
        <v>32</v>
      </c>
      <c r="F677" s="34">
        <f>Subsurface_Scenario_Data!D186</f>
        <v>16587.819991779354</v>
      </c>
    </row>
    <row r="678" spans="1:6">
      <c r="A678" s="34">
        <f>Subsurface_Scenario_Data!A187</f>
        <v>32.5</v>
      </c>
      <c r="B678" s="34">
        <f>Subsurface_Scenario_Data!C187</f>
        <v>13560.407592662792</v>
      </c>
      <c r="C678" s="34">
        <f>Subsurface_Scenario_Data!A187</f>
        <v>32.5</v>
      </c>
      <c r="D678" s="34">
        <f>Subsurface_Scenario_Data!B187</f>
        <v>15060.407592662792</v>
      </c>
      <c r="E678" s="34">
        <f>Subsurface_Scenario_Data!A187</f>
        <v>32.5</v>
      </c>
      <c r="F678" s="34">
        <f>Subsurface_Scenario_Data!D187</f>
        <v>16560.407592662792</v>
      </c>
    </row>
    <row r="679" spans="1:6">
      <c r="A679" s="34">
        <f>Subsurface_Scenario_Data!A188</f>
        <v>33</v>
      </c>
      <c r="B679" s="34">
        <f>Subsurface_Scenario_Data!C188</f>
        <v>13534.536710550707</v>
      </c>
      <c r="C679" s="34">
        <f>Subsurface_Scenario_Data!A188</f>
        <v>33</v>
      </c>
      <c r="D679" s="34">
        <f>Subsurface_Scenario_Data!B188</f>
        <v>15034.536710550707</v>
      </c>
      <c r="E679" s="34">
        <f>Subsurface_Scenario_Data!A188</f>
        <v>33</v>
      </c>
      <c r="F679" s="34">
        <f>Subsurface_Scenario_Data!D188</f>
        <v>16534.536710550707</v>
      </c>
    </row>
    <row r="680" spans="1:6">
      <c r="A680" s="34">
        <f>Subsurface_Scenario_Data!A189</f>
        <v>33.5</v>
      </c>
      <c r="B680" s="34">
        <f>Subsurface_Scenario_Data!C189</f>
        <v>13508.916500694744</v>
      </c>
      <c r="C680" s="34">
        <f>Subsurface_Scenario_Data!A189</f>
        <v>33.5</v>
      </c>
      <c r="D680" s="34">
        <f>Subsurface_Scenario_Data!B189</f>
        <v>15008.916500694744</v>
      </c>
      <c r="E680" s="34">
        <f>Subsurface_Scenario_Data!A189</f>
        <v>33.5</v>
      </c>
      <c r="F680" s="34">
        <f>Subsurface_Scenario_Data!D189</f>
        <v>16508.916500694744</v>
      </c>
    </row>
    <row r="681" spans="1:6">
      <c r="A681" s="34">
        <f>Subsurface_Scenario_Data!A190</f>
        <v>34</v>
      </c>
      <c r="B681" s="34">
        <f>Subsurface_Scenario_Data!C190</f>
        <v>13481.502855142809</v>
      </c>
      <c r="C681" s="34">
        <f>Subsurface_Scenario_Data!A190</f>
        <v>34</v>
      </c>
      <c r="D681" s="34">
        <f>Subsurface_Scenario_Data!B190</f>
        <v>14981.502855142809</v>
      </c>
      <c r="E681" s="34">
        <f>Subsurface_Scenario_Data!A190</f>
        <v>34</v>
      </c>
      <c r="F681" s="34">
        <f>Subsurface_Scenario_Data!D190</f>
        <v>16481.502855142811</v>
      </c>
    </row>
    <row r="682" spans="1:6">
      <c r="A682" s="34">
        <f>Subsurface_Scenario_Data!A191</f>
        <v>34.5</v>
      </c>
      <c r="B682" s="34">
        <f>Subsurface_Scenario_Data!C191</f>
        <v>13456.29351283138</v>
      </c>
      <c r="C682" s="34">
        <f>Subsurface_Scenario_Data!A191</f>
        <v>34.5</v>
      </c>
      <c r="D682" s="34">
        <f>Subsurface_Scenario_Data!B191</f>
        <v>14956.29351283138</v>
      </c>
      <c r="E682" s="34">
        <f>Subsurface_Scenario_Data!A191</f>
        <v>34.5</v>
      </c>
      <c r="F682" s="34">
        <f>Subsurface_Scenario_Data!D191</f>
        <v>16456.29351283138</v>
      </c>
    </row>
    <row r="683" spans="1:6">
      <c r="A683" s="34">
        <f>Subsurface_Scenario_Data!A192</f>
        <v>35</v>
      </c>
      <c r="B683" s="34">
        <f>Subsurface_Scenario_Data!C192</f>
        <v>13433.44947800909</v>
      </c>
      <c r="C683" s="34">
        <f>Subsurface_Scenario_Data!A192</f>
        <v>35</v>
      </c>
      <c r="D683" s="34">
        <f>Subsurface_Scenario_Data!B192</f>
        <v>14933.44947800909</v>
      </c>
      <c r="E683" s="34">
        <f>Subsurface_Scenario_Data!A192</f>
        <v>35</v>
      </c>
      <c r="F683" s="34">
        <f>Subsurface_Scenario_Data!D192</f>
        <v>16433.44947800909</v>
      </c>
    </row>
    <row r="684" spans="1:6">
      <c r="A684" s="34">
        <f>Subsurface_Scenario_Data!A193</f>
        <v>35.5</v>
      </c>
      <c r="B684" s="34">
        <f>Subsurface_Scenario_Data!C193</f>
        <v>13410.216672625642</v>
      </c>
      <c r="C684" s="34">
        <f>Subsurface_Scenario_Data!A193</f>
        <v>35.5</v>
      </c>
      <c r="D684" s="34">
        <f>Subsurface_Scenario_Data!B193</f>
        <v>14910.216672625642</v>
      </c>
      <c r="E684" s="34">
        <f>Subsurface_Scenario_Data!A193</f>
        <v>35.5</v>
      </c>
      <c r="F684" s="34">
        <f>Subsurface_Scenario_Data!D193</f>
        <v>16410.21667262564</v>
      </c>
    </row>
    <row r="685" spans="1:6">
      <c r="A685" s="34">
        <f>Subsurface_Scenario_Data!A194</f>
        <v>36</v>
      </c>
      <c r="B685" s="34">
        <f>Subsurface_Scenario_Data!C194</f>
        <v>13386.463437913209</v>
      </c>
      <c r="C685" s="34">
        <f>Subsurface_Scenario_Data!A194</f>
        <v>36</v>
      </c>
      <c r="D685" s="34">
        <f>Subsurface_Scenario_Data!B194</f>
        <v>14886.463437913209</v>
      </c>
      <c r="E685" s="34">
        <f>Subsurface_Scenario_Data!A194</f>
        <v>36</v>
      </c>
      <c r="F685" s="34">
        <f>Subsurface_Scenario_Data!D194</f>
        <v>16386.463437913211</v>
      </c>
    </row>
    <row r="686" spans="1:6">
      <c r="A686" s="34">
        <f>Subsurface_Scenario_Data!A195</f>
        <v>36.5</v>
      </c>
      <c r="B686" s="34">
        <f>Subsurface_Scenario_Data!C195</f>
        <v>13361.558563029474</v>
      </c>
      <c r="C686" s="34">
        <f>Subsurface_Scenario_Data!A195</f>
        <v>36.5</v>
      </c>
      <c r="D686" s="34">
        <f>Subsurface_Scenario_Data!B195</f>
        <v>14861.558563029474</v>
      </c>
      <c r="E686" s="34">
        <f>Subsurface_Scenario_Data!A195</f>
        <v>36.5</v>
      </c>
      <c r="F686" s="34">
        <f>Subsurface_Scenario_Data!D195</f>
        <v>16361.558563029474</v>
      </c>
    </row>
    <row r="687" spans="1:6">
      <c r="A687" s="34">
        <f>Subsurface_Scenario_Data!A196</f>
        <v>37</v>
      </c>
      <c r="B687" s="34">
        <f>Subsurface_Scenario_Data!C196</f>
        <v>13340.110005912009</v>
      </c>
      <c r="C687" s="34">
        <f>Subsurface_Scenario_Data!A196</f>
        <v>37</v>
      </c>
      <c r="D687" s="34">
        <f>Subsurface_Scenario_Data!B196</f>
        <v>14840.110005912009</v>
      </c>
      <c r="E687" s="34">
        <f>Subsurface_Scenario_Data!A196</f>
        <v>37</v>
      </c>
      <c r="F687" s="34">
        <f>Subsurface_Scenario_Data!D196</f>
        <v>16340.110005912009</v>
      </c>
    </row>
    <row r="688" spans="1:6">
      <c r="A688" s="34">
        <f>Subsurface_Scenario_Data!A197</f>
        <v>37.5</v>
      </c>
      <c r="B688" s="34">
        <f>Subsurface_Scenario_Data!C197</f>
        <v>13319.341583785392</v>
      </c>
      <c r="C688" s="34">
        <f>Subsurface_Scenario_Data!A197</f>
        <v>37.5</v>
      </c>
      <c r="D688" s="34">
        <f>Subsurface_Scenario_Data!B197</f>
        <v>14819.341583785392</v>
      </c>
      <c r="E688" s="34">
        <f>Subsurface_Scenario_Data!A197</f>
        <v>37.5</v>
      </c>
      <c r="F688" s="34">
        <f>Subsurface_Scenario_Data!D197</f>
        <v>16319.341583785392</v>
      </c>
    </row>
    <row r="689" spans="1:6">
      <c r="A689" s="34">
        <f>Subsurface_Scenario_Data!A198</f>
        <v>38</v>
      </c>
      <c r="B689" s="34">
        <f>Subsurface_Scenario_Data!C198</f>
        <v>13299.576086730554</v>
      </c>
      <c r="C689" s="34">
        <f>Subsurface_Scenario_Data!A198</f>
        <v>38</v>
      </c>
      <c r="D689" s="34">
        <f>Subsurface_Scenario_Data!B198</f>
        <v>14799.576086730554</v>
      </c>
      <c r="E689" s="34">
        <f>Subsurface_Scenario_Data!A198</f>
        <v>38</v>
      </c>
      <c r="F689" s="34">
        <f>Subsurface_Scenario_Data!D198</f>
        <v>16299.576086730554</v>
      </c>
    </row>
    <row r="690" spans="1:6">
      <c r="A690" s="34">
        <f>Subsurface_Scenario_Data!A199</f>
        <v>38.5</v>
      </c>
      <c r="B690" s="34">
        <f>Subsurface_Scenario_Data!C199</f>
        <v>13276.789430047362</v>
      </c>
      <c r="C690" s="34">
        <f>Subsurface_Scenario_Data!A199</f>
        <v>38.5</v>
      </c>
      <c r="D690" s="34">
        <f>Subsurface_Scenario_Data!B199</f>
        <v>14776.789430047362</v>
      </c>
      <c r="E690" s="34">
        <f>Subsurface_Scenario_Data!A199</f>
        <v>38.5</v>
      </c>
      <c r="F690" s="34">
        <f>Subsurface_Scenario_Data!D199</f>
        <v>16276.789430047362</v>
      </c>
    </row>
    <row r="691" spans="1:6">
      <c r="A691" s="34">
        <f>Subsurface_Scenario_Data!A200</f>
        <v>39</v>
      </c>
      <c r="B691" s="34">
        <f>Subsurface_Scenario_Data!C200</f>
        <v>13259.992307171666</v>
      </c>
      <c r="C691" s="34">
        <f>Subsurface_Scenario_Data!A200</f>
        <v>39</v>
      </c>
      <c r="D691" s="34">
        <f>Subsurface_Scenario_Data!B200</f>
        <v>14759.992307171666</v>
      </c>
      <c r="E691" s="34">
        <f>Subsurface_Scenario_Data!A200</f>
        <v>39</v>
      </c>
      <c r="F691" s="34">
        <f>Subsurface_Scenario_Data!D200</f>
        <v>16259.992307171666</v>
      </c>
    </row>
    <row r="692" spans="1:6">
      <c r="A692" s="34">
        <f>Subsurface_Scenario_Data!A201</f>
        <v>39.5</v>
      </c>
      <c r="B692" s="34">
        <f>Subsurface_Scenario_Data!C201</f>
        <v>13243.375119644179</v>
      </c>
      <c r="C692" s="34">
        <f>Subsurface_Scenario_Data!A201</f>
        <v>39.5</v>
      </c>
      <c r="D692" s="34">
        <f>Subsurface_Scenario_Data!B201</f>
        <v>14743.375119644179</v>
      </c>
      <c r="E692" s="34">
        <f>Subsurface_Scenario_Data!A201</f>
        <v>39.5</v>
      </c>
      <c r="F692" s="34">
        <f>Subsurface_Scenario_Data!D201</f>
        <v>16243.375119644179</v>
      </c>
    </row>
    <row r="693" spans="1:6">
      <c r="A693" s="34">
        <f>Subsurface_Scenario_Data!A202</f>
        <v>40</v>
      </c>
      <c r="B693" s="34">
        <f>Subsurface_Scenario_Data!C202</f>
        <v>13226.192868523873</v>
      </c>
      <c r="C693" s="34">
        <f>Subsurface_Scenario_Data!A202</f>
        <v>40</v>
      </c>
      <c r="D693" s="34">
        <f>Subsurface_Scenario_Data!B202</f>
        <v>14726.192868523873</v>
      </c>
      <c r="E693" s="34">
        <f>Subsurface_Scenario_Data!A202</f>
        <v>40</v>
      </c>
      <c r="F693" s="34">
        <f>Subsurface_Scenario_Data!D202</f>
        <v>16226.192868523873</v>
      </c>
    </row>
    <row r="694" spans="1:6">
      <c r="A694" s="34">
        <f>Subsurface_Scenario_Data!A203</f>
        <v>40.5</v>
      </c>
      <c r="B694" s="34">
        <f>Subsurface_Scenario_Data!C203</f>
        <v>13211.226828791272</v>
      </c>
      <c r="C694" s="34">
        <f>Subsurface_Scenario_Data!A203</f>
        <v>40.5</v>
      </c>
      <c r="D694" s="34">
        <f>Subsurface_Scenario_Data!B203</f>
        <v>14711.226828791272</v>
      </c>
      <c r="E694" s="34">
        <f>Subsurface_Scenario_Data!A203</f>
        <v>40.5</v>
      </c>
      <c r="F694" s="34">
        <f>Subsurface_Scenario_Data!D203</f>
        <v>16211.226828791272</v>
      </c>
    </row>
    <row r="695" spans="1:6">
      <c r="A695" s="34">
        <f>Subsurface_Scenario_Data!A204</f>
        <v>41</v>
      </c>
      <c r="B695" s="34">
        <f>Subsurface_Scenario_Data!C204</f>
        <v>13199.88132053898</v>
      </c>
      <c r="C695" s="34">
        <f>Subsurface_Scenario_Data!A204</f>
        <v>41</v>
      </c>
      <c r="D695" s="34">
        <f>Subsurface_Scenario_Data!B204</f>
        <v>14699.88132053898</v>
      </c>
      <c r="E695" s="34">
        <f>Subsurface_Scenario_Data!A204</f>
        <v>41</v>
      </c>
      <c r="F695" s="34">
        <f>Subsurface_Scenario_Data!D204</f>
        <v>16199.88132053898</v>
      </c>
    </row>
    <row r="696" spans="1:6">
      <c r="A696" s="34">
        <f>Subsurface_Scenario_Data!A205</f>
        <v>41.5</v>
      </c>
      <c r="B696" s="34">
        <f>Subsurface_Scenario_Data!C205</f>
        <v>13187.004164423177</v>
      </c>
      <c r="C696" s="34">
        <f>Subsurface_Scenario_Data!A205</f>
        <v>41.5</v>
      </c>
      <c r="D696" s="34">
        <f>Subsurface_Scenario_Data!B205</f>
        <v>14687.004164423177</v>
      </c>
      <c r="E696" s="34">
        <f>Subsurface_Scenario_Data!A205</f>
        <v>41.5</v>
      </c>
      <c r="F696" s="34">
        <f>Subsurface_Scenario_Data!D205</f>
        <v>16187.004164423177</v>
      </c>
    </row>
    <row r="697" spans="1:6">
      <c r="A697" s="34">
        <f>Subsurface_Scenario_Data!A206</f>
        <v>42</v>
      </c>
      <c r="B697" s="34">
        <f>Subsurface_Scenario_Data!C206</f>
        <v>13173.651759639273</v>
      </c>
      <c r="C697" s="34">
        <f>Subsurface_Scenario_Data!A206</f>
        <v>42</v>
      </c>
      <c r="D697" s="34">
        <f>Subsurface_Scenario_Data!B206</f>
        <v>14673.651759639273</v>
      </c>
      <c r="E697" s="34">
        <f>Subsurface_Scenario_Data!A206</f>
        <v>42</v>
      </c>
      <c r="F697" s="34">
        <f>Subsurface_Scenario_Data!D206</f>
        <v>16173.651759639273</v>
      </c>
    </row>
    <row r="698" spans="1:6">
      <c r="A698" s="34">
        <f>Subsurface_Scenario_Data!A207</f>
        <v>42.5</v>
      </c>
      <c r="B698" s="34">
        <f>Subsurface_Scenario_Data!C207</f>
        <v>13162.973588793413</v>
      </c>
      <c r="C698" s="34">
        <f>Subsurface_Scenario_Data!A207</f>
        <v>42.5</v>
      </c>
      <c r="D698" s="34">
        <f>Subsurface_Scenario_Data!B207</f>
        <v>14662.973588793413</v>
      </c>
      <c r="E698" s="34">
        <f>Subsurface_Scenario_Data!A207</f>
        <v>42.5</v>
      </c>
      <c r="F698" s="34">
        <f>Subsurface_Scenario_Data!D207</f>
        <v>16162.973588793413</v>
      </c>
    </row>
    <row r="699" spans="1:6">
      <c r="A699" s="34">
        <f>Subsurface_Scenario_Data!A208</f>
        <v>43</v>
      </c>
      <c r="B699" s="34">
        <f>Subsurface_Scenario_Data!C208</f>
        <v>13153.271975733256</v>
      </c>
      <c r="C699" s="34">
        <f>Subsurface_Scenario_Data!A208</f>
        <v>43</v>
      </c>
      <c r="D699" s="34">
        <f>Subsurface_Scenario_Data!B208</f>
        <v>14653.271975733256</v>
      </c>
      <c r="E699" s="34">
        <f>Subsurface_Scenario_Data!A208</f>
        <v>43</v>
      </c>
      <c r="F699" s="34">
        <f>Subsurface_Scenario_Data!D208</f>
        <v>16153.271975733256</v>
      </c>
    </row>
    <row r="700" spans="1:6">
      <c r="A700" s="34">
        <f>Subsurface_Scenario_Data!A209</f>
        <v>43.5</v>
      </c>
      <c r="B700" s="34">
        <f>Subsurface_Scenario_Data!C209</f>
        <v>13145.692657462256</v>
      </c>
      <c r="C700" s="34">
        <f>Subsurface_Scenario_Data!A209</f>
        <v>43.5</v>
      </c>
      <c r="D700" s="34">
        <f>Subsurface_Scenario_Data!B209</f>
        <v>14645.692657462256</v>
      </c>
      <c r="E700" s="34">
        <f>Subsurface_Scenario_Data!A209</f>
        <v>43.5</v>
      </c>
      <c r="F700" s="34">
        <f>Subsurface_Scenario_Data!D209</f>
        <v>16145.692657462256</v>
      </c>
    </row>
    <row r="701" spans="1:6">
      <c r="A701" s="34">
        <f>Subsurface_Scenario_Data!A210</f>
        <v>44</v>
      </c>
      <c r="B701" s="34">
        <f>Subsurface_Scenario_Data!C210</f>
        <v>13138.157168949725</v>
      </c>
      <c r="C701" s="34">
        <f>Subsurface_Scenario_Data!A210</f>
        <v>44</v>
      </c>
      <c r="D701" s="34">
        <f>Subsurface_Scenario_Data!B210</f>
        <v>14638.157168949725</v>
      </c>
      <c r="E701" s="34">
        <f>Subsurface_Scenario_Data!A210</f>
        <v>44</v>
      </c>
      <c r="F701" s="34">
        <f>Subsurface_Scenario_Data!D210</f>
        <v>16138.157168949725</v>
      </c>
    </row>
    <row r="702" spans="1:6">
      <c r="A702" s="34">
        <f>Subsurface_Scenario_Data!A211</f>
        <v>44.5</v>
      </c>
      <c r="B702" s="34">
        <f>Subsurface_Scenario_Data!C211</f>
        <v>13133.280812812143</v>
      </c>
      <c r="C702" s="34">
        <f>Subsurface_Scenario_Data!A211</f>
        <v>44.5</v>
      </c>
      <c r="D702" s="34">
        <f>Subsurface_Scenario_Data!B211</f>
        <v>14633.280812812143</v>
      </c>
      <c r="E702" s="34">
        <f>Subsurface_Scenario_Data!A211</f>
        <v>44.5</v>
      </c>
      <c r="F702" s="34">
        <f>Subsurface_Scenario_Data!D211</f>
        <v>16133.280812812143</v>
      </c>
    </row>
    <row r="703" spans="1:6">
      <c r="A703" s="34">
        <f>Subsurface_Scenario_Data!A212</f>
        <v>45</v>
      </c>
      <c r="B703" s="34">
        <f>Subsurface_Scenario_Data!C212</f>
        <v>13126.915429680796</v>
      </c>
      <c r="C703" s="34">
        <f>Subsurface_Scenario_Data!A212</f>
        <v>45</v>
      </c>
      <c r="D703" s="34">
        <f>Subsurface_Scenario_Data!B212</f>
        <v>14626.915429680796</v>
      </c>
      <c r="E703" s="34">
        <f>Subsurface_Scenario_Data!A212</f>
        <v>45</v>
      </c>
      <c r="F703" s="34">
        <f>Subsurface_Scenario_Data!D212</f>
        <v>16126.915429680796</v>
      </c>
    </row>
    <row r="704" spans="1:6">
      <c r="A704" s="34">
        <f>Subsurface_Scenario_Data!A213</f>
        <v>45.5</v>
      </c>
      <c r="B704" s="34">
        <f>Subsurface_Scenario_Data!C213</f>
        <v>13118.902191505122</v>
      </c>
      <c r="C704" s="34">
        <f>Subsurface_Scenario_Data!A213</f>
        <v>45.5</v>
      </c>
      <c r="D704" s="34">
        <f>Subsurface_Scenario_Data!B213</f>
        <v>14618.902191505122</v>
      </c>
      <c r="E704" s="34">
        <f>Subsurface_Scenario_Data!A213</f>
        <v>45.5</v>
      </c>
      <c r="F704" s="34">
        <f>Subsurface_Scenario_Data!D213</f>
        <v>16118.902191505122</v>
      </c>
    </row>
    <row r="705" spans="1:6">
      <c r="A705" s="34">
        <f>Subsurface_Scenario_Data!A214</f>
        <v>46</v>
      </c>
      <c r="B705" s="34">
        <f>Subsurface_Scenario_Data!C214</f>
        <v>13115.145412726704</v>
      </c>
      <c r="C705" s="34">
        <f>Subsurface_Scenario_Data!A214</f>
        <v>46</v>
      </c>
      <c r="D705" s="34">
        <f>Subsurface_Scenario_Data!B214</f>
        <v>14615.145412726704</v>
      </c>
      <c r="E705" s="34">
        <f>Subsurface_Scenario_Data!A214</f>
        <v>46</v>
      </c>
      <c r="F705" s="34">
        <f>Subsurface_Scenario_Data!D214</f>
        <v>16115.145412726704</v>
      </c>
    </row>
    <row r="706" spans="1:6">
      <c r="A706" s="34">
        <f>Subsurface_Scenario_Data!A215</f>
        <v>46.5</v>
      </c>
      <c r="B706" s="34">
        <f>Subsurface_Scenario_Data!C215</f>
        <v>13112.173134210097</v>
      </c>
      <c r="C706" s="34">
        <f>Subsurface_Scenario_Data!A215</f>
        <v>46.5</v>
      </c>
      <c r="D706" s="34">
        <f>Subsurface_Scenario_Data!B215</f>
        <v>14612.173134210097</v>
      </c>
      <c r="E706" s="34">
        <f>Subsurface_Scenario_Data!A215</f>
        <v>46.5</v>
      </c>
      <c r="F706" s="34">
        <f>Subsurface_Scenario_Data!D215</f>
        <v>16112.173134210097</v>
      </c>
    </row>
    <row r="707" spans="1:6">
      <c r="A707" s="34">
        <f>Subsurface_Scenario_Data!A216</f>
        <v>47</v>
      </c>
      <c r="B707" s="34">
        <f>Subsurface_Scenario_Data!C216</f>
        <v>13107.701900076449</v>
      </c>
      <c r="C707" s="34">
        <f>Subsurface_Scenario_Data!A216</f>
        <v>47</v>
      </c>
      <c r="D707" s="34">
        <f>Subsurface_Scenario_Data!B216</f>
        <v>14607.701900076449</v>
      </c>
      <c r="E707" s="34">
        <f>Subsurface_Scenario_Data!A216</f>
        <v>47</v>
      </c>
      <c r="F707" s="34">
        <f>Subsurface_Scenario_Data!D216</f>
        <v>16107.701900076449</v>
      </c>
    </row>
    <row r="708" spans="1:6">
      <c r="A708" s="34">
        <f>Subsurface_Scenario_Data!A217</f>
        <v>47.5</v>
      </c>
      <c r="B708" s="34">
        <f>Subsurface_Scenario_Data!C217</f>
        <v>13104.637100240307</v>
      </c>
      <c r="C708" s="34">
        <f>Subsurface_Scenario_Data!A217</f>
        <v>47.5</v>
      </c>
      <c r="D708" s="34">
        <f>Subsurface_Scenario_Data!B217</f>
        <v>14604.637100240307</v>
      </c>
      <c r="E708" s="34">
        <f>Subsurface_Scenario_Data!A217</f>
        <v>47.5</v>
      </c>
      <c r="F708" s="34">
        <f>Subsurface_Scenario_Data!D217</f>
        <v>16104.637100240307</v>
      </c>
    </row>
    <row r="709" spans="1:6">
      <c r="A709" s="34">
        <f>Subsurface_Scenario_Data!A218</f>
        <v>48</v>
      </c>
      <c r="B709" s="34">
        <f>Subsurface_Scenario_Data!C218</f>
        <v>13098.238200038542</v>
      </c>
      <c r="C709" s="34">
        <f>Subsurface_Scenario_Data!A218</f>
        <v>48</v>
      </c>
      <c r="D709" s="34">
        <f>Subsurface_Scenario_Data!B218</f>
        <v>14598.238200038542</v>
      </c>
      <c r="E709" s="34">
        <f>Subsurface_Scenario_Data!A218</f>
        <v>48</v>
      </c>
      <c r="F709" s="34">
        <f>Subsurface_Scenario_Data!D218</f>
        <v>16098.238200038542</v>
      </c>
    </row>
    <row r="710" spans="1:6">
      <c r="A710" s="34">
        <f>Subsurface_Scenario_Data!A219</f>
        <v>48.5</v>
      </c>
      <c r="B710" s="34">
        <f>Subsurface_Scenario_Data!C219</f>
        <v>13096.397177031589</v>
      </c>
      <c r="C710" s="34">
        <f>Subsurface_Scenario_Data!A219</f>
        <v>48.5</v>
      </c>
      <c r="D710" s="34">
        <f>Subsurface_Scenario_Data!B219</f>
        <v>14596.397177031589</v>
      </c>
      <c r="E710" s="34">
        <f>Subsurface_Scenario_Data!A219</f>
        <v>48.5</v>
      </c>
      <c r="F710" s="34">
        <f>Subsurface_Scenario_Data!D219</f>
        <v>16096.397177031589</v>
      </c>
    </row>
    <row r="711" spans="1:6">
      <c r="A711" s="34">
        <f>Subsurface_Scenario_Data!A220</f>
        <v>49</v>
      </c>
      <c r="B711" s="34">
        <f>Subsurface_Scenario_Data!C220</f>
        <v>13094.33019373929</v>
      </c>
      <c r="C711" s="34">
        <f>Subsurface_Scenario_Data!A220</f>
        <v>49</v>
      </c>
      <c r="D711" s="34">
        <f>Subsurface_Scenario_Data!B220</f>
        <v>14594.33019373929</v>
      </c>
      <c r="E711" s="34">
        <f>Subsurface_Scenario_Data!A220</f>
        <v>49</v>
      </c>
      <c r="F711" s="34">
        <f>Subsurface_Scenario_Data!D220</f>
        <v>16094.33019373929</v>
      </c>
    </row>
    <row r="712" spans="1:6">
      <c r="A712" s="34">
        <f>Subsurface_Scenario_Data!A221</f>
        <v>49.5</v>
      </c>
      <c r="B712" s="34">
        <f>Subsurface_Scenario_Data!C221</f>
        <v>13091.31268234764</v>
      </c>
      <c r="C712" s="34">
        <f>Subsurface_Scenario_Data!A221</f>
        <v>49.5</v>
      </c>
      <c r="D712" s="34">
        <f>Subsurface_Scenario_Data!B221</f>
        <v>14591.31268234764</v>
      </c>
      <c r="E712" s="34">
        <f>Subsurface_Scenario_Data!A221</f>
        <v>49.5</v>
      </c>
      <c r="F712" s="34">
        <f>Subsurface_Scenario_Data!D221</f>
        <v>16091.31268234764</v>
      </c>
    </row>
    <row r="713" spans="1:6">
      <c r="A713" s="34">
        <f>Subsurface_Scenario_Data!A222</f>
        <v>50</v>
      </c>
      <c r="B713" s="34">
        <f>Subsurface_Scenario_Data!C222</f>
        <v>13089.816141882691</v>
      </c>
      <c r="C713" s="34">
        <f>Subsurface_Scenario_Data!A222</f>
        <v>50</v>
      </c>
      <c r="D713" s="34">
        <f>Subsurface_Scenario_Data!B222</f>
        <v>14589.816141882691</v>
      </c>
      <c r="E713" s="34">
        <f>Subsurface_Scenario_Data!A222</f>
        <v>50</v>
      </c>
      <c r="F713" s="34">
        <f>Subsurface_Scenario_Data!D222</f>
        <v>16089.816141882691</v>
      </c>
    </row>
    <row r="714" spans="1:6">
      <c r="A714" s="34">
        <f>Subsurface_Scenario_Data!A223</f>
        <v>50.5</v>
      </c>
      <c r="B714" s="34">
        <f>Subsurface_Scenario_Data!C223</f>
        <v>13085.724440359641</v>
      </c>
      <c r="C714" s="34">
        <f>Subsurface_Scenario_Data!A223</f>
        <v>50.5</v>
      </c>
      <c r="D714" s="34">
        <f>Subsurface_Scenario_Data!B223</f>
        <v>14585.724440359641</v>
      </c>
      <c r="E714" s="34">
        <f>Subsurface_Scenario_Data!A223</f>
        <v>50.5</v>
      </c>
      <c r="F714" s="34">
        <f>Subsurface_Scenario_Data!D223</f>
        <v>16085.724440359641</v>
      </c>
    </row>
    <row r="715" spans="1:6">
      <c r="A715" s="34">
        <f>Subsurface_Scenario_Data!A224</f>
        <v>51</v>
      </c>
      <c r="B715" s="34">
        <f>Subsurface_Scenario_Data!C224</f>
        <v>13085.165789111041</v>
      </c>
      <c r="C715" s="34">
        <f>Subsurface_Scenario_Data!A224</f>
        <v>51</v>
      </c>
      <c r="D715" s="34">
        <f>Subsurface_Scenario_Data!B224</f>
        <v>14585.165789111041</v>
      </c>
      <c r="E715" s="34">
        <f>Subsurface_Scenario_Data!A224</f>
        <v>51</v>
      </c>
      <c r="F715" s="34">
        <f>Subsurface_Scenario_Data!D224</f>
        <v>16085.165789111041</v>
      </c>
    </row>
    <row r="716" spans="1:6">
      <c r="A716" s="34">
        <f>Subsurface_Scenario_Data!A225</f>
        <v>51.5</v>
      </c>
      <c r="B716" s="34">
        <f>Subsurface_Scenario_Data!C225</f>
        <v>13081.93601801468</v>
      </c>
      <c r="C716" s="34">
        <f>Subsurface_Scenario_Data!A225</f>
        <v>51.5</v>
      </c>
      <c r="D716" s="34">
        <f>Subsurface_Scenario_Data!B225</f>
        <v>14581.93601801468</v>
      </c>
      <c r="E716" s="34">
        <f>Subsurface_Scenario_Data!A225</f>
        <v>51.5</v>
      </c>
      <c r="F716" s="34">
        <f>Subsurface_Scenario_Data!D225</f>
        <v>16081.93601801468</v>
      </c>
    </row>
    <row r="717" spans="1:6">
      <c r="A717" s="34">
        <f>Subsurface_Scenario_Data!A226</f>
        <v>52</v>
      </c>
      <c r="B717" s="34">
        <f>Subsurface_Scenario_Data!C226</f>
        <v>13081.267028886517</v>
      </c>
      <c r="C717" s="34">
        <f>Subsurface_Scenario_Data!A226</f>
        <v>52</v>
      </c>
      <c r="D717" s="34">
        <f>Subsurface_Scenario_Data!B226</f>
        <v>14581.267028886517</v>
      </c>
      <c r="E717" s="34">
        <f>Subsurface_Scenario_Data!A226</f>
        <v>52</v>
      </c>
      <c r="F717" s="34">
        <f>Subsurface_Scenario_Data!D226</f>
        <v>16081.267028886517</v>
      </c>
    </row>
    <row r="718" spans="1:6">
      <c r="A718" s="34">
        <f>Subsurface_Scenario_Data!A227</f>
        <v>52.5</v>
      </c>
      <c r="B718" s="34">
        <f>Subsurface_Scenario_Data!C227</f>
        <v>13082.445512559116</v>
      </c>
      <c r="C718" s="34">
        <f>Subsurface_Scenario_Data!A227</f>
        <v>52.5</v>
      </c>
      <c r="D718" s="34">
        <f>Subsurface_Scenario_Data!B227</f>
        <v>14582.445512559116</v>
      </c>
      <c r="E718" s="34">
        <f>Subsurface_Scenario_Data!A227</f>
        <v>52.5</v>
      </c>
      <c r="F718" s="34">
        <f>Subsurface_Scenario_Data!D227</f>
        <v>16082.445512559116</v>
      </c>
    </row>
    <row r="719" spans="1:6">
      <c r="A719" s="34">
        <f>Subsurface_Scenario_Data!A228</f>
        <v>53</v>
      </c>
      <c r="B719" s="34">
        <f>Subsurface_Scenario_Data!C228</f>
        <v>13080.862995264828</v>
      </c>
      <c r="C719" s="34">
        <f>Subsurface_Scenario_Data!A228</f>
        <v>53</v>
      </c>
      <c r="D719" s="34">
        <f>Subsurface_Scenario_Data!B228</f>
        <v>14580.862995264828</v>
      </c>
      <c r="E719" s="34">
        <f>Subsurface_Scenario_Data!A228</f>
        <v>53</v>
      </c>
      <c r="F719" s="34">
        <f>Subsurface_Scenario_Data!D228</f>
        <v>16080.862995264828</v>
      </c>
    </row>
    <row r="720" spans="1:6">
      <c r="A720" s="34">
        <f>Subsurface_Scenario_Data!A229</f>
        <v>53.5</v>
      </c>
      <c r="B720" s="34">
        <f>Subsurface_Scenario_Data!C229</f>
        <v>13082.689740911543</v>
      </c>
      <c r="C720" s="34">
        <f>Subsurface_Scenario_Data!A229</f>
        <v>53.5</v>
      </c>
      <c r="D720" s="34">
        <f>Subsurface_Scenario_Data!B229</f>
        <v>14582.689740911543</v>
      </c>
      <c r="E720" s="34">
        <f>Subsurface_Scenario_Data!A229</f>
        <v>53.5</v>
      </c>
      <c r="F720" s="34">
        <f>Subsurface_Scenario_Data!D229</f>
        <v>16082.689740911543</v>
      </c>
    </row>
    <row r="721" spans="1:6">
      <c r="A721" s="34">
        <f>Subsurface_Scenario_Data!A230</f>
        <v>54</v>
      </c>
      <c r="B721" s="34">
        <f>Subsurface_Scenario_Data!C230</f>
        <v>13084.40288243893</v>
      </c>
      <c r="C721" s="34">
        <f>Subsurface_Scenario_Data!A230</f>
        <v>54</v>
      </c>
      <c r="D721" s="34">
        <f>Subsurface_Scenario_Data!B230</f>
        <v>14584.40288243893</v>
      </c>
      <c r="E721" s="34">
        <f>Subsurface_Scenario_Data!A230</f>
        <v>54</v>
      </c>
      <c r="F721" s="34">
        <f>Subsurface_Scenario_Data!D230</f>
        <v>16084.40288243893</v>
      </c>
    </row>
    <row r="722" spans="1:6">
      <c r="A722" s="34">
        <f>Subsurface_Scenario_Data!A231</f>
        <v>54.5</v>
      </c>
      <c r="B722" s="34">
        <f>Subsurface_Scenario_Data!C231</f>
        <v>13087.135802631939</v>
      </c>
      <c r="C722" s="34">
        <f>Subsurface_Scenario_Data!A231</f>
        <v>54.5</v>
      </c>
      <c r="D722" s="34">
        <f>Subsurface_Scenario_Data!B231</f>
        <v>14587.135802631939</v>
      </c>
      <c r="E722" s="34">
        <f>Subsurface_Scenario_Data!A231</f>
        <v>54.5</v>
      </c>
      <c r="F722" s="34">
        <f>Subsurface_Scenario_Data!D231</f>
        <v>16087.135802631939</v>
      </c>
    </row>
    <row r="723" spans="1:6">
      <c r="A723" s="34">
        <f>Subsurface_Scenario_Data!A232</f>
        <v>55</v>
      </c>
      <c r="B723" s="34">
        <f>Subsurface_Scenario_Data!C232</f>
        <v>13087.76637498494</v>
      </c>
      <c r="C723" s="34">
        <f>Subsurface_Scenario_Data!A232</f>
        <v>55</v>
      </c>
      <c r="D723" s="34">
        <f>Subsurface_Scenario_Data!B232</f>
        <v>14587.76637498494</v>
      </c>
      <c r="E723" s="34">
        <f>Subsurface_Scenario_Data!A232</f>
        <v>55</v>
      </c>
      <c r="F723" s="34">
        <f>Subsurface_Scenario_Data!D232</f>
        <v>16087.76637498494</v>
      </c>
    </row>
    <row r="724" spans="1:6">
      <c r="A724" s="34">
        <f>Subsurface_Scenario_Data!A233</f>
        <v>55.5</v>
      </c>
      <c r="B724" s="34">
        <f>Subsurface_Scenario_Data!C233</f>
        <v>13091.085193045694</v>
      </c>
      <c r="C724" s="34">
        <f>Subsurface_Scenario_Data!A233</f>
        <v>55.5</v>
      </c>
      <c r="D724" s="34">
        <f>Subsurface_Scenario_Data!B233</f>
        <v>14591.085193045694</v>
      </c>
      <c r="E724" s="34">
        <f>Subsurface_Scenario_Data!A233</f>
        <v>55.5</v>
      </c>
      <c r="F724" s="34">
        <f>Subsurface_Scenario_Data!D233</f>
        <v>16091.085193045694</v>
      </c>
    </row>
    <row r="725" spans="1:6">
      <c r="A725" s="34">
        <f>Subsurface_Scenario_Data!A234</f>
        <v>56</v>
      </c>
      <c r="B725" s="34">
        <f>Subsurface_Scenario_Data!C234</f>
        <v>13093.125138126092</v>
      </c>
      <c r="C725" s="34">
        <f>Subsurface_Scenario_Data!A234</f>
        <v>56</v>
      </c>
      <c r="D725" s="34">
        <f>Subsurface_Scenario_Data!B234</f>
        <v>14593.125138126092</v>
      </c>
      <c r="E725" s="34">
        <f>Subsurface_Scenario_Data!A234</f>
        <v>56</v>
      </c>
      <c r="F725" s="34">
        <f>Subsurface_Scenario_Data!D234</f>
        <v>16093.125138126092</v>
      </c>
    </row>
    <row r="726" spans="1:6">
      <c r="A726" s="34">
        <f>Subsurface_Scenario_Data!A235</f>
        <v>56.5</v>
      </c>
      <c r="B726" s="34">
        <f>Subsurface_Scenario_Data!C235</f>
        <v>13095.459830179932</v>
      </c>
      <c r="C726" s="34">
        <f>Subsurface_Scenario_Data!A235</f>
        <v>56.5</v>
      </c>
      <c r="D726" s="34">
        <f>Subsurface_Scenario_Data!B235</f>
        <v>14595.459830179932</v>
      </c>
      <c r="E726" s="34">
        <f>Subsurface_Scenario_Data!A235</f>
        <v>56.5</v>
      </c>
      <c r="F726" s="34">
        <f>Subsurface_Scenario_Data!D235</f>
        <v>16095.459830179932</v>
      </c>
    </row>
    <row r="727" spans="1:6">
      <c r="A727" s="34">
        <f>Subsurface_Scenario_Data!A236</f>
        <v>57</v>
      </c>
      <c r="B727" s="34">
        <f>Subsurface_Scenario_Data!C236</f>
        <v>13096.84593445949</v>
      </c>
      <c r="C727" s="34">
        <f>Subsurface_Scenario_Data!A236</f>
        <v>57</v>
      </c>
      <c r="D727" s="34">
        <f>Subsurface_Scenario_Data!B236</f>
        <v>14596.84593445949</v>
      </c>
      <c r="E727" s="34">
        <f>Subsurface_Scenario_Data!A236</f>
        <v>57</v>
      </c>
      <c r="F727" s="34">
        <f>Subsurface_Scenario_Data!D236</f>
        <v>16096.84593445949</v>
      </c>
    </row>
    <row r="728" spans="1:6">
      <c r="A728" s="34">
        <f>Subsurface_Scenario_Data!A237</f>
        <v>57.5</v>
      </c>
      <c r="B728" s="34">
        <f>Subsurface_Scenario_Data!C237</f>
        <v>13102.914420845136</v>
      </c>
      <c r="C728" s="34">
        <f>Subsurface_Scenario_Data!A237</f>
        <v>57.5</v>
      </c>
      <c r="D728" s="34">
        <f>Subsurface_Scenario_Data!B237</f>
        <v>14602.914420845136</v>
      </c>
      <c r="E728" s="34">
        <f>Subsurface_Scenario_Data!A237</f>
        <v>57.5</v>
      </c>
      <c r="F728" s="34">
        <f>Subsurface_Scenario_Data!D237</f>
        <v>16102.914420845136</v>
      </c>
    </row>
    <row r="729" spans="1:6">
      <c r="A729" s="34">
        <f>Subsurface_Scenario_Data!A238</f>
        <v>58</v>
      </c>
      <c r="B729" s="34">
        <f>Subsurface_Scenario_Data!C238</f>
        <v>13103.596271830193</v>
      </c>
      <c r="C729" s="34">
        <f>Subsurface_Scenario_Data!A238</f>
        <v>58</v>
      </c>
      <c r="D729" s="34">
        <f>Subsurface_Scenario_Data!B238</f>
        <v>14603.596271830193</v>
      </c>
      <c r="E729" s="34">
        <f>Subsurface_Scenario_Data!A238</f>
        <v>58</v>
      </c>
      <c r="F729" s="34">
        <f>Subsurface_Scenario_Data!D238</f>
        <v>16103.596271830193</v>
      </c>
    </row>
    <row r="730" spans="1:6">
      <c r="A730" s="34">
        <f>Subsurface_Scenario_Data!A239</f>
        <v>58.5</v>
      </c>
      <c r="B730" s="34">
        <f>Subsurface_Scenario_Data!C239</f>
        <v>13107.412196224737</v>
      </c>
      <c r="C730" s="34">
        <f>Subsurface_Scenario_Data!A239</f>
        <v>58.5</v>
      </c>
      <c r="D730" s="34">
        <f>Subsurface_Scenario_Data!B239</f>
        <v>14607.412196224737</v>
      </c>
      <c r="E730" s="34">
        <f>Subsurface_Scenario_Data!A239</f>
        <v>58.5</v>
      </c>
      <c r="F730" s="34">
        <f>Subsurface_Scenario_Data!D239</f>
        <v>16107.412196224737</v>
      </c>
    </row>
    <row r="731" spans="1:6">
      <c r="A731" s="34">
        <f>Subsurface_Scenario_Data!A240</f>
        <v>59</v>
      </c>
      <c r="B731" s="34">
        <f>Subsurface_Scenario_Data!C240</f>
        <v>13109.562196914057</v>
      </c>
      <c r="C731" s="34">
        <f>Subsurface_Scenario_Data!A240</f>
        <v>59</v>
      </c>
      <c r="D731" s="34">
        <f>Subsurface_Scenario_Data!B240</f>
        <v>14609.562196914057</v>
      </c>
      <c r="E731" s="34">
        <f>Subsurface_Scenario_Data!A240</f>
        <v>59</v>
      </c>
      <c r="F731" s="34">
        <f>Subsurface_Scenario_Data!D240</f>
        <v>16109.562196914057</v>
      </c>
    </row>
    <row r="732" spans="1:6">
      <c r="A732" s="34">
        <f>Subsurface_Scenario_Data!A241</f>
        <v>59.5</v>
      </c>
      <c r="B732" s="34">
        <f>Subsurface_Scenario_Data!C241</f>
        <v>13115.862307364549</v>
      </c>
      <c r="C732" s="34">
        <f>Subsurface_Scenario_Data!A241</f>
        <v>59.5</v>
      </c>
      <c r="D732" s="34">
        <f>Subsurface_Scenario_Data!B241</f>
        <v>14615.862307364549</v>
      </c>
      <c r="E732" s="34">
        <f>Subsurface_Scenario_Data!A241</f>
        <v>59.5</v>
      </c>
      <c r="F732" s="34">
        <f>Subsurface_Scenario_Data!D241</f>
        <v>16115.862307364549</v>
      </c>
    </row>
    <row r="733" spans="1:6">
      <c r="A733" s="34">
        <f>Subsurface_Scenario_Data!A242</f>
        <v>60</v>
      </c>
      <c r="B733" s="34">
        <f>Subsurface_Scenario_Data!C242</f>
        <v>13117.138727886957</v>
      </c>
      <c r="C733" s="34">
        <f>Subsurface_Scenario_Data!A242</f>
        <v>60</v>
      </c>
      <c r="D733" s="34">
        <f>Subsurface_Scenario_Data!B242</f>
        <v>14617.138727886957</v>
      </c>
      <c r="E733" s="34">
        <f>Subsurface_Scenario_Data!A242</f>
        <v>60</v>
      </c>
      <c r="F733" s="34">
        <f>Subsurface_Scenario_Data!D242</f>
        <v>16117.138727886957</v>
      </c>
    </row>
    <row r="736" spans="1:6" ht="15.6" customHeight="1">
      <c r="A736" s="32" t="s">
        <v>613</v>
      </c>
    </row>
    <row r="737" spans="1:6" ht="27.6" customHeight="1">
      <c r="A737" s="33" t="s">
        <v>614</v>
      </c>
      <c r="B737" s="33" t="s">
        <v>615</v>
      </c>
      <c r="C737" s="33" t="s">
        <v>616</v>
      </c>
      <c r="D737" s="33" t="s">
        <v>617</v>
      </c>
      <c r="E737" s="33" t="s">
        <v>618</v>
      </c>
      <c r="F737" s="33" t="s">
        <v>619</v>
      </c>
    </row>
    <row r="738" spans="1:6">
      <c r="A738" s="34">
        <f>Subsurface_Scenario_Data!A2</f>
        <v>-60</v>
      </c>
      <c r="B738" s="34">
        <f>Subsurface_Scenario_Data!H2</f>
        <v>11.45881959240657</v>
      </c>
      <c r="C738" s="34">
        <f>Subsurface_Scenario_Data!A2</f>
        <v>-60</v>
      </c>
      <c r="D738" s="34">
        <f>Subsurface_Scenario_Data!I2</f>
        <v>-15.867767478235116</v>
      </c>
      <c r="E738" s="34">
        <f>Subsurface_Scenario_Data!A2</f>
        <v>-60</v>
      </c>
      <c r="F738" s="34">
        <f>Subsurface_Scenario_Data!J2</f>
        <v>0</v>
      </c>
    </row>
    <row r="739" spans="1:6">
      <c r="A739" s="34">
        <f>Subsurface_Scenario_Data!A3</f>
        <v>-59.5</v>
      </c>
      <c r="B739" s="34">
        <f>Subsurface_Scenario_Data!H3</f>
        <v>11.516671286898983</v>
      </c>
      <c r="C739" s="34">
        <f>Subsurface_Scenario_Data!A3</f>
        <v>-59.5</v>
      </c>
      <c r="D739" s="34">
        <f>Subsurface_Scenario_Data!I3</f>
        <v>-16.000000000000004</v>
      </c>
      <c r="E739" s="34">
        <f>Subsurface_Scenario_Data!A3</f>
        <v>-59.5</v>
      </c>
      <c r="F739" s="34">
        <f>Subsurface_Scenario_Data!J3</f>
        <v>0</v>
      </c>
    </row>
    <row r="740" spans="1:6">
      <c r="A740" s="34">
        <f>Subsurface_Scenario_Data!A4</f>
        <v>-59</v>
      </c>
      <c r="B740" s="34">
        <f>Subsurface_Scenario_Data!H4</f>
        <v>11.526344830412228</v>
      </c>
      <c r="C740" s="34">
        <f>Subsurface_Scenario_Data!A4</f>
        <v>-59</v>
      </c>
      <c r="D740" s="34">
        <f>Subsurface_Scenario_Data!I4</f>
        <v>-16.126640116127245</v>
      </c>
      <c r="E740" s="34">
        <f>Subsurface_Scenario_Data!A4</f>
        <v>-59</v>
      </c>
      <c r="F740" s="34">
        <f>Subsurface_Scenario_Data!J4</f>
        <v>0</v>
      </c>
    </row>
    <row r="741" spans="1:6">
      <c r="A741" s="34">
        <f>Subsurface_Scenario_Data!A5</f>
        <v>-58.5</v>
      </c>
      <c r="B741" s="34">
        <f>Subsurface_Scenario_Data!H5</f>
        <v>11.453021717594453</v>
      </c>
      <c r="C741" s="34">
        <f>Subsurface_Scenario_Data!A5</f>
        <v>-58.5</v>
      </c>
      <c r="D741" s="34">
        <f>Subsurface_Scenario_Data!I5</f>
        <v>-16.246979603717467</v>
      </c>
      <c r="E741" s="34">
        <f>Subsurface_Scenario_Data!A5</f>
        <v>-58.5</v>
      </c>
      <c r="F741" s="34">
        <f>Subsurface_Scenario_Data!J5</f>
        <v>0</v>
      </c>
    </row>
    <row r="742" spans="1:6">
      <c r="A742" s="34">
        <f>Subsurface_Scenario_Data!A6</f>
        <v>-58</v>
      </c>
      <c r="B742" s="34">
        <f>Subsurface_Scenario_Data!H6</f>
        <v>11.532767729891454</v>
      </c>
      <c r="C742" s="34">
        <f>Subsurface_Scenario_Data!A6</f>
        <v>-58</v>
      </c>
      <c r="D742" s="34">
        <f>Subsurface_Scenario_Data!I6</f>
        <v>-16.360345475541838</v>
      </c>
      <c r="E742" s="34">
        <f>Subsurface_Scenario_Data!A6</f>
        <v>-58</v>
      </c>
      <c r="F742" s="34">
        <f>Subsurface_Scenario_Data!J6</f>
        <v>0</v>
      </c>
    </row>
    <row r="743" spans="1:6">
      <c r="A743" s="34">
        <f>Subsurface_Scenario_Data!A7</f>
        <v>-57.5</v>
      </c>
      <c r="B743" s="34">
        <f>Subsurface_Scenario_Data!H7</f>
        <v>11.468900738164521</v>
      </c>
      <c r="C743" s="34">
        <f>Subsurface_Scenario_Data!A7</f>
        <v>-57.5</v>
      </c>
      <c r="D743" s="34">
        <f>Subsurface_Scenario_Data!I7</f>
        <v>-16.466103743659652</v>
      </c>
      <c r="E743" s="34">
        <f>Subsurface_Scenario_Data!A7</f>
        <v>-57.5</v>
      </c>
      <c r="F743" s="34">
        <f>Subsurface_Scenario_Data!J7</f>
        <v>0</v>
      </c>
    </row>
    <row r="744" spans="1:6">
      <c r="A744" s="34">
        <f>Subsurface_Scenario_Data!A8</f>
        <v>-57</v>
      </c>
      <c r="B744" s="34">
        <f>Subsurface_Scenario_Data!H8</f>
        <v>11.491498763485289</v>
      </c>
      <c r="C744" s="34">
        <f>Subsurface_Scenario_Data!A8</f>
        <v>-57</v>
      </c>
      <c r="D744" s="34">
        <f>Subsurface_Scenario_Data!I8</f>
        <v>-16.563662964936061</v>
      </c>
      <c r="E744" s="34">
        <f>Subsurface_Scenario_Data!A8</f>
        <v>-57</v>
      </c>
      <c r="F744" s="34">
        <f>Subsurface_Scenario_Data!J8</f>
        <v>0</v>
      </c>
    </row>
    <row r="745" spans="1:6">
      <c r="A745" s="34">
        <f>Subsurface_Scenario_Data!A9</f>
        <v>-56.5</v>
      </c>
      <c r="B745" s="34">
        <f>Subsurface_Scenario_Data!H9</f>
        <v>11.489844684066831</v>
      </c>
      <c r="C745" s="34">
        <f>Subsurface_Scenario_Data!A9</f>
        <v>-56.5</v>
      </c>
      <c r="D745" s="34">
        <f>Subsurface_Scenario_Data!I9</f>
        <v>-16.652477548631989</v>
      </c>
      <c r="E745" s="34">
        <f>Subsurface_Scenario_Data!A9</f>
        <v>-56.5</v>
      </c>
      <c r="F745" s="34">
        <f>Subsurface_Scenario_Data!J9</f>
        <v>0</v>
      </c>
    </row>
    <row r="746" spans="1:6">
      <c r="A746" s="34">
        <f>Subsurface_Scenario_Data!A10</f>
        <v>-56</v>
      </c>
      <c r="B746" s="34">
        <f>Subsurface_Scenario_Data!H10</f>
        <v>11.393928747671431</v>
      </c>
      <c r="C746" s="34">
        <f>Subsurface_Scenario_Data!A10</f>
        <v>-56</v>
      </c>
      <c r="D746" s="34">
        <f>Subsurface_Scenario_Data!I10</f>
        <v>-16.732050807568879</v>
      </c>
      <c r="E746" s="34">
        <f>Subsurface_Scenario_Data!A10</f>
        <v>-56</v>
      </c>
      <c r="F746" s="34">
        <f>Subsurface_Scenario_Data!J10</f>
        <v>0</v>
      </c>
    </row>
    <row r="747" spans="1:6">
      <c r="A747" s="34">
        <f>Subsurface_Scenario_Data!A11</f>
        <v>-55.5</v>
      </c>
      <c r="B747" s="34">
        <f>Subsurface_Scenario_Data!H11</f>
        <v>11.435776008351453</v>
      </c>
      <c r="C747" s="34">
        <f>Subsurface_Scenario_Data!A11</f>
        <v>-55.5</v>
      </c>
      <c r="D747" s="34">
        <f>Subsurface_Scenario_Data!I11</f>
        <v>-16.801937735804838</v>
      </c>
      <c r="E747" s="34">
        <f>Subsurface_Scenario_Data!A11</f>
        <v>-55.5</v>
      </c>
      <c r="F747" s="34">
        <f>Subsurface_Scenario_Data!J11</f>
        <v>0</v>
      </c>
    </row>
    <row r="748" spans="1:6">
      <c r="A748" s="34">
        <f>Subsurface_Scenario_Data!A12</f>
        <v>-55</v>
      </c>
      <c r="B748" s="34">
        <f>Subsurface_Scenario_Data!H12</f>
        <v>11.381607957439776</v>
      </c>
      <c r="C748" s="34">
        <f>Subsurface_Scenario_Data!A12</f>
        <v>-55</v>
      </c>
      <c r="D748" s="34">
        <f>Subsurface_Scenario_Data!I12</f>
        <v>-16.861747497288409</v>
      </c>
      <c r="E748" s="34">
        <f>Subsurface_Scenario_Data!A12</f>
        <v>-55</v>
      </c>
      <c r="F748" s="34">
        <f>Subsurface_Scenario_Data!J12</f>
        <v>0</v>
      </c>
    </row>
    <row r="749" spans="1:6">
      <c r="A749" s="34">
        <f>Subsurface_Scenario_Data!A13</f>
        <v>-54.5</v>
      </c>
      <c r="B749" s="34">
        <f>Subsurface_Scenario_Data!H13</f>
        <v>11.314538472300406</v>
      </c>
      <c r="C749" s="34">
        <f>Subsurface_Scenario_Data!A13</f>
        <v>-54.5</v>
      </c>
      <c r="D749" s="34">
        <f>Subsurface_Scenario_Data!I13</f>
        <v>-16.91114561157228</v>
      </c>
      <c r="E749" s="34">
        <f>Subsurface_Scenario_Data!A13</f>
        <v>-54.5</v>
      </c>
      <c r="F749" s="34">
        <f>Subsurface_Scenario_Data!J13</f>
        <v>0</v>
      </c>
    </row>
    <row r="750" spans="1:6">
      <c r="A750" s="34">
        <f>Subsurface_Scenario_Data!A14</f>
        <v>-54</v>
      </c>
      <c r="B750" s="34">
        <f>Subsurface_Scenario_Data!H14</f>
        <v>11.31676271977868</v>
      </c>
      <c r="C750" s="34">
        <f>Subsurface_Scenario_Data!A14</f>
        <v>-54</v>
      </c>
      <c r="D750" s="34">
        <f>Subsurface_Scenario_Data!I14</f>
        <v>-16.949855824363649</v>
      </c>
      <c r="E750" s="34">
        <f>Subsurface_Scenario_Data!A14</f>
        <v>-54</v>
      </c>
      <c r="F750" s="34">
        <f>Subsurface_Scenario_Data!J14</f>
        <v>0</v>
      </c>
    </row>
    <row r="751" spans="1:6">
      <c r="A751" s="34">
        <f>Subsurface_Scenario_Data!A15</f>
        <v>-53.5</v>
      </c>
      <c r="B751" s="34">
        <f>Subsurface_Scenario_Data!H15</f>
        <v>11.246216688552344</v>
      </c>
      <c r="C751" s="34">
        <f>Subsurface_Scenario_Data!A15</f>
        <v>-53.5</v>
      </c>
      <c r="D751" s="34">
        <f>Subsurface_Scenario_Data!I15</f>
        <v>-16.977661652450259</v>
      </c>
      <c r="E751" s="34">
        <f>Subsurface_Scenario_Data!A15</f>
        <v>-53.5</v>
      </c>
      <c r="F751" s="34">
        <f>Subsurface_Scenario_Data!J15</f>
        <v>0</v>
      </c>
    </row>
    <row r="752" spans="1:6">
      <c r="A752" s="34">
        <f>Subsurface_Scenario_Data!A16</f>
        <v>-53</v>
      </c>
      <c r="B752" s="34">
        <f>Subsurface_Scenario_Data!H16</f>
        <v>11.232469289416066</v>
      </c>
      <c r="C752" s="34">
        <f>Subsurface_Scenario_Data!A16</f>
        <v>-53</v>
      </c>
      <c r="D752" s="34">
        <f>Subsurface_Scenario_Data!I16</f>
        <v>-16.994407594362361</v>
      </c>
      <c r="E752" s="34">
        <f>Subsurface_Scenario_Data!A16</f>
        <v>-53</v>
      </c>
      <c r="F752" s="34">
        <f>Subsurface_Scenario_Data!J16</f>
        <v>0</v>
      </c>
    </row>
    <row r="753" spans="1:6">
      <c r="A753" s="34">
        <f>Subsurface_Scenario_Data!A17</f>
        <v>-52.5</v>
      </c>
      <c r="B753" s="34">
        <f>Subsurface_Scenario_Data!H17</f>
        <v>11.204919156738015</v>
      </c>
      <c r="C753" s="34">
        <f>Subsurface_Scenario_Data!A17</f>
        <v>-52.5</v>
      </c>
      <c r="D753" s="34">
        <f>Subsurface_Scenario_Data!I17</f>
        <v>-17</v>
      </c>
      <c r="E753" s="34">
        <f>Subsurface_Scenario_Data!A17</f>
        <v>-52.5</v>
      </c>
      <c r="F753" s="34">
        <f>Subsurface_Scenario_Data!J17</f>
        <v>0</v>
      </c>
    </row>
    <row r="754" spans="1:6">
      <c r="A754" s="34">
        <f>Subsurface_Scenario_Data!A18</f>
        <v>-52</v>
      </c>
      <c r="B754" s="34">
        <f>Subsurface_Scenario_Data!H18</f>
        <v>11.156774948067699</v>
      </c>
      <c r="C754" s="34">
        <f>Subsurface_Scenario_Data!A18</f>
        <v>-52</v>
      </c>
      <c r="D754" s="34">
        <f>Subsurface_Scenario_Data!I18</f>
        <v>-16.994407594362361</v>
      </c>
      <c r="E754" s="34">
        <f>Subsurface_Scenario_Data!A18</f>
        <v>-52</v>
      </c>
      <c r="F754" s="34">
        <f>Subsurface_Scenario_Data!J18</f>
        <v>0</v>
      </c>
    </row>
    <row r="755" spans="1:6">
      <c r="A755" s="34">
        <f>Subsurface_Scenario_Data!A19</f>
        <v>-51.5</v>
      </c>
      <c r="B755" s="34">
        <f>Subsurface_Scenario_Data!H19</f>
        <v>11.075799003422581</v>
      </c>
      <c r="C755" s="34">
        <f>Subsurface_Scenario_Data!A19</f>
        <v>-51.5</v>
      </c>
      <c r="D755" s="34">
        <f>Subsurface_Scenario_Data!I19</f>
        <v>-16.977661652450259</v>
      </c>
      <c r="E755" s="34">
        <f>Subsurface_Scenario_Data!A19</f>
        <v>-51.5</v>
      </c>
      <c r="F755" s="34">
        <f>Subsurface_Scenario_Data!J19</f>
        <v>0</v>
      </c>
    </row>
    <row r="756" spans="1:6">
      <c r="A756" s="34">
        <f>Subsurface_Scenario_Data!A20</f>
        <v>-51</v>
      </c>
      <c r="B756" s="34">
        <f>Subsurface_Scenario_Data!H20</f>
        <v>11.121293541922867</v>
      </c>
      <c r="C756" s="34">
        <f>Subsurface_Scenario_Data!A20</f>
        <v>-51</v>
      </c>
      <c r="D756" s="34">
        <f>Subsurface_Scenario_Data!I20</f>
        <v>-16.949855824363645</v>
      </c>
      <c r="E756" s="34">
        <f>Subsurface_Scenario_Data!A20</f>
        <v>-51</v>
      </c>
      <c r="F756" s="34">
        <f>Subsurface_Scenario_Data!J20</f>
        <v>0</v>
      </c>
    </row>
    <row r="757" spans="1:6">
      <c r="A757" s="34">
        <f>Subsurface_Scenario_Data!A21</f>
        <v>-50.5</v>
      </c>
      <c r="B757" s="34">
        <f>Subsurface_Scenario_Data!H21</f>
        <v>11.134869527092704</v>
      </c>
      <c r="C757" s="34">
        <f>Subsurface_Scenario_Data!A21</f>
        <v>-50.5</v>
      </c>
      <c r="D757" s="34">
        <f>Subsurface_Scenario_Data!I21</f>
        <v>-16.91114561157228</v>
      </c>
      <c r="E757" s="34">
        <f>Subsurface_Scenario_Data!A21</f>
        <v>-50.5</v>
      </c>
      <c r="F757" s="34">
        <f>Subsurface_Scenario_Data!J21</f>
        <v>0</v>
      </c>
    </row>
    <row r="758" spans="1:6">
      <c r="A758" s="34">
        <f>Subsurface_Scenario_Data!A22</f>
        <v>-50</v>
      </c>
      <c r="B758" s="34">
        <f>Subsurface_Scenario_Data!H22</f>
        <v>11.034536351926604</v>
      </c>
      <c r="C758" s="34">
        <f>Subsurface_Scenario_Data!A22</f>
        <v>-50</v>
      </c>
      <c r="D758" s="34">
        <f>Subsurface_Scenario_Data!I22</f>
        <v>-16.861747497288409</v>
      </c>
      <c r="E758" s="34">
        <f>Subsurface_Scenario_Data!A22</f>
        <v>-50</v>
      </c>
      <c r="F758" s="34">
        <f>Subsurface_Scenario_Data!J22</f>
        <v>0</v>
      </c>
    </row>
    <row r="759" spans="1:6">
      <c r="A759" s="34">
        <f>Subsurface_Scenario_Data!A23</f>
        <v>-49.5</v>
      </c>
      <c r="B759" s="34">
        <f>Subsurface_Scenario_Data!H23</f>
        <v>11.100388976915582</v>
      </c>
      <c r="C759" s="34">
        <f>Subsurface_Scenario_Data!A23</f>
        <v>-49.5</v>
      </c>
      <c r="D759" s="34">
        <f>Subsurface_Scenario_Data!I23</f>
        <v>-16.801937735804838</v>
      </c>
      <c r="E759" s="34">
        <f>Subsurface_Scenario_Data!A23</f>
        <v>-49.5</v>
      </c>
      <c r="F759" s="34">
        <f>Subsurface_Scenario_Data!J23</f>
        <v>0</v>
      </c>
    </row>
    <row r="760" spans="1:6">
      <c r="A760" s="34">
        <f>Subsurface_Scenario_Data!A24</f>
        <v>-49</v>
      </c>
      <c r="B760" s="34">
        <f>Subsurface_Scenario_Data!H24</f>
        <v>11.05908203278765</v>
      </c>
      <c r="C760" s="34">
        <f>Subsurface_Scenario_Data!A24</f>
        <v>-49</v>
      </c>
      <c r="D760" s="34">
        <f>Subsurface_Scenario_Data!I24</f>
        <v>-16.732050807568875</v>
      </c>
      <c r="E760" s="34">
        <f>Subsurface_Scenario_Data!A24</f>
        <v>-49</v>
      </c>
      <c r="F760" s="34">
        <f>Subsurface_Scenario_Data!J24</f>
        <v>0</v>
      </c>
    </row>
    <row r="761" spans="1:6">
      <c r="A761" s="34">
        <f>Subsurface_Scenario_Data!A25</f>
        <v>-48.5</v>
      </c>
      <c r="B761" s="34">
        <f>Subsurface_Scenario_Data!H25</f>
        <v>11.073743837820004</v>
      </c>
      <c r="C761" s="34">
        <f>Subsurface_Scenario_Data!A25</f>
        <v>-48.5</v>
      </c>
      <c r="D761" s="34">
        <f>Subsurface_Scenario_Data!I25</f>
        <v>-16.652477548631989</v>
      </c>
      <c r="E761" s="34">
        <f>Subsurface_Scenario_Data!A25</f>
        <v>-48.5</v>
      </c>
      <c r="F761" s="34">
        <f>Subsurface_Scenario_Data!J25</f>
        <v>0</v>
      </c>
    </row>
    <row r="762" spans="1:6">
      <c r="A762" s="34">
        <f>Subsurface_Scenario_Data!A26</f>
        <v>-48</v>
      </c>
      <c r="B762" s="34">
        <f>Subsurface_Scenario_Data!H26</f>
        <v>11.124377416664636</v>
      </c>
      <c r="C762" s="34">
        <f>Subsurface_Scenario_Data!A26</f>
        <v>-48</v>
      </c>
      <c r="D762" s="34">
        <f>Subsurface_Scenario_Data!I26</f>
        <v>-16.563662964936061</v>
      </c>
      <c r="E762" s="34">
        <f>Subsurface_Scenario_Data!A26</f>
        <v>-48</v>
      </c>
      <c r="F762" s="34">
        <f>Subsurface_Scenario_Data!J26</f>
        <v>0</v>
      </c>
    </row>
    <row r="763" spans="1:6">
      <c r="A763" s="34">
        <f>Subsurface_Scenario_Data!A27</f>
        <v>-47.5</v>
      </c>
      <c r="B763" s="34">
        <f>Subsurface_Scenario_Data!H27</f>
        <v>11.083945044640572</v>
      </c>
      <c r="C763" s="34">
        <f>Subsurface_Scenario_Data!A27</f>
        <v>-47.5</v>
      </c>
      <c r="D763" s="34">
        <f>Subsurface_Scenario_Data!I27</f>
        <v>-16.466103743659652</v>
      </c>
      <c r="E763" s="34">
        <f>Subsurface_Scenario_Data!A27</f>
        <v>-47.5</v>
      </c>
      <c r="F763" s="34">
        <f>Subsurface_Scenario_Data!J27</f>
        <v>0</v>
      </c>
    </row>
    <row r="764" spans="1:6">
      <c r="A764" s="34">
        <f>Subsurface_Scenario_Data!A28</f>
        <v>-47</v>
      </c>
      <c r="B764" s="34">
        <f>Subsurface_Scenario_Data!H28</f>
        <v>11.1201635961216</v>
      </c>
      <c r="C764" s="34">
        <f>Subsurface_Scenario_Data!A28</f>
        <v>-47</v>
      </c>
      <c r="D764" s="34">
        <f>Subsurface_Scenario_Data!I28</f>
        <v>-16.360345475541838</v>
      </c>
      <c r="E764" s="34">
        <f>Subsurface_Scenario_Data!A28</f>
        <v>-47</v>
      </c>
      <c r="F764" s="34">
        <f>Subsurface_Scenario_Data!J28</f>
        <v>0</v>
      </c>
    </row>
    <row r="765" spans="1:6">
      <c r="A765" s="34">
        <f>Subsurface_Scenario_Data!A29</f>
        <v>-46.5</v>
      </c>
      <c r="B765" s="34">
        <f>Subsurface_Scenario_Data!H29</f>
        <v>11.118353455364286</v>
      </c>
      <c r="C765" s="34">
        <f>Subsurface_Scenario_Data!A29</f>
        <v>-46.5</v>
      </c>
      <c r="D765" s="34">
        <f>Subsurface_Scenario_Data!I29</f>
        <v>-16.246979603717467</v>
      </c>
      <c r="E765" s="34">
        <f>Subsurface_Scenario_Data!A29</f>
        <v>-46.5</v>
      </c>
      <c r="F765" s="34">
        <f>Subsurface_Scenario_Data!J29</f>
        <v>0</v>
      </c>
    </row>
    <row r="766" spans="1:6">
      <c r="A766" s="34">
        <f>Subsurface_Scenario_Data!A30</f>
        <v>-46</v>
      </c>
      <c r="B766" s="34">
        <f>Subsurface_Scenario_Data!H30</f>
        <v>11.185621601117859</v>
      </c>
      <c r="C766" s="34">
        <f>Subsurface_Scenario_Data!A30</f>
        <v>-46</v>
      </c>
      <c r="D766" s="34">
        <f>Subsurface_Scenario_Data!I30</f>
        <v>-16.126640116127241</v>
      </c>
      <c r="E766" s="34">
        <f>Subsurface_Scenario_Data!A30</f>
        <v>-46</v>
      </c>
      <c r="F766" s="34">
        <f>Subsurface_Scenario_Data!J30</f>
        <v>0</v>
      </c>
    </row>
    <row r="767" spans="1:6">
      <c r="A767" s="34">
        <f>Subsurface_Scenario_Data!A31</f>
        <v>-45.5</v>
      </c>
      <c r="B767" s="34">
        <f>Subsurface_Scenario_Data!H31</f>
        <v>11.213671211747339</v>
      </c>
      <c r="C767" s="34">
        <f>Subsurface_Scenario_Data!A31</f>
        <v>-45.5</v>
      </c>
      <c r="D767" s="34">
        <f>Subsurface_Scenario_Data!I31</f>
        <v>-16</v>
      </c>
      <c r="E767" s="34">
        <f>Subsurface_Scenario_Data!A31</f>
        <v>-45.5</v>
      </c>
      <c r="F767" s="34">
        <f>Subsurface_Scenario_Data!J31</f>
        <v>0</v>
      </c>
    </row>
    <row r="768" spans="1:6">
      <c r="A768" s="34">
        <f>Subsurface_Scenario_Data!A32</f>
        <v>-45</v>
      </c>
      <c r="B768" s="34">
        <f>Subsurface_Scenario_Data!H32</f>
        <v>11.300860169559719</v>
      </c>
      <c r="C768" s="34">
        <f>Subsurface_Scenario_Data!A32</f>
        <v>-45</v>
      </c>
      <c r="D768" s="34">
        <f>Subsurface_Scenario_Data!I32</f>
        <v>-15.867767478235116</v>
      </c>
      <c r="E768" s="34">
        <f>Subsurface_Scenario_Data!A32</f>
        <v>-45</v>
      </c>
      <c r="F768" s="34">
        <f>Subsurface_Scenario_Data!J32</f>
        <v>0</v>
      </c>
    </row>
    <row r="769" spans="1:6">
      <c r="A769" s="34">
        <f>Subsurface_Scenario_Data!A33</f>
        <v>-44.5</v>
      </c>
      <c r="B769" s="34">
        <f>Subsurface_Scenario_Data!H33</f>
        <v>11.327057534365672</v>
      </c>
      <c r="C769" s="34">
        <f>Subsurface_Scenario_Data!A33</f>
        <v>-44.5</v>
      </c>
      <c r="D769" s="34">
        <f>Subsurface_Scenario_Data!I33</f>
        <v>-15.73068204873279</v>
      </c>
      <c r="E769" s="34">
        <f>Subsurface_Scenario_Data!A33</f>
        <v>-44.5</v>
      </c>
      <c r="F769" s="34">
        <f>Subsurface_Scenario_Data!J33</f>
        <v>0</v>
      </c>
    </row>
    <row r="770" spans="1:6">
      <c r="A770" s="34">
        <f>Subsurface_Scenario_Data!A34</f>
        <v>-44</v>
      </c>
      <c r="B770" s="34">
        <f>Subsurface_Scenario_Data!H34</f>
        <v>11.328707905104132</v>
      </c>
      <c r="C770" s="34">
        <f>Subsurface_Scenario_Data!A34</f>
        <v>-44</v>
      </c>
      <c r="D770" s="34">
        <f>Subsurface_Scenario_Data!I34</f>
        <v>-15.589510348821808</v>
      </c>
      <c r="E770" s="34">
        <f>Subsurface_Scenario_Data!A34</f>
        <v>-44</v>
      </c>
      <c r="F770" s="34">
        <f>Subsurface_Scenario_Data!J34</f>
        <v>0</v>
      </c>
    </row>
    <row r="771" spans="1:6">
      <c r="A771" s="34">
        <f>Subsurface_Scenario_Data!A35</f>
        <v>-43.5</v>
      </c>
      <c r="B771" s="34">
        <f>Subsurface_Scenario_Data!H35</f>
        <v>11.277146631645493</v>
      </c>
      <c r="C771" s="34">
        <f>Subsurface_Scenario_Data!A35</f>
        <v>-43.5</v>
      </c>
      <c r="D771" s="34">
        <f>Subsurface_Scenario_Data!I35</f>
        <v>-15.445041867912629</v>
      </c>
      <c r="E771" s="34">
        <f>Subsurface_Scenario_Data!A35</f>
        <v>-43.5</v>
      </c>
      <c r="F771" s="34">
        <f>Subsurface_Scenario_Data!J35</f>
        <v>0</v>
      </c>
    </row>
    <row r="772" spans="1:6">
      <c r="A772" s="34">
        <f>Subsurface_Scenario_Data!A36</f>
        <v>-43</v>
      </c>
      <c r="B772" s="34">
        <f>Subsurface_Scenario_Data!H36</f>
        <v>11.402061786815047</v>
      </c>
      <c r="C772" s="34">
        <f>Subsurface_Scenario_Data!A36</f>
        <v>-43</v>
      </c>
      <c r="D772" s="34">
        <f>Subsurface_Scenario_Data!I36</f>
        <v>-15.298084532352348</v>
      </c>
      <c r="E772" s="34">
        <f>Subsurface_Scenario_Data!A36</f>
        <v>-43</v>
      </c>
      <c r="F772" s="34">
        <f>Subsurface_Scenario_Data!J36</f>
        <v>0</v>
      </c>
    </row>
    <row r="773" spans="1:6">
      <c r="A773" s="34">
        <f>Subsurface_Scenario_Data!A37</f>
        <v>-42.5</v>
      </c>
      <c r="B773" s="34">
        <f>Subsurface_Scenario_Data!H37</f>
        <v>11.391265289964196</v>
      </c>
      <c r="C773" s="34">
        <f>Subsurface_Scenario_Data!A37</f>
        <v>-42.5</v>
      </c>
      <c r="D773" s="34">
        <f>Subsurface_Scenario_Data!I37</f>
        <v>-15.149460187172849</v>
      </c>
      <c r="E773" s="34">
        <f>Subsurface_Scenario_Data!A37</f>
        <v>-42.5</v>
      </c>
      <c r="F773" s="34">
        <f>Subsurface_Scenario_Data!J37</f>
        <v>0</v>
      </c>
    </row>
    <row r="774" spans="1:6">
      <c r="A774" s="34">
        <f>Subsurface_Scenario_Data!A38</f>
        <v>-42</v>
      </c>
      <c r="B774" s="34">
        <f>Subsurface_Scenario_Data!H38</f>
        <v>11.433230564412199</v>
      </c>
      <c r="C774" s="34">
        <f>Subsurface_Scenario_Data!A38</f>
        <v>-42</v>
      </c>
      <c r="D774" s="34">
        <f>Subsurface_Scenario_Data!I38</f>
        <v>-15</v>
      </c>
      <c r="E774" s="34">
        <f>Subsurface_Scenario_Data!A38</f>
        <v>-42</v>
      </c>
      <c r="F774" s="34">
        <f>Subsurface_Scenario_Data!J38</f>
        <v>0</v>
      </c>
    </row>
    <row r="775" spans="1:6">
      <c r="A775" s="34">
        <f>Subsurface_Scenario_Data!A39</f>
        <v>-41.5</v>
      </c>
      <c r="B775" s="34">
        <f>Subsurface_Scenario_Data!H39</f>
        <v>11.424076195718172</v>
      </c>
      <c r="C775" s="34">
        <f>Subsurface_Scenario_Data!A39</f>
        <v>-41.5</v>
      </c>
      <c r="D775" s="34">
        <f>Subsurface_Scenario_Data!I39</f>
        <v>-14.850539812827153</v>
      </c>
      <c r="E775" s="34">
        <f>Subsurface_Scenario_Data!A39</f>
        <v>-41.5</v>
      </c>
      <c r="F775" s="34">
        <f>Subsurface_Scenario_Data!J39</f>
        <v>0</v>
      </c>
    </row>
    <row r="776" spans="1:6">
      <c r="A776" s="34">
        <f>Subsurface_Scenario_Data!A40</f>
        <v>-41</v>
      </c>
      <c r="B776" s="34">
        <f>Subsurface_Scenario_Data!H40</f>
        <v>11.39547570748875</v>
      </c>
      <c r="C776" s="34">
        <f>Subsurface_Scenario_Data!A40</f>
        <v>-41</v>
      </c>
      <c r="D776" s="34">
        <f>Subsurface_Scenario_Data!I40</f>
        <v>-14.70191546764765</v>
      </c>
      <c r="E776" s="34">
        <f>Subsurface_Scenario_Data!A40</f>
        <v>-41</v>
      </c>
      <c r="F776" s="34">
        <f>Subsurface_Scenario_Data!J40</f>
        <v>0</v>
      </c>
    </row>
    <row r="777" spans="1:6">
      <c r="A777" s="34">
        <f>Subsurface_Scenario_Data!A41</f>
        <v>-40.5</v>
      </c>
      <c r="B777" s="34">
        <f>Subsurface_Scenario_Data!H41</f>
        <v>11.32692735289757</v>
      </c>
      <c r="C777" s="34">
        <f>Subsurface_Scenario_Data!A41</f>
        <v>-40.5</v>
      </c>
      <c r="D777" s="34">
        <f>Subsurface_Scenario_Data!I41</f>
        <v>-14.554958132087371</v>
      </c>
      <c r="E777" s="34">
        <f>Subsurface_Scenario_Data!A41</f>
        <v>-40.5</v>
      </c>
      <c r="F777" s="34">
        <f>Subsurface_Scenario_Data!J41</f>
        <v>0</v>
      </c>
    </row>
    <row r="778" spans="1:6">
      <c r="A778" s="34">
        <f>Subsurface_Scenario_Data!A42</f>
        <v>-40</v>
      </c>
      <c r="B778" s="34">
        <f>Subsurface_Scenario_Data!H42</f>
        <v>11.293728085994147</v>
      </c>
      <c r="C778" s="34">
        <f>Subsurface_Scenario_Data!A42</f>
        <v>-40</v>
      </c>
      <c r="D778" s="34">
        <f>Subsurface_Scenario_Data!I42</f>
        <v>-14.410489651178191</v>
      </c>
      <c r="E778" s="34">
        <f>Subsurface_Scenario_Data!A42</f>
        <v>-40</v>
      </c>
      <c r="F778" s="34">
        <f>Subsurface_Scenario_Data!J42</f>
        <v>0</v>
      </c>
    </row>
    <row r="779" spans="1:6">
      <c r="A779" s="34">
        <f>Subsurface_Scenario_Data!A43</f>
        <v>-39.5</v>
      </c>
      <c r="B779" s="34">
        <f>Subsurface_Scenario_Data!H43</f>
        <v>11.274162742701655</v>
      </c>
      <c r="C779" s="34">
        <f>Subsurface_Scenario_Data!A43</f>
        <v>-39.5</v>
      </c>
      <c r="D779" s="34">
        <f>Subsurface_Scenario_Data!I43</f>
        <v>-14.26931795126721</v>
      </c>
      <c r="E779" s="34">
        <f>Subsurface_Scenario_Data!A43</f>
        <v>-39.5</v>
      </c>
      <c r="F779" s="34">
        <f>Subsurface_Scenario_Data!J43</f>
        <v>0</v>
      </c>
    </row>
    <row r="780" spans="1:6">
      <c r="A780" s="34">
        <f>Subsurface_Scenario_Data!A44</f>
        <v>-39</v>
      </c>
      <c r="B780" s="34">
        <f>Subsurface_Scenario_Data!H44</f>
        <v>11.34004038802685</v>
      </c>
      <c r="C780" s="34">
        <f>Subsurface_Scenario_Data!A44</f>
        <v>-39</v>
      </c>
      <c r="D780" s="34">
        <f>Subsurface_Scenario_Data!I44</f>
        <v>-14.132232521764884</v>
      </c>
      <c r="E780" s="34">
        <f>Subsurface_Scenario_Data!A44</f>
        <v>-39</v>
      </c>
      <c r="F780" s="34">
        <f>Subsurface_Scenario_Data!J44</f>
        <v>0</v>
      </c>
    </row>
    <row r="781" spans="1:6">
      <c r="A781" s="34">
        <f>Subsurface_Scenario_Data!A45</f>
        <v>-38.5</v>
      </c>
      <c r="B781" s="34">
        <f>Subsurface_Scenario_Data!H45</f>
        <v>11.218821404193626</v>
      </c>
      <c r="C781" s="34">
        <f>Subsurface_Scenario_Data!A45</f>
        <v>-38.5</v>
      </c>
      <c r="D781" s="34">
        <f>Subsurface_Scenario_Data!I45</f>
        <v>-14</v>
      </c>
      <c r="E781" s="34">
        <f>Subsurface_Scenario_Data!A45</f>
        <v>-38.5</v>
      </c>
      <c r="F781" s="34">
        <f>Subsurface_Scenario_Data!J45</f>
        <v>0</v>
      </c>
    </row>
    <row r="782" spans="1:6">
      <c r="A782" s="34">
        <f>Subsurface_Scenario_Data!A46</f>
        <v>-38</v>
      </c>
      <c r="B782" s="34">
        <f>Subsurface_Scenario_Data!H46</f>
        <v>11.252273929035155</v>
      </c>
      <c r="C782" s="34">
        <f>Subsurface_Scenario_Data!A46</f>
        <v>-38</v>
      </c>
      <c r="D782" s="34">
        <f>Subsurface_Scenario_Data!I46</f>
        <v>-13.873359883872755</v>
      </c>
      <c r="E782" s="34">
        <f>Subsurface_Scenario_Data!A46</f>
        <v>-38</v>
      </c>
      <c r="F782" s="34">
        <f>Subsurface_Scenario_Data!J46</f>
        <v>0</v>
      </c>
    </row>
    <row r="783" spans="1:6">
      <c r="A783" s="34">
        <f>Subsurface_Scenario_Data!A47</f>
        <v>-37.5</v>
      </c>
      <c r="B783" s="34">
        <f>Subsurface_Scenario_Data!H47</f>
        <v>11.092663374976475</v>
      </c>
      <c r="C783" s="34">
        <f>Subsurface_Scenario_Data!A47</f>
        <v>-37.5</v>
      </c>
      <c r="D783" s="34">
        <f>Subsurface_Scenario_Data!I47</f>
        <v>-13.753020396282533</v>
      </c>
      <c r="E783" s="34">
        <f>Subsurface_Scenario_Data!A47</f>
        <v>-37.5</v>
      </c>
      <c r="F783" s="34">
        <f>Subsurface_Scenario_Data!J47</f>
        <v>0</v>
      </c>
    </row>
    <row r="784" spans="1:6">
      <c r="A784" s="34">
        <f>Subsurface_Scenario_Data!A48</f>
        <v>-37</v>
      </c>
      <c r="B784" s="34">
        <f>Subsurface_Scenario_Data!H48</f>
        <v>11.102787840036179</v>
      </c>
      <c r="C784" s="34">
        <f>Subsurface_Scenario_Data!A48</f>
        <v>-37</v>
      </c>
      <c r="D784" s="34">
        <f>Subsurface_Scenario_Data!I48</f>
        <v>-13.639654524458162</v>
      </c>
      <c r="E784" s="34">
        <f>Subsurface_Scenario_Data!A48</f>
        <v>-37</v>
      </c>
      <c r="F784" s="34">
        <f>Subsurface_Scenario_Data!J48</f>
        <v>0</v>
      </c>
    </row>
    <row r="785" spans="1:6">
      <c r="A785" s="34">
        <f>Subsurface_Scenario_Data!A49</f>
        <v>-36.5</v>
      </c>
      <c r="B785" s="34">
        <f>Subsurface_Scenario_Data!H49</f>
        <v>10.977232703780807</v>
      </c>
      <c r="C785" s="34">
        <f>Subsurface_Scenario_Data!A49</f>
        <v>-36.5</v>
      </c>
      <c r="D785" s="34">
        <f>Subsurface_Scenario_Data!I49</f>
        <v>-13.533896256340347</v>
      </c>
      <c r="E785" s="34">
        <f>Subsurface_Scenario_Data!A49</f>
        <v>-36.5</v>
      </c>
      <c r="F785" s="34">
        <f>Subsurface_Scenario_Data!J49</f>
        <v>0</v>
      </c>
    </row>
    <row r="786" spans="1:6">
      <c r="A786" s="34">
        <f>Subsurface_Scenario_Data!A50</f>
        <v>-36</v>
      </c>
      <c r="B786" s="34">
        <f>Subsurface_Scenario_Data!H50</f>
        <v>10.939810837081112</v>
      </c>
      <c r="C786" s="34">
        <f>Subsurface_Scenario_Data!A50</f>
        <v>-36</v>
      </c>
      <c r="D786" s="34">
        <f>Subsurface_Scenario_Data!I50</f>
        <v>-13.436337035063939</v>
      </c>
      <c r="E786" s="34">
        <f>Subsurface_Scenario_Data!A50</f>
        <v>-36</v>
      </c>
      <c r="F786" s="34">
        <f>Subsurface_Scenario_Data!J50</f>
        <v>0</v>
      </c>
    </row>
    <row r="787" spans="1:6">
      <c r="A787" s="34">
        <f>Subsurface_Scenario_Data!A51</f>
        <v>-35.5</v>
      </c>
      <c r="B787" s="34">
        <f>Subsurface_Scenario_Data!H51</f>
        <v>10.888986351099952</v>
      </c>
      <c r="C787" s="34">
        <f>Subsurface_Scenario_Data!A51</f>
        <v>-35.5</v>
      </c>
      <c r="D787" s="34">
        <f>Subsurface_Scenario_Data!I51</f>
        <v>-13.347522451368011</v>
      </c>
      <c r="E787" s="34">
        <f>Subsurface_Scenario_Data!A51</f>
        <v>-35.5</v>
      </c>
      <c r="F787" s="34">
        <f>Subsurface_Scenario_Data!J51</f>
        <v>0</v>
      </c>
    </row>
    <row r="788" spans="1:6">
      <c r="A788" s="34">
        <f>Subsurface_Scenario_Data!A52</f>
        <v>-35</v>
      </c>
      <c r="B788" s="34">
        <f>Subsurface_Scenario_Data!H52</f>
        <v>10.907800242212012</v>
      </c>
      <c r="C788" s="34">
        <f>Subsurface_Scenario_Data!A52</f>
        <v>-35</v>
      </c>
      <c r="D788" s="34">
        <f>Subsurface_Scenario_Data!I52</f>
        <v>-13.267949192431121</v>
      </c>
      <c r="E788" s="34">
        <f>Subsurface_Scenario_Data!A52</f>
        <v>-35</v>
      </c>
      <c r="F788" s="34">
        <f>Subsurface_Scenario_Data!J52</f>
        <v>0</v>
      </c>
    </row>
    <row r="789" spans="1:6">
      <c r="A789" s="34">
        <f>Subsurface_Scenario_Data!A53</f>
        <v>-34.5</v>
      </c>
      <c r="B789" s="34">
        <f>Subsurface_Scenario_Data!H53</f>
        <v>10.755996764250092</v>
      </c>
      <c r="C789" s="34">
        <f>Subsurface_Scenario_Data!A53</f>
        <v>-34.5</v>
      </c>
      <c r="D789" s="34">
        <f>Subsurface_Scenario_Data!I53</f>
        <v>-13.198062264195162</v>
      </c>
      <c r="E789" s="34">
        <f>Subsurface_Scenario_Data!A53</f>
        <v>-34.5</v>
      </c>
      <c r="F789" s="34">
        <f>Subsurface_Scenario_Data!J53</f>
        <v>0</v>
      </c>
    </row>
    <row r="790" spans="1:6">
      <c r="A790" s="34">
        <f>Subsurface_Scenario_Data!A54</f>
        <v>-34</v>
      </c>
      <c r="B790" s="34">
        <f>Subsurface_Scenario_Data!H54</f>
        <v>10.745291711753197</v>
      </c>
      <c r="C790" s="34">
        <f>Subsurface_Scenario_Data!A54</f>
        <v>-34</v>
      </c>
      <c r="D790" s="34">
        <f>Subsurface_Scenario_Data!I54</f>
        <v>-13.138252502711591</v>
      </c>
      <c r="E790" s="34">
        <f>Subsurface_Scenario_Data!A54</f>
        <v>-34</v>
      </c>
      <c r="F790" s="34">
        <f>Subsurface_Scenario_Data!J54</f>
        <v>0</v>
      </c>
    </row>
    <row r="791" spans="1:6">
      <c r="A791" s="34">
        <f>Subsurface_Scenario_Data!A55</f>
        <v>-33.5</v>
      </c>
      <c r="B791" s="34">
        <f>Subsurface_Scenario_Data!H55</f>
        <v>10.710193895076756</v>
      </c>
      <c r="C791" s="34">
        <f>Subsurface_Scenario_Data!A55</f>
        <v>-33.5</v>
      </c>
      <c r="D791" s="34">
        <f>Subsurface_Scenario_Data!I55</f>
        <v>-13.088854388427718</v>
      </c>
      <c r="E791" s="34">
        <f>Subsurface_Scenario_Data!A55</f>
        <v>-33.5</v>
      </c>
      <c r="F791" s="34">
        <f>Subsurface_Scenario_Data!J55</f>
        <v>0</v>
      </c>
    </row>
    <row r="792" spans="1:6">
      <c r="A792" s="34">
        <f>Subsurface_Scenario_Data!A56</f>
        <v>-33</v>
      </c>
      <c r="B792" s="34">
        <f>Subsurface_Scenario_Data!H56</f>
        <v>10.656567626636438</v>
      </c>
      <c r="C792" s="34">
        <f>Subsurface_Scenario_Data!A56</f>
        <v>-33</v>
      </c>
      <c r="D792" s="34">
        <f>Subsurface_Scenario_Data!I56</f>
        <v>-13.050144175636353</v>
      </c>
      <c r="E792" s="34">
        <f>Subsurface_Scenario_Data!A56</f>
        <v>-33</v>
      </c>
      <c r="F792" s="34">
        <f>Subsurface_Scenario_Data!J56</f>
        <v>0</v>
      </c>
    </row>
    <row r="793" spans="1:6">
      <c r="A793" s="34">
        <f>Subsurface_Scenario_Data!A57</f>
        <v>-32.5</v>
      </c>
      <c r="B793" s="34">
        <f>Subsurface_Scenario_Data!H57</f>
        <v>10.624684654638408</v>
      </c>
      <c r="C793" s="34">
        <f>Subsurface_Scenario_Data!A57</f>
        <v>-32.5</v>
      </c>
      <c r="D793" s="34">
        <f>Subsurface_Scenario_Data!I57</f>
        <v>-13.022338347549743</v>
      </c>
      <c r="E793" s="34">
        <f>Subsurface_Scenario_Data!A57</f>
        <v>-32.5</v>
      </c>
      <c r="F793" s="34">
        <f>Subsurface_Scenario_Data!J57</f>
        <v>0</v>
      </c>
    </row>
    <row r="794" spans="1:6">
      <c r="A794" s="34">
        <f>Subsurface_Scenario_Data!A58</f>
        <v>-32</v>
      </c>
      <c r="B794" s="34">
        <f>Subsurface_Scenario_Data!H58</f>
        <v>10.675396785439752</v>
      </c>
      <c r="C794" s="34">
        <f>Subsurface_Scenario_Data!A58</f>
        <v>-32</v>
      </c>
      <c r="D794" s="34">
        <f>Subsurface_Scenario_Data!I58</f>
        <v>-13.005592405637639</v>
      </c>
      <c r="E794" s="34">
        <f>Subsurface_Scenario_Data!A58</f>
        <v>-32</v>
      </c>
      <c r="F794" s="34">
        <f>Subsurface_Scenario_Data!J58</f>
        <v>0</v>
      </c>
    </row>
    <row r="795" spans="1:6">
      <c r="A795" s="34">
        <f>Subsurface_Scenario_Data!A59</f>
        <v>-31.5</v>
      </c>
      <c r="B795" s="34">
        <f>Subsurface_Scenario_Data!H59</f>
        <v>10.62308660212188</v>
      </c>
      <c r="C795" s="34">
        <f>Subsurface_Scenario_Data!A59</f>
        <v>-31.5</v>
      </c>
      <c r="D795" s="34">
        <f>Subsurface_Scenario_Data!I59</f>
        <v>-13</v>
      </c>
      <c r="E795" s="34">
        <f>Subsurface_Scenario_Data!A59</f>
        <v>-31.5</v>
      </c>
      <c r="F795" s="34">
        <f>Subsurface_Scenario_Data!J59</f>
        <v>0</v>
      </c>
    </row>
    <row r="796" spans="1:6">
      <c r="A796" s="34">
        <f>Subsurface_Scenario_Data!A60</f>
        <v>-31</v>
      </c>
      <c r="B796" s="34">
        <f>Subsurface_Scenario_Data!H60</f>
        <v>10.641692875388621</v>
      </c>
      <c r="C796" s="34">
        <f>Subsurface_Scenario_Data!A60</f>
        <v>-31</v>
      </c>
      <c r="D796" s="34">
        <f>Subsurface_Scenario_Data!I60</f>
        <v>-13.005592405637639</v>
      </c>
      <c r="E796" s="34">
        <f>Subsurface_Scenario_Data!A60</f>
        <v>-31</v>
      </c>
      <c r="F796" s="34">
        <f>Subsurface_Scenario_Data!J60</f>
        <v>0</v>
      </c>
    </row>
    <row r="797" spans="1:6">
      <c r="A797" s="34">
        <f>Subsurface_Scenario_Data!A61</f>
        <v>-30.5</v>
      </c>
      <c r="B797" s="34">
        <f>Subsurface_Scenario_Data!H61</f>
        <v>10.716558090919015</v>
      </c>
      <c r="C797" s="34">
        <f>Subsurface_Scenario_Data!A61</f>
        <v>-30.5</v>
      </c>
      <c r="D797" s="34">
        <f>Subsurface_Scenario_Data!I61</f>
        <v>-13.022338347549743</v>
      </c>
      <c r="E797" s="34">
        <f>Subsurface_Scenario_Data!A61</f>
        <v>-30.5</v>
      </c>
      <c r="F797" s="34">
        <f>Subsurface_Scenario_Data!J61</f>
        <v>0</v>
      </c>
    </row>
    <row r="798" spans="1:6">
      <c r="A798" s="34">
        <f>Subsurface_Scenario_Data!A62</f>
        <v>-30</v>
      </c>
      <c r="B798" s="34">
        <f>Subsurface_Scenario_Data!H62</f>
        <v>10.737289374659134</v>
      </c>
      <c r="C798" s="34">
        <f>Subsurface_Scenario_Data!A62</f>
        <v>-30</v>
      </c>
      <c r="D798" s="34">
        <f>Subsurface_Scenario_Data!I62</f>
        <v>-13.050144175636353</v>
      </c>
      <c r="E798" s="34">
        <f>Subsurface_Scenario_Data!A62</f>
        <v>-30</v>
      </c>
      <c r="F798" s="34">
        <f>Subsurface_Scenario_Data!J62</f>
        <v>0</v>
      </c>
    </row>
    <row r="799" spans="1:6">
      <c r="A799" s="34">
        <f>Subsurface_Scenario_Data!A63</f>
        <v>-29.5</v>
      </c>
      <c r="B799" s="34">
        <f>Subsurface_Scenario_Data!H63</f>
        <v>10.79858287399928</v>
      </c>
      <c r="C799" s="34">
        <f>Subsurface_Scenario_Data!A63</f>
        <v>-29.5</v>
      </c>
      <c r="D799" s="34">
        <f>Subsurface_Scenario_Data!I63</f>
        <v>-13.08885438842772</v>
      </c>
      <c r="E799" s="34">
        <f>Subsurface_Scenario_Data!A63</f>
        <v>-29.5</v>
      </c>
      <c r="F799" s="34">
        <f>Subsurface_Scenario_Data!J63</f>
        <v>0</v>
      </c>
    </row>
    <row r="800" spans="1:6">
      <c r="A800" s="34">
        <f>Subsurface_Scenario_Data!A64</f>
        <v>-29</v>
      </c>
      <c r="B800" s="34">
        <f>Subsurface_Scenario_Data!H64</f>
        <v>10.791021672156113</v>
      </c>
      <c r="C800" s="34">
        <f>Subsurface_Scenario_Data!A64</f>
        <v>-29</v>
      </c>
      <c r="D800" s="34">
        <f>Subsurface_Scenario_Data!I64</f>
        <v>-13.138252502711591</v>
      </c>
      <c r="E800" s="34">
        <f>Subsurface_Scenario_Data!A64</f>
        <v>-29</v>
      </c>
      <c r="F800" s="34">
        <f>Subsurface_Scenario_Data!J64</f>
        <v>0</v>
      </c>
    </row>
    <row r="801" spans="1:6">
      <c r="A801" s="34">
        <f>Subsurface_Scenario_Data!A65</f>
        <v>-28.5</v>
      </c>
      <c r="B801" s="34">
        <f>Subsurface_Scenario_Data!H65</f>
        <v>10.90257336727695</v>
      </c>
      <c r="C801" s="34">
        <f>Subsurface_Scenario_Data!A65</f>
        <v>-28.5</v>
      </c>
      <c r="D801" s="34">
        <f>Subsurface_Scenario_Data!I65</f>
        <v>-13.198062264195162</v>
      </c>
      <c r="E801" s="34">
        <f>Subsurface_Scenario_Data!A65</f>
        <v>-28.5</v>
      </c>
      <c r="F801" s="34">
        <f>Subsurface_Scenario_Data!J65</f>
        <v>0</v>
      </c>
    </row>
    <row r="802" spans="1:6">
      <c r="A802" s="34">
        <f>Subsurface_Scenario_Data!A66</f>
        <v>-28</v>
      </c>
      <c r="B802" s="34">
        <f>Subsurface_Scenario_Data!H66</f>
        <v>10.909509279233099</v>
      </c>
      <c r="C802" s="34">
        <f>Subsurface_Scenario_Data!A66</f>
        <v>-28</v>
      </c>
      <c r="D802" s="34">
        <f>Subsurface_Scenario_Data!I66</f>
        <v>-13.267949192431123</v>
      </c>
      <c r="E802" s="34">
        <f>Subsurface_Scenario_Data!A66</f>
        <v>-28</v>
      </c>
      <c r="F802" s="34">
        <f>Subsurface_Scenario_Data!J66</f>
        <v>0</v>
      </c>
    </row>
    <row r="803" spans="1:6">
      <c r="A803" s="34">
        <f>Subsurface_Scenario_Data!A67</f>
        <v>-27.5</v>
      </c>
      <c r="B803" s="34">
        <f>Subsurface_Scenario_Data!H67</f>
        <v>11.002079179356677</v>
      </c>
      <c r="C803" s="34">
        <f>Subsurface_Scenario_Data!A67</f>
        <v>-27.5</v>
      </c>
      <c r="D803" s="34">
        <f>Subsurface_Scenario_Data!I67</f>
        <v>-13.347522451368011</v>
      </c>
      <c r="E803" s="34">
        <f>Subsurface_Scenario_Data!A67</f>
        <v>-27.5</v>
      </c>
      <c r="F803" s="34">
        <f>Subsurface_Scenario_Data!J67</f>
        <v>0</v>
      </c>
    </row>
    <row r="804" spans="1:6">
      <c r="A804" s="34">
        <f>Subsurface_Scenario_Data!A68</f>
        <v>-27</v>
      </c>
      <c r="B804" s="34">
        <f>Subsurface_Scenario_Data!H68</f>
        <v>11.05788083658414</v>
      </c>
      <c r="C804" s="34">
        <f>Subsurface_Scenario_Data!A68</f>
        <v>-27</v>
      </c>
      <c r="D804" s="34">
        <f>Subsurface_Scenario_Data!I68</f>
        <v>-13.436337035063941</v>
      </c>
      <c r="E804" s="34">
        <f>Subsurface_Scenario_Data!A68</f>
        <v>-27</v>
      </c>
      <c r="F804" s="34">
        <f>Subsurface_Scenario_Data!J68</f>
        <v>0</v>
      </c>
    </row>
    <row r="805" spans="1:6">
      <c r="A805" s="34">
        <f>Subsurface_Scenario_Data!A69</f>
        <v>-26.5</v>
      </c>
      <c r="B805" s="34">
        <f>Subsurface_Scenario_Data!H69</f>
        <v>11.07787575402272</v>
      </c>
      <c r="C805" s="34">
        <f>Subsurface_Scenario_Data!A69</f>
        <v>-26.5</v>
      </c>
      <c r="D805" s="34">
        <f>Subsurface_Scenario_Data!I69</f>
        <v>-13.533896256340347</v>
      </c>
      <c r="E805" s="34">
        <f>Subsurface_Scenario_Data!A69</f>
        <v>-26.5</v>
      </c>
      <c r="F805" s="34">
        <f>Subsurface_Scenario_Data!J69</f>
        <v>0</v>
      </c>
    </row>
    <row r="806" spans="1:6">
      <c r="A806" s="34">
        <f>Subsurface_Scenario_Data!A70</f>
        <v>-26</v>
      </c>
      <c r="B806" s="34">
        <f>Subsurface_Scenario_Data!H70</f>
        <v>11.185944796017459</v>
      </c>
      <c r="C806" s="34">
        <f>Subsurface_Scenario_Data!A70</f>
        <v>-26</v>
      </c>
      <c r="D806" s="34">
        <f>Subsurface_Scenario_Data!I70</f>
        <v>-13.639654524458161</v>
      </c>
      <c r="E806" s="34">
        <f>Subsurface_Scenario_Data!A70</f>
        <v>-26</v>
      </c>
      <c r="F806" s="34">
        <f>Subsurface_Scenario_Data!J70</f>
        <v>0</v>
      </c>
    </row>
    <row r="807" spans="1:6">
      <c r="A807" s="34">
        <f>Subsurface_Scenario_Data!A71</f>
        <v>-25.5</v>
      </c>
      <c r="B807" s="34">
        <f>Subsurface_Scenario_Data!H71</f>
        <v>11.214821032610359</v>
      </c>
      <c r="C807" s="34">
        <f>Subsurface_Scenario_Data!A71</f>
        <v>-25.5</v>
      </c>
      <c r="D807" s="34">
        <f>Subsurface_Scenario_Data!I71</f>
        <v>-13.753020396282533</v>
      </c>
      <c r="E807" s="34">
        <f>Subsurface_Scenario_Data!A71</f>
        <v>-25.5</v>
      </c>
      <c r="F807" s="34">
        <f>Subsurface_Scenario_Data!J71</f>
        <v>0</v>
      </c>
    </row>
    <row r="808" spans="1:6">
      <c r="A808" s="34">
        <f>Subsurface_Scenario_Data!A72</f>
        <v>-25</v>
      </c>
      <c r="B808" s="34">
        <f>Subsurface_Scenario_Data!H72</f>
        <v>11.294723484494817</v>
      </c>
      <c r="C808" s="34">
        <f>Subsurface_Scenario_Data!A72</f>
        <v>-25</v>
      </c>
      <c r="D808" s="34">
        <f>Subsurface_Scenario_Data!I72</f>
        <v>-13.873359883872755</v>
      </c>
      <c r="E808" s="34">
        <f>Subsurface_Scenario_Data!A72</f>
        <v>-25</v>
      </c>
      <c r="F808" s="34">
        <f>Subsurface_Scenario_Data!J72</f>
        <v>0</v>
      </c>
    </row>
    <row r="809" spans="1:6">
      <c r="A809" s="34">
        <f>Subsurface_Scenario_Data!A73</f>
        <v>-24.5</v>
      </c>
      <c r="B809" s="34">
        <f>Subsurface_Scenario_Data!H73</f>
        <v>11.25719126249966</v>
      </c>
      <c r="C809" s="34">
        <f>Subsurface_Scenario_Data!A73</f>
        <v>-24.5</v>
      </c>
      <c r="D809" s="34">
        <f>Subsurface_Scenario_Data!I73</f>
        <v>-14</v>
      </c>
      <c r="E809" s="34">
        <f>Subsurface_Scenario_Data!A73</f>
        <v>-24.5</v>
      </c>
      <c r="F809" s="34">
        <f>Subsurface_Scenario_Data!J73</f>
        <v>0</v>
      </c>
    </row>
    <row r="810" spans="1:6">
      <c r="A810" s="34">
        <f>Subsurface_Scenario_Data!A74</f>
        <v>-24</v>
      </c>
      <c r="B810" s="34">
        <f>Subsurface_Scenario_Data!H74</f>
        <v>11.325418971252532</v>
      </c>
      <c r="C810" s="34">
        <f>Subsurface_Scenario_Data!A74</f>
        <v>-24</v>
      </c>
      <c r="D810" s="34">
        <f>Subsurface_Scenario_Data!I74</f>
        <v>-14.132232521764884</v>
      </c>
      <c r="E810" s="34">
        <f>Subsurface_Scenario_Data!A74</f>
        <v>-24</v>
      </c>
      <c r="F810" s="34">
        <f>Subsurface_Scenario_Data!J74</f>
        <v>0</v>
      </c>
    </row>
    <row r="811" spans="1:6">
      <c r="A811" s="34">
        <f>Subsurface_Scenario_Data!A75</f>
        <v>-23.5</v>
      </c>
      <c r="B811" s="34">
        <f>Subsurface_Scenario_Data!H75</f>
        <v>11.338249939067538</v>
      </c>
      <c r="C811" s="34">
        <f>Subsurface_Scenario_Data!A75</f>
        <v>-23.5</v>
      </c>
      <c r="D811" s="34">
        <f>Subsurface_Scenario_Data!I75</f>
        <v>-14.26931795126721</v>
      </c>
      <c r="E811" s="34">
        <f>Subsurface_Scenario_Data!A75</f>
        <v>-23.5</v>
      </c>
      <c r="F811" s="34">
        <f>Subsurface_Scenario_Data!J75</f>
        <v>0</v>
      </c>
    </row>
    <row r="812" spans="1:6">
      <c r="A812" s="34">
        <f>Subsurface_Scenario_Data!A76</f>
        <v>-23</v>
      </c>
      <c r="B812" s="34">
        <f>Subsurface_Scenario_Data!H76</f>
        <v>11.351691680234417</v>
      </c>
      <c r="C812" s="34">
        <f>Subsurface_Scenario_Data!A76</f>
        <v>-23</v>
      </c>
      <c r="D812" s="34">
        <f>Subsurface_Scenario_Data!I76</f>
        <v>-14.410489651178192</v>
      </c>
      <c r="E812" s="34">
        <f>Subsurface_Scenario_Data!A76</f>
        <v>-23</v>
      </c>
      <c r="F812" s="34">
        <f>Subsurface_Scenario_Data!J76</f>
        <v>0</v>
      </c>
    </row>
    <row r="813" spans="1:6">
      <c r="A813" s="34">
        <f>Subsurface_Scenario_Data!A77</f>
        <v>-22.5</v>
      </c>
      <c r="B813" s="34">
        <f>Subsurface_Scenario_Data!H77</f>
        <v>11.360313465460202</v>
      </c>
      <c r="C813" s="34">
        <f>Subsurface_Scenario_Data!A77</f>
        <v>-22.5</v>
      </c>
      <c r="D813" s="34">
        <f>Subsurface_Scenario_Data!I77</f>
        <v>-14.554958132087371</v>
      </c>
      <c r="E813" s="34">
        <f>Subsurface_Scenario_Data!A77</f>
        <v>-22.5</v>
      </c>
      <c r="F813" s="34">
        <f>Subsurface_Scenario_Data!J77</f>
        <v>0</v>
      </c>
    </row>
    <row r="814" spans="1:6">
      <c r="A814" s="34">
        <f>Subsurface_Scenario_Data!A78</f>
        <v>-22</v>
      </c>
      <c r="B814" s="34">
        <f>Subsurface_Scenario_Data!H78</f>
        <v>11.27257644440855</v>
      </c>
      <c r="C814" s="34">
        <f>Subsurface_Scenario_Data!A78</f>
        <v>-22</v>
      </c>
      <c r="D814" s="34">
        <f>Subsurface_Scenario_Data!I78</f>
        <v>-14.701915467647652</v>
      </c>
      <c r="E814" s="34">
        <f>Subsurface_Scenario_Data!A78</f>
        <v>-22</v>
      </c>
      <c r="F814" s="34">
        <f>Subsurface_Scenario_Data!J78</f>
        <v>0</v>
      </c>
    </row>
    <row r="815" spans="1:6">
      <c r="A815" s="34">
        <f>Subsurface_Scenario_Data!A79</f>
        <v>-21.5</v>
      </c>
      <c r="B815" s="34">
        <f>Subsurface_Scenario_Data!H79</f>
        <v>11.247129016783916</v>
      </c>
      <c r="C815" s="34">
        <f>Subsurface_Scenario_Data!A79</f>
        <v>-21.5</v>
      </c>
      <c r="D815" s="34">
        <f>Subsurface_Scenario_Data!I79</f>
        <v>-14.850539812827153</v>
      </c>
      <c r="E815" s="34">
        <f>Subsurface_Scenario_Data!A79</f>
        <v>-21.5</v>
      </c>
      <c r="F815" s="34">
        <f>Subsurface_Scenario_Data!J79</f>
        <v>0</v>
      </c>
    </row>
    <row r="816" spans="1:6">
      <c r="A816" s="34">
        <f>Subsurface_Scenario_Data!A80</f>
        <v>-21</v>
      </c>
      <c r="B816" s="34">
        <f>Subsurface_Scenario_Data!H80</f>
        <v>11.354180722343798</v>
      </c>
      <c r="C816" s="34">
        <f>Subsurface_Scenario_Data!A80</f>
        <v>-21</v>
      </c>
      <c r="D816" s="34">
        <f>Subsurface_Scenario_Data!I80</f>
        <v>-15</v>
      </c>
      <c r="E816" s="34">
        <f>Subsurface_Scenario_Data!A80</f>
        <v>-21</v>
      </c>
      <c r="F816" s="34">
        <f>Subsurface_Scenario_Data!J80</f>
        <v>0</v>
      </c>
    </row>
    <row r="817" spans="1:6">
      <c r="A817" s="34">
        <f>Subsurface_Scenario_Data!A81</f>
        <v>-20.5</v>
      </c>
      <c r="B817" s="34">
        <f>Subsurface_Scenario_Data!H81</f>
        <v>11.290558893280128</v>
      </c>
      <c r="C817" s="34">
        <f>Subsurface_Scenario_Data!A81</f>
        <v>-20.5</v>
      </c>
      <c r="D817" s="34">
        <f>Subsurface_Scenario_Data!I81</f>
        <v>-15.149460187172849</v>
      </c>
      <c r="E817" s="34">
        <f>Subsurface_Scenario_Data!A81</f>
        <v>-20.5</v>
      </c>
      <c r="F817" s="34">
        <f>Subsurface_Scenario_Data!J81</f>
        <v>0</v>
      </c>
    </row>
    <row r="818" spans="1:6">
      <c r="A818" s="34">
        <f>Subsurface_Scenario_Data!A82</f>
        <v>-20</v>
      </c>
      <c r="B818" s="34">
        <f>Subsurface_Scenario_Data!H82</f>
        <v>11.360695594483232</v>
      </c>
      <c r="C818" s="34">
        <f>Subsurface_Scenario_Data!A82</f>
        <v>-20</v>
      </c>
      <c r="D818" s="34">
        <f>Subsurface_Scenario_Data!I82</f>
        <v>-15.29808453235235</v>
      </c>
      <c r="E818" s="34">
        <f>Subsurface_Scenario_Data!A82</f>
        <v>-20</v>
      </c>
      <c r="F818" s="34">
        <f>Subsurface_Scenario_Data!J82</f>
        <v>0</v>
      </c>
    </row>
    <row r="819" spans="1:6">
      <c r="A819" s="34">
        <f>Subsurface_Scenario_Data!A83</f>
        <v>-19.5</v>
      </c>
      <c r="B819" s="34">
        <f>Subsurface_Scenario_Data!H83</f>
        <v>11.299339356268405</v>
      </c>
      <c r="C819" s="34">
        <f>Subsurface_Scenario_Data!A83</f>
        <v>-19.5</v>
      </c>
      <c r="D819" s="34">
        <f>Subsurface_Scenario_Data!I83</f>
        <v>-15.445041867912629</v>
      </c>
      <c r="E819" s="34">
        <f>Subsurface_Scenario_Data!A83</f>
        <v>-19.5</v>
      </c>
      <c r="F819" s="34">
        <f>Subsurface_Scenario_Data!J83</f>
        <v>0</v>
      </c>
    </row>
    <row r="820" spans="1:6">
      <c r="A820" s="34">
        <f>Subsurface_Scenario_Data!A84</f>
        <v>-19</v>
      </c>
      <c r="B820" s="34">
        <f>Subsurface_Scenario_Data!H84</f>
        <v>11.318230004173273</v>
      </c>
      <c r="C820" s="34">
        <f>Subsurface_Scenario_Data!A84</f>
        <v>-19</v>
      </c>
      <c r="D820" s="34">
        <f>Subsurface_Scenario_Data!I84</f>
        <v>-15.589510348821809</v>
      </c>
      <c r="E820" s="34">
        <f>Subsurface_Scenario_Data!A84</f>
        <v>-19</v>
      </c>
      <c r="F820" s="34">
        <f>Subsurface_Scenario_Data!J84</f>
        <v>0</v>
      </c>
    </row>
    <row r="821" spans="1:6">
      <c r="A821" s="34">
        <f>Subsurface_Scenario_Data!A85</f>
        <v>-18.5</v>
      </c>
      <c r="B821" s="34">
        <f>Subsurface_Scenario_Data!H85</f>
        <v>11.393986820829632</v>
      </c>
      <c r="C821" s="34">
        <f>Subsurface_Scenario_Data!A85</f>
        <v>-18.5</v>
      </c>
      <c r="D821" s="34">
        <f>Subsurface_Scenario_Data!I85</f>
        <v>-15.73068204873279</v>
      </c>
      <c r="E821" s="34">
        <f>Subsurface_Scenario_Data!A85</f>
        <v>-18.5</v>
      </c>
      <c r="F821" s="34">
        <f>Subsurface_Scenario_Data!J85</f>
        <v>0</v>
      </c>
    </row>
    <row r="822" spans="1:6">
      <c r="A822" s="34">
        <f>Subsurface_Scenario_Data!A86</f>
        <v>-18</v>
      </c>
      <c r="B822" s="34">
        <f>Subsurface_Scenario_Data!H86</f>
        <v>11.33397660875665</v>
      </c>
      <c r="C822" s="34">
        <f>Subsurface_Scenario_Data!A86</f>
        <v>-18</v>
      </c>
      <c r="D822" s="34">
        <f>Subsurface_Scenario_Data!I86</f>
        <v>-15.867767478235116</v>
      </c>
      <c r="E822" s="34">
        <f>Subsurface_Scenario_Data!A86</f>
        <v>-18</v>
      </c>
      <c r="F822" s="34">
        <f>Subsurface_Scenario_Data!J86</f>
        <v>0</v>
      </c>
    </row>
    <row r="823" spans="1:6">
      <c r="A823" s="34">
        <f>Subsurface_Scenario_Data!A87</f>
        <v>-17.5</v>
      </c>
      <c r="B823" s="34">
        <f>Subsurface_Scenario_Data!H87</f>
        <v>11.366960963516384</v>
      </c>
      <c r="C823" s="34">
        <f>Subsurface_Scenario_Data!A87</f>
        <v>-17.5</v>
      </c>
      <c r="D823" s="34">
        <f>Subsurface_Scenario_Data!I87</f>
        <v>-16</v>
      </c>
      <c r="E823" s="34">
        <f>Subsurface_Scenario_Data!A87</f>
        <v>-17.5</v>
      </c>
      <c r="F823" s="34">
        <f>Subsurface_Scenario_Data!J87</f>
        <v>0</v>
      </c>
    </row>
    <row r="824" spans="1:6">
      <c r="A824" s="34">
        <f>Subsurface_Scenario_Data!A88</f>
        <v>-17</v>
      </c>
      <c r="B824" s="34">
        <f>Subsurface_Scenario_Data!H88</f>
        <v>11.490555106161622</v>
      </c>
      <c r="C824" s="34">
        <f>Subsurface_Scenario_Data!A88</f>
        <v>-17</v>
      </c>
      <c r="D824" s="34">
        <f>Subsurface_Scenario_Data!I88</f>
        <v>-16.126640116127245</v>
      </c>
      <c r="E824" s="34">
        <f>Subsurface_Scenario_Data!A88</f>
        <v>-17</v>
      </c>
      <c r="F824" s="34">
        <f>Subsurface_Scenario_Data!J88</f>
        <v>0</v>
      </c>
    </row>
    <row r="825" spans="1:6">
      <c r="A825" s="34">
        <f>Subsurface_Scenario_Data!A89</f>
        <v>-16.5</v>
      </c>
      <c r="B825" s="34">
        <f>Subsurface_Scenario_Data!H89</f>
        <v>11.522826992578345</v>
      </c>
      <c r="C825" s="34">
        <f>Subsurface_Scenario_Data!A89</f>
        <v>-16.5</v>
      </c>
      <c r="D825" s="34">
        <f>Subsurface_Scenario_Data!I89</f>
        <v>-16.246979603717467</v>
      </c>
      <c r="E825" s="34">
        <f>Subsurface_Scenario_Data!A89</f>
        <v>-16.5</v>
      </c>
      <c r="F825" s="34">
        <f>Subsurface_Scenario_Data!J89</f>
        <v>0</v>
      </c>
    </row>
    <row r="826" spans="1:6">
      <c r="A826" s="34">
        <f>Subsurface_Scenario_Data!A90</f>
        <v>-16</v>
      </c>
      <c r="B826" s="34">
        <f>Subsurface_Scenario_Data!H90</f>
        <v>11.468377346074597</v>
      </c>
      <c r="C826" s="34">
        <f>Subsurface_Scenario_Data!A90</f>
        <v>-16</v>
      </c>
      <c r="D826" s="34">
        <f>Subsurface_Scenario_Data!I90</f>
        <v>-16.360345475541838</v>
      </c>
      <c r="E826" s="34">
        <f>Subsurface_Scenario_Data!A90</f>
        <v>-16</v>
      </c>
      <c r="F826" s="34">
        <f>Subsurface_Scenario_Data!J90</f>
        <v>0</v>
      </c>
    </row>
    <row r="827" spans="1:6">
      <c r="A827" s="34">
        <f>Subsurface_Scenario_Data!A91</f>
        <v>-15.5</v>
      </c>
      <c r="B827" s="34">
        <f>Subsurface_Scenario_Data!H91</f>
        <v>11.562565278938486</v>
      </c>
      <c r="C827" s="34">
        <f>Subsurface_Scenario_Data!A91</f>
        <v>-15.5</v>
      </c>
      <c r="D827" s="34">
        <f>Subsurface_Scenario_Data!I91</f>
        <v>-16.466103743659652</v>
      </c>
      <c r="E827" s="34">
        <f>Subsurface_Scenario_Data!A91</f>
        <v>-15.5</v>
      </c>
      <c r="F827" s="34">
        <f>Subsurface_Scenario_Data!J91</f>
        <v>0</v>
      </c>
    </row>
    <row r="828" spans="1:6">
      <c r="A828" s="34">
        <f>Subsurface_Scenario_Data!A92</f>
        <v>-15</v>
      </c>
      <c r="B828" s="34">
        <f>Subsurface_Scenario_Data!H92</f>
        <v>11.573383574152402</v>
      </c>
      <c r="C828" s="34">
        <f>Subsurface_Scenario_Data!A92</f>
        <v>-15</v>
      </c>
      <c r="D828" s="34">
        <f>Subsurface_Scenario_Data!I92</f>
        <v>-16.563662964936061</v>
      </c>
      <c r="E828" s="34">
        <f>Subsurface_Scenario_Data!A92</f>
        <v>-15</v>
      </c>
      <c r="F828" s="34">
        <f>Subsurface_Scenario_Data!J92</f>
        <v>0</v>
      </c>
    </row>
    <row r="829" spans="1:6">
      <c r="A829" s="34">
        <f>Subsurface_Scenario_Data!A93</f>
        <v>-14.5</v>
      </c>
      <c r="B829" s="34">
        <f>Subsurface_Scenario_Data!H93</f>
        <v>11.596964229012677</v>
      </c>
      <c r="C829" s="34">
        <f>Subsurface_Scenario_Data!A93</f>
        <v>-14.5</v>
      </c>
      <c r="D829" s="34">
        <f>Subsurface_Scenario_Data!I93</f>
        <v>-16.652477548631989</v>
      </c>
      <c r="E829" s="34">
        <f>Subsurface_Scenario_Data!A93</f>
        <v>-14.5</v>
      </c>
      <c r="F829" s="34">
        <f>Subsurface_Scenario_Data!J93</f>
        <v>0</v>
      </c>
    </row>
    <row r="830" spans="1:6">
      <c r="A830" s="34">
        <f>Subsurface_Scenario_Data!A94</f>
        <v>-14</v>
      </c>
      <c r="B830" s="34">
        <f>Subsurface_Scenario_Data!H94</f>
        <v>11.653038406340784</v>
      </c>
      <c r="C830" s="34">
        <f>Subsurface_Scenario_Data!A94</f>
        <v>-14</v>
      </c>
      <c r="D830" s="34">
        <f>Subsurface_Scenario_Data!I94</f>
        <v>-16.732050807568879</v>
      </c>
      <c r="E830" s="34">
        <f>Subsurface_Scenario_Data!A94</f>
        <v>-14</v>
      </c>
      <c r="F830" s="34">
        <f>Subsurface_Scenario_Data!J94</f>
        <v>0</v>
      </c>
    </row>
    <row r="831" spans="1:6">
      <c r="A831" s="34">
        <f>Subsurface_Scenario_Data!A95</f>
        <v>-13.5</v>
      </c>
      <c r="B831" s="34">
        <f>Subsurface_Scenario_Data!H95</f>
        <v>11.47799684997721</v>
      </c>
      <c r="C831" s="34">
        <f>Subsurface_Scenario_Data!A95</f>
        <v>-13.5</v>
      </c>
      <c r="D831" s="34">
        <f>Subsurface_Scenario_Data!I95</f>
        <v>-16.801937735804838</v>
      </c>
      <c r="E831" s="34">
        <f>Subsurface_Scenario_Data!A95</f>
        <v>-13.5</v>
      </c>
      <c r="F831" s="34">
        <f>Subsurface_Scenario_Data!J95</f>
        <v>0</v>
      </c>
    </row>
    <row r="832" spans="1:6">
      <c r="A832" s="34">
        <f>Subsurface_Scenario_Data!A96</f>
        <v>-13</v>
      </c>
      <c r="B832" s="34">
        <f>Subsurface_Scenario_Data!H96</f>
        <v>11.379905453940133</v>
      </c>
      <c r="C832" s="34">
        <f>Subsurface_Scenario_Data!A96</f>
        <v>-13</v>
      </c>
      <c r="D832" s="34">
        <f>Subsurface_Scenario_Data!I96</f>
        <v>-16.861747497288409</v>
      </c>
      <c r="E832" s="34">
        <f>Subsurface_Scenario_Data!A96</f>
        <v>-13</v>
      </c>
      <c r="F832" s="34">
        <f>Subsurface_Scenario_Data!J96</f>
        <v>0</v>
      </c>
    </row>
    <row r="833" spans="1:6">
      <c r="A833" s="34">
        <f>Subsurface_Scenario_Data!A97</f>
        <v>-12.5</v>
      </c>
      <c r="B833" s="34">
        <f>Subsurface_Scenario_Data!H97</f>
        <v>11.289568636876993</v>
      </c>
      <c r="C833" s="34">
        <f>Subsurface_Scenario_Data!A97</f>
        <v>-12.5</v>
      </c>
      <c r="D833" s="34">
        <f>Subsurface_Scenario_Data!I97</f>
        <v>-16.91114561157228</v>
      </c>
      <c r="E833" s="34">
        <f>Subsurface_Scenario_Data!A97</f>
        <v>-12.5</v>
      </c>
      <c r="F833" s="34">
        <f>Subsurface_Scenario_Data!J97</f>
        <v>0</v>
      </c>
    </row>
    <row r="834" spans="1:6">
      <c r="A834" s="34">
        <f>Subsurface_Scenario_Data!A98</f>
        <v>-12</v>
      </c>
      <c r="B834" s="34">
        <f>Subsurface_Scenario_Data!H98</f>
        <v>11.068998776624483</v>
      </c>
      <c r="C834" s="34">
        <f>Subsurface_Scenario_Data!A98</f>
        <v>-12</v>
      </c>
      <c r="D834" s="34">
        <f>Subsurface_Scenario_Data!I98</f>
        <v>-16.949855824363649</v>
      </c>
      <c r="E834" s="34">
        <f>Subsurface_Scenario_Data!A98</f>
        <v>-12</v>
      </c>
      <c r="F834" s="34">
        <f>Subsurface_Scenario_Data!J98</f>
        <v>0</v>
      </c>
    </row>
    <row r="835" spans="1:6">
      <c r="A835" s="34">
        <f>Subsurface_Scenario_Data!A99</f>
        <v>-11.5</v>
      </c>
      <c r="B835" s="34">
        <f>Subsurface_Scenario_Data!H99</f>
        <v>11.000712279845345</v>
      </c>
      <c r="C835" s="34">
        <f>Subsurface_Scenario_Data!A99</f>
        <v>-11.5</v>
      </c>
      <c r="D835" s="34">
        <f>Subsurface_Scenario_Data!I99</f>
        <v>-16.977661652450259</v>
      </c>
      <c r="E835" s="34">
        <f>Subsurface_Scenario_Data!A99</f>
        <v>-11.5</v>
      </c>
      <c r="F835" s="34">
        <f>Subsurface_Scenario_Data!J99</f>
        <v>0</v>
      </c>
    </row>
    <row r="836" spans="1:6">
      <c r="A836" s="34">
        <f>Subsurface_Scenario_Data!A100</f>
        <v>-11</v>
      </c>
      <c r="B836" s="34">
        <f>Subsurface_Scenario_Data!H100</f>
        <v>10.848786697494702</v>
      </c>
      <c r="C836" s="34">
        <f>Subsurface_Scenario_Data!A100</f>
        <v>-11</v>
      </c>
      <c r="D836" s="34">
        <f>Subsurface_Scenario_Data!I100</f>
        <v>-16.994407594362361</v>
      </c>
      <c r="E836" s="34">
        <f>Subsurface_Scenario_Data!A100</f>
        <v>-11</v>
      </c>
      <c r="F836" s="34">
        <f>Subsurface_Scenario_Data!J100</f>
        <v>0</v>
      </c>
    </row>
    <row r="837" spans="1:6">
      <c r="A837" s="34">
        <f>Subsurface_Scenario_Data!A101</f>
        <v>-10.5</v>
      </c>
      <c r="B837" s="34">
        <f>Subsurface_Scenario_Data!H101</f>
        <v>10.715600351220196</v>
      </c>
      <c r="C837" s="34">
        <f>Subsurface_Scenario_Data!A101</f>
        <v>-10.5</v>
      </c>
      <c r="D837" s="34">
        <f>Subsurface_Scenario_Data!I101</f>
        <v>-17</v>
      </c>
      <c r="E837" s="34">
        <f>Subsurface_Scenario_Data!A101</f>
        <v>-10.5</v>
      </c>
      <c r="F837" s="34">
        <f>Subsurface_Scenario_Data!J101</f>
        <v>0</v>
      </c>
    </row>
    <row r="838" spans="1:6">
      <c r="A838" s="34">
        <f>Subsurface_Scenario_Data!A102</f>
        <v>-10</v>
      </c>
      <c r="B838" s="34">
        <f>Subsurface_Scenario_Data!H102</f>
        <v>10.552937731267718</v>
      </c>
      <c r="C838" s="34">
        <f>Subsurface_Scenario_Data!A102</f>
        <v>-10</v>
      </c>
      <c r="D838" s="34">
        <f>Subsurface_Scenario_Data!I102</f>
        <v>-16.994407594362361</v>
      </c>
      <c r="E838" s="34">
        <f>Subsurface_Scenario_Data!A102</f>
        <v>-10</v>
      </c>
      <c r="F838" s="34">
        <f>Subsurface_Scenario_Data!J102</f>
        <v>0</v>
      </c>
    </row>
    <row r="839" spans="1:6">
      <c r="A839" s="34">
        <f>Subsurface_Scenario_Data!A103</f>
        <v>-9.5</v>
      </c>
      <c r="B839" s="34">
        <f>Subsurface_Scenario_Data!H103</f>
        <v>10.379373539175454</v>
      </c>
      <c r="C839" s="34">
        <f>Subsurface_Scenario_Data!A103</f>
        <v>-9.5</v>
      </c>
      <c r="D839" s="34">
        <f>Subsurface_Scenario_Data!I103</f>
        <v>-16.977661652450259</v>
      </c>
      <c r="E839" s="34">
        <f>Subsurface_Scenario_Data!A103</f>
        <v>-9.5</v>
      </c>
      <c r="F839" s="34">
        <f>Subsurface_Scenario_Data!J103</f>
        <v>0</v>
      </c>
    </row>
    <row r="840" spans="1:6">
      <c r="A840" s="34">
        <f>Subsurface_Scenario_Data!A104</f>
        <v>-9</v>
      </c>
      <c r="B840" s="34">
        <f>Subsurface_Scenario_Data!H104</f>
        <v>10.259264306893563</v>
      </c>
      <c r="C840" s="34">
        <f>Subsurface_Scenario_Data!A104</f>
        <v>-9</v>
      </c>
      <c r="D840" s="34">
        <f>Subsurface_Scenario_Data!I104</f>
        <v>-16.949855824363649</v>
      </c>
      <c r="E840" s="34">
        <f>Subsurface_Scenario_Data!A104</f>
        <v>-9</v>
      </c>
      <c r="F840" s="34">
        <f>Subsurface_Scenario_Data!J104</f>
        <v>0</v>
      </c>
    </row>
    <row r="841" spans="1:6">
      <c r="A841" s="34">
        <f>Subsurface_Scenario_Data!A105</f>
        <v>-8.5</v>
      </c>
      <c r="B841" s="34">
        <f>Subsurface_Scenario_Data!H105</f>
        <v>9.9955832708548726</v>
      </c>
      <c r="C841" s="34">
        <f>Subsurface_Scenario_Data!A105</f>
        <v>-8.5</v>
      </c>
      <c r="D841" s="34">
        <f>Subsurface_Scenario_Data!I105</f>
        <v>-16.91114561157228</v>
      </c>
      <c r="E841" s="34">
        <f>Subsurface_Scenario_Data!A105</f>
        <v>-8.5</v>
      </c>
      <c r="F841" s="34">
        <f>Subsurface_Scenario_Data!J105</f>
        <v>0</v>
      </c>
    </row>
    <row r="842" spans="1:6">
      <c r="A842" s="34">
        <f>Subsurface_Scenario_Data!A106</f>
        <v>-8</v>
      </c>
      <c r="B842" s="34">
        <f>Subsurface_Scenario_Data!H106</f>
        <v>9.901768272525338</v>
      </c>
      <c r="C842" s="34">
        <f>Subsurface_Scenario_Data!A106</f>
        <v>-8</v>
      </c>
      <c r="D842" s="34">
        <f>Subsurface_Scenario_Data!I106</f>
        <v>-16.861747497288409</v>
      </c>
      <c r="E842" s="34">
        <f>Subsurface_Scenario_Data!A106</f>
        <v>-8</v>
      </c>
      <c r="F842" s="34">
        <f>Subsurface_Scenario_Data!J106</f>
        <v>0</v>
      </c>
    </row>
    <row r="843" spans="1:6">
      <c r="A843" s="34">
        <f>Subsurface_Scenario_Data!A107</f>
        <v>-7.5</v>
      </c>
      <c r="B843" s="34">
        <f>Subsurface_Scenario_Data!H107</f>
        <v>9.7110866859320311</v>
      </c>
      <c r="C843" s="34">
        <f>Subsurface_Scenario_Data!A107</f>
        <v>-7.5</v>
      </c>
      <c r="D843" s="34">
        <f>Subsurface_Scenario_Data!I107</f>
        <v>-16.801937735804838</v>
      </c>
      <c r="E843" s="34">
        <f>Subsurface_Scenario_Data!A107</f>
        <v>-7.5</v>
      </c>
      <c r="F843" s="34">
        <f>Subsurface_Scenario_Data!J107</f>
        <v>0</v>
      </c>
    </row>
    <row r="844" spans="1:6">
      <c r="A844" s="34">
        <f>Subsurface_Scenario_Data!A108</f>
        <v>-7</v>
      </c>
      <c r="B844" s="34">
        <f>Subsurface_Scenario_Data!H108</f>
        <v>9.4168079215306406</v>
      </c>
      <c r="C844" s="34">
        <f>Subsurface_Scenario_Data!A108</f>
        <v>-7</v>
      </c>
      <c r="D844" s="34">
        <f>Subsurface_Scenario_Data!I108</f>
        <v>-16.732050807568879</v>
      </c>
      <c r="E844" s="34">
        <f>Subsurface_Scenario_Data!A108</f>
        <v>-7</v>
      </c>
      <c r="F844" s="34">
        <f>Subsurface_Scenario_Data!J108</f>
        <v>0</v>
      </c>
    </row>
    <row r="845" spans="1:6">
      <c r="A845" s="34">
        <f>Subsurface_Scenario_Data!A109</f>
        <v>-6.5</v>
      </c>
      <c r="B845" s="34">
        <f>Subsurface_Scenario_Data!H109</f>
        <v>9.3178741155608691</v>
      </c>
      <c r="C845" s="34">
        <f>Subsurface_Scenario_Data!A109</f>
        <v>-6.5</v>
      </c>
      <c r="D845" s="34">
        <f>Subsurface_Scenario_Data!I109</f>
        <v>-16.652477548631989</v>
      </c>
      <c r="E845" s="34">
        <f>Subsurface_Scenario_Data!A109</f>
        <v>-6.5</v>
      </c>
      <c r="F845" s="34">
        <f>Subsurface_Scenario_Data!J109</f>
        <v>0</v>
      </c>
    </row>
    <row r="846" spans="1:6">
      <c r="A846" s="34">
        <f>Subsurface_Scenario_Data!A110</f>
        <v>-6</v>
      </c>
      <c r="B846" s="34">
        <f>Subsurface_Scenario_Data!H110</f>
        <v>9.1207015020715261</v>
      </c>
      <c r="C846" s="34">
        <f>Subsurface_Scenario_Data!A110</f>
        <v>-6</v>
      </c>
      <c r="D846" s="34">
        <f>Subsurface_Scenario_Data!I110</f>
        <v>-16.563662964936061</v>
      </c>
      <c r="E846" s="34">
        <f>Subsurface_Scenario_Data!A110</f>
        <v>-6</v>
      </c>
      <c r="F846" s="34">
        <f>Subsurface_Scenario_Data!J110</f>
        <v>0</v>
      </c>
    </row>
    <row r="847" spans="1:6">
      <c r="A847" s="34">
        <f>Subsurface_Scenario_Data!A111</f>
        <v>-5.5</v>
      </c>
      <c r="B847" s="34">
        <f>Subsurface_Scenario_Data!H111</f>
        <v>8.9143269173107598</v>
      </c>
      <c r="C847" s="34">
        <f>Subsurface_Scenario_Data!A111</f>
        <v>-5.5</v>
      </c>
      <c r="D847" s="34">
        <f>Subsurface_Scenario_Data!I111</f>
        <v>-16.466103743659652</v>
      </c>
      <c r="E847" s="34">
        <f>Subsurface_Scenario_Data!A111</f>
        <v>-5.5</v>
      </c>
      <c r="F847" s="34">
        <f>Subsurface_Scenario_Data!J111</f>
        <v>0</v>
      </c>
    </row>
    <row r="848" spans="1:6">
      <c r="A848" s="34">
        <f>Subsurface_Scenario_Data!A112</f>
        <v>-5</v>
      </c>
      <c r="B848" s="34">
        <f>Subsurface_Scenario_Data!H112</f>
        <v>8.709851587082369</v>
      </c>
      <c r="C848" s="34">
        <f>Subsurface_Scenario_Data!A112</f>
        <v>-5</v>
      </c>
      <c r="D848" s="34">
        <f>Subsurface_Scenario_Data!I112</f>
        <v>-16.360345475541838</v>
      </c>
      <c r="E848" s="34">
        <f>Subsurface_Scenario_Data!A112</f>
        <v>-5</v>
      </c>
      <c r="F848" s="34">
        <f>Subsurface_Scenario_Data!J112</f>
        <v>0</v>
      </c>
    </row>
    <row r="849" spans="1:6">
      <c r="A849" s="34">
        <f>Subsurface_Scenario_Data!A113</f>
        <v>-4.5</v>
      </c>
      <c r="B849" s="34">
        <f>Subsurface_Scenario_Data!H113</f>
        <v>8.5449053228635066</v>
      </c>
      <c r="C849" s="34">
        <f>Subsurface_Scenario_Data!A113</f>
        <v>-4.5</v>
      </c>
      <c r="D849" s="34">
        <f>Subsurface_Scenario_Data!I113</f>
        <v>-16.246979603717467</v>
      </c>
      <c r="E849" s="34">
        <f>Subsurface_Scenario_Data!A113</f>
        <v>-4.5</v>
      </c>
      <c r="F849" s="34">
        <f>Subsurface_Scenario_Data!J113</f>
        <v>0</v>
      </c>
    </row>
    <row r="850" spans="1:6">
      <c r="A850" s="34">
        <f>Subsurface_Scenario_Data!A114</f>
        <v>-4</v>
      </c>
      <c r="B850" s="34">
        <f>Subsurface_Scenario_Data!H114</f>
        <v>8.4118228484609148</v>
      </c>
      <c r="C850" s="34">
        <f>Subsurface_Scenario_Data!A114</f>
        <v>-4</v>
      </c>
      <c r="D850" s="34">
        <f>Subsurface_Scenario_Data!I114</f>
        <v>-16.126640116127245</v>
      </c>
      <c r="E850" s="34">
        <f>Subsurface_Scenario_Data!A114</f>
        <v>-4</v>
      </c>
      <c r="F850" s="34">
        <f>Subsurface_Scenario_Data!J114</f>
        <v>0</v>
      </c>
    </row>
    <row r="851" spans="1:6">
      <c r="A851" s="34">
        <f>Subsurface_Scenario_Data!A115</f>
        <v>-3.5</v>
      </c>
      <c r="B851" s="34">
        <f>Subsurface_Scenario_Data!H115</f>
        <v>8.1681584638660567</v>
      </c>
      <c r="C851" s="34">
        <f>Subsurface_Scenario_Data!A115</f>
        <v>-3.5</v>
      </c>
      <c r="D851" s="34">
        <f>Subsurface_Scenario_Data!I115</f>
        <v>-16</v>
      </c>
      <c r="E851" s="34">
        <f>Subsurface_Scenario_Data!A115</f>
        <v>-3.5</v>
      </c>
      <c r="F851" s="34">
        <f>Subsurface_Scenario_Data!J115</f>
        <v>0</v>
      </c>
    </row>
    <row r="852" spans="1:6">
      <c r="A852" s="34">
        <f>Subsurface_Scenario_Data!A116</f>
        <v>-3</v>
      </c>
      <c r="B852" s="34">
        <f>Subsurface_Scenario_Data!H116</f>
        <v>8.1028475552523958</v>
      </c>
      <c r="C852" s="34">
        <f>Subsurface_Scenario_Data!A116</f>
        <v>-3</v>
      </c>
      <c r="D852" s="34">
        <f>Subsurface_Scenario_Data!I116</f>
        <v>-15.867767478235116</v>
      </c>
      <c r="E852" s="34">
        <f>Subsurface_Scenario_Data!A116</f>
        <v>-3</v>
      </c>
      <c r="F852" s="34">
        <f>Subsurface_Scenario_Data!J116</f>
        <v>0</v>
      </c>
    </row>
    <row r="853" spans="1:6">
      <c r="A853" s="34">
        <f>Subsurface_Scenario_Data!A117</f>
        <v>-2.5</v>
      </c>
      <c r="B853" s="34">
        <f>Subsurface_Scenario_Data!H117</f>
        <v>7.9727255506960617</v>
      </c>
      <c r="C853" s="34">
        <f>Subsurface_Scenario_Data!A117</f>
        <v>-2.5</v>
      </c>
      <c r="D853" s="34">
        <f>Subsurface_Scenario_Data!I117</f>
        <v>-15.73068204873279</v>
      </c>
      <c r="E853" s="34">
        <f>Subsurface_Scenario_Data!A117</f>
        <v>-2.5</v>
      </c>
      <c r="F853" s="34">
        <f>Subsurface_Scenario_Data!J117</f>
        <v>0</v>
      </c>
    </row>
    <row r="854" spans="1:6">
      <c r="A854" s="34">
        <f>Subsurface_Scenario_Data!A118</f>
        <v>-2</v>
      </c>
      <c r="B854" s="34">
        <f>Subsurface_Scenario_Data!H118</f>
        <v>7.915332699430266</v>
      </c>
      <c r="C854" s="34">
        <f>Subsurface_Scenario_Data!A118</f>
        <v>-2</v>
      </c>
      <c r="D854" s="34">
        <f>Subsurface_Scenario_Data!I118</f>
        <v>-15.589510348821808</v>
      </c>
      <c r="E854" s="34">
        <f>Subsurface_Scenario_Data!A118</f>
        <v>-2</v>
      </c>
      <c r="F854" s="34">
        <f>Subsurface_Scenario_Data!J118</f>
        <v>0</v>
      </c>
    </row>
    <row r="855" spans="1:6">
      <c r="A855" s="34">
        <f>Subsurface_Scenario_Data!A119</f>
        <v>-1.5</v>
      </c>
      <c r="B855" s="34">
        <f>Subsurface_Scenario_Data!H119</f>
        <v>7.7670025372451619</v>
      </c>
      <c r="C855" s="34">
        <f>Subsurface_Scenario_Data!A119</f>
        <v>-1.5</v>
      </c>
      <c r="D855" s="34">
        <f>Subsurface_Scenario_Data!I119</f>
        <v>-15.445041867912629</v>
      </c>
      <c r="E855" s="34">
        <f>Subsurface_Scenario_Data!A119</f>
        <v>-1.5</v>
      </c>
      <c r="F855" s="34">
        <f>Subsurface_Scenario_Data!J119</f>
        <v>0</v>
      </c>
    </row>
    <row r="856" spans="1:6">
      <c r="A856" s="34">
        <f>Subsurface_Scenario_Data!A120</f>
        <v>-1</v>
      </c>
      <c r="B856" s="34">
        <f>Subsurface_Scenario_Data!H120</f>
        <v>7.6947013878614143</v>
      </c>
      <c r="C856" s="34">
        <f>Subsurface_Scenario_Data!A120</f>
        <v>-1</v>
      </c>
      <c r="D856" s="34">
        <f>Subsurface_Scenario_Data!I120</f>
        <v>-15.298084532352348</v>
      </c>
      <c r="E856" s="34">
        <f>Subsurface_Scenario_Data!A120</f>
        <v>-1</v>
      </c>
      <c r="F856" s="34">
        <f>Subsurface_Scenario_Data!J120</f>
        <v>0</v>
      </c>
    </row>
    <row r="857" spans="1:6">
      <c r="A857" s="34">
        <f>Subsurface_Scenario_Data!A121</f>
        <v>-0.5</v>
      </c>
      <c r="B857" s="34">
        <f>Subsurface_Scenario_Data!H121</f>
        <v>7.7399585421054695</v>
      </c>
      <c r="C857" s="34">
        <f>Subsurface_Scenario_Data!A121</f>
        <v>-0.5</v>
      </c>
      <c r="D857" s="34">
        <f>Subsurface_Scenario_Data!I121</f>
        <v>-15.149460187172849</v>
      </c>
      <c r="E857" s="34">
        <f>Subsurface_Scenario_Data!A121</f>
        <v>-0.5</v>
      </c>
      <c r="F857" s="34">
        <f>Subsurface_Scenario_Data!J121</f>
        <v>0</v>
      </c>
    </row>
    <row r="858" spans="1:6">
      <c r="A858" s="34">
        <f>Subsurface_Scenario_Data!A122</f>
        <v>0</v>
      </c>
      <c r="B858" s="34">
        <f>Subsurface_Scenario_Data!H122</f>
        <v>7.6605939001411514</v>
      </c>
      <c r="C858" s="34">
        <f>Subsurface_Scenario_Data!A122</f>
        <v>0</v>
      </c>
      <c r="D858" s="34">
        <f>Subsurface_Scenario_Data!I122</f>
        <v>-15</v>
      </c>
      <c r="E858" s="34">
        <f>Subsurface_Scenario_Data!A122</f>
        <v>0</v>
      </c>
      <c r="F858" s="34">
        <f>Subsurface_Scenario_Data!J122</f>
        <v>0</v>
      </c>
    </row>
    <row r="859" spans="1:6">
      <c r="A859" s="34">
        <f>Subsurface_Scenario_Data!A123</f>
        <v>0.5</v>
      </c>
      <c r="B859" s="34">
        <f>Subsurface_Scenario_Data!H123</f>
        <v>7.5679938561498545</v>
      </c>
      <c r="C859" s="34">
        <f>Subsurface_Scenario_Data!A123</f>
        <v>0.5</v>
      </c>
      <c r="D859" s="34">
        <f>Subsurface_Scenario_Data!I123</f>
        <v>-14.850539812827151</v>
      </c>
      <c r="E859" s="34">
        <f>Subsurface_Scenario_Data!A123</f>
        <v>0.5</v>
      </c>
      <c r="F859" s="34">
        <f>Subsurface_Scenario_Data!J123</f>
        <v>0</v>
      </c>
    </row>
    <row r="860" spans="1:6">
      <c r="A860" s="34">
        <f>Subsurface_Scenario_Data!A124</f>
        <v>1</v>
      </c>
      <c r="B860" s="34">
        <f>Subsurface_Scenario_Data!H124</f>
        <v>7.5415464797815304</v>
      </c>
      <c r="C860" s="34">
        <f>Subsurface_Scenario_Data!A124</f>
        <v>1</v>
      </c>
      <c r="D860" s="34">
        <f>Subsurface_Scenario_Data!I124</f>
        <v>-14.701915467647652</v>
      </c>
      <c r="E860" s="34">
        <f>Subsurface_Scenario_Data!A124</f>
        <v>1</v>
      </c>
      <c r="F860" s="34">
        <f>Subsurface_Scenario_Data!J124</f>
        <v>0</v>
      </c>
    </row>
    <row r="861" spans="1:6">
      <c r="A861" s="34">
        <f>Subsurface_Scenario_Data!A125</f>
        <v>1.5</v>
      </c>
      <c r="B861" s="34">
        <f>Subsurface_Scenario_Data!H125</f>
        <v>7.5424913275554459</v>
      </c>
      <c r="C861" s="34">
        <f>Subsurface_Scenario_Data!A125</f>
        <v>1.5</v>
      </c>
      <c r="D861" s="34">
        <f>Subsurface_Scenario_Data!I125</f>
        <v>-14.554958132087371</v>
      </c>
      <c r="E861" s="34">
        <f>Subsurface_Scenario_Data!A125</f>
        <v>1.5</v>
      </c>
      <c r="F861" s="34">
        <f>Subsurface_Scenario_Data!J125</f>
        <v>0</v>
      </c>
    </row>
    <row r="862" spans="1:6">
      <c r="A862" s="34">
        <f>Subsurface_Scenario_Data!A126</f>
        <v>2</v>
      </c>
      <c r="B862" s="34">
        <f>Subsurface_Scenario_Data!H126</f>
        <v>7.5417160239603476</v>
      </c>
      <c r="C862" s="34">
        <f>Subsurface_Scenario_Data!A126</f>
        <v>2</v>
      </c>
      <c r="D862" s="34">
        <f>Subsurface_Scenario_Data!I126</f>
        <v>-14.410489651178192</v>
      </c>
      <c r="E862" s="34">
        <f>Subsurface_Scenario_Data!A126</f>
        <v>2</v>
      </c>
      <c r="F862" s="34">
        <f>Subsurface_Scenario_Data!J126</f>
        <v>0</v>
      </c>
    </row>
    <row r="863" spans="1:6">
      <c r="A863" s="34">
        <f>Subsurface_Scenario_Data!A127</f>
        <v>2.5</v>
      </c>
      <c r="B863" s="34">
        <f>Subsurface_Scenario_Data!H127</f>
        <v>7.5356397463826212</v>
      </c>
      <c r="C863" s="34">
        <f>Subsurface_Scenario_Data!A127</f>
        <v>2.5</v>
      </c>
      <c r="D863" s="34">
        <f>Subsurface_Scenario_Data!I127</f>
        <v>-14.26931795126721</v>
      </c>
      <c r="E863" s="34">
        <f>Subsurface_Scenario_Data!A127</f>
        <v>2.5</v>
      </c>
      <c r="F863" s="34">
        <f>Subsurface_Scenario_Data!J127</f>
        <v>0</v>
      </c>
    </row>
    <row r="864" spans="1:6">
      <c r="A864" s="34">
        <f>Subsurface_Scenario_Data!A128</f>
        <v>3</v>
      </c>
      <c r="B864" s="34">
        <f>Subsurface_Scenario_Data!H128</f>
        <v>7.4007739980906209</v>
      </c>
      <c r="C864" s="34">
        <f>Subsurface_Scenario_Data!A128</f>
        <v>3</v>
      </c>
      <c r="D864" s="34">
        <f>Subsurface_Scenario_Data!I128</f>
        <v>-14.132232521764884</v>
      </c>
      <c r="E864" s="34">
        <f>Subsurface_Scenario_Data!A128</f>
        <v>3</v>
      </c>
      <c r="F864" s="34">
        <f>Subsurface_Scenario_Data!J128</f>
        <v>0</v>
      </c>
    </row>
    <row r="865" spans="1:6">
      <c r="A865" s="34">
        <f>Subsurface_Scenario_Data!A129</f>
        <v>3.5</v>
      </c>
      <c r="B865" s="34">
        <f>Subsurface_Scenario_Data!H129</f>
        <v>7.4600259841447638</v>
      </c>
      <c r="C865" s="34">
        <f>Subsurface_Scenario_Data!A129</f>
        <v>3.5</v>
      </c>
      <c r="D865" s="34">
        <f>Subsurface_Scenario_Data!I129</f>
        <v>-14</v>
      </c>
      <c r="E865" s="34">
        <f>Subsurface_Scenario_Data!A129</f>
        <v>3.5</v>
      </c>
      <c r="F865" s="34">
        <f>Subsurface_Scenario_Data!J129</f>
        <v>0</v>
      </c>
    </row>
    <row r="866" spans="1:6">
      <c r="A866" s="34">
        <f>Subsurface_Scenario_Data!A130</f>
        <v>4</v>
      </c>
      <c r="B866" s="34">
        <f>Subsurface_Scenario_Data!H130</f>
        <v>7.3945408374868435</v>
      </c>
      <c r="C866" s="34">
        <f>Subsurface_Scenario_Data!A130</f>
        <v>4</v>
      </c>
      <c r="D866" s="34">
        <f>Subsurface_Scenario_Data!I130</f>
        <v>-13.873359883872755</v>
      </c>
      <c r="E866" s="34">
        <f>Subsurface_Scenario_Data!A130</f>
        <v>4</v>
      </c>
      <c r="F866" s="34">
        <f>Subsurface_Scenario_Data!J130</f>
        <v>0</v>
      </c>
    </row>
    <row r="867" spans="1:6">
      <c r="A867" s="34">
        <f>Subsurface_Scenario_Data!A131</f>
        <v>4.5</v>
      </c>
      <c r="B867" s="34">
        <f>Subsurface_Scenario_Data!H131</f>
        <v>7.3754911221664372</v>
      </c>
      <c r="C867" s="34">
        <f>Subsurface_Scenario_Data!A131</f>
        <v>4.5</v>
      </c>
      <c r="D867" s="34">
        <f>Subsurface_Scenario_Data!I131</f>
        <v>-13.753020396282533</v>
      </c>
      <c r="E867" s="34">
        <f>Subsurface_Scenario_Data!A131</f>
        <v>4.5</v>
      </c>
      <c r="F867" s="34">
        <f>Subsurface_Scenario_Data!J131</f>
        <v>0</v>
      </c>
    </row>
    <row r="868" spans="1:6">
      <c r="A868" s="34">
        <f>Subsurface_Scenario_Data!A132</f>
        <v>5</v>
      </c>
      <c r="B868" s="34">
        <f>Subsurface_Scenario_Data!H132</f>
        <v>7.2344333874964875</v>
      </c>
      <c r="C868" s="34">
        <f>Subsurface_Scenario_Data!A132</f>
        <v>5</v>
      </c>
      <c r="D868" s="34">
        <f>Subsurface_Scenario_Data!I132</f>
        <v>-13.639654524458161</v>
      </c>
      <c r="E868" s="34">
        <f>Subsurface_Scenario_Data!A132</f>
        <v>5</v>
      </c>
      <c r="F868" s="34">
        <f>Subsurface_Scenario_Data!J132</f>
        <v>0</v>
      </c>
    </row>
    <row r="869" spans="1:6">
      <c r="A869" s="34">
        <f>Subsurface_Scenario_Data!A133</f>
        <v>5.5</v>
      </c>
      <c r="B869" s="34">
        <f>Subsurface_Scenario_Data!H133</f>
        <v>7.1511280401506525</v>
      </c>
      <c r="C869" s="34">
        <f>Subsurface_Scenario_Data!A133</f>
        <v>5.5</v>
      </c>
      <c r="D869" s="34">
        <f>Subsurface_Scenario_Data!I133</f>
        <v>-13.533896256340348</v>
      </c>
      <c r="E869" s="34">
        <f>Subsurface_Scenario_Data!A133</f>
        <v>5.5</v>
      </c>
      <c r="F869" s="34">
        <f>Subsurface_Scenario_Data!J133</f>
        <v>0</v>
      </c>
    </row>
    <row r="870" spans="1:6">
      <c r="A870" s="34">
        <f>Subsurface_Scenario_Data!A134</f>
        <v>6</v>
      </c>
      <c r="B870" s="34">
        <f>Subsurface_Scenario_Data!H134</f>
        <v>7.0916226442565602</v>
      </c>
      <c r="C870" s="34">
        <f>Subsurface_Scenario_Data!A134</f>
        <v>6</v>
      </c>
      <c r="D870" s="34">
        <f>Subsurface_Scenario_Data!I134</f>
        <v>-13.436337035063941</v>
      </c>
      <c r="E870" s="34">
        <f>Subsurface_Scenario_Data!A134</f>
        <v>6</v>
      </c>
      <c r="F870" s="34">
        <f>Subsurface_Scenario_Data!J134</f>
        <v>0</v>
      </c>
    </row>
    <row r="871" spans="1:6">
      <c r="A871" s="34">
        <f>Subsurface_Scenario_Data!A135</f>
        <v>6.5</v>
      </c>
      <c r="B871" s="34">
        <f>Subsurface_Scenario_Data!H135</f>
        <v>7.0227727647990861</v>
      </c>
      <c r="C871" s="34">
        <f>Subsurface_Scenario_Data!A135</f>
        <v>6.5</v>
      </c>
      <c r="D871" s="34">
        <f>Subsurface_Scenario_Data!I135</f>
        <v>-13.347522451368011</v>
      </c>
      <c r="E871" s="34">
        <f>Subsurface_Scenario_Data!A135</f>
        <v>6.5</v>
      </c>
      <c r="F871" s="34">
        <f>Subsurface_Scenario_Data!J135</f>
        <v>0</v>
      </c>
    </row>
    <row r="872" spans="1:6">
      <c r="A872" s="34">
        <f>Subsurface_Scenario_Data!A136</f>
        <v>7</v>
      </c>
      <c r="B872" s="34">
        <f>Subsurface_Scenario_Data!H136</f>
        <v>7.0537795720315088</v>
      </c>
      <c r="C872" s="34">
        <f>Subsurface_Scenario_Data!A136</f>
        <v>7</v>
      </c>
      <c r="D872" s="34">
        <f>Subsurface_Scenario_Data!I136</f>
        <v>-13.267949192431123</v>
      </c>
      <c r="E872" s="34">
        <f>Subsurface_Scenario_Data!A136</f>
        <v>7</v>
      </c>
      <c r="F872" s="34">
        <f>Subsurface_Scenario_Data!J136</f>
        <v>0</v>
      </c>
    </row>
    <row r="873" spans="1:6">
      <c r="A873" s="34">
        <f>Subsurface_Scenario_Data!A137</f>
        <v>7.5</v>
      </c>
      <c r="B873" s="34">
        <f>Subsurface_Scenario_Data!H137</f>
        <v>6.8952227835146758</v>
      </c>
      <c r="C873" s="34">
        <f>Subsurface_Scenario_Data!A137</f>
        <v>7.5</v>
      </c>
      <c r="D873" s="34">
        <f>Subsurface_Scenario_Data!I137</f>
        <v>-13.198062264195162</v>
      </c>
      <c r="E873" s="34">
        <f>Subsurface_Scenario_Data!A137</f>
        <v>7.5</v>
      </c>
      <c r="F873" s="34">
        <f>Subsurface_Scenario_Data!J137</f>
        <v>0</v>
      </c>
    </row>
    <row r="874" spans="1:6">
      <c r="A874" s="34">
        <f>Subsurface_Scenario_Data!A138</f>
        <v>8</v>
      </c>
      <c r="B874" s="34">
        <f>Subsurface_Scenario_Data!H138</f>
        <v>6.8626558158189255</v>
      </c>
      <c r="C874" s="34">
        <f>Subsurface_Scenario_Data!A138</f>
        <v>8</v>
      </c>
      <c r="D874" s="34">
        <f>Subsurface_Scenario_Data!I138</f>
        <v>-13.138252502711591</v>
      </c>
      <c r="E874" s="34">
        <f>Subsurface_Scenario_Data!A138</f>
        <v>8</v>
      </c>
      <c r="F874" s="34">
        <f>Subsurface_Scenario_Data!J138</f>
        <v>0</v>
      </c>
    </row>
    <row r="875" spans="1:6">
      <c r="A875" s="34">
        <f>Subsurface_Scenario_Data!A139</f>
        <v>8.5</v>
      </c>
      <c r="B875" s="34">
        <f>Subsurface_Scenario_Data!H139</f>
        <v>6.7826902652002588</v>
      </c>
      <c r="C875" s="34">
        <f>Subsurface_Scenario_Data!A139</f>
        <v>8.5</v>
      </c>
      <c r="D875" s="34">
        <f>Subsurface_Scenario_Data!I139</f>
        <v>-13.088854388427718</v>
      </c>
      <c r="E875" s="34">
        <f>Subsurface_Scenario_Data!A139</f>
        <v>8.5</v>
      </c>
      <c r="F875" s="34">
        <f>Subsurface_Scenario_Data!J139</f>
        <v>0</v>
      </c>
    </row>
    <row r="876" spans="1:6">
      <c r="A876" s="34">
        <f>Subsurface_Scenario_Data!A140</f>
        <v>9</v>
      </c>
      <c r="B876" s="34">
        <f>Subsurface_Scenario_Data!H140</f>
        <v>6.8026404213815184</v>
      </c>
      <c r="C876" s="34">
        <f>Subsurface_Scenario_Data!A140</f>
        <v>9</v>
      </c>
      <c r="D876" s="34">
        <f>Subsurface_Scenario_Data!I140</f>
        <v>-13.050144175636353</v>
      </c>
      <c r="E876" s="34">
        <f>Subsurface_Scenario_Data!A140</f>
        <v>9</v>
      </c>
      <c r="F876" s="34">
        <f>Subsurface_Scenario_Data!J140</f>
        <v>0</v>
      </c>
    </row>
    <row r="877" spans="1:6">
      <c r="A877" s="34">
        <f>Subsurface_Scenario_Data!A141</f>
        <v>9.5</v>
      </c>
      <c r="B877" s="34">
        <f>Subsurface_Scenario_Data!H141</f>
        <v>6.8078687225716408</v>
      </c>
      <c r="C877" s="34">
        <f>Subsurface_Scenario_Data!A141</f>
        <v>9.5</v>
      </c>
      <c r="D877" s="34">
        <f>Subsurface_Scenario_Data!I141</f>
        <v>-13.022338347549743</v>
      </c>
      <c r="E877" s="34">
        <f>Subsurface_Scenario_Data!A141</f>
        <v>9.5</v>
      </c>
      <c r="F877" s="34">
        <f>Subsurface_Scenario_Data!J141</f>
        <v>0</v>
      </c>
    </row>
    <row r="878" spans="1:6">
      <c r="A878" s="34">
        <f>Subsurface_Scenario_Data!A142</f>
        <v>10</v>
      </c>
      <c r="B878" s="34">
        <f>Subsurface_Scenario_Data!H142</f>
        <v>6.7186519032613745</v>
      </c>
      <c r="C878" s="34">
        <f>Subsurface_Scenario_Data!A142</f>
        <v>10</v>
      </c>
      <c r="D878" s="34">
        <f>Subsurface_Scenario_Data!I142</f>
        <v>-13.005592405637639</v>
      </c>
      <c r="E878" s="34">
        <f>Subsurface_Scenario_Data!A142</f>
        <v>10</v>
      </c>
      <c r="F878" s="34">
        <f>Subsurface_Scenario_Data!J142</f>
        <v>0</v>
      </c>
    </row>
    <row r="879" spans="1:6">
      <c r="A879" s="34">
        <f>Subsurface_Scenario_Data!A143</f>
        <v>10.5</v>
      </c>
      <c r="B879" s="34">
        <f>Subsurface_Scenario_Data!H143</f>
        <v>6.6742181687878954</v>
      </c>
      <c r="C879" s="34">
        <f>Subsurface_Scenario_Data!A143</f>
        <v>10.5</v>
      </c>
      <c r="D879" s="34">
        <f>Subsurface_Scenario_Data!I143</f>
        <v>-13</v>
      </c>
      <c r="E879" s="34">
        <f>Subsurface_Scenario_Data!A143</f>
        <v>10.5</v>
      </c>
      <c r="F879" s="34">
        <f>Subsurface_Scenario_Data!J143</f>
        <v>0</v>
      </c>
    </row>
    <row r="880" spans="1:6">
      <c r="A880" s="34">
        <f>Subsurface_Scenario_Data!A144</f>
        <v>11</v>
      </c>
      <c r="B880" s="34">
        <f>Subsurface_Scenario_Data!H144</f>
        <v>6.748857559477365</v>
      </c>
      <c r="C880" s="34">
        <f>Subsurface_Scenario_Data!A144</f>
        <v>11</v>
      </c>
      <c r="D880" s="34">
        <f>Subsurface_Scenario_Data!I144</f>
        <v>-13.005592405637639</v>
      </c>
      <c r="E880" s="34">
        <f>Subsurface_Scenario_Data!A144</f>
        <v>11</v>
      </c>
      <c r="F880" s="34">
        <f>Subsurface_Scenario_Data!J144</f>
        <v>0</v>
      </c>
    </row>
    <row r="881" spans="1:6">
      <c r="A881" s="34">
        <f>Subsurface_Scenario_Data!A145</f>
        <v>11.5</v>
      </c>
      <c r="B881" s="34">
        <f>Subsurface_Scenario_Data!H145</f>
        <v>6.7463613744289361</v>
      </c>
      <c r="C881" s="34">
        <f>Subsurface_Scenario_Data!A145</f>
        <v>11.5</v>
      </c>
      <c r="D881" s="34">
        <f>Subsurface_Scenario_Data!I145</f>
        <v>-13.022338347549743</v>
      </c>
      <c r="E881" s="34">
        <f>Subsurface_Scenario_Data!A145</f>
        <v>11.5</v>
      </c>
      <c r="F881" s="34">
        <f>Subsurface_Scenario_Data!J145</f>
        <v>0</v>
      </c>
    </row>
    <row r="882" spans="1:6">
      <c r="A882" s="34">
        <f>Subsurface_Scenario_Data!A146</f>
        <v>12</v>
      </c>
      <c r="B882" s="34">
        <f>Subsurface_Scenario_Data!H146</f>
        <v>6.7454722128374272</v>
      </c>
      <c r="C882" s="34">
        <f>Subsurface_Scenario_Data!A146</f>
        <v>12</v>
      </c>
      <c r="D882" s="34">
        <f>Subsurface_Scenario_Data!I146</f>
        <v>-13.050144175636353</v>
      </c>
      <c r="E882" s="34">
        <f>Subsurface_Scenario_Data!A146</f>
        <v>12</v>
      </c>
      <c r="F882" s="34">
        <f>Subsurface_Scenario_Data!J146</f>
        <v>0</v>
      </c>
    </row>
    <row r="883" spans="1:6">
      <c r="A883" s="34">
        <f>Subsurface_Scenario_Data!A147</f>
        <v>12.5</v>
      </c>
      <c r="B883" s="34">
        <f>Subsurface_Scenario_Data!H147</f>
        <v>6.8615923343307017</v>
      </c>
      <c r="C883" s="34">
        <f>Subsurface_Scenario_Data!A147</f>
        <v>12.5</v>
      </c>
      <c r="D883" s="34">
        <f>Subsurface_Scenario_Data!I147</f>
        <v>-13.088854388427718</v>
      </c>
      <c r="E883" s="34">
        <f>Subsurface_Scenario_Data!A147</f>
        <v>12.5</v>
      </c>
      <c r="F883" s="34">
        <f>Subsurface_Scenario_Data!J147</f>
        <v>0</v>
      </c>
    </row>
    <row r="884" spans="1:6">
      <c r="A884" s="34">
        <f>Subsurface_Scenario_Data!A148</f>
        <v>13</v>
      </c>
      <c r="B884" s="34">
        <f>Subsurface_Scenario_Data!H148</f>
        <v>6.904695729184013</v>
      </c>
      <c r="C884" s="34">
        <f>Subsurface_Scenario_Data!A148</f>
        <v>13</v>
      </c>
      <c r="D884" s="34">
        <f>Subsurface_Scenario_Data!I148</f>
        <v>-13.138252502711591</v>
      </c>
      <c r="E884" s="34">
        <f>Subsurface_Scenario_Data!A148</f>
        <v>13</v>
      </c>
      <c r="F884" s="34">
        <f>Subsurface_Scenario_Data!J148</f>
        <v>0</v>
      </c>
    </row>
    <row r="885" spans="1:6">
      <c r="A885" s="34">
        <f>Subsurface_Scenario_Data!A149</f>
        <v>13.5</v>
      </c>
      <c r="B885" s="34">
        <f>Subsurface_Scenario_Data!H149</f>
        <v>6.8836748181005376</v>
      </c>
      <c r="C885" s="34">
        <f>Subsurface_Scenario_Data!A149</f>
        <v>13.5</v>
      </c>
      <c r="D885" s="34">
        <f>Subsurface_Scenario_Data!I149</f>
        <v>-13.198062264195162</v>
      </c>
      <c r="E885" s="34">
        <f>Subsurface_Scenario_Data!A149</f>
        <v>13.5</v>
      </c>
      <c r="F885" s="34">
        <f>Subsurface_Scenario_Data!J149</f>
        <v>0</v>
      </c>
    </row>
    <row r="886" spans="1:6">
      <c r="A886" s="34">
        <f>Subsurface_Scenario_Data!A150</f>
        <v>14</v>
      </c>
      <c r="B886" s="34">
        <f>Subsurface_Scenario_Data!H150</f>
        <v>6.983140154018237</v>
      </c>
      <c r="C886" s="34">
        <f>Subsurface_Scenario_Data!A150</f>
        <v>14</v>
      </c>
      <c r="D886" s="34">
        <f>Subsurface_Scenario_Data!I150</f>
        <v>-13.267949192431123</v>
      </c>
      <c r="E886" s="34">
        <f>Subsurface_Scenario_Data!A150</f>
        <v>14</v>
      </c>
      <c r="F886" s="34">
        <f>Subsurface_Scenario_Data!J150</f>
        <v>0</v>
      </c>
    </row>
    <row r="887" spans="1:6">
      <c r="A887" s="34">
        <f>Subsurface_Scenario_Data!A151</f>
        <v>14.5</v>
      </c>
      <c r="B887" s="34">
        <f>Subsurface_Scenario_Data!H151</f>
        <v>7.0856127948056553</v>
      </c>
      <c r="C887" s="34">
        <f>Subsurface_Scenario_Data!A151</f>
        <v>14.5</v>
      </c>
      <c r="D887" s="34">
        <f>Subsurface_Scenario_Data!I151</f>
        <v>-13.347522451368011</v>
      </c>
      <c r="E887" s="34">
        <f>Subsurface_Scenario_Data!A151</f>
        <v>14.5</v>
      </c>
      <c r="F887" s="34">
        <f>Subsurface_Scenario_Data!J151</f>
        <v>0</v>
      </c>
    </row>
    <row r="888" spans="1:6">
      <c r="A888" s="34">
        <f>Subsurface_Scenario_Data!A152</f>
        <v>15</v>
      </c>
      <c r="B888" s="34">
        <f>Subsurface_Scenario_Data!H152</f>
        <v>7.1016670158485482</v>
      </c>
      <c r="C888" s="34">
        <f>Subsurface_Scenario_Data!A152</f>
        <v>15</v>
      </c>
      <c r="D888" s="34">
        <f>Subsurface_Scenario_Data!I152</f>
        <v>-13.436337035063939</v>
      </c>
      <c r="E888" s="34">
        <f>Subsurface_Scenario_Data!A152</f>
        <v>15</v>
      </c>
      <c r="F888" s="34">
        <f>Subsurface_Scenario_Data!J152</f>
        <v>0</v>
      </c>
    </row>
    <row r="889" spans="1:6">
      <c r="A889" s="34">
        <f>Subsurface_Scenario_Data!A153</f>
        <v>15.5</v>
      </c>
      <c r="B889" s="34">
        <f>Subsurface_Scenario_Data!H153</f>
        <v>7.1838132042365643</v>
      </c>
      <c r="C889" s="34">
        <f>Subsurface_Scenario_Data!A153</f>
        <v>15.5</v>
      </c>
      <c r="D889" s="34">
        <f>Subsurface_Scenario_Data!I153</f>
        <v>-13.533896256340347</v>
      </c>
      <c r="E889" s="34">
        <f>Subsurface_Scenario_Data!A153</f>
        <v>15.5</v>
      </c>
      <c r="F889" s="34">
        <f>Subsurface_Scenario_Data!J153</f>
        <v>0</v>
      </c>
    </row>
    <row r="890" spans="1:6">
      <c r="A890" s="34">
        <f>Subsurface_Scenario_Data!A154</f>
        <v>16</v>
      </c>
      <c r="B890" s="34">
        <f>Subsurface_Scenario_Data!H154</f>
        <v>7.3122811327486659</v>
      </c>
      <c r="C890" s="34">
        <f>Subsurface_Scenario_Data!A154</f>
        <v>16</v>
      </c>
      <c r="D890" s="34">
        <f>Subsurface_Scenario_Data!I154</f>
        <v>-13.639654524458161</v>
      </c>
      <c r="E890" s="34">
        <f>Subsurface_Scenario_Data!A154</f>
        <v>16</v>
      </c>
      <c r="F890" s="34">
        <f>Subsurface_Scenario_Data!J154</f>
        <v>0</v>
      </c>
    </row>
    <row r="891" spans="1:6">
      <c r="A891" s="34">
        <f>Subsurface_Scenario_Data!A155</f>
        <v>16.5</v>
      </c>
      <c r="B891" s="34">
        <f>Subsurface_Scenario_Data!H155</f>
        <v>7.452123186476463</v>
      </c>
      <c r="C891" s="34">
        <f>Subsurface_Scenario_Data!A155</f>
        <v>16.5</v>
      </c>
      <c r="D891" s="34">
        <f>Subsurface_Scenario_Data!I155</f>
        <v>-13.753020396282533</v>
      </c>
      <c r="E891" s="34">
        <f>Subsurface_Scenario_Data!A155</f>
        <v>16.5</v>
      </c>
      <c r="F891" s="34">
        <f>Subsurface_Scenario_Data!J155</f>
        <v>0</v>
      </c>
    </row>
    <row r="892" spans="1:6">
      <c r="A892" s="34">
        <f>Subsurface_Scenario_Data!A156</f>
        <v>17</v>
      </c>
      <c r="B892" s="34">
        <f>Subsurface_Scenario_Data!H156</f>
        <v>7.5530999977332343</v>
      </c>
      <c r="C892" s="34">
        <f>Subsurface_Scenario_Data!A156</f>
        <v>17</v>
      </c>
      <c r="D892" s="34">
        <f>Subsurface_Scenario_Data!I156</f>
        <v>-13.873359883872757</v>
      </c>
      <c r="E892" s="34">
        <f>Subsurface_Scenario_Data!A156</f>
        <v>17</v>
      </c>
      <c r="F892" s="34">
        <f>Subsurface_Scenario_Data!J156</f>
        <v>0</v>
      </c>
    </row>
    <row r="893" spans="1:6">
      <c r="A893" s="34">
        <f>Subsurface_Scenario_Data!A157</f>
        <v>17.5</v>
      </c>
      <c r="B893" s="34">
        <f>Subsurface_Scenario_Data!H157</f>
        <v>7.7218277215541704</v>
      </c>
      <c r="C893" s="34">
        <f>Subsurface_Scenario_Data!A157</f>
        <v>17.5</v>
      </c>
      <c r="D893" s="34">
        <f>Subsurface_Scenario_Data!I157</f>
        <v>-14</v>
      </c>
      <c r="E893" s="34">
        <f>Subsurface_Scenario_Data!A157</f>
        <v>17.5</v>
      </c>
      <c r="F893" s="34">
        <f>Subsurface_Scenario_Data!J157</f>
        <v>0</v>
      </c>
    </row>
    <row r="894" spans="1:6">
      <c r="A894" s="34">
        <f>Subsurface_Scenario_Data!A158</f>
        <v>18</v>
      </c>
      <c r="B894" s="34">
        <f>Subsurface_Scenario_Data!H158</f>
        <v>7.8717893190450567</v>
      </c>
      <c r="C894" s="34">
        <f>Subsurface_Scenario_Data!A158</f>
        <v>18</v>
      </c>
      <c r="D894" s="34">
        <f>Subsurface_Scenario_Data!I158</f>
        <v>-14.132232521764884</v>
      </c>
      <c r="E894" s="34">
        <f>Subsurface_Scenario_Data!A158</f>
        <v>18</v>
      </c>
      <c r="F894" s="34">
        <f>Subsurface_Scenario_Data!J158</f>
        <v>0</v>
      </c>
    </row>
    <row r="895" spans="1:6">
      <c r="A895" s="34">
        <f>Subsurface_Scenario_Data!A159</f>
        <v>18.5</v>
      </c>
      <c r="B895" s="34">
        <f>Subsurface_Scenario_Data!H159</f>
        <v>7.9874607557265165</v>
      </c>
      <c r="C895" s="34">
        <f>Subsurface_Scenario_Data!A159</f>
        <v>18.5</v>
      </c>
      <c r="D895" s="34">
        <f>Subsurface_Scenario_Data!I159</f>
        <v>-14.26931795126721</v>
      </c>
      <c r="E895" s="34">
        <f>Subsurface_Scenario_Data!A159</f>
        <v>18.5</v>
      </c>
      <c r="F895" s="34">
        <f>Subsurface_Scenario_Data!J159</f>
        <v>0</v>
      </c>
    </row>
    <row r="896" spans="1:6">
      <c r="A896" s="34">
        <f>Subsurface_Scenario_Data!A160</f>
        <v>19</v>
      </c>
      <c r="B896" s="34">
        <f>Subsurface_Scenario_Data!H160</f>
        <v>8.1973298849761136</v>
      </c>
      <c r="C896" s="34">
        <f>Subsurface_Scenario_Data!A160</f>
        <v>19</v>
      </c>
      <c r="D896" s="34">
        <f>Subsurface_Scenario_Data!I160</f>
        <v>-14.410489651178191</v>
      </c>
      <c r="E896" s="34">
        <f>Subsurface_Scenario_Data!A160</f>
        <v>19</v>
      </c>
      <c r="F896" s="34">
        <f>Subsurface_Scenario_Data!J160</f>
        <v>0</v>
      </c>
    </row>
    <row r="897" spans="1:6">
      <c r="A897" s="34">
        <f>Subsurface_Scenario_Data!A161</f>
        <v>19.5</v>
      </c>
      <c r="B897" s="34">
        <f>Subsurface_Scenario_Data!H161</f>
        <v>8.3730134174034632</v>
      </c>
      <c r="C897" s="34">
        <f>Subsurface_Scenario_Data!A161</f>
        <v>19.5</v>
      </c>
      <c r="D897" s="34">
        <f>Subsurface_Scenario_Data!I161</f>
        <v>-14.554958132087371</v>
      </c>
      <c r="E897" s="34">
        <f>Subsurface_Scenario_Data!A161</f>
        <v>19.5</v>
      </c>
      <c r="F897" s="34">
        <f>Subsurface_Scenario_Data!J161</f>
        <v>0</v>
      </c>
    </row>
    <row r="898" spans="1:6">
      <c r="A898" s="34">
        <f>Subsurface_Scenario_Data!A162</f>
        <v>20</v>
      </c>
      <c r="B898" s="34">
        <f>Subsurface_Scenario_Data!H162</f>
        <v>8.5287195378782101</v>
      </c>
      <c r="C898" s="34">
        <f>Subsurface_Scenario_Data!A162</f>
        <v>20</v>
      </c>
      <c r="D898" s="34">
        <f>Subsurface_Scenario_Data!I162</f>
        <v>-14.70191546764765</v>
      </c>
      <c r="E898" s="34">
        <f>Subsurface_Scenario_Data!A162</f>
        <v>20</v>
      </c>
      <c r="F898" s="34">
        <f>Subsurface_Scenario_Data!J162</f>
        <v>0</v>
      </c>
    </row>
    <row r="899" spans="1:6">
      <c r="A899" s="34">
        <f>Subsurface_Scenario_Data!A163</f>
        <v>20.5</v>
      </c>
      <c r="B899" s="34">
        <f>Subsurface_Scenario_Data!H163</f>
        <v>8.6900921347781548</v>
      </c>
      <c r="C899" s="34">
        <f>Subsurface_Scenario_Data!A163</f>
        <v>20.5</v>
      </c>
      <c r="D899" s="34">
        <f>Subsurface_Scenario_Data!I163</f>
        <v>-14.850539812827151</v>
      </c>
      <c r="E899" s="34">
        <f>Subsurface_Scenario_Data!A163</f>
        <v>20.5</v>
      </c>
      <c r="F899" s="34">
        <f>Subsurface_Scenario_Data!J163</f>
        <v>0</v>
      </c>
    </row>
    <row r="900" spans="1:6">
      <c r="A900" s="34">
        <f>Subsurface_Scenario_Data!A164</f>
        <v>21</v>
      </c>
      <c r="B900" s="34">
        <f>Subsurface_Scenario_Data!H164</f>
        <v>8.839215672583947</v>
      </c>
      <c r="C900" s="34">
        <f>Subsurface_Scenario_Data!A164</f>
        <v>21</v>
      </c>
      <c r="D900" s="34">
        <f>Subsurface_Scenario_Data!I164</f>
        <v>-15</v>
      </c>
      <c r="E900" s="34">
        <f>Subsurface_Scenario_Data!A164</f>
        <v>21</v>
      </c>
      <c r="F900" s="34">
        <f>Subsurface_Scenario_Data!J164</f>
        <v>0</v>
      </c>
    </row>
    <row r="901" spans="1:6">
      <c r="A901" s="34">
        <f>Subsurface_Scenario_Data!A165</f>
        <v>21.5</v>
      </c>
      <c r="B901" s="34">
        <f>Subsurface_Scenario_Data!H165</f>
        <v>9.007858255554396</v>
      </c>
      <c r="C901" s="34">
        <f>Subsurface_Scenario_Data!A165</f>
        <v>21.5</v>
      </c>
      <c r="D901" s="34">
        <f>Subsurface_Scenario_Data!I165</f>
        <v>-15.149460187172847</v>
      </c>
      <c r="E901" s="34">
        <f>Subsurface_Scenario_Data!A165</f>
        <v>21.5</v>
      </c>
      <c r="F901" s="34">
        <f>Subsurface_Scenario_Data!J165</f>
        <v>0</v>
      </c>
    </row>
    <row r="902" spans="1:6">
      <c r="A902" s="34">
        <f>Subsurface_Scenario_Data!A166</f>
        <v>22</v>
      </c>
      <c r="B902" s="34">
        <f>Subsurface_Scenario_Data!H166</f>
        <v>9.1830342965578566</v>
      </c>
      <c r="C902" s="34">
        <f>Subsurface_Scenario_Data!A166</f>
        <v>22</v>
      </c>
      <c r="D902" s="34">
        <f>Subsurface_Scenario_Data!I166</f>
        <v>-15.298084532352348</v>
      </c>
      <c r="E902" s="34">
        <f>Subsurface_Scenario_Data!A166</f>
        <v>22</v>
      </c>
      <c r="F902" s="34">
        <f>Subsurface_Scenario_Data!J166</f>
        <v>0</v>
      </c>
    </row>
    <row r="903" spans="1:6">
      <c r="A903" s="34">
        <f>Subsurface_Scenario_Data!A167</f>
        <v>22.5</v>
      </c>
      <c r="B903" s="34">
        <f>Subsurface_Scenario_Data!H167</f>
        <v>9.3179594010685562</v>
      </c>
      <c r="C903" s="34">
        <f>Subsurface_Scenario_Data!A167</f>
        <v>22.5</v>
      </c>
      <c r="D903" s="34">
        <f>Subsurface_Scenario_Data!I167</f>
        <v>-15.445041867912629</v>
      </c>
      <c r="E903" s="34">
        <f>Subsurface_Scenario_Data!A167</f>
        <v>22.5</v>
      </c>
      <c r="F903" s="34">
        <f>Subsurface_Scenario_Data!J167</f>
        <v>0</v>
      </c>
    </row>
    <row r="904" spans="1:6">
      <c r="A904" s="34">
        <f>Subsurface_Scenario_Data!A168</f>
        <v>23</v>
      </c>
      <c r="B904" s="34">
        <f>Subsurface_Scenario_Data!H168</f>
        <v>9.4595098540630644</v>
      </c>
      <c r="C904" s="34">
        <f>Subsurface_Scenario_Data!A168</f>
        <v>23</v>
      </c>
      <c r="D904" s="34">
        <f>Subsurface_Scenario_Data!I168</f>
        <v>-15.589510348821808</v>
      </c>
      <c r="E904" s="34">
        <f>Subsurface_Scenario_Data!A168</f>
        <v>23</v>
      </c>
      <c r="F904" s="34">
        <f>Subsurface_Scenario_Data!J168</f>
        <v>0</v>
      </c>
    </row>
    <row r="905" spans="1:6">
      <c r="A905" s="34">
        <f>Subsurface_Scenario_Data!A169</f>
        <v>23.5</v>
      </c>
      <c r="B905" s="34">
        <f>Subsurface_Scenario_Data!H169</f>
        <v>9.590918785865675</v>
      </c>
      <c r="C905" s="34">
        <f>Subsurface_Scenario_Data!A169</f>
        <v>23.5</v>
      </c>
      <c r="D905" s="34">
        <f>Subsurface_Scenario_Data!I169</f>
        <v>-15.73068204873279</v>
      </c>
      <c r="E905" s="34">
        <f>Subsurface_Scenario_Data!A169</f>
        <v>23.5</v>
      </c>
      <c r="F905" s="34">
        <f>Subsurface_Scenario_Data!J169</f>
        <v>0</v>
      </c>
    </row>
    <row r="906" spans="1:6">
      <c r="A906" s="34">
        <f>Subsurface_Scenario_Data!A170</f>
        <v>24</v>
      </c>
      <c r="B906" s="34">
        <f>Subsurface_Scenario_Data!H170</f>
        <v>9.8057384174950997</v>
      </c>
      <c r="C906" s="34">
        <f>Subsurface_Scenario_Data!A170</f>
        <v>24</v>
      </c>
      <c r="D906" s="34">
        <f>Subsurface_Scenario_Data!I170</f>
        <v>-15.867767478235116</v>
      </c>
      <c r="E906" s="34">
        <f>Subsurface_Scenario_Data!A170</f>
        <v>24</v>
      </c>
      <c r="F906" s="34">
        <f>Subsurface_Scenario_Data!J170</f>
        <v>0</v>
      </c>
    </row>
    <row r="907" spans="1:6">
      <c r="A907" s="34">
        <f>Subsurface_Scenario_Data!A171</f>
        <v>24.5</v>
      </c>
      <c r="B907" s="34">
        <f>Subsurface_Scenario_Data!H171</f>
        <v>9.8494152533448656</v>
      </c>
      <c r="C907" s="34">
        <f>Subsurface_Scenario_Data!A171</f>
        <v>24.5</v>
      </c>
      <c r="D907" s="34">
        <f>Subsurface_Scenario_Data!I171</f>
        <v>-16</v>
      </c>
      <c r="E907" s="34">
        <f>Subsurface_Scenario_Data!A171</f>
        <v>24.5</v>
      </c>
      <c r="F907" s="34">
        <f>Subsurface_Scenario_Data!J171</f>
        <v>0</v>
      </c>
    </row>
    <row r="908" spans="1:6">
      <c r="A908" s="34">
        <f>Subsurface_Scenario_Data!A172</f>
        <v>25</v>
      </c>
      <c r="B908" s="34">
        <f>Subsurface_Scenario_Data!H172</f>
        <v>10.03490234882954</v>
      </c>
      <c r="C908" s="34">
        <f>Subsurface_Scenario_Data!A172</f>
        <v>25</v>
      </c>
      <c r="D908" s="34">
        <f>Subsurface_Scenario_Data!I172</f>
        <v>-16.126640116127245</v>
      </c>
      <c r="E908" s="34">
        <f>Subsurface_Scenario_Data!A172</f>
        <v>25</v>
      </c>
      <c r="F908" s="34">
        <f>Subsurface_Scenario_Data!J172</f>
        <v>0</v>
      </c>
    </row>
    <row r="909" spans="1:6">
      <c r="A909" s="34">
        <f>Subsurface_Scenario_Data!A173</f>
        <v>25.5</v>
      </c>
      <c r="B909" s="34">
        <f>Subsurface_Scenario_Data!H173</f>
        <v>10.066981506141857</v>
      </c>
      <c r="C909" s="34">
        <f>Subsurface_Scenario_Data!A173</f>
        <v>25.5</v>
      </c>
      <c r="D909" s="34">
        <f>Subsurface_Scenario_Data!I173</f>
        <v>-16.246979603717467</v>
      </c>
      <c r="E909" s="34">
        <f>Subsurface_Scenario_Data!A173</f>
        <v>25.5</v>
      </c>
      <c r="F909" s="34">
        <f>Subsurface_Scenario_Data!J173</f>
        <v>0</v>
      </c>
    </row>
    <row r="910" spans="1:6">
      <c r="A910" s="34">
        <f>Subsurface_Scenario_Data!A174</f>
        <v>26</v>
      </c>
      <c r="B910" s="34">
        <f>Subsurface_Scenario_Data!H174</f>
        <v>10.224287443835486</v>
      </c>
      <c r="C910" s="34">
        <f>Subsurface_Scenario_Data!A174</f>
        <v>26</v>
      </c>
      <c r="D910" s="34">
        <f>Subsurface_Scenario_Data!I174</f>
        <v>-16.360345475541838</v>
      </c>
      <c r="E910" s="34">
        <f>Subsurface_Scenario_Data!A174</f>
        <v>26</v>
      </c>
      <c r="F910" s="34">
        <f>Subsurface_Scenario_Data!J174</f>
        <v>0</v>
      </c>
    </row>
    <row r="911" spans="1:6">
      <c r="A911" s="34">
        <f>Subsurface_Scenario_Data!A175</f>
        <v>26.5</v>
      </c>
      <c r="B911" s="34">
        <f>Subsurface_Scenario_Data!H175</f>
        <v>10.376617083348194</v>
      </c>
      <c r="C911" s="34">
        <f>Subsurface_Scenario_Data!A175</f>
        <v>26.5</v>
      </c>
      <c r="D911" s="34">
        <f>Subsurface_Scenario_Data!I175</f>
        <v>-16.466103743659652</v>
      </c>
      <c r="E911" s="34">
        <f>Subsurface_Scenario_Data!A175</f>
        <v>26.5</v>
      </c>
      <c r="F911" s="34">
        <f>Subsurface_Scenario_Data!J175</f>
        <v>0</v>
      </c>
    </row>
    <row r="912" spans="1:6">
      <c r="A912" s="34">
        <f>Subsurface_Scenario_Data!A176</f>
        <v>27</v>
      </c>
      <c r="B912" s="34">
        <f>Subsurface_Scenario_Data!H176</f>
        <v>10.36843087988111</v>
      </c>
      <c r="C912" s="34">
        <f>Subsurface_Scenario_Data!A176</f>
        <v>27</v>
      </c>
      <c r="D912" s="34">
        <f>Subsurface_Scenario_Data!I176</f>
        <v>-16.563662964936061</v>
      </c>
      <c r="E912" s="34">
        <f>Subsurface_Scenario_Data!A176</f>
        <v>27</v>
      </c>
      <c r="F912" s="34">
        <f>Subsurface_Scenario_Data!J176</f>
        <v>0</v>
      </c>
    </row>
    <row r="913" spans="1:6">
      <c r="A913" s="34">
        <f>Subsurface_Scenario_Data!A177</f>
        <v>27.5</v>
      </c>
      <c r="B913" s="34">
        <f>Subsurface_Scenario_Data!H177</f>
        <v>10.495077552324503</v>
      </c>
      <c r="C913" s="34">
        <f>Subsurface_Scenario_Data!A177</f>
        <v>27.5</v>
      </c>
      <c r="D913" s="34">
        <f>Subsurface_Scenario_Data!I177</f>
        <v>-16.652477548631989</v>
      </c>
      <c r="E913" s="34">
        <f>Subsurface_Scenario_Data!A177</f>
        <v>27.5</v>
      </c>
      <c r="F913" s="34">
        <f>Subsurface_Scenario_Data!J177</f>
        <v>0</v>
      </c>
    </row>
    <row r="914" spans="1:6">
      <c r="A914" s="34">
        <f>Subsurface_Scenario_Data!A178</f>
        <v>28</v>
      </c>
      <c r="B914" s="34">
        <f>Subsurface_Scenario_Data!H178</f>
        <v>10.545888705162824</v>
      </c>
      <c r="C914" s="34">
        <f>Subsurface_Scenario_Data!A178</f>
        <v>28</v>
      </c>
      <c r="D914" s="34">
        <f>Subsurface_Scenario_Data!I178</f>
        <v>-16.732050807568875</v>
      </c>
      <c r="E914" s="34">
        <f>Subsurface_Scenario_Data!A178</f>
        <v>28</v>
      </c>
      <c r="F914" s="34">
        <f>Subsurface_Scenario_Data!J178</f>
        <v>0</v>
      </c>
    </row>
    <row r="915" spans="1:6">
      <c r="A915" s="34">
        <f>Subsurface_Scenario_Data!A179</f>
        <v>28.5</v>
      </c>
      <c r="B915" s="34">
        <f>Subsurface_Scenario_Data!H179</f>
        <v>10.707258668913994</v>
      </c>
      <c r="C915" s="34">
        <f>Subsurface_Scenario_Data!A179</f>
        <v>28.5</v>
      </c>
      <c r="D915" s="34">
        <f>Subsurface_Scenario_Data!I179</f>
        <v>-16.801937735804838</v>
      </c>
      <c r="E915" s="34">
        <f>Subsurface_Scenario_Data!A179</f>
        <v>28.5</v>
      </c>
      <c r="F915" s="34">
        <f>Subsurface_Scenario_Data!J179</f>
        <v>0</v>
      </c>
    </row>
    <row r="916" spans="1:6">
      <c r="A916" s="34">
        <f>Subsurface_Scenario_Data!A180</f>
        <v>29</v>
      </c>
      <c r="B916" s="34">
        <f>Subsurface_Scenario_Data!H180</f>
        <v>10.748425265349418</v>
      </c>
      <c r="C916" s="34">
        <f>Subsurface_Scenario_Data!A180</f>
        <v>29</v>
      </c>
      <c r="D916" s="34">
        <f>Subsurface_Scenario_Data!I180</f>
        <v>-16.861747497288409</v>
      </c>
      <c r="E916" s="34">
        <f>Subsurface_Scenario_Data!A180</f>
        <v>29</v>
      </c>
      <c r="F916" s="34">
        <f>Subsurface_Scenario_Data!J180</f>
        <v>0</v>
      </c>
    </row>
    <row r="917" spans="1:6">
      <c r="A917" s="34">
        <f>Subsurface_Scenario_Data!A181</f>
        <v>29.5</v>
      </c>
      <c r="B917" s="34">
        <f>Subsurface_Scenario_Data!H181</f>
        <v>10.81730764228115</v>
      </c>
      <c r="C917" s="34">
        <f>Subsurface_Scenario_Data!A181</f>
        <v>29.5</v>
      </c>
      <c r="D917" s="34">
        <f>Subsurface_Scenario_Data!I181</f>
        <v>-16.91114561157228</v>
      </c>
      <c r="E917" s="34">
        <f>Subsurface_Scenario_Data!A181</f>
        <v>29.5</v>
      </c>
      <c r="F917" s="34">
        <f>Subsurface_Scenario_Data!J181</f>
        <v>0</v>
      </c>
    </row>
    <row r="918" spans="1:6">
      <c r="A918" s="34">
        <f>Subsurface_Scenario_Data!A182</f>
        <v>30</v>
      </c>
      <c r="B918" s="34">
        <f>Subsurface_Scenario_Data!H182</f>
        <v>10.958336392768565</v>
      </c>
      <c r="C918" s="34">
        <f>Subsurface_Scenario_Data!A182</f>
        <v>30</v>
      </c>
      <c r="D918" s="34">
        <f>Subsurface_Scenario_Data!I182</f>
        <v>-16.949855824363649</v>
      </c>
      <c r="E918" s="34">
        <f>Subsurface_Scenario_Data!A182</f>
        <v>30</v>
      </c>
      <c r="F918" s="34">
        <f>Subsurface_Scenario_Data!J182</f>
        <v>0</v>
      </c>
    </row>
    <row r="919" spans="1:6">
      <c r="A919" s="34">
        <f>Subsurface_Scenario_Data!A183</f>
        <v>30.5</v>
      </c>
      <c r="B919" s="34">
        <f>Subsurface_Scenario_Data!H183</f>
        <v>11.033810092531461</v>
      </c>
      <c r="C919" s="34">
        <f>Subsurface_Scenario_Data!A183</f>
        <v>30.5</v>
      </c>
      <c r="D919" s="34">
        <f>Subsurface_Scenario_Data!I183</f>
        <v>-16.977661652450259</v>
      </c>
      <c r="E919" s="34">
        <f>Subsurface_Scenario_Data!A183</f>
        <v>30.5</v>
      </c>
      <c r="F919" s="34">
        <f>Subsurface_Scenario_Data!J183</f>
        <v>0</v>
      </c>
    </row>
    <row r="920" spans="1:6">
      <c r="A920" s="34">
        <f>Subsurface_Scenario_Data!A184</f>
        <v>31</v>
      </c>
      <c r="B920" s="34">
        <f>Subsurface_Scenario_Data!H184</f>
        <v>11.193817246817488</v>
      </c>
      <c r="C920" s="34">
        <f>Subsurface_Scenario_Data!A184</f>
        <v>31</v>
      </c>
      <c r="D920" s="34">
        <f>Subsurface_Scenario_Data!I184</f>
        <v>-16.994407594362361</v>
      </c>
      <c r="E920" s="34">
        <f>Subsurface_Scenario_Data!A184</f>
        <v>31</v>
      </c>
      <c r="F920" s="34">
        <f>Subsurface_Scenario_Data!J184</f>
        <v>0</v>
      </c>
    </row>
    <row r="921" spans="1:6">
      <c r="A921" s="34">
        <f>Subsurface_Scenario_Data!A185</f>
        <v>31.5</v>
      </c>
      <c r="B921" s="34">
        <f>Subsurface_Scenario_Data!H185</f>
        <v>11.242744641553259</v>
      </c>
      <c r="C921" s="34">
        <f>Subsurface_Scenario_Data!A185</f>
        <v>31.5</v>
      </c>
      <c r="D921" s="34">
        <f>Subsurface_Scenario_Data!I185</f>
        <v>-17</v>
      </c>
      <c r="E921" s="34">
        <f>Subsurface_Scenario_Data!A185</f>
        <v>31.5</v>
      </c>
      <c r="F921" s="34">
        <f>Subsurface_Scenario_Data!J185</f>
        <v>0</v>
      </c>
    </row>
    <row r="922" spans="1:6">
      <c r="A922" s="34">
        <f>Subsurface_Scenario_Data!A186</f>
        <v>32</v>
      </c>
      <c r="B922" s="34">
        <f>Subsurface_Scenario_Data!H186</f>
        <v>11.428225375338606</v>
      </c>
      <c r="C922" s="34">
        <f>Subsurface_Scenario_Data!A186</f>
        <v>32</v>
      </c>
      <c r="D922" s="34">
        <f>Subsurface_Scenario_Data!I186</f>
        <v>-16.994407594362361</v>
      </c>
      <c r="E922" s="34">
        <f>Subsurface_Scenario_Data!A186</f>
        <v>32</v>
      </c>
      <c r="F922" s="34">
        <f>Subsurface_Scenario_Data!J186</f>
        <v>0</v>
      </c>
    </row>
    <row r="923" spans="1:6">
      <c r="A923" s="34">
        <f>Subsurface_Scenario_Data!A187</f>
        <v>32.5</v>
      </c>
      <c r="B923" s="34">
        <f>Subsurface_Scenario_Data!H187</f>
        <v>11.609353684434424</v>
      </c>
      <c r="C923" s="34">
        <f>Subsurface_Scenario_Data!A187</f>
        <v>32.5</v>
      </c>
      <c r="D923" s="34">
        <f>Subsurface_Scenario_Data!I187</f>
        <v>-16.977661652450259</v>
      </c>
      <c r="E923" s="34">
        <f>Subsurface_Scenario_Data!A187</f>
        <v>32.5</v>
      </c>
      <c r="F923" s="34">
        <f>Subsurface_Scenario_Data!J187</f>
        <v>0</v>
      </c>
    </row>
    <row r="924" spans="1:6">
      <c r="A924" s="34">
        <f>Subsurface_Scenario_Data!A188</f>
        <v>33</v>
      </c>
      <c r="B924" s="34">
        <f>Subsurface_Scenario_Data!H188</f>
        <v>11.751854321649567</v>
      </c>
      <c r="C924" s="34">
        <f>Subsurface_Scenario_Data!A188</f>
        <v>33</v>
      </c>
      <c r="D924" s="34">
        <f>Subsurface_Scenario_Data!I188</f>
        <v>-16.949855824363649</v>
      </c>
      <c r="E924" s="34">
        <f>Subsurface_Scenario_Data!A188</f>
        <v>33</v>
      </c>
      <c r="F924" s="34">
        <f>Subsurface_Scenario_Data!J188</f>
        <v>0</v>
      </c>
    </row>
    <row r="925" spans="1:6">
      <c r="A925" s="34">
        <f>Subsurface_Scenario_Data!A189</f>
        <v>33.5</v>
      </c>
      <c r="B925" s="34">
        <f>Subsurface_Scenario_Data!H189</f>
        <v>11.901072509592169</v>
      </c>
      <c r="C925" s="34">
        <f>Subsurface_Scenario_Data!A189</f>
        <v>33.5</v>
      </c>
      <c r="D925" s="34">
        <f>Subsurface_Scenario_Data!I189</f>
        <v>-16.91114561157228</v>
      </c>
      <c r="E925" s="34">
        <f>Subsurface_Scenario_Data!A189</f>
        <v>33.5</v>
      </c>
      <c r="F925" s="34">
        <f>Subsurface_Scenario_Data!J189</f>
        <v>0</v>
      </c>
    </row>
    <row r="926" spans="1:6">
      <c r="A926" s="34">
        <f>Subsurface_Scenario_Data!A190</f>
        <v>34</v>
      </c>
      <c r="B926" s="34">
        <f>Subsurface_Scenario_Data!H190</f>
        <v>11.938394057389566</v>
      </c>
      <c r="C926" s="34">
        <f>Subsurface_Scenario_Data!A190</f>
        <v>34</v>
      </c>
      <c r="D926" s="34">
        <f>Subsurface_Scenario_Data!I190</f>
        <v>-16.861747497288409</v>
      </c>
      <c r="E926" s="34">
        <f>Subsurface_Scenario_Data!A190</f>
        <v>34</v>
      </c>
      <c r="F926" s="34">
        <f>Subsurface_Scenario_Data!J190</f>
        <v>0</v>
      </c>
    </row>
    <row r="927" spans="1:6">
      <c r="A927" s="34">
        <f>Subsurface_Scenario_Data!A191</f>
        <v>34.5</v>
      </c>
      <c r="B927" s="34">
        <f>Subsurface_Scenario_Data!H191</f>
        <v>11.860649470344789</v>
      </c>
      <c r="C927" s="34">
        <f>Subsurface_Scenario_Data!A191</f>
        <v>34.5</v>
      </c>
      <c r="D927" s="34">
        <f>Subsurface_Scenario_Data!I191</f>
        <v>-16.801937735804838</v>
      </c>
      <c r="E927" s="34">
        <f>Subsurface_Scenario_Data!A191</f>
        <v>34.5</v>
      </c>
      <c r="F927" s="34">
        <f>Subsurface_Scenario_Data!J191</f>
        <v>0</v>
      </c>
    </row>
    <row r="928" spans="1:6">
      <c r="A928" s="34">
        <f>Subsurface_Scenario_Data!A192</f>
        <v>35</v>
      </c>
      <c r="B928" s="34">
        <f>Subsurface_Scenario_Data!H192</f>
        <v>11.837722705166975</v>
      </c>
      <c r="C928" s="34">
        <f>Subsurface_Scenario_Data!A192</f>
        <v>35</v>
      </c>
      <c r="D928" s="34">
        <f>Subsurface_Scenario_Data!I192</f>
        <v>-16.732050807568879</v>
      </c>
      <c r="E928" s="34">
        <f>Subsurface_Scenario_Data!A192</f>
        <v>35</v>
      </c>
      <c r="F928" s="34">
        <f>Subsurface_Scenario_Data!J192</f>
        <v>0</v>
      </c>
    </row>
    <row r="929" spans="1:6">
      <c r="A929" s="34">
        <f>Subsurface_Scenario_Data!A193</f>
        <v>35.5</v>
      </c>
      <c r="B929" s="34">
        <f>Subsurface_Scenario_Data!H193</f>
        <v>11.78409463500163</v>
      </c>
      <c r="C929" s="34">
        <f>Subsurface_Scenario_Data!A193</f>
        <v>35.5</v>
      </c>
      <c r="D929" s="34">
        <f>Subsurface_Scenario_Data!I193</f>
        <v>-16.652477548631989</v>
      </c>
      <c r="E929" s="34">
        <f>Subsurface_Scenario_Data!A193</f>
        <v>35.5</v>
      </c>
      <c r="F929" s="34">
        <f>Subsurface_Scenario_Data!J193</f>
        <v>0</v>
      </c>
    </row>
    <row r="930" spans="1:6">
      <c r="A930" s="34">
        <f>Subsurface_Scenario_Data!A194</f>
        <v>36</v>
      </c>
      <c r="B930" s="34">
        <f>Subsurface_Scenario_Data!H194</f>
        <v>11.694996917271943</v>
      </c>
      <c r="C930" s="34">
        <f>Subsurface_Scenario_Data!A194</f>
        <v>36</v>
      </c>
      <c r="D930" s="34">
        <f>Subsurface_Scenario_Data!I194</f>
        <v>-16.563662964936061</v>
      </c>
      <c r="E930" s="34">
        <f>Subsurface_Scenario_Data!A194</f>
        <v>36</v>
      </c>
      <c r="F930" s="34">
        <f>Subsurface_Scenario_Data!J194</f>
        <v>0</v>
      </c>
    </row>
    <row r="931" spans="1:6">
      <c r="A931" s="34">
        <f>Subsurface_Scenario_Data!A195</f>
        <v>36.5</v>
      </c>
      <c r="B931" s="34">
        <f>Subsurface_Scenario_Data!H195</f>
        <v>11.550345784684573</v>
      </c>
      <c r="C931" s="34">
        <f>Subsurface_Scenario_Data!A195</f>
        <v>36.5</v>
      </c>
      <c r="D931" s="34">
        <f>Subsurface_Scenario_Data!I195</f>
        <v>-16.466103743659655</v>
      </c>
      <c r="E931" s="34">
        <f>Subsurface_Scenario_Data!A195</f>
        <v>36.5</v>
      </c>
      <c r="F931" s="34">
        <f>Subsurface_Scenario_Data!J195</f>
        <v>0</v>
      </c>
    </row>
    <row r="932" spans="1:6">
      <c r="A932" s="34">
        <f>Subsurface_Scenario_Data!A196</f>
        <v>37</v>
      </c>
      <c r="B932" s="34">
        <f>Subsurface_Scenario_Data!H196</f>
        <v>11.491331845105265</v>
      </c>
      <c r="C932" s="34">
        <f>Subsurface_Scenario_Data!A196</f>
        <v>37</v>
      </c>
      <c r="D932" s="34">
        <f>Subsurface_Scenario_Data!I196</f>
        <v>-16.360345475541838</v>
      </c>
      <c r="E932" s="34">
        <f>Subsurface_Scenario_Data!A196</f>
        <v>37</v>
      </c>
      <c r="F932" s="34">
        <f>Subsurface_Scenario_Data!J196</f>
        <v>0</v>
      </c>
    </row>
    <row r="933" spans="1:6">
      <c r="A933" s="34">
        <f>Subsurface_Scenario_Data!A197</f>
        <v>37.5</v>
      </c>
      <c r="B933" s="34">
        <f>Subsurface_Scenario_Data!H197</f>
        <v>11.431983824879595</v>
      </c>
      <c r="C933" s="34">
        <f>Subsurface_Scenario_Data!A197</f>
        <v>37.5</v>
      </c>
      <c r="D933" s="34">
        <f>Subsurface_Scenario_Data!I197</f>
        <v>-16.246979603717467</v>
      </c>
      <c r="E933" s="34">
        <f>Subsurface_Scenario_Data!A197</f>
        <v>37.5</v>
      </c>
      <c r="F933" s="34">
        <f>Subsurface_Scenario_Data!J197</f>
        <v>0</v>
      </c>
    </row>
    <row r="934" spans="1:6">
      <c r="A934" s="34">
        <f>Subsurface_Scenario_Data!A198</f>
        <v>38</v>
      </c>
      <c r="B934" s="34">
        <f>Subsurface_Scenario_Data!H198</f>
        <v>11.381749805357863</v>
      </c>
      <c r="C934" s="34">
        <f>Subsurface_Scenario_Data!A198</f>
        <v>38</v>
      </c>
      <c r="D934" s="34">
        <f>Subsurface_Scenario_Data!I198</f>
        <v>-16.126640116127245</v>
      </c>
      <c r="E934" s="34">
        <f>Subsurface_Scenario_Data!A198</f>
        <v>38</v>
      </c>
      <c r="F934" s="34">
        <f>Subsurface_Scenario_Data!J198</f>
        <v>0</v>
      </c>
    </row>
    <row r="935" spans="1:6">
      <c r="A935" s="34">
        <f>Subsurface_Scenario_Data!A199</f>
        <v>38.5</v>
      </c>
      <c r="B935" s="34">
        <f>Subsurface_Scenario_Data!H199</f>
        <v>11.21637855478378</v>
      </c>
      <c r="C935" s="34">
        <f>Subsurface_Scenario_Data!A199</f>
        <v>38.5</v>
      </c>
      <c r="D935" s="34">
        <f>Subsurface_Scenario_Data!I199</f>
        <v>-16</v>
      </c>
      <c r="E935" s="34">
        <f>Subsurface_Scenario_Data!A199</f>
        <v>38.5</v>
      </c>
      <c r="F935" s="34">
        <f>Subsurface_Scenario_Data!J199</f>
        <v>0</v>
      </c>
    </row>
    <row r="936" spans="1:6">
      <c r="A936" s="34">
        <f>Subsurface_Scenario_Data!A200</f>
        <v>39</v>
      </c>
      <c r="B936" s="34">
        <f>Subsurface_Scenario_Data!H200</f>
        <v>11.212778363095218</v>
      </c>
      <c r="C936" s="34">
        <f>Subsurface_Scenario_Data!A200</f>
        <v>39</v>
      </c>
      <c r="D936" s="34">
        <f>Subsurface_Scenario_Data!I200</f>
        <v>-15.867767478235116</v>
      </c>
      <c r="E936" s="34">
        <f>Subsurface_Scenario_Data!A200</f>
        <v>39</v>
      </c>
      <c r="F936" s="34">
        <f>Subsurface_Scenario_Data!J200</f>
        <v>0</v>
      </c>
    </row>
    <row r="937" spans="1:6">
      <c r="A937" s="34">
        <f>Subsurface_Scenario_Data!A201</f>
        <v>39.5</v>
      </c>
      <c r="B937" s="34">
        <f>Subsurface_Scenario_Data!H201</f>
        <v>11.191877129614703</v>
      </c>
      <c r="C937" s="34">
        <f>Subsurface_Scenario_Data!A201</f>
        <v>39.5</v>
      </c>
      <c r="D937" s="34">
        <f>Subsurface_Scenario_Data!I201</f>
        <v>-15.73068204873279</v>
      </c>
      <c r="E937" s="34">
        <f>Subsurface_Scenario_Data!A201</f>
        <v>39.5</v>
      </c>
      <c r="F937" s="34">
        <f>Subsurface_Scenario_Data!J201</f>
        <v>0</v>
      </c>
    </row>
    <row r="938" spans="1:6">
      <c r="A938" s="34">
        <f>Subsurface_Scenario_Data!A202</f>
        <v>40</v>
      </c>
      <c r="B938" s="34">
        <f>Subsurface_Scenario_Data!H202</f>
        <v>11.130509105532113</v>
      </c>
      <c r="C938" s="34">
        <f>Subsurface_Scenario_Data!A202</f>
        <v>40</v>
      </c>
      <c r="D938" s="34">
        <f>Subsurface_Scenario_Data!I202</f>
        <v>-15.589510348821809</v>
      </c>
      <c r="E938" s="34">
        <f>Subsurface_Scenario_Data!A202</f>
        <v>40</v>
      </c>
      <c r="F938" s="34">
        <f>Subsurface_Scenario_Data!J202</f>
        <v>0</v>
      </c>
    </row>
    <row r="939" spans="1:6">
      <c r="A939" s="34">
        <f>Subsurface_Scenario_Data!A203</f>
        <v>40.5</v>
      </c>
      <c r="B939" s="34">
        <f>Subsurface_Scenario_Data!H203</f>
        <v>11.114078485308958</v>
      </c>
      <c r="C939" s="34">
        <f>Subsurface_Scenario_Data!A203</f>
        <v>40.5</v>
      </c>
      <c r="D939" s="34">
        <f>Subsurface_Scenario_Data!I203</f>
        <v>-15.445041867912629</v>
      </c>
      <c r="E939" s="34">
        <f>Subsurface_Scenario_Data!A203</f>
        <v>40.5</v>
      </c>
      <c r="F939" s="34">
        <f>Subsurface_Scenario_Data!J203</f>
        <v>0</v>
      </c>
    </row>
    <row r="940" spans="1:6">
      <c r="A940" s="34">
        <f>Subsurface_Scenario_Data!A204</f>
        <v>41</v>
      </c>
      <c r="B940" s="34">
        <f>Subsurface_Scenario_Data!H204</f>
        <v>11.185679960261361</v>
      </c>
      <c r="C940" s="34">
        <f>Subsurface_Scenario_Data!A204</f>
        <v>41</v>
      </c>
      <c r="D940" s="34">
        <f>Subsurface_Scenario_Data!I204</f>
        <v>-15.29808453235235</v>
      </c>
      <c r="E940" s="34">
        <f>Subsurface_Scenario_Data!A204</f>
        <v>41</v>
      </c>
      <c r="F940" s="34">
        <f>Subsurface_Scenario_Data!J204</f>
        <v>0</v>
      </c>
    </row>
    <row r="941" spans="1:6">
      <c r="A941" s="34">
        <f>Subsurface_Scenario_Data!A205</f>
        <v>41.5</v>
      </c>
      <c r="B941" s="34">
        <f>Subsurface_Scenario_Data!H205</f>
        <v>11.186716483692386</v>
      </c>
      <c r="C941" s="34">
        <f>Subsurface_Scenario_Data!A205</f>
        <v>41.5</v>
      </c>
      <c r="D941" s="34">
        <f>Subsurface_Scenario_Data!I205</f>
        <v>-15.149460187172847</v>
      </c>
      <c r="E941" s="34">
        <f>Subsurface_Scenario_Data!A205</f>
        <v>41.5</v>
      </c>
      <c r="F941" s="34">
        <f>Subsurface_Scenario_Data!J205</f>
        <v>0</v>
      </c>
    </row>
    <row r="942" spans="1:6">
      <c r="A942" s="34">
        <f>Subsurface_Scenario_Data!A206</f>
        <v>42</v>
      </c>
      <c r="B942" s="34">
        <f>Subsurface_Scenario_Data!H206</f>
        <v>11.149698548783455</v>
      </c>
      <c r="C942" s="34">
        <f>Subsurface_Scenario_Data!A206</f>
        <v>42</v>
      </c>
      <c r="D942" s="34">
        <f>Subsurface_Scenario_Data!I206</f>
        <v>-15</v>
      </c>
      <c r="E942" s="34">
        <f>Subsurface_Scenario_Data!A206</f>
        <v>42</v>
      </c>
      <c r="F942" s="34">
        <f>Subsurface_Scenario_Data!J206</f>
        <v>0</v>
      </c>
    </row>
    <row r="943" spans="1:6">
      <c r="A943" s="34">
        <f>Subsurface_Scenario_Data!A207</f>
        <v>42.5</v>
      </c>
      <c r="B943" s="34">
        <f>Subsurface_Scenario_Data!H207</f>
        <v>11.171603960827248</v>
      </c>
      <c r="C943" s="34">
        <f>Subsurface_Scenario_Data!A207</f>
        <v>42.5</v>
      </c>
      <c r="D943" s="34">
        <f>Subsurface_Scenario_Data!I207</f>
        <v>-14.850539812827151</v>
      </c>
      <c r="E943" s="34">
        <f>Subsurface_Scenario_Data!A207</f>
        <v>42.5</v>
      </c>
      <c r="F943" s="34">
        <f>Subsurface_Scenario_Data!J207</f>
        <v>0</v>
      </c>
    </row>
    <row r="944" spans="1:6">
      <c r="A944" s="34">
        <f>Subsurface_Scenario_Data!A208</f>
        <v>43</v>
      </c>
      <c r="B944" s="34">
        <f>Subsurface_Scenario_Data!H208</f>
        <v>11.200315953272934</v>
      </c>
      <c r="C944" s="34">
        <f>Subsurface_Scenario_Data!A208</f>
        <v>43</v>
      </c>
      <c r="D944" s="34">
        <f>Subsurface_Scenario_Data!I208</f>
        <v>-14.701915467647652</v>
      </c>
      <c r="E944" s="34">
        <f>Subsurface_Scenario_Data!A208</f>
        <v>43</v>
      </c>
      <c r="F944" s="34">
        <f>Subsurface_Scenario_Data!J208</f>
        <v>0</v>
      </c>
    </row>
    <row r="945" spans="1:6">
      <c r="A945" s="34">
        <f>Subsurface_Scenario_Data!A209</f>
        <v>43.5</v>
      </c>
      <c r="B945" s="34">
        <f>Subsurface_Scenario_Data!H209</f>
        <v>11.271272202033046</v>
      </c>
      <c r="C945" s="34">
        <f>Subsurface_Scenario_Data!A209</f>
        <v>43.5</v>
      </c>
      <c r="D945" s="34">
        <f>Subsurface_Scenario_Data!I209</f>
        <v>-14.554958132087371</v>
      </c>
      <c r="E945" s="34">
        <f>Subsurface_Scenario_Data!A209</f>
        <v>43.5</v>
      </c>
      <c r="F945" s="34">
        <f>Subsurface_Scenario_Data!J209</f>
        <v>0</v>
      </c>
    </row>
    <row r="946" spans="1:6">
      <c r="A946" s="34">
        <f>Subsurface_Scenario_Data!A210</f>
        <v>44</v>
      </c>
      <c r="B946" s="34">
        <f>Subsurface_Scenario_Data!H210</f>
        <v>11.320754618324742</v>
      </c>
      <c r="C946" s="34">
        <f>Subsurface_Scenario_Data!A210</f>
        <v>44</v>
      </c>
      <c r="D946" s="34">
        <f>Subsurface_Scenario_Data!I210</f>
        <v>-14.410489651178192</v>
      </c>
      <c r="E946" s="34">
        <f>Subsurface_Scenario_Data!A210</f>
        <v>44</v>
      </c>
      <c r="F946" s="34">
        <f>Subsurface_Scenario_Data!J210</f>
        <v>0</v>
      </c>
    </row>
    <row r="947" spans="1:6">
      <c r="A947" s="34">
        <f>Subsurface_Scenario_Data!A211</f>
        <v>44.5</v>
      </c>
      <c r="B947" s="34">
        <f>Subsurface_Scenario_Data!H211</f>
        <v>11.429535420606278</v>
      </c>
      <c r="C947" s="34">
        <f>Subsurface_Scenario_Data!A211</f>
        <v>44.5</v>
      </c>
      <c r="D947" s="34">
        <f>Subsurface_Scenario_Data!I211</f>
        <v>-14.26931795126721</v>
      </c>
      <c r="E947" s="34">
        <f>Subsurface_Scenario_Data!A211</f>
        <v>44.5</v>
      </c>
      <c r="F947" s="34">
        <f>Subsurface_Scenario_Data!J211</f>
        <v>0</v>
      </c>
    </row>
    <row r="948" spans="1:6">
      <c r="A948" s="34">
        <f>Subsurface_Scenario_Data!A212</f>
        <v>45</v>
      </c>
      <c r="B948" s="34">
        <f>Subsurface_Scenario_Data!H212</f>
        <v>11.47032050127067</v>
      </c>
      <c r="C948" s="34">
        <f>Subsurface_Scenario_Data!A212</f>
        <v>45</v>
      </c>
      <c r="D948" s="34">
        <f>Subsurface_Scenario_Data!I212</f>
        <v>-14.132232521764884</v>
      </c>
      <c r="E948" s="34">
        <f>Subsurface_Scenario_Data!A212</f>
        <v>45</v>
      </c>
      <c r="F948" s="34">
        <f>Subsurface_Scenario_Data!J212</f>
        <v>0</v>
      </c>
    </row>
    <row r="949" spans="1:6">
      <c r="A949" s="34">
        <f>Subsurface_Scenario_Data!A213</f>
        <v>45.5</v>
      </c>
      <c r="B949" s="34">
        <f>Subsurface_Scenario_Data!H213</f>
        <v>11.438626787830394</v>
      </c>
      <c r="C949" s="34">
        <f>Subsurface_Scenario_Data!A213</f>
        <v>45.5</v>
      </c>
      <c r="D949" s="34">
        <f>Subsurface_Scenario_Data!I213</f>
        <v>-14</v>
      </c>
      <c r="E949" s="34">
        <f>Subsurface_Scenario_Data!A213</f>
        <v>45.5</v>
      </c>
      <c r="F949" s="34">
        <f>Subsurface_Scenario_Data!J213</f>
        <v>0</v>
      </c>
    </row>
    <row r="950" spans="1:6">
      <c r="A950" s="34">
        <f>Subsurface_Scenario_Data!A214</f>
        <v>46</v>
      </c>
      <c r="B950" s="34">
        <f>Subsurface_Scenario_Data!H214</f>
        <v>11.516594789611489</v>
      </c>
      <c r="C950" s="34">
        <f>Subsurface_Scenario_Data!A214</f>
        <v>46</v>
      </c>
      <c r="D950" s="34">
        <f>Subsurface_Scenario_Data!I214</f>
        <v>-13.873359883872757</v>
      </c>
      <c r="E950" s="34">
        <f>Subsurface_Scenario_Data!A214</f>
        <v>46</v>
      </c>
      <c r="F950" s="34">
        <f>Subsurface_Scenario_Data!J214</f>
        <v>0</v>
      </c>
    </row>
    <row r="951" spans="1:6">
      <c r="A951" s="34">
        <f>Subsurface_Scenario_Data!A215</f>
        <v>46.5</v>
      </c>
      <c r="B951" s="34">
        <f>Subsurface_Scenario_Data!H215</f>
        <v>11.597893991821827</v>
      </c>
      <c r="C951" s="34">
        <f>Subsurface_Scenario_Data!A215</f>
        <v>46.5</v>
      </c>
      <c r="D951" s="34">
        <f>Subsurface_Scenario_Data!I215</f>
        <v>-13.753020396282535</v>
      </c>
      <c r="E951" s="34">
        <f>Subsurface_Scenario_Data!A215</f>
        <v>46.5</v>
      </c>
      <c r="F951" s="34">
        <f>Subsurface_Scenario_Data!J215</f>
        <v>0</v>
      </c>
    </row>
    <row r="952" spans="1:6">
      <c r="A952" s="34">
        <f>Subsurface_Scenario_Data!A216</f>
        <v>47</v>
      </c>
      <c r="B952" s="34">
        <f>Subsurface_Scenario_Data!H216</f>
        <v>11.612814287331013</v>
      </c>
      <c r="C952" s="34">
        <f>Subsurface_Scenario_Data!A216</f>
        <v>47</v>
      </c>
      <c r="D952" s="34">
        <f>Subsurface_Scenario_Data!I216</f>
        <v>-13.639654524458161</v>
      </c>
      <c r="E952" s="34">
        <f>Subsurface_Scenario_Data!A216</f>
        <v>47</v>
      </c>
      <c r="F952" s="34">
        <f>Subsurface_Scenario_Data!J216</f>
        <v>0</v>
      </c>
    </row>
    <row r="953" spans="1:6">
      <c r="A953" s="34">
        <f>Subsurface_Scenario_Data!A217</f>
        <v>47.5</v>
      </c>
      <c r="B953" s="34">
        <f>Subsurface_Scenario_Data!H217</f>
        <v>11.651360265648208</v>
      </c>
      <c r="C953" s="34">
        <f>Subsurface_Scenario_Data!A217</f>
        <v>47.5</v>
      </c>
      <c r="D953" s="34">
        <f>Subsurface_Scenario_Data!I217</f>
        <v>-13.533896256340347</v>
      </c>
      <c r="E953" s="34">
        <f>Subsurface_Scenario_Data!A217</f>
        <v>47.5</v>
      </c>
      <c r="F953" s="34">
        <f>Subsurface_Scenario_Data!J217</f>
        <v>0</v>
      </c>
    </row>
    <row r="954" spans="1:6">
      <c r="A954" s="34">
        <f>Subsurface_Scenario_Data!A218</f>
        <v>48</v>
      </c>
      <c r="B954" s="34">
        <f>Subsurface_Scenario_Data!H218</f>
        <v>11.568304911174522</v>
      </c>
      <c r="C954" s="34">
        <f>Subsurface_Scenario_Data!A218</f>
        <v>48</v>
      </c>
      <c r="D954" s="34">
        <f>Subsurface_Scenario_Data!I218</f>
        <v>-13.436337035063941</v>
      </c>
      <c r="E954" s="34">
        <f>Subsurface_Scenario_Data!A218</f>
        <v>48</v>
      </c>
      <c r="F954" s="34">
        <f>Subsurface_Scenario_Data!J218</f>
        <v>0</v>
      </c>
    </row>
    <row r="955" spans="1:6">
      <c r="A955" s="34">
        <f>Subsurface_Scenario_Data!A219</f>
        <v>48.5</v>
      </c>
      <c r="B955" s="34">
        <f>Subsurface_Scenario_Data!H219</f>
        <v>11.607183879977917</v>
      </c>
      <c r="C955" s="34">
        <f>Subsurface_Scenario_Data!A219</f>
        <v>48.5</v>
      </c>
      <c r="D955" s="34">
        <f>Subsurface_Scenario_Data!I219</f>
        <v>-13.347522451368011</v>
      </c>
      <c r="E955" s="34">
        <f>Subsurface_Scenario_Data!A219</f>
        <v>48.5</v>
      </c>
      <c r="F955" s="34">
        <f>Subsurface_Scenario_Data!J219</f>
        <v>0</v>
      </c>
    </row>
    <row r="956" spans="1:6">
      <c r="A956" s="34">
        <f>Subsurface_Scenario_Data!A220</f>
        <v>49</v>
      </c>
      <c r="B956" s="34">
        <f>Subsurface_Scenario_Data!H220</f>
        <v>11.621519817492725</v>
      </c>
      <c r="C956" s="34">
        <f>Subsurface_Scenario_Data!A220</f>
        <v>49</v>
      </c>
      <c r="D956" s="34">
        <f>Subsurface_Scenario_Data!I220</f>
        <v>-13.267949192431123</v>
      </c>
      <c r="E956" s="34">
        <f>Subsurface_Scenario_Data!A220</f>
        <v>49</v>
      </c>
      <c r="F956" s="34">
        <f>Subsurface_Scenario_Data!J220</f>
        <v>0</v>
      </c>
    </row>
    <row r="957" spans="1:6">
      <c r="A957" s="34">
        <f>Subsurface_Scenario_Data!A221</f>
        <v>49.5</v>
      </c>
      <c r="B957" s="34">
        <f>Subsurface_Scenario_Data!H221</f>
        <v>11.589782425933826</v>
      </c>
      <c r="C957" s="34">
        <f>Subsurface_Scenario_Data!A221</f>
        <v>49.5</v>
      </c>
      <c r="D957" s="34">
        <f>Subsurface_Scenario_Data!I221</f>
        <v>-13.198062264195162</v>
      </c>
      <c r="E957" s="34">
        <f>Subsurface_Scenario_Data!A221</f>
        <v>49.5</v>
      </c>
      <c r="F957" s="34">
        <f>Subsurface_Scenario_Data!J221</f>
        <v>0</v>
      </c>
    </row>
    <row r="958" spans="1:6">
      <c r="A958" s="34">
        <f>Subsurface_Scenario_Data!A222</f>
        <v>50</v>
      </c>
      <c r="B958" s="34">
        <f>Subsurface_Scenario_Data!H222</f>
        <v>11.588823991701787</v>
      </c>
      <c r="C958" s="34">
        <f>Subsurface_Scenario_Data!A222</f>
        <v>50</v>
      </c>
      <c r="D958" s="34">
        <f>Subsurface_Scenario_Data!I222</f>
        <v>-13.138252502711591</v>
      </c>
      <c r="E958" s="34">
        <f>Subsurface_Scenario_Data!A222</f>
        <v>50</v>
      </c>
      <c r="F958" s="34">
        <f>Subsurface_Scenario_Data!J222</f>
        <v>0</v>
      </c>
    </row>
    <row r="959" spans="1:6">
      <c r="A959" s="34">
        <f>Subsurface_Scenario_Data!A223</f>
        <v>50.5</v>
      </c>
      <c r="B959" s="34">
        <f>Subsurface_Scenario_Data!H223</f>
        <v>11.49281845177034</v>
      </c>
      <c r="C959" s="34">
        <f>Subsurface_Scenario_Data!A223</f>
        <v>50.5</v>
      </c>
      <c r="D959" s="34">
        <f>Subsurface_Scenario_Data!I223</f>
        <v>-13.08885438842772</v>
      </c>
      <c r="E959" s="34">
        <f>Subsurface_Scenario_Data!A223</f>
        <v>50.5</v>
      </c>
      <c r="F959" s="34">
        <f>Subsurface_Scenario_Data!J223</f>
        <v>0</v>
      </c>
    </row>
    <row r="960" spans="1:6">
      <c r="A960" s="34">
        <f>Subsurface_Scenario_Data!A224</f>
        <v>51</v>
      </c>
      <c r="B960" s="34">
        <f>Subsurface_Scenario_Data!H224</f>
        <v>11.491202636761784</v>
      </c>
      <c r="C960" s="34">
        <f>Subsurface_Scenario_Data!A224</f>
        <v>51</v>
      </c>
      <c r="D960" s="34">
        <f>Subsurface_Scenario_Data!I224</f>
        <v>-13.050144175636353</v>
      </c>
      <c r="E960" s="34">
        <f>Subsurface_Scenario_Data!A224</f>
        <v>51</v>
      </c>
      <c r="F960" s="34">
        <f>Subsurface_Scenario_Data!J224</f>
        <v>0</v>
      </c>
    </row>
    <row r="961" spans="1:6">
      <c r="A961" s="34">
        <f>Subsurface_Scenario_Data!A225</f>
        <v>51.5</v>
      </c>
      <c r="B961" s="34">
        <f>Subsurface_Scenario_Data!H225</f>
        <v>11.393955472999863</v>
      </c>
      <c r="C961" s="34">
        <f>Subsurface_Scenario_Data!A225</f>
        <v>51.5</v>
      </c>
      <c r="D961" s="34">
        <f>Subsurface_Scenario_Data!I225</f>
        <v>-13.022338347549743</v>
      </c>
      <c r="E961" s="34">
        <f>Subsurface_Scenario_Data!A225</f>
        <v>51.5</v>
      </c>
      <c r="F961" s="34">
        <f>Subsurface_Scenario_Data!J225</f>
        <v>0</v>
      </c>
    </row>
    <row r="962" spans="1:6">
      <c r="A962" s="34">
        <f>Subsurface_Scenario_Data!A226</f>
        <v>52</v>
      </c>
      <c r="B962" s="34">
        <f>Subsurface_Scenario_Data!H226</f>
        <v>11.362984459801673</v>
      </c>
      <c r="C962" s="34">
        <f>Subsurface_Scenario_Data!A226</f>
        <v>52</v>
      </c>
      <c r="D962" s="34">
        <f>Subsurface_Scenario_Data!I226</f>
        <v>-13.005592405637639</v>
      </c>
      <c r="E962" s="34">
        <f>Subsurface_Scenario_Data!A226</f>
        <v>52</v>
      </c>
      <c r="F962" s="34">
        <f>Subsurface_Scenario_Data!J226</f>
        <v>0</v>
      </c>
    </row>
    <row r="963" spans="1:6">
      <c r="A963" s="34">
        <f>Subsurface_Scenario_Data!A227</f>
        <v>52.5</v>
      </c>
      <c r="B963" s="34">
        <f>Subsurface_Scenario_Data!H227</f>
        <v>11.377275918171307</v>
      </c>
      <c r="C963" s="34">
        <f>Subsurface_Scenario_Data!A227</f>
        <v>52.5</v>
      </c>
      <c r="D963" s="34">
        <f>Subsurface_Scenario_Data!I227</f>
        <v>-13</v>
      </c>
      <c r="E963" s="34">
        <f>Subsurface_Scenario_Data!A227</f>
        <v>52.5</v>
      </c>
      <c r="F963" s="34">
        <f>Subsurface_Scenario_Data!J227</f>
        <v>0</v>
      </c>
    </row>
    <row r="964" spans="1:6">
      <c r="A964" s="34">
        <f>Subsurface_Scenario_Data!A228</f>
        <v>53</v>
      </c>
      <c r="B964" s="34">
        <f>Subsurface_Scenario_Data!H228</f>
        <v>11.295974951950519</v>
      </c>
      <c r="C964" s="34">
        <f>Subsurface_Scenario_Data!A228</f>
        <v>53</v>
      </c>
      <c r="D964" s="34">
        <f>Subsurface_Scenario_Data!I228</f>
        <v>-13.005592405637639</v>
      </c>
      <c r="E964" s="34">
        <f>Subsurface_Scenario_Data!A228</f>
        <v>53</v>
      </c>
      <c r="F964" s="34">
        <f>Subsurface_Scenario_Data!J228</f>
        <v>0</v>
      </c>
    </row>
    <row r="965" spans="1:6">
      <c r="A965" s="34">
        <f>Subsurface_Scenario_Data!A229</f>
        <v>53.5</v>
      </c>
      <c r="B965" s="34">
        <f>Subsurface_Scenario_Data!H229</f>
        <v>11.309919447269834</v>
      </c>
      <c r="C965" s="34">
        <f>Subsurface_Scenario_Data!A229</f>
        <v>53.5</v>
      </c>
      <c r="D965" s="34">
        <f>Subsurface_Scenario_Data!I229</f>
        <v>-13.022338347549743</v>
      </c>
      <c r="E965" s="34">
        <f>Subsurface_Scenario_Data!A229</f>
        <v>53.5</v>
      </c>
      <c r="F965" s="34">
        <f>Subsurface_Scenario_Data!J229</f>
        <v>0</v>
      </c>
    </row>
    <row r="966" spans="1:6">
      <c r="A966" s="34">
        <f>Subsurface_Scenario_Data!A230</f>
        <v>54</v>
      </c>
      <c r="B966" s="34">
        <f>Subsurface_Scenario_Data!H230</f>
        <v>11.311688458769702</v>
      </c>
      <c r="C966" s="34">
        <f>Subsurface_Scenario_Data!A230</f>
        <v>54</v>
      </c>
      <c r="D966" s="34">
        <f>Subsurface_Scenario_Data!I230</f>
        <v>-13.050144175636353</v>
      </c>
      <c r="E966" s="34">
        <f>Subsurface_Scenario_Data!A230</f>
        <v>54</v>
      </c>
      <c r="F966" s="34">
        <f>Subsurface_Scenario_Data!J230</f>
        <v>0</v>
      </c>
    </row>
    <row r="967" spans="1:6">
      <c r="A967" s="34">
        <f>Subsurface_Scenario_Data!A231</f>
        <v>54.5</v>
      </c>
      <c r="B967" s="34">
        <f>Subsurface_Scenario_Data!H231</f>
        <v>11.337150160354007</v>
      </c>
      <c r="C967" s="34">
        <f>Subsurface_Scenario_Data!A231</f>
        <v>54.5</v>
      </c>
      <c r="D967" s="34">
        <f>Subsurface_Scenario_Data!I231</f>
        <v>-13.088854388427718</v>
      </c>
      <c r="E967" s="34">
        <f>Subsurface_Scenario_Data!A231</f>
        <v>54.5</v>
      </c>
      <c r="F967" s="34">
        <f>Subsurface_Scenario_Data!J231</f>
        <v>0</v>
      </c>
    </row>
    <row r="968" spans="1:6">
      <c r="A968" s="34">
        <f>Subsurface_Scenario_Data!A232</f>
        <v>55</v>
      </c>
      <c r="B968" s="34">
        <f>Subsurface_Scenario_Data!H232</f>
        <v>11.291231271540212</v>
      </c>
      <c r="C968" s="34">
        <f>Subsurface_Scenario_Data!A232</f>
        <v>55</v>
      </c>
      <c r="D968" s="34">
        <f>Subsurface_Scenario_Data!I232</f>
        <v>-13.138252502711591</v>
      </c>
      <c r="E968" s="34">
        <f>Subsurface_Scenario_Data!A232</f>
        <v>55</v>
      </c>
      <c r="F968" s="34">
        <f>Subsurface_Scenario_Data!J232</f>
        <v>0</v>
      </c>
    </row>
    <row r="969" spans="1:6">
      <c r="A969" s="34">
        <f>Subsurface_Scenario_Data!A233</f>
        <v>55.5</v>
      </c>
      <c r="B969" s="34">
        <f>Subsurface_Scenario_Data!H233</f>
        <v>11.322347833630914</v>
      </c>
      <c r="C969" s="34">
        <f>Subsurface_Scenario_Data!A233</f>
        <v>55.5</v>
      </c>
      <c r="D969" s="34">
        <f>Subsurface_Scenario_Data!I233</f>
        <v>-13.198062264195162</v>
      </c>
      <c r="E969" s="34">
        <f>Subsurface_Scenario_Data!A233</f>
        <v>55.5</v>
      </c>
      <c r="F969" s="34">
        <f>Subsurface_Scenario_Data!J233</f>
        <v>0</v>
      </c>
    </row>
    <row r="970" spans="1:6">
      <c r="A970" s="34">
        <f>Subsurface_Scenario_Data!A234</f>
        <v>56</v>
      </c>
      <c r="B970" s="34">
        <f>Subsurface_Scenario_Data!H234</f>
        <v>11.309429167380699</v>
      </c>
      <c r="C970" s="34">
        <f>Subsurface_Scenario_Data!A234</f>
        <v>56</v>
      </c>
      <c r="D970" s="34">
        <f>Subsurface_Scenario_Data!I234</f>
        <v>-13.267949192431121</v>
      </c>
      <c r="E970" s="34">
        <f>Subsurface_Scenario_Data!A234</f>
        <v>56</v>
      </c>
      <c r="F970" s="34">
        <f>Subsurface_Scenario_Data!J234</f>
        <v>0</v>
      </c>
    </row>
    <row r="971" spans="1:6">
      <c r="A971" s="34">
        <f>Subsurface_Scenario_Data!A235</f>
        <v>56.5</v>
      </c>
      <c r="B971" s="34">
        <f>Subsurface_Scenario_Data!H235</f>
        <v>11.30189861302636</v>
      </c>
      <c r="C971" s="34">
        <f>Subsurface_Scenario_Data!A235</f>
        <v>56.5</v>
      </c>
      <c r="D971" s="34">
        <f>Subsurface_Scenario_Data!I235</f>
        <v>-13.347522451368011</v>
      </c>
      <c r="E971" s="34">
        <f>Subsurface_Scenario_Data!A235</f>
        <v>56.5</v>
      </c>
      <c r="F971" s="34">
        <f>Subsurface_Scenario_Data!J235</f>
        <v>0</v>
      </c>
    </row>
    <row r="972" spans="1:6">
      <c r="A972" s="34">
        <f>Subsurface_Scenario_Data!A236</f>
        <v>57</v>
      </c>
      <c r="B972" s="34">
        <f>Subsurface_Scenario_Data!H236</f>
        <v>11.262492360753193</v>
      </c>
      <c r="C972" s="34">
        <f>Subsurface_Scenario_Data!A236</f>
        <v>57</v>
      </c>
      <c r="D972" s="34">
        <f>Subsurface_Scenario_Data!I236</f>
        <v>-13.436337035063939</v>
      </c>
      <c r="E972" s="34">
        <f>Subsurface_Scenario_Data!A236</f>
        <v>57</v>
      </c>
      <c r="F972" s="34">
        <f>Subsurface_Scenario_Data!J236</f>
        <v>0</v>
      </c>
    </row>
    <row r="973" spans="1:6">
      <c r="A973" s="34">
        <f>Subsurface_Scenario_Data!A237</f>
        <v>57.5</v>
      </c>
      <c r="B973" s="34">
        <f>Subsurface_Scenario_Data!H237</f>
        <v>11.365470361125283</v>
      </c>
      <c r="C973" s="34">
        <f>Subsurface_Scenario_Data!A237</f>
        <v>57.5</v>
      </c>
      <c r="D973" s="34">
        <f>Subsurface_Scenario_Data!I237</f>
        <v>-13.533896256340348</v>
      </c>
      <c r="E973" s="34">
        <f>Subsurface_Scenario_Data!A237</f>
        <v>57.5</v>
      </c>
      <c r="F973" s="34">
        <f>Subsurface_Scenario_Data!J237</f>
        <v>0</v>
      </c>
    </row>
    <row r="974" spans="1:6">
      <c r="A974" s="34">
        <f>Subsurface_Scenario_Data!A238</f>
        <v>58</v>
      </c>
      <c r="B974" s="34">
        <f>Subsurface_Scenario_Data!H238</f>
        <v>11.301970156879662</v>
      </c>
      <c r="C974" s="34">
        <f>Subsurface_Scenario_Data!A238</f>
        <v>58</v>
      </c>
      <c r="D974" s="34">
        <f>Subsurface_Scenario_Data!I238</f>
        <v>-13.639654524458162</v>
      </c>
      <c r="E974" s="34">
        <f>Subsurface_Scenario_Data!A238</f>
        <v>58</v>
      </c>
      <c r="F974" s="34">
        <f>Subsurface_Scenario_Data!J238</f>
        <v>0</v>
      </c>
    </row>
    <row r="975" spans="1:6">
      <c r="A975" s="34">
        <f>Subsurface_Scenario_Data!A239</f>
        <v>58.5</v>
      </c>
      <c r="B975" s="34">
        <f>Subsurface_Scenario_Data!H239</f>
        <v>11.335147442685013</v>
      </c>
      <c r="C975" s="34">
        <f>Subsurface_Scenario_Data!A239</f>
        <v>58.5</v>
      </c>
      <c r="D975" s="34">
        <f>Subsurface_Scenario_Data!I239</f>
        <v>-13.753020396282533</v>
      </c>
      <c r="E975" s="34">
        <f>Subsurface_Scenario_Data!A239</f>
        <v>58.5</v>
      </c>
      <c r="F975" s="34">
        <f>Subsurface_Scenario_Data!J239</f>
        <v>0</v>
      </c>
    </row>
    <row r="976" spans="1:6">
      <c r="A976" s="34">
        <f>Subsurface_Scenario_Data!A240</f>
        <v>59</v>
      </c>
      <c r="B976" s="34">
        <f>Subsurface_Scenario_Data!H240</f>
        <v>11.318243607930341</v>
      </c>
      <c r="C976" s="34">
        <f>Subsurface_Scenario_Data!A240</f>
        <v>59</v>
      </c>
      <c r="D976" s="34">
        <f>Subsurface_Scenario_Data!I240</f>
        <v>-13.873359883872755</v>
      </c>
      <c r="E976" s="34">
        <f>Subsurface_Scenario_Data!A240</f>
        <v>59</v>
      </c>
      <c r="F976" s="34">
        <f>Subsurface_Scenario_Data!J240</f>
        <v>0</v>
      </c>
    </row>
    <row r="977" spans="1:8">
      <c r="A977" s="34">
        <f>Subsurface_Scenario_Data!A241</f>
        <v>59.5</v>
      </c>
      <c r="B977" s="34">
        <f>Subsurface_Scenario_Data!H241</f>
        <v>11.431150496537335</v>
      </c>
      <c r="C977" s="34">
        <f>Subsurface_Scenario_Data!A241</f>
        <v>59.5</v>
      </c>
      <c r="D977" s="34">
        <f>Subsurface_Scenario_Data!I241</f>
        <v>-13.999999999999996</v>
      </c>
      <c r="E977" s="34">
        <f>Subsurface_Scenario_Data!A241</f>
        <v>59.5</v>
      </c>
      <c r="F977" s="34">
        <f>Subsurface_Scenario_Data!J241</f>
        <v>0</v>
      </c>
    </row>
    <row r="978" spans="1:8">
      <c r="A978" s="34">
        <f>Subsurface_Scenario_Data!A242</f>
        <v>60</v>
      </c>
      <c r="B978" s="34">
        <f>Subsurface_Scenario_Data!H242</f>
        <v>11.392478642603386</v>
      </c>
      <c r="C978" s="34">
        <f>Subsurface_Scenario_Data!A242</f>
        <v>60</v>
      </c>
      <c r="D978" s="34">
        <f>Subsurface_Scenario_Data!I242</f>
        <v>-14.132232521764884</v>
      </c>
      <c r="E978" s="34">
        <f>Subsurface_Scenario_Data!A242</f>
        <v>60</v>
      </c>
      <c r="F978" s="34">
        <f>Subsurface_Scenario_Data!J242</f>
        <v>0</v>
      </c>
    </row>
    <row r="981" spans="1:8" ht="15.6" customHeight="1">
      <c r="A981" s="32" t="s">
        <v>620</v>
      </c>
    </row>
    <row r="982" spans="1:8">
      <c r="A982" s="33" t="s">
        <v>621</v>
      </c>
      <c r="B982" s="33" t="s">
        <v>622</v>
      </c>
      <c r="C982" s="33" t="s">
        <v>623</v>
      </c>
      <c r="D982" s="33" t="s">
        <v>624</v>
      </c>
      <c r="E982" s="33" t="s">
        <v>625</v>
      </c>
      <c r="F982" s="33" t="s">
        <v>626</v>
      </c>
      <c r="G982" s="33" t="s">
        <v>627</v>
      </c>
      <c r="H982" s="33" t="s">
        <v>628</v>
      </c>
    </row>
    <row r="983" spans="1:8">
      <c r="A983" s="34">
        <f>Subsurface_Radargram_Data!A2</f>
        <v>-60</v>
      </c>
      <c r="B983" s="34">
        <f>Subsurface_Radargram_Data!C2</f>
        <v>13.462391868272736</v>
      </c>
      <c r="C983" s="34">
        <f>Subsurface_Radargram_Data!A2</f>
        <v>-60</v>
      </c>
      <c r="D983" s="34">
        <f>Subsurface_Radargram_Data!D2</f>
        <v>11.833217134323281</v>
      </c>
      <c r="E983" s="34">
        <f>Subsurface_Radargram_Data!A2</f>
        <v>-60</v>
      </c>
      <c r="F983" s="34" t="str">
        <f>Subsurface_Radargram_Data!E2</f>
        <v/>
      </c>
      <c r="G983" s="34">
        <f>Subsurface_Radargram_Data!A2</f>
        <v>-60</v>
      </c>
      <c r="H983" s="34">
        <f>Subsurface_Radargram_Data!F2</f>
        <v>171.16200481596744</v>
      </c>
    </row>
    <row r="984" spans="1:8">
      <c r="A984" s="34">
        <f>Subsurface_Radargram_Data!A3</f>
        <v>-59.5</v>
      </c>
      <c r="B984" s="34">
        <f>Subsurface_Radargram_Data!C3</f>
        <v>13.42658477444273</v>
      </c>
      <c r="C984" s="34">
        <f>Subsurface_Radargram_Data!A3</f>
        <v>-59.5</v>
      </c>
      <c r="D984" s="34">
        <f>Subsurface_Radargram_Data!D3</f>
        <v>11.966229169299067</v>
      </c>
      <c r="E984" s="34">
        <f>Subsurface_Radargram_Data!A3</f>
        <v>-59.5</v>
      </c>
      <c r="F984" s="34" t="str">
        <f>Subsurface_Radargram_Data!E3</f>
        <v/>
      </c>
      <c r="G984" s="34">
        <f>Subsurface_Radargram_Data!A3</f>
        <v>-59.5</v>
      </c>
      <c r="H984" s="34">
        <f>Subsurface_Radargram_Data!F3</f>
        <v>171.27241434932014</v>
      </c>
    </row>
    <row r="985" spans="1:8">
      <c r="A985" s="34">
        <f>Subsurface_Radargram_Data!A4</f>
        <v>-59</v>
      </c>
      <c r="B985" s="34">
        <f>Subsurface_Radargram_Data!C4</f>
        <v>13.379291658827176</v>
      </c>
      <c r="C985" s="34">
        <f>Subsurface_Radargram_Data!A4</f>
        <v>-59</v>
      </c>
      <c r="D985" s="34">
        <f>Subsurface_Radargram_Data!D4</f>
        <v>12.11792233840066</v>
      </c>
      <c r="E985" s="34">
        <f>Subsurface_Radargram_Data!A4</f>
        <v>-59</v>
      </c>
      <c r="F985" s="34" t="str">
        <f>Subsurface_Radargram_Data!E4</f>
        <v/>
      </c>
      <c r="G985" s="34">
        <f>Subsurface_Radargram_Data!A4</f>
        <v>-59</v>
      </c>
      <c r="H985" s="34">
        <f>Subsurface_Radargram_Data!F4</f>
        <v>171.36750838193723</v>
      </c>
    </row>
    <row r="986" spans="1:8">
      <c r="A986" s="34">
        <f>Subsurface_Radargram_Data!A5</f>
        <v>-58.5</v>
      </c>
      <c r="B986" s="34">
        <f>Subsurface_Radargram_Data!C5</f>
        <v>13.320893297785107</v>
      </c>
      <c r="C986" s="34">
        <f>Subsurface_Radargram_Data!A5</f>
        <v>-58.5</v>
      </c>
      <c r="D986" s="34">
        <f>Subsurface_Radargram_Data!D5</f>
        <v>12.291269268907243</v>
      </c>
      <c r="E986" s="34">
        <f>Subsurface_Radargram_Data!A5</f>
        <v>-58.5</v>
      </c>
      <c r="F986" s="34" t="str">
        <f>Subsurface_Radargram_Data!E5</f>
        <v/>
      </c>
      <c r="G986" s="34">
        <f>Subsurface_Radargram_Data!A5</f>
        <v>-58.5</v>
      </c>
      <c r="H986" s="34">
        <f>Subsurface_Radargram_Data!F5</f>
        <v>171.43363762532118</v>
      </c>
    </row>
    <row r="987" spans="1:8">
      <c r="A987" s="34">
        <f>Subsurface_Radargram_Data!A6</f>
        <v>-58</v>
      </c>
      <c r="B987" s="34">
        <f>Subsurface_Radargram_Data!C6</f>
        <v>13.251859880581954</v>
      </c>
      <c r="C987" s="34">
        <f>Subsurface_Radargram_Data!A6</f>
        <v>-58</v>
      </c>
      <c r="D987" s="34">
        <f>Subsurface_Radargram_Data!D6</f>
        <v>12.459187592157058</v>
      </c>
      <c r="E987" s="34">
        <f>Subsurface_Radargram_Data!A6</f>
        <v>-58</v>
      </c>
      <c r="F987" s="34" t="str">
        <f>Subsurface_Radargram_Data!E6</f>
        <v/>
      </c>
      <c r="G987" s="34">
        <f>Subsurface_Radargram_Data!A6</f>
        <v>-58</v>
      </c>
      <c r="H987" s="34">
        <f>Subsurface_Radargram_Data!F6</f>
        <v>171.56167729103731</v>
      </c>
    </row>
    <row r="988" spans="1:8">
      <c r="A988" s="34">
        <f>Subsurface_Radargram_Data!A7</f>
        <v>-57.5</v>
      </c>
      <c r="B988" s="34">
        <f>Subsurface_Radargram_Data!C7</f>
        <v>13.172747223702045</v>
      </c>
      <c r="C988" s="34">
        <f>Subsurface_Radargram_Data!A7</f>
        <v>-57.5</v>
      </c>
      <c r="D988" s="34">
        <f>Subsurface_Radargram_Data!D7</f>
        <v>12.653151260857147</v>
      </c>
      <c r="E988" s="34">
        <f>Subsurface_Radargram_Data!A7</f>
        <v>-57.5</v>
      </c>
      <c r="F988" s="34" t="str">
        <f>Subsurface_Radargram_Data!E7</f>
        <v/>
      </c>
      <c r="G988" s="34">
        <f>Subsurface_Radargram_Data!A7</f>
        <v>-57.5</v>
      </c>
      <c r="H988" s="34">
        <f>Subsurface_Radargram_Data!F7</f>
        <v>171.63690109395728</v>
      </c>
    </row>
    <row r="989" spans="1:8">
      <c r="A989" s="34">
        <f>Subsurface_Radargram_Data!A8</f>
        <v>-57</v>
      </c>
      <c r="B989" s="34">
        <f>Subsurface_Radargram_Data!C8</f>
        <v>13.084192295741087</v>
      </c>
      <c r="C989" s="34">
        <f>Subsurface_Radargram_Data!A8</f>
        <v>-57</v>
      </c>
      <c r="D989" s="34">
        <f>Subsurface_Radargram_Data!D8</f>
        <v>12.846377753612281</v>
      </c>
      <c r="E989" s="34">
        <f>Subsurface_Radargram_Data!A8</f>
        <v>-57</v>
      </c>
      <c r="F989" s="34" t="str">
        <f>Subsurface_Radargram_Data!E8</f>
        <v/>
      </c>
      <c r="G989" s="34">
        <f>Subsurface_Radargram_Data!A8</f>
        <v>-57</v>
      </c>
      <c r="H989" s="34">
        <f>Subsurface_Radargram_Data!F8</f>
        <v>171.74785251366751</v>
      </c>
    </row>
    <row r="990" spans="1:8">
      <c r="A990" s="34">
        <f>Subsurface_Radargram_Data!A9</f>
        <v>-56.5</v>
      </c>
      <c r="B990" s="34">
        <f>Subsurface_Radargram_Data!C9</f>
        <v>12.986908088909569</v>
      </c>
      <c r="C990" s="34">
        <f>Subsurface_Radargram_Data!A9</f>
        <v>-56.5</v>
      </c>
      <c r="D990" s="34">
        <f>Subsurface_Radargram_Data!D9</f>
        <v>13.049494780557712</v>
      </c>
      <c r="E990" s="34">
        <f>Subsurface_Radargram_Data!A9</f>
        <v>-56.5</v>
      </c>
      <c r="F990" s="34" t="str">
        <f>Subsurface_Radargram_Data!E9</f>
        <v/>
      </c>
      <c r="G990" s="34">
        <f>Subsurface_Radargram_Data!A9</f>
        <v>-56.5</v>
      </c>
      <c r="H990" s="34">
        <f>Subsurface_Radargram_Data!F9</f>
        <v>171.85155064294074</v>
      </c>
    </row>
    <row r="991" spans="1:8">
      <c r="A991" s="34">
        <f>Subsurface_Radargram_Data!A10</f>
        <v>-56</v>
      </c>
      <c r="B991" s="34">
        <f>Subsurface_Radargram_Data!C10</f>
        <v>12.881677878438708</v>
      </c>
      <c r="C991" s="34">
        <f>Subsurface_Radargram_Data!A10</f>
        <v>-56</v>
      </c>
      <c r="D991" s="34">
        <f>Subsurface_Radargram_Data!D10</f>
        <v>13.26849083586356</v>
      </c>
      <c r="E991" s="34">
        <f>Subsurface_Radargram_Data!A10</f>
        <v>-56</v>
      </c>
      <c r="F991" s="34" t="str">
        <f>Subsurface_Radargram_Data!E10</f>
        <v/>
      </c>
      <c r="G991" s="34">
        <f>Subsurface_Radargram_Data!A10</f>
        <v>-56</v>
      </c>
      <c r="H991" s="34">
        <f>Subsurface_Radargram_Data!F10</f>
        <v>171.92071512976034</v>
      </c>
    </row>
    <row r="992" spans="1:8">
      <c r="A992" s="34">
        <f>Subsurface_Radargram_Data!A11</f>
        <v>-55.5</v>
      </c>
      <c r="B992" s="34">
        <f>Subsurface_Radargram_Data!C11</f>
        <v>12.769348916108859</v>
      </c>
      <c r="C992" s="34">
        <f>Subsurface_Radargram_Data!A11</f>
        <v>-55.5</v>
      </c>
      <c r="D992" s="34">
        <f>Subsurface_Radargram_Data!D11</f>
        <v>13.475919532016679</v>
      </c>
      <c r="E992" s="34">
        <f>Subsurface_Radargram_Data!A11</f>
        <v>-55.5</v>
      </c>
      <c r="F992" s="34" t="str">
        <f>Subsurface_Radargram_Data!E11</f>
        <v/>
      </c>
      <c r="G992" s="34">
        <f>Subsurface_Radargram_Data!A11</f>
        <v>-55.5</v>
      </c>
      <c r="H992" s="34">
        <f>Subsurface_Radargram_Data!F11</f>
        <v>172.04461489795784</v>
      </c>
    </row>
    <row r="993" spans="1:8">
      <c r="A993" s="34">
        <f>Subsurface_Radargram_Data!A12</f>
        <v>-55</v>
      </c>
      <c r="B993" s="34">
        <f>Subsurface_Radargram_Data!C12</f>
        <v>12.650825608676337</v>
      </c>
      <c r="C993" s="34">
        <f>Subsurface_Radargram_Data!A12</f>
        <v>-55</v>
      </c>
      <c r="D993" s="34">
        <f>Subsurface_Radargram_Data!D12</f>
        <v>13.695581792774236</v>
      </c>
      <c r="E993" s="34">
        <f>Subsurface_Radargram_Data!A12</f>
        <v>-55</v>
      </c>
      <c r="F993" s="34" t="str">
        <f>Subsurface_Radargram_Data!E12</f>
        <v/>
      </c>
      <c r="G993" s="34">
        <f>Subsurface_Radargram_Data!A12</f>
        <v>-55</v>
      </c>
      <c r="H993" s="34">
        <f>Subsurface_Radargram_Data!F12</f>
        <v>172.13275558163735</v>
      </c>
    </row>
    <row r="994" spans="1:8">
      <c r="A994" s="34">
        <f>Subsurface_Radargram_Data!A13</f>
        <v>-54.5</v>
      </c>
      <c r="B994" s="34">
        <f>Subsurface_Radargram_Data!C13</f>
        <v>12.527062236122013</v>
      </c>
      <c r="C994" s="34">
        <f>Subsurface_Radargram_Data!A13</f>
        <v>-54.5</v>
      </c>
      <c r="D994" s="34">
        <f>Subsurface_Radargram_Data!D13</f>
        <v>13.916250753283116</v>
      </c>
      <c r="E994" s="34">
        <f>Subsurface_Radargram_Data!A13</f>
        <v>-54.5</v>
      </c>
      <c r="F994" s="34" t="str">
        <f>Subsurface_Radargram_Data!E13</f>
        <v/>
      </c>
      <c r="G994" s="34">
        <f>Subsurface_Radargram_Data!A13</f>
        <v>-54.5</v>
      </c>
      <c r="H994" s="34">
        <f>Subsurface_Radargram_Data!F13</f>
        <v>172.21692766661533</v>
      </c>
    </row>
    <row r="995" spans="1:8">
      <c r="A995" s="34">
        <f>Subsurface_Radargram_Data!A14</f>
        <v>-54</v>
      </c>
      <c r="B995" s="34">
        <f>Subsurface_Radargram_Data!C14</f>
        <v>12.399055268350011</v>
      </c>
      <c r="C995" s="34">
        <f>Subsurface_Radargram_Data!A14</f>
        <v>-54</v>
      </c>
      <c r="D995" s="34">
        <f>Subsurface_Radargram_Data!D14</f>
        <v>14.126739869660424</v>
      </c>
      <c r="E995" s="34">
        <f>Subsurface_Radargram_Data!A14</f>
        <v>-54</v>
      </c>
      <c r="F995" s="34" t="str">
        <f>Subsurface_Radargram_Data!E14</f>
        <v/>
      </c>
      <c r="G995" s="34">
        <f>Subsurface_Radargram_Data!A14</f>
        <v>-54</v>
      </c>
      <c r="H995" s="34">
        <f>Subsurface_Radargram_Data!F14</f>
        <v>172.32856231891094</v>
      </c>
    </row>
    <row r="996" spans="1:8">
      <c r="A996" s="34">
        <f>Subsurface_Radargram_Data!A15</f>
        <v>-53.5</v>
      </c>
      <c r="B996" s="34">
        <f>Subsurface_Radargram_Data!C15</f>
        <v>12.267835342197955</v>
      </c>
      <c r="C996" s="34">
        <f>Subsurface_Radargram_Data!A15</f>
        <v>-53.5</v>
      </c>
      <c r="D996" s="34">
        <f>Subsurface_Radargram_Data!D15</f>
        <v>14.340556915942718</v>
      </c>
      <c r="E996" s="34">
        <f>Subsurface_Radargram_Data!A15</f>
        <v>-53.5</v>
      </c>
      <c r="F996" s="34" t="str">
        <f>Subsurface_Radargram_Data!E15</f>
        <v/>
      </c>
      <c r="G996" s="34">
        <f>Subsurface_Radargram_Data!A15</f>
        <v>-53.5</v>
      </c>
      <c r="H996" s="34">
        <f>Subsurface_Radargram_Data!F15</f>
        <v>172.41254406183737</v>
      </c>
    </row>
    <row r="997" spans="1:8">
      <c r="A997" s="34">
        <f>Subsurface_Radargram_Data!A16</f>
        <v>-53</v>
      </c>
      <c r="B997" s="34">
        <f>Subsurface_Radargram_Data!C16</f>
        <v>12.134458963355149</v>
      </c>
      <c r="C997" s="34">
        <f>Subsurface_Radargram_Data!A16</f>
        <v>-53</v>
      </c>
      <c r="D997" s="34">
        <f>Subsurface_Radargram_Data!D16</f>
        <v>14.541257845901676</v>
      </c>
      <c r="E997" s="34">
        <f>Subsurface_Radargram_Data!A16</f>
        <v>-53</v>
      </c>
      <c r="F997" s="34" t="str">
        <f>Subsurface_Radargram_Data!E16</f>
        <v/>
      </c>
      <c r="G997" s="34">
        <f>Subsurface_Radargram_Data!A16</f>
        <v>-53</v>
      </c>
      <c r="H997" s="34">
        <f>Subsurface_Radargram_Data!F16</f>
        <v>172.51857973611146</v>
      </c>
    </row>
    <row r="998" spans="1:8">
      <c r="A998" s="34">
        <f>Subsurface_Radargram_Data!A17</f>
        <v>-52.5</v>
      </c>
      <c r="B998" s="34">
        <f>Subsurface_Radargram_Data!C17</f>
        <v>12</v>
      </c>
      <c r="C998" s="34">
        <f>Subsurface_Radargram_Data!A17</f>
        <v>-52.5</v>
      </c>
      <c r="D998" s="34">
        <f>Subsurface_Radargram_Data!D17</f>
        <v>14.734498792358925</v>
      </c>
      <c r="E998" s="34">
        <f>Subsurface_Radargram_Data!A17</f>
        <v>-52.5</v>
      </c>
      <c r="F998" s="34" t="str">
        <f>Subsurface_Radargram_Data!E17</f>
        <v/>
      </c>
      <c r="G998" s="34">
        <f>Subsurface_Radargram_Data!A17</f>
        <v>-52.5</v>
      </c>
      <c r="H998" s="34">
        <f>Subsurface_Radargram_Data!F17</f>
        <v>172.61912799489085</v>
      </c>
    </row>
    <row r="999" spans="1:8">
      <c r="A999" s="34">
        <f>Subsurface_Radargram_Data!A18</f>
        <v>-52</v>
      </c>
      <c r="B999" s="34">
        <f>Subsurface_Radargram_Data!C18</f>
        <v>11.865541036644849</v>
      </c>
      <c r="C999" s="34">
        <f>Subsurface_Radargram_Data!A18</f>
        <v>-52</v>
      </c>
      <c r="D999" s="34">
        <f>Subsurface_Radargram_Data!D18</f>
        <v>14.918961988730628</v>
      </c>
      <c r="E999" s="34">
        <f>Subsurface_Radargram_Data!A18</f>
        <v>-52</v>
      </c>
      <c r="F999" s="34" t="str">
        <f>Subsurface_Radargram_Data!E18</f>
        <v/>
      </c>
      <c r="G999" s="34">
        <f>Subsurface_Radargram_Data!A18</f>
        <v>-52</v>
      </c>
      <c r="H999" s="34">
        <f>Subsurface_Radargram_Data!F18</f>
        <v>172.71127217604629</v>
      </c>
    </row>
    <row r="1000" spans="1:8">
      <c r="A1000" s="34">
        <f>Subsurface_Radargram_Data!A19</f>
        <v>-51.5</v>
      </c>
      <c r="B1000" s="34">
        <f>Subsurface_Radargram_Data!C19</f>
        <v>11.732164657802045</v>
      </c>
      <c r="C1000" s="34">
        <f>Subsurface_Radargram_Data!A19</f>
        <v>-51.5</v>
      </c>
      <c r="D1000" s="34">
        <f>Subsurface_Radargram_Data!D19</f>
        <v>15.094024012147955</v>
      </c>
      <c r="E1000" s="34">
        <f>Subsurface_Radargram_Data!A19</f>
        <v>-51.5</v>
      </c>
      <c r="F1000" s="34" t="str">
        <f>Subsurface_Radargram_Data!E19</f>
        <v/>
      </c>
      <c r="G1000" s="34">
        <f>Subsurface_Radargram_Data!A19</f>
        <v>-51.5</v>
      </c>
      <c r="H1000" s="34">
        <f>Subsurface_Radargram_Data!F19</f>
        <v>172.78999516047736</v>
      </c>
    </row>
    <row r="1001" spans="1:8">
      <c r="A1001" s="34">
        <f>Subsurface_Radargram_Data!A20</f>
        <v>-51</v>
      </c>
      <c r="B1001" s="34">
        <f>Subsurface_Radargram_Data!C20</f>
        <v>11.600944731649987</v>
      </c>
      <c r="C1001" s="34">
        <f>Subsurface_Radargram_Data!A20</f>
        <v>-51</v>
      </c>
      <c r="D1001" s="34">
        <f>Subsurface_Radargram_Data!D20</f>
        <v>15.240273039994134</v>
      </c>
      <c r="E1001" s="34">
        <f>Subsurface_Radargram_Data!A20</f>
        <v>-51</v>
      </c>
      <c r="F1001" s="34" t="str">
        <f>Subsurface_Radargram_Data!E20</f>
        <v/>
      </c>
      <c r="G1001" s="34">
        <f>Subsurface_Radargram_Data!A20</f>
        <v>-51</v>
      </c>
      <c r="H1001" s="34">
        <f>Subsurface_Radargram_Data!F20</f>
        <v>172.91648075611019</v>
      </c>
    </row>
    <row r="1002" spans="1:8">
      <c r="A1002" s="34">
        <f>Subsurface_Radargram_Data!A21</f>
        <v>-50.5</v>
      </c>
      <c r="B1002" s="34">
        <f>Subsurface_Radargram_Data!C21</f>
        <v>11.472937763877985</v>
      </c>
      <c r="C1002" s="34">
        <f>Subsurface_Radargram_Data!A21</f>
        <v>-50.5</v>
      </c>
      <c r="D1002" s="34">
        <f>Subsurface_Radargram_Data!D21</f>
        <v>15.373481343704492</v>
      </c>
      <c r="E1002" s="34">
        <f>Subsurface_Radargram_Data!A21</f>
        <v>-50.5</v>
      </c>
      <c r="F1002" s="34" t="str">
        <f>Subsurface_Radargram_Data!E21</f>
        <v/>
      </c>
      <c r="G1002" s="34">
        <f>Subsurface_Radargram_Data!A21</f>
        <v>-50.5</v>
      </c>
      <c r="H1002" s="34">
        <f>Subsurface_Radargram_Data!F21</f>
        <v>173.02931777796832</v>
      </c>
    </row>
    <row r="1003" spans="1:8">
      <c r="A1003" s="34">
        <f>Subsurface_Radargram_Data!A22</f>
        <v>-50</v>
      </c>
      <c r="B1003" s="34">
        <f>Subsurface_Radargram_Data!C22</f>
        <v>11.349174391323663</v>
      </c>
      <c r="C1003" s="34">
        <f>Subsurface_Radargram_Data!A22</f>
        <v>-50</v>
      </c>
      <c r="D1003" s="34">
        <f>Subsurface_Radargram_Data!D22</f>
        <v>15.501182099089991</v>
      </c>
      <c r="E1003" s="34">
        <f>Subsurface_Radargram_Data!A22</f>
        <v>-50</v>
      </c>
      <c r="F1003" s="34" t="str">
        <f>Subsurface_Radargram_Data!E22</f>
        <v/>
      </c>
      <c r="G1003" s="34">
        <f>Subsurface_Radargram_Data!A22</f>
        <v>-50</v>
      </c>
      <c r="H1003" s="34">
        <f>Subsurface_Radargram_Data!F22</f>
        <v>173.09658303232197</v>
      </c>
    </row>
    <row r="1004" spans="1:8">
      <c r="A1004" s="34">
        <f>Subsurface_Radargram_Data!A23</f>
        <v>-49.5</v>
      </c>
      <c r="B1004" s="34">
        <f>Subsurface_Radargram_Data!C23</f>
        <v>11.230651083891141</v>
      </c>
      <c r="C1004" s="34">
        <f>Subsurface_Radargram_Data!A23</f>
        <v>-49.5</v>
      </c>
      <c r="D1004" s="34">
        <f>Subsurface_Radargram_Data!D23</f>
        <v>15.591196271052898</v>
      </c>
      <c r="E1004" s="34">
        <f>Subsurface_Radargram_Data!A23</f>
        <v>-49.5</v>
      </c>
      <c r="F1004" s="34" t="str">
        <f>Subsurface_Radargram_Data!E23</f>
        <v/>
      </c>
      <c r="G1004" s="34">
        <f>Subsurface_Radargram_Data!A23</f>
        <v>-49.5</v>
      </c>
      <c r="H1004" s="34">
        <f>Subsurface_Radargram_Data!F23</f>
        <v>173.22609110799192</v>
      </c>
    </row>
    <row r="1005" spans="1:8">
      <c r="A1005" s="34">
        <f>Subsurface_Radargram_Data!A24</f>
        <v>-49</v>
      </c>
      <c r="B1005" s="34">
        <f>Subsurface_Radargram_Data!C24</f>
        <v>11.11832212156129</v>
      </c>
      <c r="C1005" s="34">
        <f>Subsurface_Radargram_Data!A24</f>
        <v>-49</v>
      </c>
      <c r="D1005" s="34">
        <f>Subsurface_Radargram_Data!D24</f>
        <v>15.672601114629899</v>
      </c>
      <c r="E1005" s="34">
        <f>Subsurface_Radargram_Data!A24</f>
        <v>-49</v>
      </c>
      <c r="F1005" s="34" t="str">
        <f>Subsurface_Radargram_Data!E24</f>
        <v/>
      </c>
      <c r="G1005" s="34">
        <f>Subsurface_Radargram_Data!A24</f>
        <v>-49</v>
      </c>
      <c r="H1005" s="34">
        <f>Subsurface_Radargram_Data!F24</f>
        <v>173.31208874160279</v>
      </c>
    </row>
    <row r="1006" spans="1:8">
      <c r="A1006" s="34">
        <f>Subsurface_Radargram_Data!A25</f>
        <v>-48.5</v>
      </c>
      <c r="B1006" s="34">
        <f>Subsurface_Radargram_Data!C25</f>
        <v>11.013091911090431</v>
      </c>
      <c r="C1006" s="34">
        <f>Subsurface_Radargram_Data!A25</f>
        <v>-48.5</v>
      </c>
      <c r="D1006" s="34">
        <f>Subsurface_Radargram_Data!D25</f>
        <v>15.726603724107139</v>
      </c>
      <c r="E1006" s="34">
        <f>Subsurface_Radargram_Data!A25</f>
        <v>-48.5</v>
      </c>
      <c r="F1006" s="34" t="str">
        <f>Subsurface_Radargram_Data!E25</f>
        <v/>
      </c>
      <c r="G1006" s="34">
        <f>Subsurface_Radargram_Data!A25</f>
        <v>-48.5</v>
      </c>
      <c r="H1006" s="34">
        <f>Subsurface_Radargram_Data!F25</f>
        <v>173.41727005332922</v>
      </c>
    </row>
    <row r="1007" spans="1:8">
      <c r="A1007" s="34">
        <f>Subsurface_Radargram_Data!A26</f>
        <v>-48</v>
      </c>
      <c r="B1007" s="34">
        <f>Subsurface_Radargram_Data!C26</f>
        <v>10.915807704258912</v>
      </c>
      <c r="C1007" s="34">
        <f>Subsurface_Radargram_Data!A26</f>
        <v>-48</v>
      </c>
      <c r="D1007" s="34">
        <f>Subsurface_Radargram_Data!D26</f>
        <v>15.754873984447931</v>
      </c>
      <c r="E1007" s="34">
        <f>Subsurface_Radargram_Data!A26</f>
        <v>-48</v>
      </c>
      <c r="F1007" s="34" t="str">
        <f>Subsurface_Radargram_Data!E26</f>
        <v/>
      </c>
      <c r="G1007" s="34">
        <f>Subsurface_Radargram_Data!A26</f>
        <v>-48</v>
      </c>
      <c r="H1007" s="34">
        <f>Subsurface_Radargram_Data!F26</f>
        <v>173.53367089884264</v>
      </c>
    </row>
    <row r="1008" spans="1:8">
      <c r="A1008" s="34">
        <f>Subsurface_Radargram_Data!A27</f>
        <v>-47.5</v>
      </c>
      <c r="B1008" s="34">
        <f>Subsurface_Radargram_Data!C27</f>
        <v>10.827252776297955</v>
      </c>
      <c r="C1008" s="34">
        <f>Subsurface_Radargram_Data!A27</f>
        <v>-47.5</v>
      </c>
      <c r="D1008" s="34">
        <f>Subsurface_Radargram_Data!D27</f>
        <v>15.771168158252815</v>
      </c>
      <c r="E1008" s="34">
        <f>Subsurface_Radargram_Data!A27</f>
        <v>-47.5</v>
      </c>
      <c r="F1008" s="34" t="str">
        <f>Subsurface_Radargram_Data!E27</f>
        <v/>
      </c>
      <c r="G1008" s="34">
        <f>Subsurface_Radargram_Data!A27</f>
        <v>-47.5</v>
      </c>
      <c r="H1008" s="34">
        <f>Subsurface_Radargram_Data!F27</f>
        <v>173.61203171549167</v>
      </c>
    </row>
    <row r="1009" spans="1:8">
      <c r="A1009" s="34">
        <f>Subsurface_Radargram_Data!A28</f>
        <v>-47</v>
      </c>
      <c r="B1009" s="34">
        <f>Subsurface_Radargram_Data!C28</f>
        <v>10.748140119418046</v>
      </c>
      <c r="C1009" s="34">
        <f>Subsurface_Radargram_Data!A28</f>
        <v>-47</v>
      </c>
      <c r="D1009" s="34">
        <f>Subsurface_Radargram_Data!D28</f>
        <v>15.757035583970847</v>
      </c>
      <c r="E1009" s="34">
        <f>Subsurface_Radargram_Data!A28</f>
        <v>-47</v>
      </c>
      <c r="F1009" s="34" t="str">
        <f>Subsurface_Radargram_Data!E28</f>
        <v/>
      </c>
      <c r="G1009" s="34">
        <f>Subsurface_Radargram_Data!A28</f>
        <v>-47</v>
      </c>
      <c r="H1009" s="34">
        <f>Subsurface_Radargram_Data!F28</f>
        <v>173.71685412801619</v>
      </c>
    </row>
    <row r="1010" spans="1:8">
      <c r="A1010" s="34">
        <f>Subsurface_Radargram_Data!A29</f>
        <v>-46.5</v>
      </c>
      <c r="B1010" s="34">
        <f>Subsurface_Radargram_Data!C29</f>
        <v>10.679106702214893</v>
      </c>
      <c r="C1010" s="34">
        <f>Subsurface_Radargram_Data!A29</f>
        <v>-46.5</v>
      </c>
      <c r="D1010" s="34">
        <f>Subsurface_Radargram_Data!D29</f>
        <v>15.725458307066775</v>
      </c>
      <c r="E1010" s="34">
        <f>Subsurface_Radargram_Data!A29</f>
        <v>-46.5</v>
      </c>
      <c r="F1010" s="34" t="str">
        <f>Subsurface_Radargram_Data!E29</f>
        <v/>
      </c>
      <c r="G1010" s="34">
        <f>Subsurface_Radargram_Data!A29</f>
        <v>-46.5</v>
      </c>
      <c r="H1010" s="34">
        <f>Subsurface_Radargram_Data!F29</f>
        <v>173.80367612730618</v>
      </c>
    </row>
    <row r="1011" spans="1:8">
      <c r="A1011" s="34">
        <f>Subsurface_Radargram_Data!A30</f>
        <v>-46</v>
      </c>
      <c r="B1011" s="34">
        <f>Subsurface_Radargram_Data!C30</f>
        <v>10.620708341172824</v>
      </c>
      <c r="C1011" s="34">
        <f>Subsurface_Radargram_Data!A30</f>
        <v>-46</v>
      </c>
      <c r="D1011" s="34">
        <f>Subsurface_Radargram_Data!D30</f>
        <v>15.665259253335098</v>
      </c>
      <c r="E1011" s="34">
        <f>Subsurface_Radargram_Data!A30</f>
        <v>-46</v>
      </c>
      <c r="F1011" s="34" t="str">
        <f>Subsurface_Radargram_Data!E30</f>
        <v/>
      </c>
      <c r="G1011" s="34">
        <f>Subsurface_Radargram_Data!A30</f>
        <v>-46</v>
      </c>
      <c r="H1011" s="34">
        <f>Subsurface_Radargram_Data!F30</f>
        <v>173.91364065722678</v>
      </c>
    </row>
    <row r="1012" spans="1:8">
      <c r="A1012" s="34">
        <f>Subsurface_Radargram_Data!A31</f>
        <v>-45.5</v>
      </c>
      <c r="B1012" s="34">
        <f>Subsurface_Radargram_Data!C31</f>
        <v>10.57341522555727</v>
      </c>
      <c r="C1012" s="34">
        <f>Subsurface_Radargram_Data!A31</f>
        <v>-45.5</v>
      </c>
      <c r="D1012" s="34">
        <f>Subsurface_Radargram_Data!D31</f>
        <v>15.589300365519971</v>
      </c>
      <c r="E1012" s="34">
        <f>Subsurface_Radargram_Data!A31</f>
        <v>-45.5</v>
      </c>
      <c r="F1012" s="34" t="str">
        <f>Subsurface_Radargram_Data!E31</f>
        <v/>
      </c>
      <c r="G1012" s="34">
        <f>Subsurface_Radargram_Data!A31</f>
        <v>-45.5</v>
      </c>
      <c r="H1012" s="34">
        <f>Subsurface_Radargram_Data!F31</f>
        <v>174.00478239392751</v>
      </c>
    </row>
    <row r="1013" spans="1:8">
      <c r="A1013" s="34">
        <f>Subsurface_Radargram_Data!A32</f>
        <v>-45</v>
      </c>
      <c r="B1013" s="34">
        <f>Subsurface_Radargram_Data!C32</f>
        <v>10.537608131727264</v>
      </c>
      <c r="C1013" s="34">
        <f>Subsurface_Radargram_Data!A32</f>
        <v>-45</v>
      </c>
      <c r="D1013" s="34">
        <f>Subsurface_Radargram_Data!D32</f>
        <v>15.487936108104268</v>
      </c>
      <c r="E1013" s="34">
        <f>Subsurface_Radargram_Data!A32</f>
        <v>-45</v>
      </c>
      <c r="F1013" s="34" t="str">
        <f>Subsurface_Radargram_Data!E32</f>
        <v/>
      </c>
      <c r="G1013" s="34">
        <f>Subsurface_Radargram_Data!A32</f>
        <v>-45</v>
      </c>
      <c r="H1013" s="34">
        <f>Subsurface_Radargram_Data!F32</f>
        <v>174.11490385867228</v>
      </c>
    </row>
    <row r="1014" spans="1:8">
      <c r="A1014" s="34">
        <f>Subsurface_Radargram_Data!A33</f>
        <v>-44.5</v>
      </c>
      <c r="B1014" s="34">
        <f>Subsurface_Radargram_Data!C33</f>
        <v>10.513575357348097</v>
      </c>
      <c r="C1014" s="34">
        <f>Subsurface_Radargram_Data!A33</f>
        <v>-44.5</v>
      </c>
      <c r="D1014" s="34">
        <f>Subsurface_Radargram_Data!D33</f>
        <v>15.375873820031194</v>
      </c>
      <c r="E1014" s="34">
        <f>Subsurface_Radargram_Data!A33</f>
        <v>-44.5</v>
      </c>
      <c r="F1014" s="34" t="str">
        <f>Subsurface_Radargram_Data!E33</f>
        <v/>
      </c>
      <c r="G1014" s="34">
        <f>Subsurface_Radargram_Data!A33</f>
        <v>-44.5</v>
      </c>
      <c r="H1014" s="34">
        <f>Subsurface_Radargram_Data!F33</f>
        <v>174.19751104549064</v>
      </c>
    </row>
    <row r="1015" spans="1:8">
      <c r="A1015" s="34">
        <f>Subsurface_Radargram_Data!A34</f>
        <v>-44</v>
      </c>
      <c r="B1015" s="34">
        <f>Subsurface_Radargram_Data!C34</f>
        <v>10.501510400188028</v>
      </c>
      <c r="C1015" s="34">
        <f>Subsurface_Radargram_Data!A34</f>
        <v>-44</v>
      </c>
      <c r="D1015" s="34">
        <f>Subsurface_Radargram_Data!D34</f>
        <v>15.250799526961734</v>
      </c>
      <c r="E1015" s="34">
        <f>Subsurface_Radargram_Data!A34</f>
        <v>-44</v>
      </c>
      <c r="F1015" s="34" t="str">
        <f>Subsurface_Radargram_Data!E34</f>
        <v/>
      </c>
      <c r="G1015" s="34">
        <f>Subsurface_Radargram_Data!A34</f>
        <v>-44</v>
      </c>
      <c r="H1015" s="34">
        <f>Subsurface_Radargram_Data!F34</f>
        <v>174.26655408317814</v>
      </c>
    </row>
    <row r="1016" spans="1:8">
      <c r="A1016" s="34">
        <f>Subsurface_Radargram_Data!A35</f>
        <v>-43.5</v>
      </c>
      <c r="B1016" s="34">
        <f>Subsurface_Radargram_Data!C35</f>
        <v>10.501510400188028</v>
      </c>
      <c r="C1016" s="34">
        <f>Subsurface_Radargram_Data!A35</f>
        <v>-43.5</v>
      </c>
      <c r="D1016" s="34">
        <f>Subsurface_Radargram_Data!D35</f>
        <v>15.117796410487783</v>
      </c>
      <c r="E1016" s="34">
        <f>Subsurface_Radargram_Data!A35</f>
        <v>-43.5</v>
      </c>
      <c r="F1016" s="34" t="str">
        <f>Subsurface_Radargram_Data!E35</f>
        <v/>
      </c>
      <c r="G1016" s="34">
        <f>Subsurface_Radargram_Data!A35</f>
        <v>-43.5</v>
      </c>
      <c r="H1016" s="34">
        <f>Subsurface_Radargram_Data!F35</f>
        <v>174.31087869218689</v>
      </c>
    </row>
    <row r="1017" spans="1:8">
      <c r="A1017" s="34">
        <f>Subsurface_Radargram_Data!A36</f>
        <v>-43</v>
      </c>
      <c r="B1017" s="34">
        <f>Subsurface_Radargram_Data!C36</f>
        <v>10.513575357348097</v>
      </c>
      <c r="C1017" s="34">
        <f>Subsurface_Radargram_Data!A36</f>
        <v>-43</v>
      </c>
      <c r="D1017" s="34">
        <f>Subsurface_Radargram_Data!D36</f>
        <v>14.953652118705836</v>
      </c>
      <c r="E1017" s="34">
        <f>Subsurface_Radargram_Data!A36</f>
        <v>-43</v>
      </c>
      <c r="F1017" s="34" t="str">
        <f>Subsurface_Radargram_Data!E36</f>
        <v/>
      </c>
      <c r="G1017" s="34">
        <f>Subsurface_Radargram_Data!A36</f>
        <v>-43</v>
      </c>
      <c r="H1017" s="34">
        <f>Subsurface_Radargram_Data!F36</f>
        <v>174.41905302011025</v>
      </c>
    </row>
    <row r="1018" spans="1:8">
      <c r="A1018" s="34">
        <f>Subsurface_Radargram_Data!A37</f>
        <v>-42.5</v>
      </c>
      <c r="B1018" s="34">
        <f>Subsurface_Radargram_Data!C37</f>
        <v>10.537608131727264</v>
      </c>
      <c r="C1018" s="34">
        <f>Subsurface_Radargram_Data!A37</f>
        <v>-42.5</v>
      </c>
      <c r="D1018" s="34">
        <f>Subsurface_Radargram_Data!D37</f>
        <v>14.795059516896803</v>
      </c>
      <c r="E1018" s="34">
        <f>Subsurface_Radargram_Data!A37</f>
        <v>-42.5</v>
      </c>
      <c r="F1018" s="34" t="str">
        <f>Subsurface_Radargram_Data!E37</f>
        <v/>
      </c>
      <c r="G1018" s="34">
        <f>Subsurface_Radargram_Data!A37</f>
        <v>-42.5</v>
      </c>
      <c r="H1018" s="34">
        <f>Subsurface_Radargram_Data!F37</f>
        <v>174.47055524788931</v>
      </c>
    </row>
    <row r="1019" spans="1:8">
      <c r="A1019" s="34">
        <f>Subsurface_Radargram_Data!A38</f>
        <v>-42</v>
      </c>
      <c r="B1019" s="34">
        <f>Subsurface_Radargram_Data!C38</f>
        <v>10.57341522555727</v>
      </c>
      <c r="C1019" s="34">
        <f>Subsurface_Radargram_Data!A38</f>
        <v>-42</v>
      </c>
      <c r="D1019" s="34">
        <f>Subsurface_Radargram_Data!D38</f>
        <v>14.623633092067998</v>
      </c>
      <c r="E1019" s="34">
        <f>Subsurface_Radargram_Data!A38</f>
        <v>-42</v>
      </c>
      <c r="F1019" s="34">
        <f>Subsurface_Radargram_Data!E38</f>
        <v>63.694630878605942</v>
      </c>
      <c r="G1019" s="34">
        <f>Subsurface_Radargram_Data!A38</f>
        <v>-42</v>
      </c>
      <c r="H1019" s="34">
        <f>Subsurface_Radargram_Data!F38</f>
        <v>174.53809594102572</v>
      </c>
    </row>
    <row r="1020" spans="1:8">
      <c r="A1020" s="34">
        <f>Subsurface_Radargram_Data!A39</f>
        <v>-41.5</v>
      </c>
      <c r="B1020" s="34">
        <f>Subsurface_Radargram_Data!C39</f>
        <v>10.620708341172824</v>
      </c>
      <c r="C1020" s="34">
        <f>Subsurface_Radargram_Data!A39</f>
        <v>-41.5</v>
      </c>
      <c r="D1020" s="34">
        <f>Subsurface_Radargram_Data!D39</f>
        <v>14.453309080222452</v>
      </c>
      <c r="E1020" s="34">
        <f>Subsurface_Radargram_Data!A39</f>
        <v>-41.5</v>
      </c>
      <c r="F1020" s="34">
        <f>Subsurface_Radargram_Data!E39</f>
        <v>63.272179333920896</v>
      </c>
      <c r="G1020" s="34">
        <f>Subsurface_Radargram_Data!A39</f>
        <v>-41.5</v>
      </c>
      <c r="H1020" s="34">
        <f>Subsurface_Radargram_Data!F39</f>
        <v>174.58158883344754</v>
      </c>
    </row>
    <row r="1021" spans="1:8">
      <c r="A1021" s="34">
        <f>Subsurface_Radargram_Data!A40</f>
        <v>-41</v>
      </c>
      <c r="B1021" s="34">
        <f>Subsurface_Radargram_Data!C40</f>
        <v>10.679106702214893</v>
      </c>
      <c r="C1021" s="34">
        <f>Subsurface_Radargram_Data!A40</f>
        <v>-41</v>
      </c>
      <c r="D1021" s="34">
        <f>Subsurface_Radargram_Data!D40</f>
        <v>14.283125832266194</v>
      </c>
      <c r="E1021" s="34">
        <f>Subsurface_Radargram_Data!A40</f>
        <v>-41</v>
      </c>
      <c r="F1021" s="34">
        <f>Subsurface_Radargram_Data!E40</f>
        <v>62.837703070446928</v>
      </c>
      <c r="G1021" s="34">
        <f>Subsurface_Radargram_Data!A40</f>
        <v>-41</v>
      </c>
      <c r="H1021" s="34">
        <f>Subsurface_Radargram_Data!F40</f>
        <v>174.61328434077456</v>
      </c>
    </row>
    <row r="1022" spans="1:8">
      <c r="A1022" s="34">
        <f>Subsurface_Radargram_Data!A41</f>
        <v>-40.5</v>
      </c>
      <c r="B1022" s="34">
        <f>Subsurface_Radargram_Data!C41</f>
        <v>10.748140119418046</v>
      </c>
      <c r="C1022" s="34">
        <f>Subsurface_Radargram_Data!A41</f>
        <v>-40.5</v>
      </c>
      <c r="D1022" s="34">
        <f>Subsurface_Radargram_Data!D41</f>
        <v>14.117882788334356</v>
      </c>
      <c r="E1022" s="34">
        <f>Subsurface_Radargram_Data!A41</f>
        <v>-40.5</v>
      </c>
      <c r="F1022" s="34">
        <f>Subsurface_Radargram_Data!E41</f>
        <v>62.393836762334416</v>
      </c>
      <c r="G1022" s="34">
        <f>Subsurface_Radargram_Data!A41</f>
        <v>-40.5</v>
      </c>
      <c r="H1022" s="34">
        <f>Subsurface_Radargram_Data!F41</f>
        <v>174.62532374899931</v>
      </c>
    </row>
    <row r="1023" spans="1:8">
      <c r="A1023" s="34">
        <f>Subsurface_Radargram_Data!A42</f>
        <v>-40</v>
      </c>
      <c r="B1023" s="34">
        <f>Subsurface_Radargram_Data!C42</f>
        <v>10.827252776297955</v>
      </c>
      <c r="C1023" s="34">
        <f>Subsurface_Radargram_Data!A42</f>
        <v>-40</v>
      </c>
      <c r="D1023" s="34">
        <f>Subsurface_Radargram_Data!D42</f>
        <v>13.951784584339601</v>
      </c>
      <c r="E1023" s="34">
        <f>Subsurface_Radargram_Data!A42</f>
        <v>-40</v>
      </c>
      <c r="F1023" s="34">
        <f>Subsurface_Radargram_Data!E42</f>
        <v>61.943276695896081</v>
      </c>
      <c r="G1023" s="34">
        <f>Subsurface_Radargram_Data!A42</f>
        <v>-40</v>
      </c>
      <c r="H1023" s="34">
        <f>Subsurface_Radargram_Data!F42</f>
        <v>174.64684358455003</v>
      </c>
    </row>
    <row r="1024" spans="1:8">
      <c r="A1024" s="34">
        <f>Subsurface_Radargram_Data!A43</f>
        <v>-39.5</v>
      </c>
      <c r="B1024" s="34">
        <f>Subsurface_Radargram_Data!C43</f>
        <v>10.915807704258913</v>
      </c>
      <c r="C1024" s="34">
        <f>Subsurface_Radargram_Data!A43</f>
        <v>-39.5</v>
      </c>
      <c r="D1024" s="34">
        <f>Subsurface_Radargram_Data!D43</f>
        <v>13.78965989546767</v>
      </c>
      <c r="E1024" s="34">
        <f>Subsurface_Radargram_Data!A43</f>
        <v>-39.5</v>
      </c>
      <c r="F1024" s="34">
        <f>Subsurface_Radargram_Data!E43</f>
        <v>61.488750260693941</v>
      </c>
      <c r="G1024" s="34">
        <f>Subsurface_Radargram_Data!A43</f>
        <v>-39.5</v>
      </c>
      <c r="H1024" s="34">
        <f>Subsurface_Radargram_Data!F43</f>
        <v>174.66956894659648</v>
      </c>
    </row>
    <row r="1025" spans="1:8">
      <c r="A1025" s="34">
        <f>Subsurface_Radargram_Data!A44</f>
        <v>-39</v>
      </c>
      <c r="B1025" s="34">
        <f>Subsurface_Radargram_Data!C44</f>
        <v>11.013091911090431</v>
      </c>
      <c r="C1025" s="34">
        <f>Subsurface_Radargram_Data!A44</f>
        <v>-39</v>
      </c>
      <c r="D1025" s="34">
        <f>Subsurface_Radargram_Data!D44</f>
        <v>13.625913725676963</v>
      </c>
      <c r="E1025" s="34">
        <f>Subsurface_Radargram_Data!A44</f>
        <v>-39</v>
      </c>
      <c r="F1025" s="34">
        <f>Subsurface_Radargram_Data!E44</f>
        <v>61.032985253532715</v>
      </c>
      <c r="G1025" s="34">
        <f>Subsurface_Radargram_Data!A44</f>
        <v>-39</v>
      </c>
      <c r="H1025" s="34">
        <f>Subsurface_Radargram_Data!F44</f>
        <v>174.72134273308524</v>
      </c>
    </row>
    <row r="1026" spans="1:8">
      <c r="A1026" s="34">
        <f>Subsurface_Radargram_Data!A45</f>
        <v>-38.5</v>
      </c>
      <c r="B1026" s="34">
        <f>Subsurface_Radargram_Data!C45</f>
        <v>11.11832212156129</v>
      </c>
      <c r="C1026" s="34">
        <f>Subsurface_Radargram_Data!A45</f>
        <v>-38.5</v>
      </c>
      <c r="D1026" s="34">
        <f>Subsurface_Radargram_Data!D45</f>
        <v>13.492768959798084</v>
      </c>
      <c r="E1026" s="34">
        <f>Subsurface_Radargram_Data!A45</f>
        <v>-38.5</v>
      </c>
      <c r="F1026" s="34">
        <f>Subsurface_Radargram_Data!E45</f>
        <v>60.578679386341655</v>
      </c>
      <c r="G1026" s="34">
        <f>Subsurface_Radargram_Data!A45</f>
        <v>-38.5</v>
      </c>
      <c r="H1026" s="34">
        <f>Subsurface_Radargram_Data!F45</f>
        <v>174.69714778843633</v>
      </c>
    </row>
    <row r="1027" spans="1:8">
      <c r="A1027" s="34">
        <f>Subsurface_Radargram_Data!A46</f>
        <v>-38</v>
      </c>
      <c r="B1027" s="34">
        <f>Subsurface_Radargram_Data!C46</f>
        <v>11.230651083891141</v>
      </c>
      <c r="C1027" s="34">
        <f>Subsurface_Radargram_Data!A46</f>
        <v>-38</v>
      </c>
      <c r="D1027" s="34">
        <f>Subsurface_Radargram_Data!D46</f>
        <v>13.354530369621418</v>
      </c>
      <c r="E1027" s="34">
        <f>Subsurface_Radargram_Data!A46</f>
        <v>-38</v>
      </c>
      <c r="F1027" s="34">
        <f>Subsurface_Radargram_Data!E46</f>
        <v>60.128470383742638</v>
      </c>
      <c r="G1027" s="34">
        <f>Subsurface_Radargram_Data!A46</f>
        <v>-38</v>
      </c>
      <c r="H1027" s="34">
        <f>Subsurface_Radargram_Data!F46</f>
        <v>174.72905811906509</v>
      </c>
    </row>
    <row r="1028" spans="1:8">
      <c r="A1028" s="34">
        <f>Subsurface_Radargram_Data!A47</f>
        <v>-37.5</v>
      </c>
      <c r="B1028" s="34">
        <f>Subsurface_Radargram_Data!C47</f>
        <v>11.349174391323663</v>
      </c>
      <c r="C1028" s="34">
        <f>Subsurface_Radargram_Data!A47</f>
        <v>-37.5</v>
      </c>
      <c r="D1028" s="34">
        <f>Subsurface_Radargram_Data!D47</f>
        <v>13.25130854879388</v>
      </c>
      <c r="E1028" s="34">
        <f>Subsurface_Radargram_Data!A47</f>
        <v>-37.5</v>
      </c>
      <c r="F1028" s="34">
        <f>Subsurface_Radargram_Data!E47</f>
        <v>59.684907046045694</v>
      </c>
      <c r="G1028" s="34">
        <f>Subsurface_Radargram_Data!A47</f>
        <v>-37.5</v>
      </c>
      <c r="H1028" s="34">
        <f>Subsurface_Radargram_Data!F47</f>
        <v>174.6830902189844</v>
      </c>
    </row>
    <row r="1029" spans="1:8">
      <c r="A1029" s="34">
        <f>Subsurface_Radargram_Data!A48</f>
        <v>-37</v>
      </c>
      <c r="B1029" s="34">
        <f>Subsurface_Radargram_Data!C48</f>
        <v>11.472937763877987</v>
      </c>
      <c r="C1029" s="34">
        <f>Subsurface_Radargram_Data!A48</f>
        <v>-37</v>
      </c>
      <c r="D1029" s="34">
        <f>Subsurface_Radargram_Data!D48</f>
        <v>13.144624255720579</v>
      </c>
      <c r="E1029" s="34">
        <f>Subsurface_Radargram_Data!A48</f>
        <v>-37</v>
      </c>
      <c r="F1029" s="34">
        <f>Subsurface_Radargram_Data!E48</f>
        <v>59.250421638679441</v>
      </c>
      <c r="G1029" s="34">
        <f>Subsurface_Radargram_Data!A48</f>
        <v>-37</v>
      </c>
      <c r="H1029" s="34">
        <f>Subsurface_Radargram_Data!F48</f>
        <v>174.69948488032745</v>
      </c>
    </row>
    <row r="1030" spans="1:8">
      <c r="A1030" s="34">
        <f>Subsurface_Radargram_Data!A49</f>
        <v>-36.5</v>
      </c>
      <c r="B1030" s="34">
        <f>Subsurface_Radargram_Data!C49</f>
        <v>11.600944731649987</v>
      </c>
      <c r="C1030" s="34">
        <f>Subsurface_Radargram_Data!A49</f>
        <v>-36.5</v>
      </c>
      <c r="D1030" s="34">
        <f>Subsurface_Radargram_Data!D49</f>
        <v>13.069401997832664</v>
      </c>
      <c r="E1030" s="34">
        <f>Subsurface_Radargram_Data!A49</f>
        <v>-36.5</v>
      </c>
      <c r="F1030" s="34">
        <f>Subsurface_Radargram_Data!E49</f>
        <v>58.827303949896141</v>
      </c>
      <c r="G1030" s="34">
        <f>Subsurface_Radargram_Data!A49</f>
        <v>-36.5</v>
      </c>
      <c r="H1030" s="34">
        <f>Subsurface_Radargram_Data!F49</f>
        <v>174.66064043417279</v>
      </c>
    </row>
    <row r="1031" spans="1:8">
      <c r="A1031" s="34">
        <f>Subsurface_Radargram_Data!A50</f>
        <v>-36</v>
      </c>
      <c r="B1031" s="34">
        <f>Subsurface_Radargram_Data!C50</f>
        <v>11.732164657802045</v>
      </c>
      <c r="C1031" s="34">
        <f>Subsurface_Radargram_Data!A50</f>
        <v>-36</v>
      </c>
      <c r="D1031" s="34">
        <f>Subsurface_Radargram_Data!D50</f>
        <v>13.001920703650947</v>
      </c>
      <c r="E1031" s="34">
        <f>Subsurface_Radargram_Data!A50</f>
        <v>-36</v>
      </c>
      <c r="F1031" s="34">
        <f>Subsurface_Radargram_Data!E50</f>
        <v>58.417677335287948</v>
      </c>
      <c r="G1031" s="34">
        <f>Subsurface_Radargram_Data!A50</f>
        <v>-36</v>
      </c>
      <c r="H1031" s="34">
        <f>Subsurface_Radargram_Data!F50</f>
        <v>174.65321159679641</v>
      </c>
    </row>
    <row r="1032" spans="1:8">
      <c r="A1032" s="34">
        <f>Subsurface_Radargram_Data!A51</f>
        <v>-35.5</v>
      </c>
      <c r="B1032" s="34">
        <f>Subsurface_Radargram_Data!C51</f>
        <v>11.865541036644849</v>
      </c>
      <c r="C1032" s="34">
        <f>Subsurface_Radargram_Data!A51</f>
        <v>-35.5</v>
      </c>
      <c r="D1032" s="34">
        <f>Subsurface_Radargram_Data!D51</f>
        <v>12.954022272277458</v>
      </c>
      <c r="E1032" s="34">
        <f>Subsurface_Radargram_Data!A51</f>
        <v>-35.5</v>
      </c>
      <c r="F1032" s="34">
        <f>Subsurface_Radargram_Data!E51</f>
        <v>58.023477040552073</v>
      </c>
      <c r="G1032" s="34">
        <f>Subsurface_Radargram_Data!A51</f>
        <v>-35.5</v>
      </c>
      <c r="H1032" s="34">
        <f>Subsurface_Radargram_Data!F51</f>
        <v>174.63832253988519</v>
      </c>
    </row>
    <row r="1033" spans="1:8">
      <c r="A1033" s="34">
        <f>Subsurface_Radargram_Data!A52</f>
        <v>-35</v>
      </c>
      <c r="B1033" s="34">
        <f>Subsurface_Radargram_Data!C52</f>
        <v>12</v>
      </c>
      <c r="C1033" s="34">
        <f>Subsurface_Radargram_Data!A52</f>
        <v>-35</v>
      </c>
      <c r="D1033" s="34">
        <f>Subsurface_Radargram_Data!D52</f>
        <v>12.916876813734845</v>
      </c>
      <c r="E1033" s="34">
        <f>Subsurface_Radargram_Data!A52</f>
        <v>-35</v>
      </c>
      <c r="F1033" s="34">
        <f>Subsurface_Radargram_Data!E52</f>
        <v>57.646431063426405</v>
      </c>
      <c r="G1033" s="34">
        <f>Subsurface_Radargram_Data!A52</f>
        <v>-35</v>
      </c>
      <c r="H1033" s="34">
        <f>Subsurface_Radargram_Data!F52</f>
        <v>174.6483494381196</v>
      </c>
    </row>
    <row r="1034" spans="1:8">
      <c r="A1034" s="34">
        <f>Subsurface_Radargram_Data!A53</f>
        <v>-34.5</v>
      </c>
      <c r="B1034" s="34">
        <f>Subsurface_Radargram_Data!C53</f>
        <v>12.134458963355151</v>
      </c>
      <c r="C1034" s="34">
        <f>Subsurface_Radargram_Data!A53</f>
        <v>-34.5</v>
      </c>
      <c r="D1034" s="34">
        <f>Subsurface_Radargram_Data!D53</f>
        <v>12.916974675122034</v>
      </c>
      <c r="E1034" s="34">
        <f>Subsurface_Radargram_Data!A53</f>
        <v>-34.5</v>
      </c>
      <c r="F1034" s="34">
        <f>Subsurface_Radargram_Data!E53</f>
        <v>57.28804378219413</v>
      </c>
      <c r="G1034" s="34">
        <f>Subsurface_Radargram_Data!A53</f>
        <v>-34.5</v>
      </c>
      <c r="H1034" s="34">
        <f>Subsurface_Radargram_Data!F53</f>
        <v>174.59092795860994</v>
      </c>
    </row>
    <row r="1035" spans="1:8">
      <c r="A1035" s="34">
        <f>Subsurface_Radargram_Data!A54</f>
        <v>-34</v>
      </c>
      <c r="B1035" s="34">
        <f>Subsurface_Radargram_Data!C54</f>
        <v>12.267835342197955</v>
      </c>
      <c r="C1035" s="34">
        <f>Subsurface_Radargram_Data!A54</f>
        <v>-34</v>
      </c>
      <c r="D1035" s="34">
        <f>Subsurface_Radargram_Data!D54</f>
        <v>12.919620293137497</v>
      </c>
      <c r="E1035" s="34">
        <f>Subsurface_Radargram_Data!A54</f>
        <v>-34</v>
      </c>
      <c r="F1035" s="34">
        <f>Subsurface_Radargram_Data!E54</f>
        <v>56.949582542063581</v>
      </c>
      <c r="G1035" s="34">
        <f>Subsurface_Radargram_Data!A54</f>
        <v>-34</v>
      </c>
      <c r="H1035" s="34">
        <f>Subsurface_Radargram_Data!F54</f>
        <v>174.58672352729181</v>
      </c>
    </row>
    <row r="1036" spans="1:8">
      <c r="A1036" s="34">
        <f>Subsurface_Radargram_Data!A55</f>
        <v>-33.5</v>
      </c>
      <c r="B1036" s="34">
        <f>Subsurface_Radargram_Data!C55</f>
        <v>12.399055268350013</v>
      </c>
      <c r="C1036" s="34">
        <f>Subsurface_Radargram_Data!A55</f>
        <v>-33.5</v>
      </c>
      <c r="D1036" s="34">
        <f>Subsurface_Radargram_Data!D55</f>
        <v>12.942413776663583</v>
      </c>
      <c r="E1036" s="34">
        <f>Subsurface_Radargram_Data!A55</f>
        <v>-33.5</v>
      </c>
      <c r="F1036" s="34">
        <f>Subsurface_Radargram_Data!E55</f>
        <v>56.632067352524317</v>
      </c>
      <c r="G1036" s="34">
        <f>Subsurface_Radargram_Data!A55</f>
        <v>-33.5</v>
      </c>
      <c r="H1036" s="34">
        <f>Subsurface_Radargram_Data!F55</f>
        <v>174.5722638558172</v>
      </c>
    </row>
    <row r="1037" spans="1:8">
      <c r="A1037" s="34">
        <f>Subsurface_Radargram_Data!A56</f>
        <v>-33</v>
      </c>
      <c r="B1037" s="34">
        <f>Subsurface_Radargram_Data!C56</f>
        <v>12.527062236122013</v>
      </c>
      <c r="C1037" s="34">
        <f>Subsurface_Radargram_Data!A56</f>
        <v>-33</v>
      </c>
      <c r="D1037" s="34">
        <f>Subsurface_Radargram_Data!D56</f>
        <v>12.983752133779676</v>
      </c>
      <c r="E1037" s="34">
        <f>Subsurface_Radargram_Data!A56</f>
        <v>-33</v>
      </c>
      <c r="F1037" s="34">
        <f>Subsurface_Radargram_Data!E56</f>
        <v>56.33626380893449</v>
      </c>
      <c r="G1037" s="34">
        <f>Subsurface_Radargram_Data!A56</f>
        <v>-33</v>
      </c>
      <c r="H1037" s="34">
        <f>Subsurface_Radargram_Data!F56</f>
        <v>174.55022183964826</v>
      </c>
    </row>
    <row r="1038" spans="1:8">
      <c r="A1038" s="34">
        <f>Subsurface_Radargram_Data!A57</f>
        <v>-32.5</v>
      </c>
      <c r="B1038" s="34">
        <f>Subsurface_Radargram_Data!C57</f>
        <v>12.650825608676337</v>
      </c>
      <c r="C1038" s="34">
        <f>Subsurface_Radargram_Data!A57</f>
        <v>-32.5</v>
      </c>
      <c r="D1038" s="34">
        <f>Subsurface_Radargram_Data!D57</f>
        <v>13.037945360527734</v>
      </c>
      <c r="E1038" s="34">
        <f>Subsurface_Radargram_Data!A57</f>
        <v>-32.5</v>
      </c>
      <c r="F1038" s="34">
        <f>Subsurface_Radargram_Data!E57</f>
        <v>56.062679310587555</v>
      </c>
      <c r="G1038" s="34">
        <f>Subsurface_Radargram_Data!A57</f>
        <v>-32.5</v>
      </c>
      <c r="H1038" s="34">
        <f>Subsurface_Radargram_Data!F57</f>
        <v>174.53656504330402</v>
      </c>
    </row>
    <row r="1039" spans="1:8">
      <c r="A1039" s="34">
        <f>Subsurface_Radargram_Data!A58</f>
        <v>-32</v>
      </c>
      <c r="B1039" s="34">
        <f>Subsurface_Radargram_Data!C58</f>
        <v>12.769348916108859</v>
      </c>
      <c r="C1039" s="34">
        <f>Subsurface_Radargram_Data!A58</f>
        <v>-32</v>
      </c>
      <c r="D1039" s="34">
        <f>Subsurface_Radargram_Data!D58</f>
        <v>13.096762480583589</v>
      </c>
      <c r="E1039" s="34">
        <f>Subsurface_Radargram_Data!A58</f>
        <v>-32</v>
      </c>
      <c r="F1039" s="34">
        <f>Subsurface_Radargram_Data!E58</f>
        <v>55.811562605825266</v>
      </c>
      <c r="G1039" s="34">
        <f>Subsurface_Radargram_Data!A58</f>
        <v>-32</v>
      </c>
      <c r="H1039" s="34">
        <f>Subsurface_Radargram_Data!F58</f>
        <v>174.55521810990456</v>
      </c>
    </row>
    <row r="1040" spans="1:8">
      <c r="A1040" s="34">
        <f>Subsurface_Radargram_Data!A59</f>
        <v>-31.5</v>
      </c>
      <c r="B1040" s="34">
        <f>Subsurface_Radargram_Data!C59</f>
        <v>12.88167787843871</v>
      </c>
      <c r="C1040" s="34">
        <f>Subsurface_Radargram_Data!A59</f>
        <v>-31.5</v>
      </c>
      <c r="D1040" s="34">
        <f>Subsurface_Radargram_Data!D59</f>
        <v>13.17890231562772</v>
      </c>
      <c r="E1040" s="34">
        <f>Subsurface_Radargram_Data!A59</f>
        <v>-31.5</v>
      </c>
      <c r="F1040" s="34">
        <f>Subsurface_Radargram_Data!E59</f>
        <v>55.58290665289033</v>
      </c>
      <c r="G1040" s="34">
        <f>Subsurface_Radargram_Data!A59</f>
        <v>-31.5</v>
      </c>
      <c r="H1040" s="34">
        <f>Subsurface_Radargram_Data!F59</f>
        <v>174.53500520040316</v>
      </c>
    </row>
    <row r="1041" spans="1:8">
      <c r="A1041" s="34">
        <f>Subsurface_Radargram_Data!A60</f>
        <v>-31</v>
      </c>
      <c r="B1041" s="34">
        <f>Subsurface_Radargram_Data!C60</f>
        <v>12.986908088909569</v>
      </c>
      <c r="C1041" s="34">
        <f>Subsurface_Radargram_Data!A60</f>
        <v>-31</v>
      </c>
      <c r="D1041" s="34">
        <f>Subsurface_Radargram_Data!D60</f>
        <v>13.26320436177126</v>
      </c>
      <c r="E1041" s="34">
        <f>Subsurface_Radargram_Data!A60</f>
        <v>-31</v>
      </c>
      <c r="F1041" s="34">
        <f>Subsurface_Radargram_Data!E60</f>
        <v>55.376454743628059</v>
      </c>
      <c r="G1041" s="34">
        <f>Subsurface_Radargram_Data!A60</f>
        <v>-31</v>
      </c>
      <c r="H1041" s="34">
        <f>Subsurface_Radargram_Data!F60</f>
        <v>174.54351718745002</v>
      </c>
    </row>
    <row r="1042" spans="1:8">
      <c r="A1042" s="34">
        <f>Subsurface_Radargram_Data!A61</f>
        <v>-30.5</v>
      </c>
      <c r="B1042" s="34">
        <f>Subsurface_Radargram_Data!C61</f>
        <v>13.084192295741087</v>
      </c>
      <c r="C1042" s="34">
        <f>Subsurface_Radargram_Data!A61</f>
        <v>-30.5</v>
      </c>
      <c r="D1042" s="34">
        <f>Subsurface_Radargram_Data!D61</f>
        <v>13.349121881344407</v>
      </c>
      <c r="E1042" s="34">
        <f>Subsurface_Radargram_Data!A61</f>
        <v>-30.5</v>
      </c>
      <c r="F1042" s="34">
        <f>Subsurface_Radargram_Data!E61</f>
        <v>55.191709796321177</v>
      </c>
      <c r="G1042" s="34">
        <f>Subsurface_Radargram_Data!A61</f>
        <v>-30.5</v>
      </c>
      <c r="H1042" s="34">
        <f>Subsurface_Radargram_Data!F61</f>
        <v>174.57557448792252</v>
      </c>
    </row>
    <row r="1043" spans="1:8">
      <c r="A1043" s="34">
        <f>Subsurface_Radargram_Data!A62</f>
        <v>-30</v>
      </c>
      <c r="B1043" s="34">
        <f>Subsurface_Radargram_Data!C62</f>
        <v>13.172747223702045</v>
      </c>
      <c r="C1043" s="34">
        <f>Subsurface_Radargram_Data!A62</f>
        <v>-30</v>
      </c>
      <c r="D1043" s="34">
        <f>Subsurface_Radargram_Data!D62</f>
        <v>13.446520856495681</v>
      </c>
      <c r="E1043" s="34">
        <f>Subsurface_Radargram_Data!A62</f>
        <v>-30</v>
      </c>
      <c r="F1043" s="34">
        <f>Subsurface_Radargram_Data!E62</f>
        <v>55.027946684335518</v>
      </c>
      <c r="G1043" s="34">
        <f>Subsurface_Radargram_Data!A62</f>
        <v>-30</v>
      </c>
      <c r="H1043" s="34">
        <f>Subsurface_Radargram_Data!F62</f>
        <v>174.58906079492181</v>
      </c>
    </row>
    <row r="1044" spans="1:8">
      <c r="A1044" s="34">
        <f>Subsurface_Radargram_Data!A63</f>
        <v>-29.5</v>
      </c>
      <c r="B1044" s="34">
        <f>Subsurface_Radargram_Data!C63</f>
        <v>13.251859880581954</v>
      </c>
      <c r="C1044" s="34">
        <f>Subsurface_Radargram_Data!A63</f>
        <v>-29.5</v>
      </c>
      <c r="D1044" s="34">
        <f>Subsurface_Radargram_Data!D63</f>
        <v>13.542551781168696</v>
      </c>
      <c r="E1044" s="34">
        <f>Subsurface_Radargram_Data!A63</f>
        <v>-29.5</v>
      </c>
      <c r="F1044" s="34">
        <f>Subsurface_Radargram_Data!E63</f>
        <v>54.884227429308957</v>
      </c>
      <c r="G1044" s="34">
        <f>Subsurface_Radargram_Data!A63</f>
        <v>-29.5</v>
      </c>
      <c r="H1044" s="34">
        <f>Subsurface_Radargram_Data!F63</f>
        <v>174.62101110467466</v>
      </c>
    </row>
    <row r="1045" spans="1:8">
      <c r="A1045" s="34">
        <f>Subsurface_Radargram_Data!A64</f>
        <v>-29</v>
      </c>
      <c r="B1045" s="34">
        <f>Subsurface_Radargram_Data!C64</f>
        <v>13.320893297785107</v>
      </c>
      <c r="C1045" s="34">
        <f>Subsurface_Radargram_Data!A64</f>
        <v>-29</v>
      </c>
      <c r="D1045" s="34">
        <f>Subsurface_Radargram_Data!D64</f>
        <v>13.646810159536212</v>
      </c>
      <c r="E1045" s="34">
        <f>Subsurface_Radargram_Data!A64</f>
        <v>-29</v>
      </c>
      <c r="F1045" s="34">
        <f>Subsurface_Radargram_Data!E64</f>
        <v>54.759419051759039</v>
      </c>
      <c r="G1045" s="34">
        <f>Subsurface_Radargram_Data!A64</f>
        <v>-29</v>
      </c>
      <c r="H1045" s="34">
        <f>Subsurface_Radargram_Data!F64</f>
        <v>174.62969614070772</v>
      </c>
    </row>
    <row r="1046" spans="1:8">
      <c r="A1046" s="34">
        <f>Subsurface_Radargram_Data!A65</f>
        <v>-28.5</v>
      </c>
      <c r="B1046" s="34">
        <f>Subsurface_Radargram_Data!C65</f>
        <v>13.379291658827176</v>
      </c>
      <c r="C1046" s="34">
        <f>Subsurface_Radargram_Data!A65</f>
        <v>-28.5</v>
      </c>
      <c r="D1046" s="34">
        <f>Subsurface_Radargram_Data!D65</f>
        <v>13.736085542531139</v>
      </c>
      <c r="E1046" s="34">
        <f>Subsurface_Radargram_Data!A65</f>
        <v>-28.5</v>
      </c>
      <c r="F1046" s="34">
        <f>Subsurface_Radargram_Data!E65</f>
        <v>54.652213838617811</v>
      </c>
      <c r="G1046" s="34">
        <f>Subsurface_Radargram_Data!A65</f>
        <v>-28.5</v>
      </c>
      <c r="H1046" s="34">
        <f>Subsurface_Radargram_Data!F65</f>
        <v>174.68815127280999</v>
      </c>
    </row>
    <row r="1047" spans="1:8">
      <c r="A1047" s="34">
        <f>Subsurface_Radargram_Data!A66</f>
        <v>-28</v>
      </c>
      <c r="B1047" s="34">
        <f>Subsurface_Radargram_Data!C66</f>
        <v>13.42658477444273</v>
      </c>
      <c r="C1047" s="34">
        <f>Subsurface_Radargram_Data!A66</f>
        <v>-28</v>
      </c>
      <c r="D1047" s="34">
        <f>Subsurface_Radargram_Data!D66</f>
        <v>13.832588111382917</v>
      </c>
      <c r="E1047" s="34">
        <f>Subsurface_Radargram_Data!A66</f>
        <v>-28</v>
      </c>
      <c r="F1047" s="34">
        <f>Subsurface_Radargram_Data!E66</f>
        <v>54.561151756708199</v>
      </c>
      <c r="G1047" s="34">
        <f>Subsurface_Radargram_Data!A66</f>
        <v>-28</v>
      </c>
      <c r="H1047" s="34">
        <f>Subsurface_Radargram_Data!F66</f>
        <v>174.71053581838029</v>
      </c>
    </row>
    <row r="1048" spans="1:8">
      <c r="A1048" s="34">
        <f>Subsurface_Radargram_Data!A67</f>
        <v>-27.5</v>
      </c>
      <c r="B1048" s="34">
        <f>Subsurface_Radargram_Data!C67</f>
        <v>13.462391868272736</v>
      </c>
      <c r="C1048" s="34">
        <f>Subsurface_Radargram_Data!A67</f>
        <v>-27.5</v>
      </c>
      <c r="D1048" s="34">
        <f>Subsurface_Radargram_Data!D67</f>
        <v>13.912954604461534</v>
      </c>
      <c r="E1048" s="34">
        <f>Subsurface_Radargram_Data!A67</f>
        <v>-27.5</v>
      </c>
      <c r="F1048" s="34">
        <f>Subsurface_Radargram_Data!E67</f>
        <v>54.484644713909276</v>
      </c>
      <c r="G1048" s="34">
        <f>Subsurface_Radargram_Data!A67</f>
        <v>-27.5</v>
      </c>
      <c r="H1048" s="34">
        <f>Subsurface_Radargram_Data!F67</f>
        <v>174.77076381305241</v>
      </c>
    </row>
    <row r="1049" spans="1:8">
      <c r="A1049" s="34">
        <f>Subsurface_Radargram_Data!A68</f>
        <v>-27</v>
      </c>
      <c r="B1049" s="34">
        <f>Subsurface_Radargram_Data!C68</f>
        <v>13.486424642651903</v>
      </c>
      <c r="C1049" s="34">
        <f>Subsurface_Radargram_Data!A68</f>
        <v>-27</v>
      </c>
      <c r="D1049" s="34">
        <f>Subsurface_Radargram_Data!D68</f>
        <v>13.988408702764412</v>
      </c>
      <c r="E1049" s="34">
        <f>Subsurface_Radargram_Data!A68</f>
        <v>-27</v>
      </c>
      <c r="F1049" s="34">
        <f>Subsurface_Radargram_Data!E68</f>
        <v>54.421002346040794</v>
      </c>
      <c r="G1049" s="34">
        <f>Subsurface_Radargram_Data!A68</f>
        <v>-27</v>
      </c>
      <c r="H1049" s="34">
        <f>Subsurface_Radargram_Data!F68</f>
        <v>174.82209072168456</v>
      </c>
    </row>
    <row r="1050" spans="1:8">
      <c r="A1050" s="34">
        <f>Subsurface_Radargram_Data!A69</f>
        <v>-26.5</v>
      </c>
      <c r="B1050" s="34">
        <f>Subsurface_Radargram_Data!C69</f>
        <v>13.498489599811972</v>
      </c>
      <c r="C1050" s="34">
        <f>Subsurface_Radargram_Data!A69</f>
        <v>-26.5</v>
      </c>
      <c r="D1050" s="34">
        <f>Subsurface_Radargram_Data!D69</f>
        <v>14.056727626625134</v>
      </c>
      <c r="E1050" s="34">
        <f>Subsurface_Radargram_Data!A69</f>
        <v>-26.5</v>
      </c>
      <c r="F1050" s="34">
        <f>Subsurface_Radargram_Data!E69</f>
        <v>54.368458987627214</v>
      </c>
      <c r="G1050" s="34">
        <f>Subsurface_Radargram_Data!A69</f>
        <v>-26.5</v>
      </c>
      <c r="H1050" s="34">
        <f>Subsurface_Radargram_Data!F69</f>
        <v>174.86537237703436</v>
      </c>
    </row>
    <row r="1051" spans="1:8">
      <c r="A1051" s="34">
        <f>Subsurface_Radargram_Data!A70</f>
        <v>-26</v>
      </c>
      <c r="B1051" s="34">
        <f>Subsurface_Radargram_Data!C70</f>
        <v>13.498489599811972</v>
      </c>
      <c r="C1051" s="34">
        <f>Subsurface_Radargram_Data!A70</f>
        <v>-26</v>
      </c>
      <c r="D1051" s="34">
        <f>Subsurface_Radargram_Data!D70</f>
        <v>14.102329906298417</v>
      </c>
      <c r="E1051" s="34">
        <f>Subsurface_Radargram_Data!A70</f>
        <v>-26</v>
      </c>
      <c r="F1051" s="34">
        <f>Subsurface_Radargram_Data!E70</f>
        <v>54.325201468935155</v>
      </c>
      <c r="G1051" s="34">
        <f>Subsurface_Radargram_Data!A70</f>
        <v>-26</v>
      </c>
      <c r="H1051" s="34">
        <f>Subsurface_Radargram_Data!F70</f>
        <v>174.94889128988828</v>
      </c>
    </row>
    <row r="1052" spans="1:8">
      <c r="A1052" s="34">
        <f>Subsurface_Radargram_Data!A71</f>
        <v>-25.5</v>
      </c>
      <c r="B1052" s="34">
        <f>Subsurface_Radargram_Data!C71</f>
        <v>13.486424642651903</v>
      </c>
      <c r="C1052" s="34">
        <f>Subsurface_Radargram_Data!A71</f>
        <v>-25.5</v>
      </c>
      <c r="D1052" s="34">
        <f>Subsurface_Radargram_Data!D71</f>
        <v>14.141965633770766</v>
      </c>
      <c r="E1052" s="34">
        <f>Subsurface_Radargram_Data!A71</f>
        <v>-25.5</v>
      </c>
      <c r="F1052" s="34">
        <f>Subsurface_Radargram_Data!E71</f>
        <v>54.289397370236586</v>
      </c>
      <c r="G1052" s="34">
        <f>Subsurface_Radargram_Data!A71</f>
        <v>-25.5</v>
      </c>
      <c r="H1052" s="34">
        <f>Subsurface_Radargram_Data!F71</f>
        <v>175.00856340335335</v>
      </c>
    </row>
    <row r="1053" spans="1:8">
      <c r="A1053" s="34">
        <f>Subsurface_Radargram_Data!A72</f>
        <v>-25</v>
      </c>
      <c r="B1053" s="34">
        <f>Subsurface_Radargram_Data!C72</f>
        <v>13.462391868272736</v>
      </c>
      <c r="C1053" s="34">
        <f>Subsurface_Radargram_Data!A72</f>
        <v>-25</v>
      </c>
      <c r="D1053" s="34">
        <f>Subsurface_Radargram_Data!D72</f>
        <v>14.159846303345025</v>
      </c>
      <c r="E1053" s="34">
        <f>Subsurface_Radargram_Data!A72</f>
        <v>-25</v>
      </c>
      <c r="F1053" s="34">
        <f>Subsurface_Radargram_Data!E72</f>
        <v>54.259223357315797</v>
      </c>
      <c r="G1053" s="34">
        <f>Subsurface_Radargram_Data!A72</f>
        <v>-25</v>
      </c>
      <c r="H1053" s="34">
        <f>Subsurface_Radargram_Data!F72</f>
        <v>175.09509324010713</v>
      </c>
    </row>
    <row r="1054" spans="1:8">
      <c r="A1054" s="34">
        <f>Subsurface_Radargram_Data!A73</f>
        <v>-24.5</v>
      </c>
      <c r="B1054" s="34">
        <f>Subsurface_Radargram_Data!C73</f>
        <v>13.42658477444273</v>
      </c>
      <c r="C1054" s="34">
        <f>Subsurface_Radargram_Data!A73</f>
        <v>-24.5</v>
      </c>
      <c r="D1054" s="34">
        <f>Subsurface_Radargram_Data!D73</f>
        <v>14.173405042636993</v>
      </c>
      <c r="E1054" s="34">
        <f>Subsurface_Radargram_Data!A73</f>
        <v>-24.5</v>
      </c>
      <c r="F1054" s="34">
        <f>Subsurface_Radargram_Data!E73</f>
        <v>54.232893219944636</v>
      </c>
      <c r="G1054" s="34">
        <f>Subsurface_Radargram_Data!A73</f>
        <v>-24.5</v>
      </c>
      <c r="H1054" s="34">
        <f>Subsurface_Radargram_Data!F73</f>
        <v>175.1439076772993</v>
      </c>
    </row>
    <row r="1055" spans="1:8">
      <c r="A1055" s="34">
        <f>Subsurface_Radargram_Data!A74</f>
        <v>-24</v>
      </c>
      <c r="B1055" s="34">
        <f>Subsurface_Radargram_Data!C74</f>
        <v>13.379291658827176</v>
      </c>
      <c r="C1055" s="34">
        <f>Subsurface_Radargram_Data!A74</f>
        <v>-24</v>
      </c>
      <c r="D1055" s="34">
        <f>Subsurface_Radargram_Data!D74</f>
        <v>14.1572038673417</v>
      </c>
      <c r="E1055" s="34">
        <f>Subsurface_Radargram_Data!A74</f>
        <v>-24</v>
      </c>
      <c r="F1055" s="34">
        <f>Subsurface_Radargram_Data!E74</f>
        <v>54.208685237489725</v>
      </c>
      <c r="G1055" s="34">
        <f>Subsurface_Radargram_Data!A74</f>
        <v>-24</v>
      </c>
      <c r="H1055" s="34">
        <f>Subsurface_Radargram_Data!F74</f>
        <v>175.2415584227405</v>
      </c>
    </row>
    <row r="1056" spans="1:8">
      <c r="A1056" s="34">
        <f>Subsurface_Radargram_Data!A75</f>
        <v>-23.5</v>
      </c>
      <c r="B1056" s="34">
        <f>Subsurface_Radargram_Data!C75</f>
        <v>13.320893297785107</v>
      </c>
      <c r="C1056" s="34">
        <f>Subsurface_Radargram_Data!A75</f>
        <v>-23.5</v>
      </c>
      <c r="D1056" s="34">
        <f>Subsurface_Radargram_Data!D75</f>
        <v>14.128512993594303</v>
      </c>
      <c r="E1056" s="34">
        <f>Subsurface_Radargram_Data!A75</f>
        <v>-23.5</v>
      </c>
      <c r="F1056" s="34">
        <f>Subsurface_Radargram_Data!E75</f>
        <v>54.1849685030232</v>
      </c>
      <c r="G1056" s="34">
        <f>Subsurface_Radargram_Data!A75</f>
        <v>-23.5</v>
      </c>
      <c r="H1056" s="34">
        <f>Subsurface_Radargram_Data!F75</f>
        <v>175.32625414479432</v>
      </c>
    </row>
    <row r="1057" spans="1:8">
      <c r="A1057" s="34">
        <f>Subsurface_Radargram_Data!A76</f>
        <v>-23</v>
      </c>
      <c r="B1057" s="34">
        <f>Subsurface_Radargram_Data!C76</f>
        <v>13.251859880581954</v>
      </c>
      <c r="C1057" s="34">
        <f>Subsurface_Radargram_Data!A76</f>
        <v>-23</v>
      </c>
      <c r="D1057" s="34">
        <f>Subsurface_Radargram_Data!D76</f>
        <v>14.08100056914749</v>
      </c>
      <c r="E1057" s="34">
        <f>Subsurface_Radargram_Data!A76</f>
        <v>-23</v>
      </c>
      <c r="F1057" s="34">
        <f>Subsurface_Radargram_Data!E76</f>
        <v>54.160227849272871</v>
      </c>
      <c r="G1057" s="34">
        <f>Subsurface_Radargram_Data!A76</f>
        <v>-23</v>
      </c>
      <c r="H1057" s="34">
        <f>Subsurface_Radargram_Data!F76</f>
        <v>175.41998686850999</v>
      </c>
    </row>
    <row r="1058" spans="1:8">
      <c r="A1058" s="34">
        <f>Subsurface_Radargram_Data!A77</f>
        <v>-22.5</v>
      </c>
      <c r="B1058" s="34">
        <f>Subsurface_Radargram_Data!C77</f>
        <v>13.172747223702045</v>
      </c>
      <c r="C1058" s="34">
        <f>Subsurface_Radargram_Data!A77</f>
        <v>-22.5</v>
      </c>
      <c r="D1058" s="34">
        <f>Subsurface_Radargram_Data!D77</f>
        <v>14.015457473244256</v>
      </c>
      <c r="E1058" s="34">
        <f>Subsurface_Radargram_Data!A77</f>
        <v>-22.5</v>
      </c>
      <c r="F1058" s="34">
        <f>Subsurface_Radargram_Data!E77</f>
        <v>54.133087036395693</v>
      </c>
      <c r="G1058" s="34">
        <f>Subsurface_Radargram_Data!A77</f>
        <v>-22.5</v>
      </c>
      <c r="H1058" s="34">
        <f>Subsurface_Radargram_Data!F77</f>
        <v>175.52101556654085</v>
      </c>
    </row>
    <row r="1059" spans="1:8">
      <c r="A1059" s="34">
        <f>Subsurface_Radargram_Data!A78</f>
        <v>-22</v>
      </c>
      <c r="B1059" s="34">
        <f>Subsurface_Radargram_Data!C78</f>
        <v>13.084192295741087</v>
      </c>
      <c r="C1059" s="34">
        <f>Subsurface_Radargram_Data!A78</f>
        <v>-22</v>
      </c>
      <c r="D1059" s="34">
        <f>Subsurface_Radargram_Data!D78</f>
        <v>13.942517916139623</v>
      </c>
      <c r="E1059" s="34">
        <f>Subsurface_Radargram_Data!A78</f>
        <v>-22</v>
      </c>
      <c r="F1059" s="34">
        <f>Subsurface_Radargram_Data!E78</f>
        <v>54.102329882761559</v>
      </c>
      <c r="G1059" s="34">
        <f>Subsurface_Radargram_Data!A78</f>
        <v>-22</v>
      </c>
      <c r="H1059" s="34">
        <f>Subsurface_Radargram_Data!F78</f>
        <v>175.59434393054809</v>
      </c>
    </row>
    <row r="1060" spans="1:8">
      <c r="A1060" s="34">
        <f>Subsurface_Radargram_Data!A79</f>
        <v>-21.5</v>
      </c>
      <c r="B1060" s="34">
        <f>Subsurface_Radargram_Data!C79</f>
        <v>12.986908088909569</v>
      </c>
      <c r="C1060" s="34">
        <f>Subsurface_Radargram_Data!A79</f>
        <v>-21.5</v>
      </c>
      <c r="D1060" s="34">
        <f>Subsurface_Radargram_Data!D79</f>
        <v>13.845574499669167</v>
      </c>
      <c r="E1060" s="34">
        <f>Subsurface_Radargram_Data!A79</f>
        <v>-21.5</v>
      </c>
      <c r="F1060" s="34">
        <f>Subsurface_Radargram_Data!E79</f>
        <v>54.066919045504612</v>
      </c>
      <c r="G1060" s="34">
        <f>Subsurface_Radargram_Data!A79</f>
        <v>-21.5</v>
      </c>
      <c r="H1060" s="34">
        <f>Subsurface_Radargram_Data!F79</f>
        <v>175.70149690181847</v>
      </c>
    </row>
    <row r="1061" spans="1:8">
      <c r="A1061" s="34">
        <f>Subsurface_Radargram_Data!A80</f>
        <v>-21</v>
      </c>
      <c r="B1061" s="34">
        <f>Subsurface_Radargram_Data!C80</f>
        <v>12.88167787843871</v>
      </c>
      <c r="C1061" s="34">
        <f>Subsurface_Radargram_Data!A80</f>
        <v>-21</v>
      </c>
      <c r="D1061" s="34">
        <f>Subsurface_Radargram_Data!D80</f>
        <v>13.718103521163068</v>
      </c>
      <c r="E1061" s="34">
        <f>Subsurface_Radargram_Data!A80</f>
        <v>-21</v>
      </c>
      <c r="F1061" s="34">
        <f>Subsurface_Radargram_Data!E80</f>
        <v>54.026012187284529</v>
      </c>
      <c r="G1061" s="34">
        <f>Subsurface_Radargram_Data!A80</f>
        <v>-21</v>
      </c>
      <c r="H1061" s="34">
        <f>Subsurface_Radargram_Data!F80</f>
        <v>175.86984096881648</v>
      </c>
    </row>
    <row r="1062" spans="1:8">
      <c r="A1062" s="34">
        <f>Subsurface_Radargram_Data!A81</f>
        <v>-20.5</v>
      </c>
      <c r="B1062" s="34">
        <f>Subsurface_Radargram_Data!C81</f>
        <v>12.769348916108859</v>
      </c>
      <c r="C1062" s="34">
        <f>Subsurface_Radargram_Data!A81</f>
        <v>-20.5</v>
      </c>
      <c r="D1062" s="34">
        <f>Subsurface_Radargram_Data!D81</f>
        <v>13.595065597432113</v>
      </c>
      <c r="E1062" s="34">
        <f>Subsurface_Radargram_Data!A81</f>
        <v>-20.5</v>
      </c>
      <c r="F1062" s="34">
        <f>Subsurface_Radargram_Data!E81</f>
        <v>53.978975299192534</v>
      </c>
      <c r="G1062" s="34">
        <f>Subsurface_Radargram_Data!A81</f>
        <v>-20.5</v>
      </c>
      <c r="H1062" s="34">
        <f>Subsurface_Radargram_Data!F81</f>
        <v>175.98262105744848</v>
      </c>
    </row>
    <row r="1063" spans="1:8">
      <c r="A1063" s="34">
        <f>Subsurface_Radargram_Data!A82</f>
        <v>-20</v>
      </c>
      <c r="B1063" s="34">
        <f>Subsurface_Radargram_Data!C82</f>
        <v>12.650825608676337</v>
      </c>
      <c r="C1063" s="34">
        <f>Subsurface_Radargram_Data!A82</f>
        <v>-20</v>
      </c>
      <c r="D1063" s="34">
        <f>Subsurface_Radargram_Data!D82</f>
        <v>13.444720813992983</v>
      </c>
      <c r="E1063" s="34">
        <f>Subsurface_Radargram_Data!A82</f>
        <v>-20</v>
      </c>
      <c r="F1063" s="34">
        <f>Subsurface_Radargram_Data!E82</f>
        <v>53.925392986664107</v>
      </c>
      <c r="G1063" s="34">
        <f>Subsurface_Radargram_Data!A82</f>
        <v>-20</v>
      </c>
      <c r="H1063" s="34">
        <f>Subsurface_Radargram_Data!F82</f>
        <v>176.1575277291347</v>
      </c>
    </row>
    <row r="1064" spans="1:8">
      <c r="A1064" s="34">
        <f>Subsurface_Radargram_Data!A83</f>
        <v>-19.5</v>
      </c>
      <c r="B1064" s="34">
        <f>Subsurface_Radargram_Data!C83</f>
        <v>12.527062236122013</v>
      </c>
      <c r="C1064" s="34">
        <f>Subsurface_Radargram_Data!A83</f>
        <v>-19.5</v>
      </c>
      <c r="D1064" s="34">
        <f>Subsurface_Radargram_Data!D83</f>
        <v>13.298407832188209</v>
      </c>
      <c r="E1064" s="34">
        <f>Subsurface_Radargram_Data!A83</f>
        <v>-19.5</v>
      </c>
      <c r="F1064" s="34">
        <f>Subsurface_Radargram_Data!E83</f>
        <v>53.8650755651949</v>
      </c>
      <c r="G1064" s="34">
        <f>Subsurface_Radargram_Data!A83</f>
        <v>-19.5</v>
      </c>
      <c r="H1064" s="34">
        <f>Subsurface_Radargram_Data!F83</f>
        <v>176.29237292882263</v>
      </c>
    </row>
    <row r="1065" spans="1:8">
      <c r="A1065" s="34">
        <f>Subsurface_Radargram_Data!A84</f>
        <v>-19</v>
      </c>
      <c r="B1065" s="34">
        <f>Subsurface_Radargram_Data!C84</f>
        <v>12.399055268350013</v>
      </c>
      <c r="C1065" s="34">
        <f>Subsurface_Radargram_Data!A84</f>
        <v>-19</v>
      </c>
      <c r="D1065" s="34">
        <f>Subsurface_Radargram_Data!D84</f>
        <v>13.135106693120745</v>
      </c>
      <c r="E1065" s="34">
        <f>Subsurface_Radargram_Data!A84</f>
        <v>-19</v>
      </c>
      <c r="F1065" s="34">
        <f>Subsurface_Radargram_Data!E84</f>
        <v>53.798062855117287</v>
      </c>
      <c r="G1065" s="34">
        <f>Subsurface_Radargram_Data!A84</f>
        <v>-19</v>
      </c>
      <c r="H1065" s="34">
        <f>Subsurface_Radargram_Data!F84</f>
        <v>176.46900675512202</v>
      </c>
    </row>
    <row r="1066" spans="1:8">
      <c r="A1066" s="34">
        <f>Subsurface_Radargram_Data!A85</f>
        <v>-18.5</v>
      </c>
      <c r="B1066" s="34">
        <f>Subsurface_Radargram_Data!C85</f>
        <v>12.267835342197955</v>
      </c>
      <c r="C1066" s="34">
        <f>Subsurface_Radargram_Data!A85</f>
        <v>-18.5</v>
      </c>
      <c r="D1066" s="34">
        <f>Subsurface_Radargram_Data!D85</f>
        <v>12.959919383975775</v>
      </c>
      <c r="E1066" s="34">
        <f>Subsurface_Radargram_Data!A85</f>
        <v>-18.5</v>
      </c>
      <c r="F1066" s="34">
        <f>Subsurface_Radargram_Data!E85</f>
        <v>53.724624609149153</v>
      </c>
      <c r="G1066" s="34">
        <f>Subsurface_Radargram_Data!A85</f>
        <v>-18.5</v>
      </c>
      <c r="H1066" s="34">
        <f>Subsurface_Radargram_Data!F85</f>
        <v>176.67850785688245</v>
      </c>
    </row>
    <row r="1067" spans="1:8">
      <c r="A1067" s="34">
        <f>Subsurface_Radargram_Data!A86</f>
        <v>-18</v>
      </c>
      <c r="B1067" s="34">
        <f>Subsurface_Radargram_Data!C86</f>
        <v>12.134458963355151</v>
      </c>
      <c r="C1067" s="34">
        <f>Subsurface_Radargram_Data!A86</f>
        <v>-18</v>
      </c>
      <c r="D1067" s="34">
        <f>Subsurface_Radargram_Data!D86</f>
        <v>12.796767708040639</v>
      </c>
      <c r="E1067" s="34">
        <f>Subsurface_Radargram_Data!A86</f>
        <v>-18</v>
      </c>
      <c r="F1067" s="34">
        <f>Subsurface_Radargram_Data!E86</f>
        <v>53.64525755229829</v>
      </c>
      <c r="G1067" s="34">
        <f>Subsurface_Radargram_Data!A86</f>
        <v>-18</v>
      </c>
      <c r="H1067" s="34">
        <f>Subsurface_Radargram_Data!F86</f>
        <v>176.84660113951827</v>
      </c>
    </row>
    <row r="1068" spans="1:8">
      <c r="A1068" s="34">
        <f>Subsurface_Radargram_Data!A87</f>
        <v>-17.5</v>
      </c>
      <c r="B1068" s="34">
        <f>Subsurface_Radargram_Data!C87</f>
        <v>12</v>
      </c>
      <c r="C1068" s="34">
        <f>Subsurface_Radargram_Data!A87</f>
        <v>-17.5</v>
      </c>
      <c r="D1068" s="34">
        <f>Subsurface_Radargram_Data!D87</f>
        <v>12.623226735380925</v>
      </c>
      <c r="E1068" s="34">
        <f>Subsurface_Radargram_Data!A87</f>
        <v>-17.5</v>
      </c>
      <c r="F1068" s="34">
        <f>Subsurface_Radargram_Data!E87</f>
        <v>53.560679060384096</v>
      </c>
      <c r="G1068" s="34">
        <f>Subsurface_Radargram_Data!A87</f>
        <v>-17.5</v>
      </c>
      <c r="H1068" s="34">
        <f>Subsurface_Radargram_Data!F87</f>
        <v>177.06159109807575</v>
      </c>
    </row>
    <row r="1069" spans="1:8">
      <c r="A1069" s="34">
        <f>Subsurface_Radargram_Data!A88</f>
        <v>-17</v>
      </c>
      <c r="B1069" s="34">
        <f>Subsurface_Radargram_Data!C88</f>
        <v>11.865541036644849</v>
      </c>
      <c r="C1069" s="34">
        <f>Subsurface_Radargram_Data!A88</f>
        <v>-17</v>
      </c>
      <c r="D1069" s="34">
        <f>Subsurface_Radargram_Data!D88</f>
        <v>12.44242867395597</v>
      </c>
      <c r="E1069" s="34">
        <f>Subsurface_Radargram_Data!A88</f>
        <v>-17</v>
      </c>
      <c r="F1069" s="34">
        <f>Subsurface_Radargram_Data!E88</f>
        <v>53.471817550279738</v>
      </c>
      <c r="G1069" s="34">
        <f>Subsurface_Radargram_Data!A88</f>
        <v>-17</v>
      </c>
      <c r="H1069" s="34">
        <f>Subsurface_Radargram_Data!F88</f>
        <v>177.32254129337883</v>
      </c>
    </row>
    <row r="1070" spans="1:8">
      <c r="A1070" s="34">
        <f>Subsurface_Radargram_Data!A89</f>
        <v>-16.5</v>
      </c>
      <c r="B1070" s="34">
        <f>Subsurface_Radargram_Data!C89</f>
        <v>11.732164657802045</v>
      </c>
      <c r="C1070" s="34">
        <f>Subsurface_Radargram_Data!A89</f>
        <v>-16.5</v>
      </c>
      <c r="D1070" s="34">
        <f>Subsurface_Radargram_Data!D89</f>
        <v>12.277327606681929</v>
      </c>
      <c r="E1070" s="34">
        <f>Subsurface_Radargram_Data!A89</f>
        <v>-16.5</v>
      </c>
      <c r="F1070" s="34">
        <f>Subsurface_Radargram_Data!E89</f>
        <v>53.379799701322554</v>
      </c>
      <c r="G1070" s="34">
        <f>Subsurface_Radargram_Data!A89</f>
        <v>-16.5</v>
      </c>
      <c r="H1070" s="34">
        <f>Subsurface_Radargram_Data!F89</f>
        <v>177.55918599462146</v>
      </c>
    </row>
    <row r="1071" spans="1:8">
      <c r="A1071" s="34">
        <f>Subsurface_Radargram_Data!A90</f>
        <v>-16</v>
      </c>
      <c r="B1071" s="34">
        <f>Subsurface_Radargram_Data!C90</f>
        <v>11.600944731649987</v>
      </c>
      <c r="C1071" s="34">
        <f>Subsurface_Radargram_Data!A90</f>
        <v>-16</v>
      </c>
      <c r="D1071" s="34">
        <f>Subsurface_Radargram_Data!D90</f>
        <v>12.130289260016369</v>
      </c>
      <c r="E1071" s="34">
        <f>Subsurface_Radargram_Data!A90</f>
        <v>-16</v>
      </c>
      <c r="F1071" s="34">
        <f>Subsurface_Radargram_Data!E90</f>
        <v>53.285934672518344</v>
      </c>
      <c r="G1071" s="34">
        <f>Subsurface_Radargram_Data!A90</f>
        <v>-16</v>
      </c>
      <c r="H1071" s="34">
        <f>Subsurface_Radargram_Data!F90</f>
        <v>177.77320207428289</v>
      </c>
    </row>
    <row r="1072" spans="1:8">
      <c r="A1072" s="34">
        <f>Subsurface_Radargram_Data!A91</f>
        <v>-15.5</v>
      </c>
      <c r="B1072" s="34">
        <f>Subsurface_Radargram_Data!C91</f>
        <v>11.472937763877987</v>
      </c>
      <c r="C1072" s="34">
        <f>Subsurface_Radargram_Data!A91</f>
        <v>-15.5</v>
      </c>
      <c r="D1072" s="34">
        <f>Subsurface_Radargram_Data!D91</f>
        <v>11.978168198667127</v>
      </c>
      <c r="E1072" s="34">
        <f>Subsurface_Radargram_Data!A91</f>
        <v>-15.5</v>
      </c>
      <c r="F1072" s="34">
        <f>Subsurface_Radargram_Data!E91</f>
        <v>53.191695523504883</v>
      </c>
      <c r="G1072" s="34">
        <f>Subsurface_Radargram_Data!A91</f>
        <v>-15.5</v>
      </c>
      <c r="H1072" s="34">
        <f>Subsurface_Radargram_Data!F91</f>
        <v>178.05527547665494</v>
      </c>
    </row>
    <row r="1073" spans="1:8">
      <c r="A1073" s="34">
        <f>Subsurface_Radargram_Data!A92</f>
        <v>-15</v>
      </c>
      <c r="B1073" s="34">
        <f>Subsurface_Radargram_Data!C92</f>
        <v>11.349174391323663</v>
      </c>
      <c r="C1073" s="34">
        <f>Subsurface_Radargram_Data!A92</f>
        <v>-15</v>
      </c>
      <c r="D1073" s="34">
        <f>Subsurface_Radargram_Data!D92</f>
        <v>11.84923662660562</v>
      </c>
      <c r="E1073" s="34">
        <f>Subsurface_Radargram_Data!A92</f>
        <v>-15</v>
      </c>
      <c r="F1073" s="34">
        <f>Subsurface_Radargram_Data!E92</f>
        <v>53.098698088086074</v>
      </c>
      <c r="G1073" s="34">
        <f>Subsurface_Radargram_Data!A92</f>
        <v>-15</v>
      </c>
      <c r="H1073" s="34">
        <f>Subsurface_Radargram_Data!F92</f>
        <v>178.31569032245292</v>
      </c>
    </row>
    <row r="1074" spans="1:8">
      <c r="A1074" s="34">
        <f>Subsurface_Radargram_Data!A93</f>
        <v>-14.5</v>
      </c>
      <c r="B1074" s="34">
        <f>Subsurface_Radargram_Data!C93</f>
        <v>11.230651083891141</v>
      </c>
      <c r="C1074" s="34">
        <f>Subsurface_Radargram_Data!A93</f>
        <v>-14.5</v>
      </c>
      <c r="D1074" s="34">
        <f>Subsurface_Radargram_Data!D93</f>
        <v>11.73542882172482</v>
      </c>
      <c r="E1074" s="34">
        <f>Subsurface_Radargram_Data!A93</f>
        <v>-14.5</v>
      </c>
      <c r="F1074" s="34">
        <f>Subsurface_Radargram_Data!E93</f>
        <v>53.008677586865588</v>
      </c>
      <c r="G1074" s="34">
        <f>Subsurface_Radargram_Data!A93</f>
        <v>-14.5</v>
      </c>
      <c r="H1074" s="34">
        <f>Subsurface_Radargram_Data!F93</f>
        <v>178.59131919155789</v>
      </c>
    </row>
    <row r="1075" spans="1:8">
      <c r="A1075" s="34">
        <f>Subsurface_Radargram_Data!A94</f>
        <v>-14</v>
      </c>
      <c r="B1075" s="34">
        <f>Subsurface_Radargram_Data!C94</f>
        <v>11.11832212156129</v>
      </c>
      <c r="C1075" s="34">
        <f>Subsurface_Radargram_Data!A94</f>
        <v>-14</v>
      </c>
      <c r="D1075" s="34">
        <f>Subsurface_Radargram_Data!D94</f>
        <v>11.634209625118213</v>
      </c>
      <c r="E1075" s="34">
        <f>Subsurface_Radargram_Data!A94</f>
        <v>-14</v>
      </c>
      <c r="F1075" s="34">
        <f>Subsurface_Radargram_Data!E94</f>
        <v>52.923463299499616</v>
      </c>
      <c r="G1075" s="34">
        <f>Subsurface_Radargram_Data!A94</f>
        <v>-14</v>
      </c>
      <c r="H1075" s="34">
        <f>Subsurface_Radargram_Data!F94</f>
        <v>178.89893764782522</v>
      </c>
    </row>
    <row r="1076" spans="1:8">
      <c r="A1076" s="34">
        <f>Subsurface_Radargram_Data!A95</f>
        <v>-13.5</v>
      </c>
      <c r="B1076" s="34">
        <f>Subsurface_Radargram_Data!C95</f>
        <v>11.013091911090431</v>
      </c>
      <c r="C1076" s="34">
        <f>Subsurface_Radargram_Data!A95</f>
        <v>-13.5</v>
      </c>
      <c r="D1076" s="34">
        <f>Subsurface_Radargram_Data!D95</f>
        <v>11.554909378968979</v>
      </c>
      <c r="E1076" s="34">
        <f>Subsurface_Radargram_Data!A95</f>
        <v>-13.5</v>
      </c>
      <c r="F1076" s="34">
        <f>Subsurface_Radargram_Data!E95</f>
        <v>52.84495164679894</v>
      </c>
      <c r="G1076" s="34">
        <f>Subsurface_Radargram_Data!A95</f>
        <v>-13.5</v>
      </c>
      <c r="H1076" s="34">
        <f>Subsurface_Radargram_Data!F95</f>
        <v>179.21291702078796</v>
      </c>
    </row>
    <row r="1077" spans="1:8">
      <c r="A1077" s="34">
        <f>Subsurface_Radargram_Data!A96</f>
        <v>-13</v>
      </c>
      <c r="B1077" s="34">
        <f>Subsurface_Radargram_Data!C96</f>
        <v>10.915807704258913</v>
      </c>
      <c r="C1077" s="34">
        <f>Subsurface_Radargram_Data!A96</f>
        <v>-13</v>
      </c>
      <c r="D1077" s="34">
        <f>Subsurface_Radargram_Data!D96</f>
        <v>11.5060753683172</v>
      </c>
      <c r="E1077" s="34">
        <f>Subsurface_Radargram_Data!A96</f>
        <v>-13</v>
      </c>
      <c r="F1077" s="34">
        <f>Subsurface_Radargram_Data!E96</f>
        <v>52.77507805784559</v>
      </c>
      <c r="G1077" s="34">
        <f>Subsurface_Radargram_Data!A96</f>
        <v>-13</v>
      </c>
      <c r="H1077" s="34">
        <f>Subsurface_Radargram_Data!F96</f>
        <v>179.50937246047235</v>
      </c>
    </row>
    <row r="1078" spans="1:8">
      <c r="A1078" s="34">
        <f>Subsurface_Radargram_Data!A97</f>
        <v>-12.5</v>
      </c>
      <c r="B1078" s="34">
        <f>Subsurface_Radargram_Data!C97</f>
        <v>10.827252776297955</v>
      </c>
      <c r="C1078" s="34">
        <f>Subsurface_Radargram_Data!A97</f>
        <v>-12.5</v>
      </c>
      <c r="D1078" s="34">
        <f>Subsurface_Radargram_Data!D97</f>
        <v>11.482382923177182</v>
      </c>
      <c r="E1078" s="34">
        <f>Subsurface_Radargram_Data!A97</f>
        <v>-12.5</v>
      </c>
      <c r="F1078" s="34">
        <f>Subsurface_Radargram_Data!E97</f>
        <v>52.71578801701763</v>
      </c>
      <c r="G1078" s="34">
        <f>Subsurface_Radargram_Data!A97</f>
        <v>-12.5</v>
      </c>
      <c r="H1078" s="34">
        <f>Subsurface_Radargram_Data!F97</f>
        <v>179.81186720593229</v>
      </c>
    </row>
    <row r="1079" spans="1:8">
      <c r="A1079" s="34">
        <f>Subsurface_Radargram_Data!A98</f>
        <v>-12</v>
      </c>
      <c r="B1079" s="34">
        <f>Subsurface_Radargram_Data!C98</f>
        <v>10.748140119418046</v>
      </c>
      <c r="C1079" s="34">
        <f>Subsurface_Radargram_Data!A98</f>
        <v>-12</v>
      </c>
      <c r="D1079" s="34">
        <f>Subsurface_Radargram_Data!D98</f>
        <v>11.471387082687297</v>
      </c>
      <c r="E1079" s="34">
        <f>Subsurface_Radargram_Data!A98</f>
        <v>-12</v>
      </c>
      <c r="F1079" s="34">
        <f>Subsurface_Radargram_Data!E98</f>
        <v>52.66900769998341</v>
      </c>
      <c r="G1079" s="34">
        <f>Subsurface_Radargram_Data!A98</f>
        <v>-12</v>
      </c>
      <c r="H1079" s="34">
        <f>Subsurface_Radargram_Data!F98</f>
        <v>180.16769164518217</v>
      </c>
    </row>
    <row r="1080" spans="1:8">
      <c r="A1080" s="34">
        <f>Subsurface_Radargram_Data!A99</f>
        <v>-11.5</v>
      </c>
      <c r="B1080" s="34">
        <f>Subsurface_Radargram_Data!C99</f>
        <v>10.679106702214893</v>
      </c>
      <c r="C1080" s="34">
        <f>Subsurface_Radargram_Data!A99</f>
        <v>-11.5</v>
      </c>
      <c r="D1080" s="34">
        <f>Subsurface_Radargram_Data!D99</f>
        <v>11.501800541545633</v>
      </c>
      <c r="E1080" s="34">
        <f>Subsurface_Radargram_Data!A99</f>
        <v>-11.5</v>
      </c>
      <c r="F1080" s="34">
        <f>Subsurface_Radargram_Data!E99</f>
        <v>52.636614616059525</v>
      </c>
      <c r="G1080" s="34">
        <f>Subsurface_Radargram_Data!A99</f>
        <v>-11.5</v>
      </c>
      <c r="H1080" s="34">
        <f>Subsurface_Radargram_Data!F99</f>
        <v>180.47881859576071</v>
      </c>
    </row>
    <row r="1081" spans="1:8">
      <c r="A1081" s="34">
        <f>Subsurface_Radargram_Data!A100</f>
        <v>-11</v>
      </c>
      <c r="B1081" s="34">
        <f>Subsurface_Radargram_Data!C100</f>
        <v>10.620708341172824</v>
      </c>
      <c r="C1081" s="34">
        <f>Subsurface_Radargram_Data!A100</f>
        <v>-11</v>
      </c>
      <c r="D1081" s="34">
        <f>Subsurface_Radargram_Data!D100</f>
        <v>11.550794796189141</v>
      </c>
      <c r="E1081" s="34">
        <f>Subsurface_Radargram_Data!A100</f>
        <v>-11</v>
      </c>
      <c r="F1081" s="34">
        <f>Subsurface_Radargram_Data!E100</f>
        <v>52.620408676641993</v>
      </c>
      <c r="G1081" s="34">
        <f>Subsurface_Radargram_Data!A100</f>
        <v>-11</v>
      </c>
      <c r="H1081" s="34">
        <f>Subsurface_Radargram_Data!F100</f>
        <v>180.82629673777689</v>
      </c>
    </row>
    <row r="1082" spans="1:8">
      <c r="A1082" s="34">
        <f>Subsurface_Radargram_Data!A101</f>
        <v>-10.5</v>
      </c>
      <c r="B1082" s="34">
        <f>Subsurface_Radargram_Data!C101</f>
        <v>10.57341522555727</v>
      </c>
      <c r="C1082" s="34">
        <f>Subsurface_Radargram_Data!A101</f>
        <v>-10.5</v>
      </c>
      <c r="D1082" s="34">
        <f>Subsurface_Radargram_Data!D101</f>
        <v>11.628559856131703</v>
      </c>
      <c r="E1082" s="34">
        <f>Subsurface_Radargram_Data!A101</f>
        <v>-10.5</v>
      </c>
      <c r="F1082" s="34">
        <f>Subsurface_Radargram_Data!E101</f>
        <v>52.622084105624189</v>
      </c>
      <c r="G1082" s="34">
        <f>Subsurface_Radargram_Data!A101</f>
        <v>-10.5</v>
      </c>
      <c r="H1082" s="34">
        <f>Subsurface_Radargram_Data!F101</f>
        <v>181.17425923799036</v>
      </c>
    </row>
    <row r="1083" spans="1:8">
      <c r="A1083" s="34">
        <f>Subsurface_Radargram_Data!A102</f>
        <v>-10</v>
      </c>
      <c r="B1083" s="34">
        <f>Subsurface_Radargram_Data!C102</f>
        <v>10.537608131727264</v>
      </c>
      <c r="C1083" s="34">
        <f>Subsurface_Radargram_Data!A102</f>
        <v>-10</v>
      </c>
      <c r="D1083" s="34">
        <f>Subsurface_Radargram_Data!D102</f>
        <v>11.730041486604748</v>
      </c>
      <c r="E1083" s="34">
        <f>Subsurface_Radargram_Data!A102</f>
        <v>-10</v>
      </c>
      <c r="F1083" s="34">
        <f>Subsurface_Radargram_Data!E102</f>
        <v>52.643202597813215</v>
      </c>
      <c r="G1083" s="34">
        <f>Subsurface_Radargram_Data!A102</f>
        <v>-10</v>
      </c>
      <c r="H1083" s="34">
        <f>Subsurface_Radargram_Data!F102</f>
        <v>181.53883166294443</v>
      </c>
    </row>
    <row r="1084" spans="1:8">
      <c r="A1084" s="34">
        <f>Subsurface_Radargram_Data!A103</f>
        <v>-9.5</v>
      </c>
      <c r="B1084" s="34">
        <f>Subsurface_Radargram_Data!C103</f>
        <v>10.513575357348097</v>
      </c>
      <c r="C1084" s="34">
        <f>Subsurface_Radargram_Data!A103</f>
        <v>-9.5</v>
      </c>
      <c r="D1084" s="34">
        <f>Subsurface_Radargram_Data!D103</f>
        <v>11.856401515004762</v>
      </c>
      <c r="E1084" s="34">
        <f>Subsurface_Radargram_Data!A103</f>
        <v>-9.5</v>
      </c>
      <c r="F1084" s="34">
        <f>Subsurface_Radargram_Data!E103</f>
        <v>52.68516811544707</v>
      </c>
      <c r="G1084" s="34">
        <f>Subsurface_Radargram_Data!A103</f>
        <v>-9.5</v>
      </c>
      <c r="H1084" s="34">
        <f>Subsurface_Radargram_Data!F103</f>
        <v>181.91302995233184</v>
      </c>
    </row>
    <row r="1085" spans="1:8">
      <c r="A1085" s="34">
        <f>Subsurface_Radargram_Data!A104</f>
        <v>-9</v>
      </c>
      <c r="B1085" s="34">
        <f>Subsurface_Radargram_Data!C104</f>
        <v>10.501510400188028</v>
      </c>
      <c r="C1085" s="34">
        <f>Subsurface_Radargram_Data!A104</f>
        <v>-9</v>
      </c>
      <c r="D1085" s="34">
        <f>Subsurface_Radargram_Data!D104</f>
        <v>12.012952120862145</v>
      </c>
      <c r="E1085" s="34">
        <f>Subsurface_Radargram_Data!A104</f>
        <v>-9</v>
      </c>
      <c r="F1085" s="34">
        <f>Subsurface_Radargram_Data!E104</f>
        <v>52.749203691195362</v>
      </c>
      <c r="G1085" s="34">
        <f>Subsurface_Radargram_Data!A104</f>
        <v>-9</v>
      </c>
      <c r="H1085" s="34">
        <f>Subsurface_Radargram_Data!F104</f>
        <v>182.27402002340526</v>
      </c>
    </row>
    <row r="1086" spans="1:8">
      <c r="A1086" s="34">
        <f>Subsurface_Radargram_Data!A105</f>
        <v>-8.5</v>
      </c>
      <c r="B1086" s="34">
        <f>Subsurface_Radargram_Data!C105</f>
        <v>10.501510400188028</v>
      </c>
      <c r="C1086" s="34">
        <f>Subsurface_Radargram_Data!A105</f>
        <v>-8.5</v>
      </c>
      <c r="D1086" s="34">
        <f>Subsurface_Radargram_Data!D105</f>
        <v>12.178849110026638</v>
      </c>
      <c r="E1086" s="34">
        <f>Subsurface_Radargram_Data!A105</f>
        <v>-8.5</v>
      </c>
      <c r="F1086" s="34">
        <f>Subsurface_Radargram_Data!E105</f>
        <v>52.836330578783517</v>
      </c>
      <c r="G1086" s="34">
        <f>Subsurface_Radargram_Data!A105</f>
        <v>-8.5</v>
      </c>
      <c r="H1086" s="34">
        <f>Subsurface_Radargram_Data!F105</f>
        <v>182.6892409541461</v>
      </c>
    </row>
    <row r="1087" spans="1:8">
      <c r="A1087" s="34">
        <f>Subsurface_Radargram_Data!A106</f>
        <v>-8</v>
      </c>
      <c r="B1087" s="34">
        <f>Subsurface_Radargram_Data!C106</f>
        <v>10.513575357348097</v>
      </c>
      <c r="C1087" s="34">
        <f>Subsurface_Radargram_Data!A106</f>
        <v>-8</v>
      </c>
      <c r="D1087" s="34">
        <f>Subsurface_Radargram_Data!D106</f>
        <v>12.383300612394327</v>
      </c>
      <c r="E1087" s="34">
        <f>Subsurface_Radargram_Data!A106</f>
        <v>-8</v>
      </c>
      <c r="F1087" s="34">
        <f>Subsurface_Radargram_Data!E106</f>
        <v>52.947350059991933</v>
      </c>
      <c r="G1087" s="34">
        <f>Subsurface_Radargram_Data!A106</f>
        <v>-8</v>
      </c>
      <c r="H1087" s="34">
        <f>Subsurface_Radargram_Data!F106</f>
        <v>183.04974332940324</v>
      </c>
    </row>
    <row r="1088" spans="1:8">
      <c r="A1088" s="34">
        <f>Subsurface_Radargram_Data!A107</f>
        <v>-7.5</v>
      </c>
      <c r="B1088" s="34">
        <f>Subsurface_Radargram_Data!C107</f>
        <v>10.537608131727264</v>
      </c>
      <c r="C1088" s="34">
        <f>Subsurface_Radargram_Data!A107</f>
        <v>-7.5</v>
      </c>
      <c r="D1088" s="34">
        <f>Subsurface_Radargram_Data!D107</f>
        <v>12.597934112875077</v>
      </c>
      <c r="E1088" s="34">
        <f>Subsurface_Radargram_Data!A107</f>
        <v>-7.5</v>
      </c>
      <c r="F1088" s="34">
        <f>Subsurface_Radargram_Data!E107</f>
        <v>53.082828179708457</v>
      </c>
      <c r="G1088" s="34">
        <f>Subsurface_Radargram_Data!A107</f>
        <v>-7.5</v>
      </c>
      <c r="H1088" s="34">
        <f>Subsurface_Radargram_Data!F107</f>
        <v>183.44699137663568</v>
      </c>
    </row>
    <row r="1089" spans="1:8">
      <c r="A1089" s="34">
        <f>Subsurface_Radargram_Data!A108</f>
        <v>-7</v>
      </c>
      <c r="B1089" s="34">
        <f>Subsurface_Radargram_Data!C108</f>
        <v>10.57341522555727</v>
      </c>
      <c r="C1089" s="34">
        <f>Subsurface_Radargram_Data!A108</f>
        <v>-7</v>
      </c>
      <c r="D1089" s="34">
        <f>Subsurface_Radargram_Data!D108</f>
        <v>12.81975927419813</v>
      </c>
      <c r="E1089" s="34">
        <f>Subsurface_Radargram_Data!A108</f>
        <v>-7</v>
      </c>
      <c r="F1089" s="34">
        <f>Subsurface_Radargram_Data!E108</f>
        <v>53.243083639488049</v>
      </c>
      <c r="G1089" s="34">
        <f>Subsurface_Radargram_Data!A108</f>
        <v>-7</v>
      </c>
      <c r="H1089" s="34">
        <f>Subsurface_Radargram_Data!F108</f>
        <v>183.88259630786069</v>
      </c>
    </row>
    <row r="1090" spans="1:8">
      <c r="A1090" s="34">
        <f>Subsurface_Radargram_Data!A109</f>
        <v>-6.5</v>
      </c>
      <c r="B1090" s="34">
        <f>Subsurface_Radargram_Data!C109</f>
        <v>10.620708341172824</v>
      </c>
      <c r="C1090" s="34">
        <f>Subsurface_Radargram_Data!A109</f>
        <v>-6.5</v>
      </c>
      <c r="D1090" s="34">
        <f>Subsurface_Radargram_Data!D109</f>
        <v>13.075709208052771</v>
      </c>
      <c r="E1090" s="34">
        <f>Subsurface_Radargram_Data!A109</f>
        <v>-6.5</v>
      </c>
      <c r="F1090" s="34">
        <f>Subsurface_Radargram_Data!E109</f>
        <v>53.428179035301774</v>
      </c>
      <c r="G1090" s="34">
        <f>Subsurface_Radargram_Data!A109</f>
        <v>-6.5</v>
      </c>
      <c r="H1090" s="34">
        <f>Subsurface_Radargram_Data!F109</f>
        <v>184.25253983015571</v>
      </c>
    </row>
    <row r="1091" spans="1:8">
      <c r="A1091" s="34">
        <f>Subsurface_Radargram_Data!A110</f>
        <v>-6</v>
      </c>
      <c r="B1091" s="34">
        <f>Subsurface_Radargram_Data!C110</f>
        <v>10.679106702214893</v>
      </c>
      <c r="C1091" s="34">
        <f>Subsurface_Radargram_Data!A110</f>
        <v>-6</v>
      </c>
      <c r="D1091" s="34">
        <f>Subsurface_Radargram_Data!D110</f>
        <v>13.334015482247093</v>
      </c>
      <c r="E1091" s="34">
        <f>Subsurface_Radargram_Data!A110</f>
        <v>-6</v>
      </c>
      <c r="F1091" s="34">
        <f>Subsurface_Radargram_Data!E110</f>
        <v>53.637915577495612</v>
      </c>
      <c r="G1091" s="34">
        <f>Subsurface_Radargram_Data!A110</f>
        <v>-6</v>
      </c>
      <c r="H1091" s="34">
        <f>Subsurface_Radargram_Data!F110</f>
        <v>184.6574923480014</v>
      </c>
    </row>
    <row r="1092" spans="1:8">
      <c r="A1092" s="34">
        <f>Subsurface_Radargram_Data!A111</f>
        <v>-5.5</v>
      </c>
      <c r="B1092" s="34">
        <f>Subsurface_Radargram_Data!C111</f>
        <v>10.748140119418046</v>
      </c>
      <c r="C1092" s="34">
        <f>Subsurface_Radargram_Data!A111</f>
        <v>-5.5</v>
      </c>
      <c r="D1092" s="34">
        <f>Subsurface_Radargram_Data!D111</f>
        <v>13.600505097028599</v>
      </c>
      <c r="E1092" s="34">
        <f>Subsurface_Radargram_Data!A111</f>
        <v>-5.5</v>
      </c>
      <c r="F1092" s="34" t="str">
        <f>Subsurface_Radargram_Data!E111</f>
        <v/>
      </c>
      <c r="G1092" s="34">
        <f>Subsurface_Radargram_Data!A111</f>
        <v>-5.5</v>
      </c>
      <c r="H1092" s="34">
        <f>Subsurface_Radargram_Data!F111</f>
        <v>185.06591487723395</v>
      </c>
    </row>
    <row r="1093" spans="1:8">
      <c r="A1093" s="34">
        <f>Subsurface_Radargram_Data!A112</f>
        <v>-5</v>
      </c>
      <c r="B1093" s="34">
        <f>Subsurface_Radargram_Data!C112</f>
        <v>10.827252776297955</v>
      </c>
      <c r="C1093" s="34">
        <f>Subsurface_Radargram_Data!A112</f>
        <v>-5</v>
      </c>
      <c r="D1093" s="34">
        <f>Subsurface_Radargram_Data!D112</f>
        <v>13.87318076473001</v>
      </c>
      <c r="E1093" s="34">
        <f>Subsurface_Radargram_Data!A112</f>
        <v>-5</v>
      </c>
      <c r="F1093" s="34" t="str">
        <f>Subsurface_Radargram_Data!E112</f>
        <v/>
      </c>
      <c r="G1093" s="34">
        <f>Subsurface_Radargram_Data!A112</f>
        <v>-5</v>
      </c>
      <c r="H1093" s="34">
        <f>Subsurface_Radargram_Data!F112</f>
        <v>185.47317768106456</v>
      </c>
    </row>
    <row r="1094" spans="1:8">
      <c r="A1094" s="34">
        <f>Subsurface_Radargram_Data!A113</f>
        <v>-4.5</v>
      </c>
      <c r="B1094" s="34">
        <f>Subsurface_Radargram_Data!C113</f>
        <v>10.915807704258913</v>
      </c>
      <c r="C1094" s="34">
        <f>Subsurface_Radargram_Data!A113</f>
        <v>-4.5</v>
      </c>
      <c r="D1094" s="34">
        <f>Subsurface_Radargram_Data!D113</f>
        <v>14.152576323434078</v>
      </c>
      <c r="E1094" s="34">
        <f>Subsurface_Radargram_Data!A113</f>
        <v>-4.5</v>
      </c>
      <c r="F1094" s="34" t="str">
        <f>Subsurface_Radargram_Data!E113</f>
        <v/>
      </c>
      <c r="G1094" s="34">
        <f>Subsurface_Radargram_Data!A113</f>
        <v>-4.5</v>
      </c>
      <c r="H1094" s="34">
        <f>Subsurface_Radargram_Data!F113</f>
        <v>185.86547178613759</v>
      </c>
    </row>
    <row r="1095" spans="1:8">
      <c r="A1095" s="34">
        <f>Subsurface_Radargram_Data!A114</f>
        <v>-4</v>
      </c>
      <c r="B1095" s="34">
        <f>Subsurface_Radargram_Data!C114</f>
        <v>11.013091911090431</v>
      </c>
      <c r="C1095" s="34">
        <f>Subsurface_Radargram_Data!A114</f>
        <v>-4</v>
      </c>
      <c r="D1095" s="34">
        <f>Subsurface_Radargram_Data!D114</f>
        <v>14.434711607130424</v>
      </c>
      <c r="E1095" s="34">
        <f>Subsurface_Radargram_Data!A114</f>
        <v>-4</v>
      </c>
      <c r="F1095" s="34" t="str">
        <f>Subsurface_Radargram_Data!E114</f>
        <v/>
      </c>
      <c r="G1095" s="34">
        <f>Subsurface_Radargram_Data!A114</f>
        <v>-4</v>
      </c>
      <c r="H1095" s="34">
        <f>Subsurface_Radargram_Data!F114</f>
        <v>186.2446257435596</v>
      </c>
    </row>
    <row r="1096" spans="1:8">
      <c r="A1096" s="34">
        <f>Subsurface_Radargram_Data!A115</f>
        <v>-3.5</v>
      </c>
      <c r="B1096" s="34">
        <f>Subsurface_Radargram_Data!C115</f>
        <v>11.11832212156129</v>
      </c>
      <c r="C1096" s="34">
        <f>Subsurface_Radargram_Data!A115</f>
        <v>-3.5</v>
      </c>
      <c r="D1096" s="34">
        <f>Subsurface_Radargram_Data!D115</f>
        <v>14.702304134518208</v>
      </c>
      <c r="E1096" s="34">
        <f>Subsurface_Radargram_Data!A115</f>
        <v>-3.5</v>
      </c>
      <c r="F1096" s="34" t="str">
        <f>Subsurface_Radargram_Data!E115</f>
        <v/>
      </c>
      <c r="G1096" s="34">
        <f>Subsurface_Radargram_Data!A115</f>
        <v>-3.5</v>
      </c>
      <c r="H1096" s="34">
        <f>Subsurface_Radargram_Data!F115</f>
        <v>186.65902433286868</v>
      </c>
    </row>
    <row r="1097" spans="1:8">
      <c r="A1097" s="34">
        <f>Subsurface_Radargram_Data!A116</f>
        <v>-3</v>
      </c>
      <c r="B1097" s="34">
        <f>Subsurface_Radargram_Data!C116</f>
        <v>11.230651083891141</v>
      </c>
      <c r="C1097" s="34">
        <f>Subsurface_Radargram_Data!A116</f>
        <v>-3</v>
      </c>
      <c r="D1097" s="34">
        <f>Subsurface_Radargram_Data!D116</f>
        <v>14.980699567576403</v>
      </c>
      <c r="E1097" s="34">
        <f>Subsurface_Radargram_Data!A116</f>
        <v>-3</v>
      </c>
      <c r="F1097" s="34" t="str">
        <f>Subsurface_Radargram_Data!E116</f>
        <v/>
      </c>
      <c r="G1097" s="34">
        <f>Subsurface_Radargram_Data!A116</f>
        <v>-3</v>
      </c>
      <c r="H1097" s="34">
        <f>Subsurface_Radargram_Data!F116</f>
        <v>187.00800986132319</v>
      </c>
    </row>
    <row r="1098" spans="1:8">
      <c r="A1098" s="34">
        <f>Subsurface_Radargram_Data!A117</f>
        <v>-2.5</v>
      </c>
      <c r="B1098" s="34">
        <f>Subsurface_Radargram_Data!C117</f>
        <v>11.349174391323663</v>
      </c>
      <c r="C1098" s="34">
        <f>Subsurface_Radargram_Data!A117</f>
        <v>-2.5</v>
      </c>
      <c r="D1098" s="34">
        <f>Subsurface_Radargram_Data!D117</f>
        <v>15.242809073752332</v>
      </c>
      <c r="E1098" s="34">
        <f>Subsurface_Radargram_Data!A117</f>
        <v>-2.5</v>
      </c>
      <c r="F1098" s="34" t="str">
        <f>Subsurface_Radargram_Data!E117</f>
        <v/>
      </c>
      <c r="G1098" s="34">
        <f>Subsurface_Radargram_Data!A117</f>
        <v>-2.5</v>
      </c>
      <c r="H1098" s="34">
        <f>Subsurface_Radargram_Data!F117</f>
        <v>187.37475513034281</v>
      </c>
    </row>
    <row r="1099" spans="1:8">
      <c r="A1099" s="34">
        <f>Subsurface_Radargram_Data!A118</f>
        <v>-2</v>
      </c>
      <c r="B1099" s="34">
        <f>Subsurface_Radargram_Data!C118</f>
        <v>11.472937763877987</v>
      </c>
      <c r="C1099" s="34">
        <f>Subsurface_Radargram_Data!A118</f>
        <v>-2</v>
      </c>
      <c r="D1099" s="34">
        <f>Subsurface_Radargram_Data!D118</f>
        <v>15.499254058509585</v>
      </c>
      <c r="E1099" s="34">
        <f>Subsurface_Radargram_Data!A118</f>
        <v>-2</v>
      </c>
      <c r="F1099" s="34" t="str">
        <f>Subsurface_Radargram_Data!E118</f>
        <v/>
      </c>
      <c r="G1099" s="34">
        <f>Subsurface_Radargram_Data!A118</f>
        <v>-2</v>
      </c>
      <c r="H1099" s="34">
        <f>Subsurface_Radargram_Data!F118</f>
        <v>187.71090407662348</v>
      </c>
    </row>
    <row r="1100" spans="1:8">
      <c r="A1100" s="34">
        <f>Subsurface_Radargram_Data!A119</f>
        <v>-1.5</v>
      </c>
      <c r="B1100" s="34">
        <f>Subsurface_Radargram_Data!C119</f>
        <v>11.600944731649987</v>
      </c>
      <c r="C1100" s="34">
        <f>Subsurface_Radargram_Data!A119</f>
        <v>-1.5</v>
      </c>
      <c r="D1100" s="34">
        <f>Subsurface_Radargram_Data!D119</f>
        <v>15.731093031687315</v>
      </c>
      <c r="E1100" s="34">
        <f>Subsurface_Radargram_Data!A119</f>
        <v>-1.5</v>
      </c>
      <c r="F1100" s="34" t="str">
        <f>Subsurface_Radargram_Data!E119</f>
        <v/>
      </c>
      <c r="G1100" s="34">
        <f>Subsurface_Radargram_Data!A119</f>
        <v>-1.5</v>
      </c>
      <c r="H1100" s="34">
        <f>Subsurface_Radargram_Data!F119</f>
        <v>188.07216619737875</v>
      </c>
    </row>
    <row r="1101" spans="1:8">
      <c r="A1101" s="34">
        <f>Subsurface_Radargram_Data!A120</f>
        <v>-1</v>
      </c>
      <c r="B1101" s="34">
        <f>Subsurface_Radargram_Data!C120</f>
        <v>11.732164657802045</v>
      </c>
      <c r="C1101" s="34">
        <f>Subsurface_Radargram_Data!A120</f>
        <v>-1</v>
      </c>
      <c r="D1101" s="34">
        <f>Subsurface_Radargram_Data!D120</f>
        <v>15.952226502738212</v>
      </c>
      <c r="E1101" s="34">
        <f>Subsurface_Radargram_Data!A120</f>
        <v>-1</v>
      </c>
      <c r="F1101" s="34" t="str">
        <f>Subsurface_Radargram_Data!E120</f>
        <v/>
      </c>
      <c r="G1101" s="34">
        <f>Subsurface_Radargram_Data!A120</f>
        <v>-1</v>
      </c>
      <c r="H1101" s="34">
        <f>Subsurface_Radargram_Data!F120</f>
        <v>188.40002708568704</v>
      </c>
    </row>
    <row r="1102" spans="1:8">
      <c r="A1102" s="34">
        <f>Subsurface_Radargram_Data!A121</f>
        <v>-0.5</v>
      </c>
      <c r="B1102" s="34">
        <f>Subsurface_Radargram_Data!C121</f>
        <v>11.865541036644849</v>
      </c>
      <c r="C1102" s="34">
        <f>Subsurface_Radargram_Data!A121</f>
        <v>-0.5</v>
      </c>
      <c r="D1102" s="34">
        <f>Subsurface_Radargram_Data!D121</f>
        <v>16.164410117616658</v>
      </c>
      <c r="E1102" s="34">
        <f>Subsurface_Radargram_Data!A121</f>
        <v>-0.5</v>
      </c>
      <c r="F1102" s="34" t="str">
        <f>Subsurface_Radargram_Data!E121</f>
        <v/>
      </c>
      <c r="G1102" s="34">
        <f>Subsurface_Radargram_Data!A121</f>
        <v>-0.5</v>
      </c>
      <c r="H1102" s="34">
        <f>Subsurface_Radargram_Data!F121</f>
        <v>188.67931750038861</v>
      </c>
    </row>
    <row r="1103" spans="1:8">
      <c r="A1103" s="34">
        <f>Subsurface_Radargram_Data!A122</f>
        <v>0</v>
      </c>
      <c r="B1103" s="34">
        <f>Subsurface_Radargram_Data!C122</f>
        <v>12</v>
      </c>
      <c r="C1103" s="34">
        <f>Subsurface_Radargram_Data!A122</f>
        <v>0</v>
      </c>
      <c r="D1103" s="34">
        <f>Subsurface_Radargram_Data!D122</f>
        <v>16.341659494960119</v>
      </c>
      <c r="E1103" s="34">
        <f>Subsurface_Radargram_Data!A122</f>
        <v>0</v>
      </c>
      <c r="F1103" s="34" t="str">
        <f>Subsurface_Radargram_Data!E122</f>
        <v/>
      </c>
      <c r="G1103" s="34">
        <f>Subsurface_Radargram_Data!A122</f>
        <v>0</v>
      </c>
      <c r="H1103" s="34">
        <f>Subsurface_Radargram_Data!F122</f>
        <v>188.99289727752256</v>
      </c>
    </row>
    <row r="1104" spans="1:8">
      <c r="A1104" s="34">
        <f>Subsurface_Radargram_Data!A123</f>
        <v>0.5</v>
      </c>
      <c r="B1104" s="34">
        <f>Subsurface_Radargram_Data!C123</f>
        <v>12.134458963355151</v>
      </c>
      <c r="C1104" s="34">
        <f>Subsurface_Radargram_Data!A123</f>
        <v>0.5</v>
      </c>
      <c r="D1104" s="34">
        <f>Subsurface_Radargram_Data!D123</f>
        <v>16.493179649616593</v>
      </c>
      <c r="E1104" s="34">
        <f>Subsurface_Radargram_Data!A123</f>
        <v>0.5</v>
      </c>
      <c r="F1104" s="34" t="str">
        <f>Subsurface_Radargram_Data!E123</f>
        <v/>
      </c>
      <c r="G1104" s="34">
        <f>Subsurface_Radargram_Data!A123</f>
        <v>0.5</v>
      </c>
      <c r="H1104" s="34">
        <f>Subsurface_Radargram_Data!F123</f>
        <v>189.30148764804642</v>
      </c>
    </row>
    <row r="1105" spans="1:8">
      <c r="A1105" s="34">
        <f>Subsurface_Radargram_Data!A124</f>
        <v>1</v>
      </c>
      <c r="B1105" s="34">
        <f>Subsurface_Radargram_Data!C124</f>
        <v>12.267835342197955</v>
      </c>
      <c r="C1105" s="34">
        <f>Subsurface_Radargram_Data!A124</f>
        <v>1</v>
      </c>
      <c r="D1105" s="34">
        <f>Subsurface_Radargram_Data!D124</f>
        <v>16.62532449599302</v>
      </c>
      <c r="E1105" s="34">
        <f>Subsurface_Radargram_Data!A124</f>
        <v>1</v>
      </c>
      <c r="F1105" s="34" t="str">
        <f>Subsurface_Radargram_Data!E124</f>
        <v/>
      </c>
      <c r="G1105" s="34">
        <f>Subsurface_Radargram_Data!A124</f>
        <v>1</v>
      </c>
      <c r="H1105" s="34">
        <f>Subsurface_Radargram_Data!F124</f>
        <v>189.57688169489833</v>
      </c>
    </row>
    <row r="1106" spans="1:8">
      <c r="A1106" s="34">
        <f>Subsurface_Radargram_Data!A125</f>
        <v>1.5</v>
      </c>
      <c r="B1106" s="34">
        <f>Subsurface_Radargram_Data!C125</f>
        <v>12.399055268350013</v>
      </c>
      <c r="C1106" s="34">
        <f>Subsurface_Radargram_Data!A125</f>
        <v>1.5</v>
      </c>
      <c r="D1106" s="34">
        <f>Subsurface_Radargram_Data!D125</f>
        <v>16.733106801480393</v>
      </c>
      <c r="E1106" s="34">
        <f>Subsurface_Radargram_Data!A125</f>
        <v>1.5</v>
      </c>
      <c r="F1106" s="34" t="str">
        <f>Subsurface_Radargram_Data!E125</f>
        <v/>
      </c>
      <c r="G1106" s="34">
        <f>Subsurface_Radargram_Data!A125</f>
        <v>1.5</v>
      </c>
      <c r="H1106" s="34">
        <f>Subsurface_Radargram_Data!F125</f>
        <v>189.83171090832272</v>
      </c>
    </row>
    <row r="1107" spans="1:8">
      <c r="A1107" s="34">
        <f>Subsurface_Radargram_Data!A126</f>
        <v>2</v>
      </c>
      <c r="B1107" s="34">
        <f>Subsurface_Radargram_Data!C126</f>
        <v>12.527062236122013</v>
      </c>
      <c r="C1107" s="34">
        <f>Subsurface_Radargram_Data!A126</f>
        <v>2</v>
      </c>
      <c r="D1107" s="34">
        <f>Subsurface_Radargram_Data!D126</f>
        <v>16.812821886486894</v>
      </c>
      <c r="E1107" s="34">
        <f>Subsurface_Radargram_Data!A126</f>
        <v>2</v>
      </c>
      <c r="F1107" s="34" t="str">
        <f>Subsurface_Radargram_Data!E126</f>
        <v/>
      </c>
      <c r="G1107" s="34">
        <f>Subsurface_Radargram_Data!A126</f>
        <v>2</v>
      </c>
      <c r="H1107" s="34">
        <f>Subsurface_Radargram_Data!F126</f>
        <v>190.07529586329969</v>
      </c>
    </row>
    <row r="1108" spans="1:8">
      <c r="A1108" s="34">
        <f>Subsurface_Radargram_Data!A127</f>
        <v>2.5</v>
      </c>
      <c r="B1108" s="34">
        <f>Subsurface_Radargram_Data!C127</f>
        <v>12.650825608676337</v>
      </c>
      <c r="C1108" s="34">
        <f>Subsurface_Radargram_Data!A127</f>
        <v>2.5</v>
      </c>
      <c r="D1108" s="34">
        <f>Subsurface_Radargram_Data!D127</f>
        <v>16.863619223817771</v>
      </c>
      <c r="E1108" s="34">
        <f>Subsurface_Radargram_Data!A127</f>
        <v>2.5</v>
      </c>
      <c r="F1108" s="34" t="str">
        <f>Subsurface_Radargram_Data!E127</f>
        <v/>
      </c>
      <c r="G1108" s="34">
        <f>Subsurface_Radargram_Data!A127</f>
        <v>2.5</v>
      </c>
      <c r="H1108" s="34">
        <f>Subsurface_Radargram_Data!F127</f>
        <v>190.30816135623022</v>
      </c>
    </row>
    <row r="1109" spans="1:8">
      <c r="A1109" s="34">
        <f>Subsurface_Radargram_Data!A128</f>
        <v>3</v>
      </c>
      <c r="B1109" s="34">
        <f>Subsurface_Radargram_Data!C128</f>
        <v>12.769348916108859</v>
      </c>
      <c r="C1109" s="34">
        <f>Subsurface_Radargram_Data!A128</f>
        <v>3</v>
      </c>
      <c r="D1109" s="34">
        <f>Subsurface_Radargram_Data!D128</f>
        <v>16.873144740225253</v>
      </c>
      <c r="E1109" s="34">
        <f>Subsurface_Radargram_Data!A128</f>
        <v>3</v>
      </c>
      <c r="F1109" s="34" t="str">
        <f>Subsurface_Radargram_Data!E128</f>
        <v/>
      </c>
      <c r="G1109" s="34">
        <f>Subsurface_Radargram_Data!A128</f>
        <v>3</v>
      </c>
      <c r="H1109" s="34">
        <f>Subsurface_Radargram_Data!F128</f>
        <v>190.57228637028877</v>
      </c>
    </row>
    <row r="1110" spans="1:8">
      <c r="A1110" s="34">
        <f>Subsurface_Radargram_Data!A129</f>
        <v>3.5</v>
      </c>
      <c r="B1110" s="34">
        <f>Subsurface_Radargram_Data!C129</f>
        <v>12.88167787843871</v>
      </c>
      <c r="C1110" s="34">
        <f>Subsurface_Radargram_Data!A129</f>
        <v>3.5</v>
      </c>
      <c r="D1110" s="34">
        <f>Subsurface_Radargram_Data!D129</f>
        <v>16.873434736351939</v>
      </c>
      <c r="E1110" s="34">
        <f>Subsurface_Radargram_Data!A129</f>
        <v>3.5</v>
      </c>
      <c r="F1110" s="34" t="str">
        <f>Subsurface_Radargram_Data!E129</f>
        <v/>
      </c>
      <c r="G1110" s="34">
        <f>Subsurface_Radargram_Data!A129</f>
        <v>3.5</v>
      </c>
      <c r="H1110" s="34">
        <f>Subsurface_Radargram_Data!F129</f>
        <v>190.75545614148365</v>
      </c>
    </row>
    <row r="1111" spans="1:8">
      <c r="A1111" s="34">
        <f>Subsurface_Radargram_Data!A130</f>
        <v>4</v>
      </c>
      <c r="B1111" s="34">
        <f>Subsurface_Radargram_Data!C130</f>
        <v>12.986908088909569</v>
      </c>
      <c r="C1111" s="34">
        <f>Subsurface_Radargram_Data!A130</f>
        <v>4</v>
      </c>
      <c r="D1111" s="34">
        <f>Subsurface_Radargram_Data!D130</f>
        <v>16.833492321052752</v>
      </c>
      <c r="E1111" s="34">
        <f>Subsurface_Radargram_Data!A130</f>
        <v>4</v>
      </c>
      <c r="F1111" s="34" t="str">
        <f>Subsurface_Radargram_Data!E130</f>
        <v/>
      </c>
      <c r="G1111" s="34">
        <f>Subsurface_Radargram_Data!A130</f>
        <v>4</v>
      </c>
      <c r="H1111" s="34">
        <f>Subsurface_Radargram_Data!F130</f>
        <v>190.96720895445895</v>
      </c>
    </row>
    <row r="1112" spans="1:8">
      <c r="A1112" s="34">
        <f>Subsurface_Radargram_Data!A131</f>
        <v>4.5</v>
      </c>
      <c r="B1112" s="34">
        <f>Subsurface_Radargram_Data!C131</f>
        <v>13.084192295741087</v>
      </c>
      <c r="C1112" s="34">
        <f>Subsurface_Radargram_Data!A131</f>
        <v>4.5</v>
      </c>
      <c r="D1112" s="34">
        <f>Subsurface_Radargram_Data!D131</f>
        <v>16.770991729204628</v>
      </c>
      <c r="E1112" s="34">
        <f>Subsurface_Radargram_Data!A131</f>
        <v>4.5</v>
      </c>
      <c r="F1112" s="34" t="str">
        <f>Subsurface_Radargram_Data!E131</f>
        <v/>
      </c>
      <c r="G1112" s="34">
        <f>Subsurface_Radargram_Data!A131</f>
        <v>4.5</v>
      </c>
      <c r="H1112" s="34">
        <f>Subsurface_Radargram_Data!F131</f>
        <v>191.1478199088678</v>
      </c>
    </row>
    <row r="1113" spans="1:8">
      <c r="A1113" s="34">
        <f>Subsurface_Radargram_Data!A132</f>
        <v>5</v>
      </c>
      <c r="B1113" s="34">
        <f>Subsurface_Radargram_Data!C132</f>
        <v>13.172747223702045</v>
      </c>
      <c r="C1113" s="34">
        <f>Subsurface_Radargram_Data!A132</f>
        <v>5</v>
      </c>
      <c r="D1113" s="34">
        <f>Subsurface_Radargram_Data!D132</f>
        <v>16.670364457554257</v>
      </c>
      <c r="E1113" s="34">
        <f>Subsurface_Radargram_Data!A132</f>
        <v>5</v>
      </c>
      <c r="F1113" s="34" t="str">
        <f>Subsurface_Radargram_Data!E132</f>
        <v/>
      </c>
      <c r="G1113" s="34">
        <f>Subsurface_Radargram_Data!A132</f>
        <v>5</v>
      </c>
      <c r="H1113" s="34">
        <f>Subsurface_Radargram_Data!F132</f>
        <v>191.35493416275077</v>
      </c>
    </row>
    <row r="1114" spans="1:8">
      <c r="A1114" s="34">
        <f>Subsurface_Radargram_Data!A133</f>
        <v>5.5</v>
      </c>
      <c r="B1114" s="34">
        <f>Subsurface_Radargram_Data!C133</f>
        <v>13.251859880581954</v>
      </c>
      <c r="C1114" s="34">
        <f>Subsurface_Radargram_Data!A133</f>
        <v>5.5</v>
      </c>
      <c r="D1114" s="34">
        <f>Subsurface_Radargram_Data!D133</f>
        <v>16.550671488032744</v>
      </c>
      <c r="E1114" s="34">
        <f>Subsurface_Radargram_Data!A133</f>
        <v>5.5</v>
      </c>
      <c r="F1114" s="34" t="str">
        <f>Subsurface_Radargram_Data!E133</f>
        <v/>
      </c>
      <c r="G1114" s="34">
        <f>Subsurface_Radargram_Data!A133</f>
        <v>5.5</v>
      </c>
      <c r="H1114" s="34">
        <f>Subsurface_Radargram_Data!F133</f>
        <v>191.52593620463924</v>
      </c>
    </row>
    <row r="1115" spans="1:8">
      <c r="A1115" s="34">
        <f>Subsurface_Radargram_Data!A134</f>
        <v>6</v>
      </c>
      <c r="B1115" s="34">
        <f>Subsurface_Radargram_Data!C134</f>
        <v>13.320893297785107</v>
      </c>
      <c r="C1115" s="34">
        <f>Subsurface_Radargram_Data!A134</f>
        <v>6</v>
      </c>
      <c r="D1115" s="34">
        <f>Subsurface_Radargram_Data!D134</f>
        <v>16.410110197857577</v>
      </c>
      <c r="E1115" s="34">
        <f>Subsurface_Radargram_Data!A134</f>
        <v>6</v>
      </c>
      <c r="F1115" s="34" t="str">
        <f>Subsurface_Radargram_Data!E134</f>
        <v/>
      </c>
      <c r="G1115" s="34">
        <f>Subsurface_Radargram_Data!A134</f>
        <v>6</v>
      </c>
      <c r="H1115" s="34">
        <f>Subsurface_Radargram_Data!F134</f>
        <v>191.67208673791311</v>
      </c>
    </row>
    <row r="1116" spans="1:8">
      <c r="A1116" s="34">
        <f>Subsurface_Radargram_Data!A135</f>
        <v>6.5</v>
      </c>
      <c r="B1116" s="34">
        <f>Subsurface_Radargram_Data!C135</f>
        <v>13.379291658827176</v>
      </c>
      <c r="C1116" s="34">
        <f>Subsurface_Radargram_Data!A135</f>
        <v>6.5</v>
      </c>
      <c r="D1116" s="34">
        <f>Subsurface_Radargram_Data!D135</f>
        <v>16.247161288138262</v>
      </c>
      <c r="E1116" s="34">
        <f>Subsurface_Radargram_Data!A135</f>
        <v>6.5</v>
      </c>
      <c r="F1116" s="34" t="str">
        <f>Subsurface_Radargram_Data!E135</f>
        <v/>
      </c>
      <c r="G1116" s="34">
        <f>Subsurface_Radargram_Data!A135</f>
        <v>6.5</v>
      </c>
      <c r="H1116" s="34">
        <f>Subsurface_Radargram_Data!F135</f>
        <v>191.80441035001559</v>
      </c>
    </row>
    <row r="1117" spans="1:8">
      <c r="A1117" s="34">
        <f>Subsurface_Radargram_Data!A136</f>
        <v>7</v>
      </c>
      <c r="B1117" s="34">
        <f>Subsurface_Radargram_Data!C136</f>
        <v>13.42658477444273</v>
      </c>
      <c r="C1117" s="34">
        <f>Subsurface_Radargram_Data!A136</f>
        <v>7</v>
      </c>
      <c r="D1117" s="34">
        <f>Subsurface_Radargram_Data!D136</f>
        <v>16.074529479086266</v>
      </c>
      <c r="E1117" s="34">
        <f>Subsurface_Radargram_Data!A136</f>
        <v>7</v>
      </c>
      <c r="F1117" s="34" t="str">
        <f>Subsurface_Radargram_Data!E136</f>
        <v/>
      </c>
      <c r="G1117" s="34">
        <f>Subsurface_Radargram_Data!A136</f>
        <v>7</v>
      </c>
      <c r="H1117" s="34">
        <f>Subsurface_Radargram_Data!F136</f>
        <v>191.88479779788977</v>
      </c>
    </row>
    <row r="1118" spans="1:8">
      <c r="A1118" s="34">
        <f>Subsurface_Radargram_Data!A137</f>
        <v>7.5</v>
      </c>
      <c r="B1118" s="34">
        <f>Subsurface_Radargram_Data!C137</f>
        <v>13.462391868272736</v>
      </c>
      <c r="C1118" s="34">
        <f>Subsurface_Radargram_Data!A137</f>
        <v>7.5</v>
      </c>
      <c r="D1118" s="34">
        <f>Subsurface_Radargram_Data!D137</f>
        <v>15.865712344983017</v>
      </c>
      <c r="E1118" s="34">
        <f>Subsurface_Radargram_Data!A137</f>
        <v>7.5</v>
      </c>
      <c r="F1118" s="34" t="str">
        <f>Subsurface_Radargram_Data!E137</f>
        <v/>
      </c>
      <c r="G1118" s="34">
        <f>Subsurface_Radargram_Data!A137</f>
        <v>7.5</v>
      </c>
      <c r="H1118" s="34">
        <f>Subsurface_Radargram_Data!F137</f>
        <v>192.01290463140373</v>
      </c>
    </row>
    <row r="1119" spans="1:8">
      <c r="A1119" s="34">
        <f>Subsurface_Radargram_Data!A138</f>
        <v>8</v>
      </c>
      <c r="B1119" s="34">
        <f>Subsurface_Radargram_Data!C138</f>
        <v>13.486424642651903</v>
      </c>
      <c r="C1119" s="34">
        <f>Subsurface_Radargram_Data!A138</f>
        <v>8</v>
      </c>
      <c r="D1119" s="34">
        <f>Subsurface_Radargram_Data!D138</f>
        <v>15.654032925709604</v>
      </c>
      <c r="E1119" s="34">
        <f>Subsurface_Radargram_Data!A138</f>
        <v>8</v>
      </c>
      <c r="F1119" s="34" t="str">
        <f>Subsurface_Radargram_Data!E138</f>
        <v/>
      </c>
      <c r="G1119" s="34">
        <f>Subsurface_Radargram_Data!A138</f>
        <v>8</v>
      </c>
      <c r="H1119" s="34">
        <f>Subsurface_Radargram_Data!F138</f>
        <v>192.07942349286569</v>
      </c>
    </row>
    <row r="1120" spans="1:8">
      <c r="A1120" s="34">
        <f>Subsurface_Radargram_Data!A139</f>
        <v>8.5</v>
      </c>
      <c r="B1120" s="34">
        <f>Subsurface_Radargram_Data!C139</f>
        <v>13.498489599811972</v>
      </c>
      <c r="C1120" s="34">
        <f>Subsurface_Radargram_Data!A139</f>
        <v>8.5</v>
      </c>
      <c r="D1120" s="34">
        <f>Subsurface_Radargram_Data!D139</f>
        <v>15.424625610414004</v>
      </c>
      <c r="E1120" s="34">
        <f>Subsurface_Radargram_Data!A139</f>
        <v>8.5</v>
      </c>
      <c r="F1120" s="34" t="str">
        <f>Subsurface_Radargram_Data!E139</f>
        <v/>
      </c>
      <c r="G1120" s="34">
        <f>Subsurface_Radargram_Data!A139</f>
        <v>8.5</v>
      </c>
      <c r="H1120" s="34">
        <f>Subsurface_Radargram_Data!F139</f>
        <v>192.1440189249669</v>
      </c>
    </row>
    <row r="1121" spans="1:8">
      <c r="A1121" s="34">
        <f>Subsurface_Radargram_Data!A140</f>
        <v>9</v>
      </c>
      <c r="B1121" s="34">
        <f>Subsurface_Radargram_Data!C140</f>
        <v>13.498489599811972</v>
      </c>
      <c r="C1121" s="34">
        <f>Subsurface_Radargram_Data!A140</f>
        <v>9</v>
      </c>
      <c r="D1121" s="34">
        <f>Subsurface_Radargram_Data!D140</f>
        <v>15.194323851358178</v>
      </c>
      <c r="E1121" s="34">
        <f>Subsurface_Radargram_Data!A140</f>
        <v>9</v>
      </c>
      <c r="F1121" s="34" t="str">
        <f>Subsurface_Radargram_Data!E140</f>
        <v/>
      </c>
      <c r="G1121" s="34">
        <f>Subsurface_Radargram_Data!A140</f>
        <v>9</v>
      </c>
      <c r="H1121" s="34">
        <f>Subsurface_Radargram_Data!F140</f>
        <v>192.15560676214918</v>
      </c>
    </row>
    <row r="1122" spans="1:8">
      <c r="A1122" s="34">
        <f>Subsurface_Radargram_Data!A141</f>
        <v>9.5</v>
      </c>
      <c r="B1122" s="34">
        <f>Subsurface_Radargram_Data!C141</f>
        <v>13.486424642651903</v>
      </c>
      <c r="C1122" s="34">
        <f>Subsurface_Radargram_Data!A141</f>
        <v>9.5</v>
      </c>
      <c r="D1122" s="34">
        <f>Subsurface_Radargram_Data!D141</f>
        <v>14.954114131424316</v>
      </c>
      <c r="E1122" s="34">
        <f>Subsurface_Radargram_Data!A141</f>
        <v>9.5</v>
      </c>
      <c r="F1122" s="34" t="str">
        <f>Subsurface_Radargram_Data!E141</f>
        <v/>
      </c>
      <c r="G1122" s="34">
        <f>Subsurface_Radargram_Data!A141</f>
        <v>9.5</v>
      </c>
      <c r="H1122" s="34">
        <f>Subsurface_Radargram_Data!F141</f>
        <v>192.15365457527682</v>
      </c>
    </row>
    <row r="1123" spans="1:8">
      <c r="A1123" s="34">
        <f>Subsurface_Radargram_Data!A142</f>
        <v>10</v>
      </c>
      <c r="B1123" s="34">
        <f>Subsurface_Radargram_Data!C142</f>
        <v>13.462391868272736</v>
      </c>
      <c r="C1123" s="34">
        <f>Subsurface_Radargram_Data!A142</f>
        <v>10</v>
      </c>
      <c r="D1123" s="34">
        <f>Subsurface_Radargram_Data!D142</f>
        <v>14.698409339009219</v>
      </c>
      <c r="E1123" s="34">
        <f>Subsurface_Radargram_Data!A142</f>
        <v>10</v>
      </c>
      <c r="F1123" s="34" t="str">
        <f>Subsurface_Radargram_Data!E142</f>
        <v/>
      </c>
      <c r="G1123" s="34">
        <f>Subsurface_Radargram_Data!A142</f>
        <v>10</v>
      </c>
      <c r="H1123" s="34">
        <f>Subsurface_Radargram_Data!F142</f>
        <v>192.16561897210309</v>
      </c>
    </row>
    <row r="1124" spans="1:8">
      <c r="A1124" s="34">
        <f>Subsurface_Radargram_Data!A143</f>
        <v>10.5</v>
      </c>
      <c r="B1124" s="34">
        <f>Subsurface_Radargram_Data!C143</f>
        <v>13.42658477444273</v>
      </c>
      <c r="C1124" s="34">
        <f>Subsurface_Radargram_Data!A143</f>
        <v>10.5</v>
      </c>
      <c r="D1124" s="34">
        <f>Subsurface_Radargram_Data!D143</f>
        <v>14.443186632903958</v>
      </c>
      <c r="E1124" s="34">
        <f>Subsurface_Radargram_Data!A143</f>
        <v>10.5</v>
      </c>
      <c r="F1124" s="34" t="str">
        <f>Subsurface_Radargram_Data!E143</f>
        <v/>
      </c>
      <c r="G1124" s="34">
        <f>Subsurface_Radargram_Data!A143</f>
        <v>10.5</v>
      </c>
      <c r="H1124" s="34">
        <f>Subsurface_Radargram_Data!F143</f>
        <v>192.14336366065237</v>
      </c>
    </row>
    <row r="1125" spans="1:8">
      <c r="A1125" s="34">
        <f>Subsurface_Radargram_Data!A144</f>
        <v>11</v>
      </c>
      <c r="B1125" s="34">
        <f>Subsurface_Radargram_Data!C144</f>
        <v>13.379291658827176</v>
      </c>
      <c r="C1125" s="34">
        <f>Subsurface_Radargram_Data!A144</f>
        <v>11</v>
      </c>
      <c r="D1125" s="34">
        <f>Subsurface_Radargram_Data!D144</f>
        <v>14.197938322271632</v>
      </c>
      <c r="E1125" s="34">
        <f>Subsurface_Radargram_Data!A144</f>
        <v>11</v>
      </c>
      <c r="F1125" s="34" t="str">
        <f>Subsurface_Radargram_Data!E144</f>
        <v/>
      </c>
      <c r="G1125" s="34">
        <f>Subsurface_Radargram_Data!A144</f>
        <v>11</v>
      </c>
      <c r="H1125" s="34">
        <f>Subsurface_Radargram_Data!F144</f>
        <v>192.06123995989702</v>
      </c>
    </row>
    <row r="1126" spans="1:8">
      <c r="A1126" s="34">
        <f>Subsurface_Radargram_Data!A145</f>
        <v>11.5</v>
      </c>
      <c r="B1126" s="34">
        <f>Subsurface_Radargram_Data!C145</f>
        <v>13.320893297785107</v>
      </c>
      <c r="C1126" s="34">
        <f>Subsurface_Radargram_Data!A145</f>
        <v>11.5</v>
      </c>
      <c r="D1126" s="34">
        <f>Subsurface_Radargram_Data!D145</f>
        <v>13.945357369397955</v>
      </c>
      <c r="E1126" s="34">
        <f>Subsurface_Radargram_Data!A145</f>
        <v>11.5</v>
      </c>
      <c r="F1126" s="34" t="str">
        <f>Subsurface_Radargram_Data!E145</f>
        <v/>
      </c>
      <c r="G1126" s="34">
        <f>Subsurface_Radargram_Data!A145</f>
        <v>11.5</v>
      </c>
      <c r="H1126" s="34">
        <f>Subsurface_Radargram_Data!F145</f>
        <v>191.98710545335027</v>
      </c>
    </row>
    <row r="1127" spans="1:8">
      <c r="A1127" s="34">
        <f>Subsurface_Radargram_Data!A146</f>
        <v>12</v>
      </c>
      <c r="B1127" s="34">
        <f>Subsurface_Radargram_Data!C146</f>
        <v>13.251859880581954</v>
      </c>
      <c r="C1127" s="34">
        <f>Subsurface_Radargram_Data!A146</f>
        <v>12</v>
      </c>
      <c r="D1127" s="34">
        <f>Subsurface_Radargram_Data!D146</f>
        <v>13.69515861135228</v>
      </c>
      <c r="E1127" s="34">
        <f>Subsurface_Radargram_Data!A146</f>
        <v>12</v>
      </c>
      <c r="F1127" s="34" t="str">
        <f>Subsurface_Radargram_Data!E146</f>
        <v/>
      </c>
      <c r="G1127" s="34">
        <f>Subsurface_Radargram_Data!A146</f>
        <v>12</v>
      </c>
      <c r="H1127" s="34">
        <f>Subsurface_Radargram_Data!F146</f>
        <v>191.89387805013342</v>
      </c>
    </row>
    <row r="1128" spans="1:8">
      <c r="A1128" s="34">
        <f>Subsurface_Radargram_Data!A147</f>
        <v>12.5</v>
      </c>
      <c r="B1128" s="34">
        <f>Subsurface_Radargram_Data!C147</f>
        <v>13.172747223702045</v>
      </c>
      <c r="C1128" s="34">
        <f>Subsurface_Radargram_Data!A147</f>
        <v>12.5</v>
      </c>
      <c r="D1128" s="34">
        <f>Subsurface_Radargram_Data!D147</f>
        <v>13.460539670139086</v>
      </c>
      <c r="E1128" s="34">
        <f>Subsurface_Radargram_Data!A147</f>
        <v>12.5</v>
      </c>
      <c r="F1128" s="34" t="str">
        <f>Subsurface_Radargram_Data!E147</f>
        <v/>
      </c>
      <c r="G1128" s="34">
        <f>Subsurface_Radargram_Data!A147</f>
        <v>12.5</v>
      </c>
      <c r="H1128" s="34">
        <f>Subsurface_Radargram_Data!F147</f>
        <v>191.74186242252117</v>
      </c>
    </row>
    <row r="1129" spans="1:8">
      <c r="A1129" s="34">
        <f>Subsurface_Radargram_Data!A148</f>
        <v>13</v>
      </c>
      <c r="B1129" s="34">
        <f>Subsurface_Radargram_Data!C148</f>
        <v>13.084192295741087</v>
      </c>
      <c r="C1129" s="34">
        <f>Subsurface_Radargram_Data!A148</f>
        <v>13</v>
      </c>
      <c r="D1129" s="34">
        <f>Subsurface_Radargram_Data!D148</f>
        <v>13.224399524395647</v>
      </c>
      <c r="E1129" s="34">
        <f>Subsurface_Radargram_Data!A148</f>
        <v>13</v>
      </c>
      <c r="F1129" s="34" t="str">
        <f>Subsurface_Radargram_Data!E148</f>
        <v/>
      </c>
      <c r="G1129" s="34">
        <f>Subsurface_Radargram_Data!A148</f>
        <v>13</v>
      </c>
      <c r="H1129" s="34">
        <f>Subsurface_Radargram_Data!F148</f>
        <v>191.59693652610935</v>
      </c>
    </row>
    <row r="1130" spans="1:8">
      <c r="A1130" s="34">
        <f>Subsurface_Radargram_Data!A149</f>
        <v>13.5</v>
      </c>
      <c r="B1130" s="34">
        <f>Subsurface_Radargram_Data!C149</f>
        <v>12.986908088909569</v>
      </c>
      <c r="C1130" s="34">
        <f>Subsurface_Radargram_Data!A149</f>
        <v>13.5</v>
      </c>
      <c r="D1130" s="34">
        <f>Subsurface_Radargram_Data!D149</f>
        <v>12.989112680923649</v>
      </c>
      <c r="E1130" s="34">
        <f>Subsurface_Radargram_Data!A149</f>
        <v>13.5</v>
      </c>
      <c r="F1130" s="34" t="str">
        <f>Subsurface_Radargram_Data!E149</f>
        <v/>
      </c>
      <c r="G1130" s="34">
        <f>Subsurface_Radargram_Data!A149</f>
        <v>13.5</v>
      </c>
      <c r="H1130" s="34">
        <f>Subsurface_Radargram_Data!F149</f>
        <v>191.4563057726188</v>
      </c>
    </row>
    <row r="1131" spans="1:8">
      <c r="A1131" s="34">
        <f>Subsurface_Radargram_Data!A150</f>
        <v>14</v>
      </c>
      <c r="B1131" s="34">
        <f>Subsurface_Radargram_Data!C150</f>
        <v>12.88167787843871</v>
      </c>
      <c r="C1131" s="34">
        <f>Subsurface_Radargram_Data!A150</f>
        <v>14</v>
      </c>
      <c r="D1131" s="34">
        <f>Subsurface_Radargram_Data!D150</f>
        <v>12.774232460360315</v>
      </c>
      <c r="E1131" s="34">
        <f>Subsurface_Radargram_Data!A150</f>
        <v>14</v>
      </c>
      <c r="F1131" s="34" t="str">
        <f>Subsurface_Radargram_Data!E150</f>
        <v/>
      </c>
      <c r="G1131" s="34">
        <f>Subsurface_Radargram_Data!A150</f>
        <v>14</v>
      </c>
      <c r="H1131" s="34">
        <f>Subsurface_Radargram_Data!F150</f>
        <v>191.25651764950226</v>
      </c>
    </row>
    <row r="1132" spans="1:8">
      <c r="A1132" s="34">
        <f>Subsurface_Radargram_Data!A151</f>
        <v>14.5</v>
      </c>
      <c r="B1132" s="34">
        <f>Subsurface_Radargram_Data!C151</f>
        <v>12.769348916108859</v>
      </c>
      <c r="C1132" s="34">
        <f>Subsurface_Radargram_Data!A151</f>
        <v>14.5</v>
      </c>
      <c r="D1132" s="34">
        <f>Subsurface_Radargram_Data!D151</f>
        <v>12.569323266312345</v>
      </c>
      <c r="E1132" s="34">
        <f>Subsurface_Radargram_Data!A151</f>
        <v>14.5</v>
      </c>
      <c r="F1132" s="34" t="str">
        <f>Subsurface_Radargram_Data!E151</f>
        <v/>
      </c>
      <c r="G1132" s="34">
        <f>Subsurface_Radargram_Data!A151</f>
        <v>14.5</v>
      </c>
      <c r="H1132" s="34">
        <f>Subsurface_Radargram_Data!F151</f>
        <v>191.03853708137035</v>
      </c>
    </row>
    <row r="1133" spans="1:8">
      <c r="A1133" s="34">
        <f>Subsurface_Radargram_Data!A152</f>
        <v>15</v>
      </c>
      <c r="B1133" s="34">
        <f>Subsurface_Radargram_Data!C152</f>
        <v>12.650825608676337</v>
      </c>
      <c r="C1133" s="34">
        <f>Subsurface_Radargram_Data!A152</f>
        <v>15</v>
      </c>
      <c r="D1133" s="34">
        <f>Subsurface_Radargram_Data!D152</f>
        <v>12.366549509147946</v>
      </c>
      <c r="E1133" s="34">
        <f>Subsurface_Radargram_Data!A152</f>
        <v>15</v>
      </c>
      <c r="F1133" s="34" t="str">
        <f>Subsurface_Radargram_Data!E152</f>
        <v/>
      </c>
      <c r="G1133" s="34">
        <f>Subsurface_Radargram_Data!A152</f>
        <v>15</v>
      </c>
      <c r="H1133" s="34">
        <f>Subsurface_Radargram_Data!F152</f>
        <v>190.83368527335122</v>
      </c>
    </row>
    <row r="1134" spans="1:8">
      <c r="A1134" s="34">
        <f>Subsurface_Radargram_Data!A153</f>
        <v>15.5</v>
      </c>
      <c r="B1134" s="34">
        <f>Subsurface_Radargram_Data!C153</f>
        <v>12.527062236122013</v>
      </c>
      <c r="C1134" s="34">
        <f>Subsurface_Radargram_Data!A153</f>
        <v>15.5</v>
      </c>
      <c r="D1134" s="34">
        <f>Subsurface_Radargram_Data!D153</f>
        <v>12.181791685570879</v>
      </c>
      <c r="E1134" s="34">
        <f>Subsurface_Radargram_Data!A153</f>
        <v>15.5</v>
      </c>
      <c r="F1134" s="34" t="str">
        <f>Subsurface_Radargram_Data!E153</f>
        <v/>
      </c>
      <c r="G1134" s="34">
        <f>Subsurface_Radargram_Data!A153</f>
        <v>15.5</v>
      </c>
      <c r="H1134" s="34">
        <f>Subsurface_Radargram_Data!F153</f>
        <v>190.58974463648593</v>
      </c>
    </row>
    <row r="1135" spans="1:8">
      <c r="A1135" s="34">
        <f>Subsurface_Radargram_Data!A154</f>
        <v>16</v>
      </c>
      <c r="B1135" s="34">
        <f>Subsurface_Radargram_Data!C154</f>
        <v>12.399055268350013</v>
      </c>
      <c r="C1135" s="34">
        <f>Subsurface_Radargram_Data!A154</f>
        <v>16</v>
      </c>
      <c r="D1135" s="34">
        <f>Subsurface_Radargram_Data!D154</f>
        <v>12.013765366416624</v>
      </c>
      <c r="E1135" s="34">
        <f>Subsurface_Radargram_Data!A154</f>
        <v>16</v>
      </c>
      <c r="F1135" s="34" t="str">
        <f>Subsurface_Radargram_Data!E154</f>
        <v/>
      </c>
      <c r="G1135" s="34">
        <f>Subsurface_Radargram_Data!A154</f>
        <v>16</v>
      </c>
      <c r="H1135" s="34">
        <f>Subsurface_Radargram_Data!F154</f>
        <v>190.31406379804369</v>
      </c>
    </row>
    <row r="1136" spans="1:8">
      <c r="A1136" s="34">
        <f>Subsurface_Radargram_Data!A155</f>
        <v>16.5</v>
      </c>
      <c r="B1136" s="34">
        <f>Subsurface_Radargram_Data!C155</f>
        <v>12.267835342197955</v>
      </c>
      <c r="C1136" s="34">
        <f>Subsurface_Radargram_Data!A155</f>
        <v>16.5</v>
      </c>
      <c r="D1136" s="34">
        <f>Subsurface_Radargram_Data!D155</f>
        <v>11.859538180366837</v>
      </c>
      <c r="E1136" s="34">
        <f>Subsurface_Radargram_Data!A155</f>
        <v>16.5</v>
      </c>
      <c r="F1136" s="34" t="str">
        <f>Subsurface_Radargram_Data!E155</f>
        <v/>
      </c>
      <c r="G1136" s="34">
        <f>Subsurface_Radargram_Data!A155</f>
        <v>16.5</v>
      </c>
      <c r="H1136" s="34">
        <f>Subsurface_Radargram_Data!F155</f>
        <v>190.0192788304422</v>
      </c>
    </row>
    <row r="1137" spans="1:8">
      <c r="A1137" s="34">
        <f>Subsurface_Radargram_Data!A156</f>
        <v>17</v>
      </c>
      <c r="B1137" s="34">
        <f>Subsurface_Radargram_Data!C156</f>
        <v>12.134458963355151</v>
      </c>
      <c r="C1137" s="34">
        <f>Subsurface_Radargram_Data!A156</f>
        <v>17</v>
      </c>
      <c r="D1137" s="34">
        <f>Subsurface_Radargram_Data!D156</f>
        <v>11.714530082976879</v>
      </c>
      <c r="E1137" s="34">
        <f>Subsurface_Radargram_Data!A156</f>
        <v>17</v>
      </c>
      <c r="F1137" s="34">
        <f>Subsurface_Radargram_Data!E156</f>
        <v>63.547388021391306</v>
      </c>
      <c r="G1137" s="34">
        <f>Subsurface_Radargram_Data!A156</f>
        <v>17</v>
      </c>
      <c r="H1137" s="34">
        <f>Subsurface_Radargram_Data!F156</f>
        <v>189.72335095624649</v>
      </c>
    </row>
    <row r="1138" spans="1:8">
      <c r="A1138" s="34">
        <f>Subsurface_Radargram_Data!A157</f>
        <v>17.5</v>
      </c>
      <c r="B1138" s="34">
        <f>Subsurface_Radargram_Data!C157</f>
        <v>12</v>
      </c>
      <c r="C1138" s="34">
        <f>Subsurface_Radargram_Data!A157</f>
        <v>17.5</v>
      </c>
      <c r="D1138" s="34">
        <f>Subsurface_Radargram_Data!D157</f>
        <v>11.58951960079883</v>
      </c>
      <c r="E1138" s="34">
        <f>Subsurface_Radargram_Data!A157</f>
        <v>17.5</v>
      </c>
      <c r="F1138" s="34">
        <f>Subsurface_Radargram_Data!E157</f>
        <v>63.53355337195066</v>
      </c>
      <c r="G1138" s="34">
        <f>Subsurface_Radargram_Data!A157</f>
        <v>17.5</v>
      </c>
      <c r="H1138" s="34">
        <f>Subsurface_Radargram_Data!F157</f>
        <v>189.39008994380825</v>
      </c>
    </row>
    <row r="1139" spans="1:8">
      <c r="A1139" s="34">
        <f>Subsurface_Radargram_Data!A158</f>
        <v>18</v>
      </c>
      <c r="B1139" s="34">
        <f>Subsurface_Radargram_Data!C158</f>
        <v>11.865541036644849</v>
      </c>
      <c r="C1139" s="34">
        <f>Subsurface_Radargram_Data!A158</f>
        <v>18</v>
      </c>
      <c r="D1139" s="34">
        <f>Subsurface_Radargram_Data!D158</f>
        <v>11.47611123789633</v>
      </c>
      <c r="E1139" s="34">
        <f>Subsurface_Radargram_Data!A158</f>
        <v>18</v>
      </c>
      <c r="F1139" s="34">
        <f>Subsurface_Radargram_Data!E158</f>
        <v>63.525668362538269</v>
      </c>
      <c r="G1139" s="34">
        <f>Subsurface_Radargram_Data!A158</f>
        <v>18</v>
      </c>
      <c r="H1139" s="34">
        <f>Subsurface_Radargram_Data!F158</f>
        <v>189.05006855655759</v>
      </c>
    </row>
    <row r="1140" spans="1:8">
      <c r="A1140" s="34">
        <f>Subsurface_Radargram_Data!A159</f>
        <v>18.5</v>
      </c>
      <c r="B1140" s="34">
        <f>Subsurface_Radargram_Data!C159</f>
        <v>11.732164657802045</v>
      </c>
      <c r="C1140" s="34">
        <f>Subsurface_Radargram_Data!A159</f>
        <v>18.5</v>
      </c>
      <c r="D1140" s="34">
        <f>Subsurface_Radargram_Data!D159</f>
        <v>11.372823574048232</v>
      </c>
      <c r="E1140" s="34">
        <f>Subsurface_Radargram_Data!A159</f>
        <v>18.5</v>
      </c>
      <c r="F1140" s="34">
        <f>Subsurface_Radargram_Data!E159</f>
        <v>63.524968529327012</v>
      </c>
      <c r="G1140" s="34">
        <f>Subsurface_Radargram_Data!A159</f>
        <v>18.5</v>
      </c>
      <c r="H1140" s="34">
        <f>Subsurface_Radargram_Data!F159</f>
        <v>188.70936814497301</v>
      </c>
    </row>
    <row r="1141" spans="1:8">
      <c r="A1141" s="34">
        <f>Subsurface_Radargram_Data!A160</f>
        <v>19</v>
      </c>
      <c r="B1141" s="34">
        <f>Subsurface_Radargram_Data!C160</f>
        <v>11.600944731649987</v>
      </c>
      <c r="C1141" s="34">
        <f>Subsurface_Radargram_Data!A160</f>
        <v>19</v>
      </c>
      <c r="D1141" s="34">
        <f>Subsurface_Radargram_Data!D160</f>
        <v>11.292313648140089</v>
      </c>
      <c r="E1141" s="34">
        <f>Subsurface_Radargram_Data!A160</f>
        <v>19</v>
      </c>
      <c r="F1141" s="34">
        <f>Subsurface_Radargram_Data!E160</f>
        <v>63.53251549462896</v>
      </c>
      <c r="G1141" s="34">
        <f>Subsurface_Radargram_Data!A160</f>
        <v>19</v>
      </c>
      <c r="H1141" s="34">
        <f>Subsurface_Radargram_Data!F160</f>
        <v>188.32434920310524</v>
      </c>
    </row>
    <row r="1142" spans="1:8">
      <c r="A1142" s="34">
        <f>Subsurface_Radargram_Data!A161</f>
        <v>19.5</v>
      </c>
      <c r="B1142" s="34">
        <f>Subsurface_Radargram_Data!C161</f>
        <v>11.472937763877987</v>
      </c>
      <c r="C1142" s="34">
        <f>Subsurface_Radargram_Data!A161</f>
        <v>19.5</v>
      </c>
      <c r="D1142" s="34">
        <f>Subsurface_Radargram_Data!D161</f>
        <v>11.221822348168622</v>
      </c>
      <c r="E1142" s="34">
        <f>Subsurface_Radargram_Data!A161</f>
        <v>19.5</v>
      </c>
      <c r="F1142" s="34">
        <f>Subsurface_Radargram_Data!E161</f>
        <v>63.549184822205056</v>
      </c>
      <c r="G1142" s="34">
        <f>Subsurface_Radargram_Data!A161</f>
        <v>19.5</v>
      </c>
      <c r="H1142" s="34">
        <f>Subsurface_Radargram_Data!F161</f>
        <v>187.94014875647892</v>
      </c>
    </row>
    <row r="1143" spans="1:8">
      <c r="A1143" s="34">
        <f>Subsurface_Radargram_Data!A162</f>
        <v>20</v>
      </c>
      <c r="B1143" s="34">
        <f>Subsurface_Radargram_Data!C162</f>
        <v>11.349174391323663</v>
      </c>
      <c r="C1143" s="34">
        <f>Subsurface_Radargram_Data!A162</f>
        <v>20</v>
      </c>
      <c r="D1143" s="34">
        <f>Subsurface_Radargram_Data!D162</f>
        <v>11.162622059100606</v>
      </c>
      <c r="E1143" s="34">
        <f>Subsurface_Radargram_Data!A162</f>
        <v>20</v>
      </c>
      <c r="F1143" s="34">
        <f>Subsurface_Radargram_Data!E162</f>
        <v>63.575656294560268</v>
      </c>
      <c r="G1143" s="34">
        <f>Subsurface_Radargram_Data!A162</f>
        <v>20</v>
      </c>
      <c r="H1143" s="34">
        <f>Subsurface_Radargram_Data!F162</f>
        <v>187.55266862154301</v>
      </c>
    </row>
    <row r="1144" spans="1:8">
      <c r="A1144" s="34">
        <f>Subsurface_Radargram_Data!A163</f>
        <v>20.5</v>
      </c>
      <c r="B1144" s="34">
        <f>Subsurface_Radargram_Data!C163</f>
        <v>11.230651083891141</v>
      </c>
      <c r="C1144" s="34">
        <f>Subsurface_Radargram_Data!A163</f>
        <v>20.5</v>
      </c>
      <c r="D1144" s="34">
        <f>Subsurface_Radargram_Data!D163</f>
        <v>11.117085910939821</v>
      </c>
      <c r="E1144" s="34">
        <f>Subsurface_Radargram_Data!A163</f>
        <v>20.5</v>
      </c>
      <c r="F1144" s="34">
        <f>Subsurface_Radargram_Data!E163</f>
        <v>63.612406651843152</v>
      </c>
      <c r="G1144" s="34">
        <f>Subsurface_Radargram_Data!A163</f>
        <v>20.5</v>
      </c>
      <c r="H1144" s="34">
        <f>Subsurface_Radargram_Data!F163</f>
        <v>187.15388531984638</v>
      </c>
    </row>
    <row r="1145" spans="1:8">
      <c r="A1145" s="34">
        <f>Subsurface_Radargram_Data!A164</f>
        <v>21</v>
      </c>
      <c r="B1145" s="34">
        <f>Subsurface_Radargram_Data!C164</f>
        <v>11.11832212156129</v>
      </c>
      <c r="C1145" s="34">
        <f>Subsurface_Radargram_Data!A164</f>
        <v>21</v>
      </c>
      <c r="D1145" s="34">
        <f>Subsurface_Radargram_Data!D164</f>
        <v>11.083273722392958</v>
      </c>
      <c r="E1145" s="34">
        <f>Subsurface_Radargram_Data!A164</f>
        <v>21</v>
      </c>
      <c r="F1145" s="34">
        <f>Subsurface_Radargram_Data!E164</f>
        <v>63.6597048045248</v>
      </c>
      <c r="G1145" s="34">
        <f>Subsurface_Radargram_Data!A164</f>
        <v>21</v>
      </c>
      <c r="H1145" s="34">
        <f>Subsurface_Radargram_Data!F164</f>
        <v>186.75084738907421</v>
      </c>
    </row>
    <row r="1146" spans="1:8">
      <c r="A1146" s="34">
        <f>Subsurface_Radargram_Data!A165</f>
        <v>21.5</v>
      </c>
      <c r="B1146" s="34">
        <f>Subsurface_Radargram_Data!C165</f>
        <v>11.013091911090431</v>
      </c>
      <c r="C1146" s="34">
        <f>Subsurface_Radargram_Data!A165</f>
        <v>21.5</v>
      </c>
      <c r="D1146" s="34">
        <f>Subsurface_Radargram_Data!D165</f>
        <v>11.064149082000068</v>
      </c>
      <c r="E1146" s="34">
        <f>Subsurface_Radargram_Data!A165</f>
        <v>21.5</v>
      </c>
      <c r="F1146" s="34">
        <f>Subsurface_Radargram_Data!E165</f>
        <v>63.717609507878983</v>
      </c>
      <c r="G1146" s="34">
        <f>Subsurface_Radargram_Data!A165</f>
        <v>21.5</v>
      </c>
      <c r="H1146" s="34">
        <f>Subsurface_Radargram_Data!F165</f>
        <v>186.33345824555371</v>
      </c>
    </row>
    <row r="1147" spans="1:8">
      <c r="A1147" s="34">
        <f>Subsurface_Radargram_Data!A166</f>
        <v>22</v>
      </c>
      <c r="B1147" s="34">
        <f>Subsurface_Radargram_Data!C166</f>
        <v>10.915807704258913</v>
      </c>
      <c r="C1147" s="34">
        <f>Subsurface_Radargram_Data!A166</f>
        <v>22</v>
      </c>
      <c r="D1147" s="34">
        <f>Subsurface_Radargram_Data!D166</f>
        <v>11.058268520542955</v>
      </c>
      <c r="E1147" s="34">
        <f>Subsurface_Radargram_Data!A166</f>
        <v>22</v>
      </c>
      <c r="F1147" s="34">
        <f>Subsurface_Radargram_Data!E166</f>
        <v>63.785969465577452</v>
      </c>
      <c r="G1147" s="34">
        <f>Subsurface_Radargram_Data!A166</f>
        <v>22</v>
      </c>
      <c r="H1147" s="34">
        <f>Subsurface_Radargram_Data!F166</f>
        <v>185.90710011393347</v>
      </c>
    </row>
    <row r="1148" spans="1:8">
      <c r="A1148" s="34">
        <f>Subsurface_Radargram_Data!A167</f>
        <v>22.5</v>
      </c>
      <c r="B1148" s="34">
        <f>Subsurface_Radargram_Data!C167</f>
        <v>10.827252776297955</v>
      </c>
      <c r="C1148" s="34">
        <f>Subsurface_Radargram_Data!A167</f>
        <v>22.5</v>
      </c>
      <c r="D1148" s="34">
        <f>Subsurface_Radargram_Data!D167</f>
        <v>11.060871859763136</v>
      </c>
      <c r="E1148" s="34">
        <f>Subsurface_Radargram_Data!A167</f>
        <v>22.5</v>
      </c>
      <c r="F1148" s="34">
        <f>Subsurface_Radargram_Data!E167</f>
        <v>63.864425812391119</v>
      </c>
      <c r="G1148" s="34">
        <f>Subsurface_Radargram_Data!A167</f>
        <v>22.5</v>
      </c>
      <c r="H1148" s="34">
        <f>Subsurface_Radargram_Data!F167</f>
        <v>185.4888462578628</v>
      </c>
    </row>
    <row r="1149" spans="1:8">
      <c r="A1149" s="34">
        <f>Subsurface_Radargram_Data!A168</f>
        <v>23</v>
      </c>
      <c r="B1149" s="34">
        <f>Subsurface_Radargram_Data!C168</f>
        <v>10.748140119418046</v>
      </c>
      <c r="C1149" s="34">
        <f>Subsurface_Radargram_Data!A168</f>
        <v>23</v>
      </c>
      <c r="D1149" s="34">
        <f>Subsurface_Radargram_Data!D168</f>
        <v>11.076470424173415</v>
      </c>
      <c r="E1149" s="34">
        <f>Subsurface_Radargram_Data!A168</f>
        <v>23</v>
      </c>
      <c r="F1149" s="34">
        <f>Subsurface_Radargram_Data!E168</f>
        <v>63.952416911800739</v>
      </c>
      <c r="G1149" s="34">
        <f>Subsurface_Radargram_Data!A168</f>
        <v>23</v>
      </c>
      <c r="H1149" s="34">
        <f>Subsurface_Radargram_Data!F168</f>
        <v>185.06342233741938</v>
      </c>
    </row>
    <row r="1150" spans="1:8">
      <c r="A1150" s="34">
        <f>Subsurface_Radargram_Data!A169</f>
        <v>23.5</v>
      </c>
      <c r="B1150" s="34">
        <f>Subsurface_Radargram_Data!C169</f>
        <v>10.679106702214893</v>
      </c>
      <c r="C1150" s="34">
        <f>Subsurface_Radargram_Data!A169</f>
        <v>23.5</v>
      </c>
      <c r="D1150" s="34">
        <f>Subsurface_Radargram_Data!D169</f>
        <v>11.103323567615265</v>
      </c>
      <c r="E1150" s="34">
        <f>Subsurface_Radargram_Data!A169</f>
        <v>23.5</v>
      </c>
      <c r="F1150" s="34">
        <f>Subsurface_Radargram_Data!E169</f>
        <v>64.049185392843867</v>
      </c>
      <c r="G1150" s="34">
        <f>Subsurface_Radargram_Data!A169</f>
        <v>23.5</v>
      </c>
      <c r="H1150" s="34">
        <f>Subsurface_Radargram_Data!F169</f>
        <v>184.63754975651938</v>
      </c>
    </row>
    <row r="1151" spans="1:8">
      <c r="A1151" s="34">
        <f>Subsurface_Radargram_Data!A170</f>
        <v>24</v>
      </c>
      <c r="B1151" s="34">
        <f>Subsurface_Radargram_Data!C170</f>
        <v>10.620708341172824</v>
      </c>
      <c r="C1151" s="34">
        <f>Subsurface_Radargram_Data!A170</f>
        <v>24</v>
      </c>
      <c r="D1151" s="34">
        <f>Subsurface_Radargram_Data!D170</f>
        <v>11.150612031479731</v>
      </c>
      <c r="E1151" s="34">
        <f>Subsurface_Radargram_Data!A170</f>
        <v>24</v>
      </c>
      <c r="F1151" s="34">
        <f>Subsurface_Radargram_Data!E170</f>
        <v>64.153787341176994</v>
      </c>
      <c r="G1151" s="34">
        <f>Subsurface_Radargram_Data!A170</f>
        <v>24</v>
      </c>
      <c r="H1151" s="34">
        <f>Subsurface_Radargram_Data!F170</f>
        <v>184.17984086156616</v>
      </c>
    </row>
    <row r="1152" spans="1:8">
      <c r="A1152" s="34">
        <f>Subsurface_Radargram_Data!A171</f>
        <v>24.5</v>
      </c>
      <c r="B1152" s="34">
        <f>Subsurface_Radargram_Data!C171</f>
        <v>10.57341522555727</v>
      </c>
      <c r="C1152" s="34">
        <f>Subsurface_Radargram_Data!A171</f>
        <v>24.5</v>
      </c>
      <c r="D1152" s="34">
        <f>Subsurface_Radargram_Data!D171</f>
        <v>11.193185352141516</v>
      </c>
      <c r="E1152" s="34">
        <f>Subsurface_Radargram_Data!A171</f>
        <v>24.5</v>
      </c>
      <c r="F1152" s="34">
        <f>Subsurface_Radargram_Data!E171</f>
        <v>64.265103551423479</v>
      </c>
      <c r="G1152" s="34">
        <f>Subsurface_Radargram_Data!A171</f>
        <v>24.5</v>
      </c>
      <c r="H1152" s="34">
        <f>Subsurface_Radargram_Data!F171</f>
        <v>183.77917563399308</v>
      </c>
    </row>
    <row r="1153" spans="1:8">
      <c r="A1153" s="34">
        <f>Subsurface_Radargram_Data!A172</f>
        <v>25</v>
      </c>
      <c r="B1153" s="34">
        <f>Subsurface_Radargram_Data!C172</f>
        <v>10.537608131727264</v>
      </c>
      <c r="C1153" s="34">
        <f>Subsurface_Radargram_Data!A172</f>
        <v>25</v>
      </c>
      <c r="D1153" s="34">
        <f>Subsurface_Radargram_Data!D172</f>
        <v>11.261938627171196</v>
      </c>
      <c r="E1153" s="34">
        <f>Subsurface_Radargram_Data!A172</f>
        <v>25</v>
      </c>
      <c r="F1153" s="34">
        <f>Subsurface_Radargram_Data!E172</f>
        <v>64.38185274064449</v>
      </c>
      <c r="G1153" s="34">
        <f>Subsurface_Radargram_Data!A172</f>
        <v>25</v>
      </c>
      <c r="H1153" s="34">
        <f>Subsurface_Radargram_Data!F172</f>
        <v>183.32836643315588</v>
      </c>
    </row>
    <row r="1154" spans="1:8">
      <c r="A1154" s="34">
        <f>Subsurface_Radargram_Data!A173</f>
        <v>25.5</v>
      </c>
      <c r="B1154" s="34">
        <f>Subsurface_Radargram_Data!C173</f>
        <v>10.513575357348097</v>
      </c>
      <c r="C1154" s="34">
        <f>Subsurface_Radargram_Data!A173</f>
        <v>25.5</v>
      </c>
      <c r="D1154" s="34">
        <f>Subsurface_Radargram_Data!D173</f>
        <v>11.327754319379224</v>
      </c>
      <c r="E1154" s="34">
        <f>Subsurface_Radargram_Data!A173</f>
        <v>25.5</v>
      </c>
      <c r="F1154" s="34">
        <f>Subsurface_Radargram_Data!E173</f>
        <v>64.502606615428007</v>
      </c>
      <c r="G1154" s="34">
        <f>Subsurface_Radargram_Data!A173</f>
        <v>25.5</v>
      </c>
      <c r="H1154" s="34">
        <f>Subsurface_Radargram_Data!F173</f>
        <v>182.93033628595248</v>
      </c>
    </row>
    <row r="1155" spans="1:8">
      <c r="A1155" s="34">
        <f>Subsurface_Radargram_Data!A174</f>
        <v>26</v>
      </c>
      <c r="B1155" s="34">
        <f>Subsurface_Radargram_Data!C174</f>
        <v>10.501510400188028</v>
      </c>
      <c r="C1155" s="34">
        <f>Subsurface_Radargram_Data!A174</f>
        <v>26</v>
      </c>
      <c r="D1155" s="34">
        <f>Subsurface_Radargram_Data!D174</f>
        <v>11.418171815194224</v>
      </c>
      <c r="E1155" s="34">
        <f>Subsurface_Radargram_Data!A174</f>
        <v>26</v>
      </c>
      <c r="F1155" s="34">
        <f>Subsurface_Radargram_Data!E174</f>
        <v>64.625806676891429</v>
      </c>
      <c r="G1155" s="34">
        <f>Subsurface_Radargram_Data!A174</f>
        <v>26</v>
      </c>
      <c r="H1155" s="34">
        <f>Subsurface_Radargram_Data!F174</f>
        <v>182.48974181398142</v>
      </c>
    </row>
    <row r="1156" spans="1:8">
      <c r="A1156" s="34">
        <f>Subsurface_Radargram_Data!A175</f>
        <v>26.5</v>
      </c>
      <c r="B1156" s="34">
        <f>Subsurface_Radargram_Data!C175</f>
        <v>10.501510400188028</v>
      </c>
      <c r="C1156" s="34">
        <f>Subsurface_Radargram_Data!A175</f>
        <v>26.5</v>
      </c>
      <c r="D1156" s="34">
        <f>Subsurface_Radargram_Data!D175</f>
        <v>11.520374612053962</v>
      </c>
      <c r="E1156" s="34">
        <f>Subsurface_Radargram_Data!A175</f>
        <v>26.5</v>
      </c>
      <c r="F1156" s="34">
        <f>Subsurface_Radargram_Data!E175</f>
        <v>64.749782638161008</v>
      </c>
      <c r="G1156" s="34">
        <f>Subsurface_Radargram_Data!A175</f>
        <v>26.5</v>
      </c>
      <c r="H1156" s="34">
        <f>Subsurface_Radargram_Data!F175</f>
        <v>182.05247704854796</v>
      </c>
    </row>
    <row r="1157" spans="1:8">
      <c r="A1157" s="34">
        <f>Subsurface_Radargram_Data!A176</f>
        <v>27</v>
      </c>
      <c r="B1157" s="34">
        <f>Subsurface_Radargram_Data!C176</f>
        <v>10.513575357348097</v>
      </c>
      <c r="C1157" s="34">
        <f>Subsurface_Radargram_Data!A176</f>
        <v>27</v>
      </c>
      <c r="D1157" s="34">
        <f>Subsurface_Radargram_Data!D176</f>
        <v>11.61903326132532</v>
      </c>
      <c r="E1157" s="34">
        <f>Subsurface_Radargram_Data!A176</f>
        <v>27</v>
      </c>
      <c r="F1157" s="34">
        <f>Subsurface_Radargram_Data!E176</f>
        <v>64.872772317097855</v>
      </c>
      <c r="G1157" s="34">
        <f>Subsurface_Radargram_Data!A176</f>
        <v>27</v>
      </c>
      <c r="H1157" s="34">
        <f>Subsurface_Radargram_Data!F176</f>
        <v>181.67317569859486</v>
      </c>
    </row>
    <row r="1158" spans="1:8">
      <c r="A1158" s="34">
        <f>Subsurface_Radargram_Data!A177</f>
        <v>27.5</v>
      </c>
      <c r="B1158" s="34">
        <f>Subsurface_Radargram_Data!C177</f>
        <v>10.537608131727264</v>
      </c>
      <c r="C1158" s="34">
        <f>Subsurface_Radargram_Data!A177</f>
        <v>27.5</v>
      </c>
      <c r="D1158" s="34">
        <f>Subsurface_Radargram_Data!D177</f>
        <v>11.743299583366408</v>
      </c>
      <c r="E1158" s="34">
        <f>Subsurface_Radargram_Data!A177</f>
        <v>27.5</v>
      </c>
      <c r="F1158" s="34">
        <f>Subsurface_Radargram_Data!E177</f>
        <v>64.992942852816739</v>
      </c>
      <c r="G1158" s="34">
        <f>Subsurface_Radargram_Data!A177</f>
        <v>27.5</v>
      </c>
      <c r="H1158" s="34">
        <f>Subsurface_Radargram_Data!F177</f>
        <v>181.25067874640155</v>
      </c>
    </row>
    <row r="1159" spans="1:8">
      <c r="A1159" s="34">
        <f>Subsurface_Radargram_Data!A178</f>
        <v>28</v>
      </c>
      <c r="B1159" s="34">
        <f>Subsurface_Radargram_Data!C178</f>
        <v>10.57341522555727</v>
      </c>
      <c r="C1159" s="34">
        <f>Subsurface_Radargram_Data!A178</f>
        <v>28</v>
      </c>
      <c r="D1159" s="34">
        <f>Subsurface_Radargram_Data!D178</f>
        <v>11.872334660313339</v>
      </c>
      <c r="E1159" s="34">
        <f>Subsurface_Radargram_Data!A178</f>
        <v>28</v>
      </c>
      <c r="F1159" s="34">
        <f>Subsurface_Radargram_Data!E178</f>
        <v>65.108413077748196</v>
      </c>
      <c r="G1159" s="34">
        <f>Subsurface_Radargram_Data!A178</f>
        <v>28</v>
      </c>
      <c r="H1159" s="34">
        <f>Subsurface_Radargram_Data!F178</f>
        <v>180.85862993473819</v>
      </c>
    </row>
    <row r="1160" spans="1:8">
      <c r="A1160" s="34">
        <f>Subsurface_Radargram_Data!A179</f>
        <v>28.5</v>
      </c>
      <c r="B1160" s="34">
        <f>Subsurface_Radargram_Data!C179</f>
        <v>10.620708341172824</v>
      </c>
      <c r="C1160" s="34">
        <f>Subsurface_Radargram_Data!A179</f>
        <v>28.5</v>
      </c>
      <c r="D1160" s="34">
        <f>Subsurface_Radargram_Data!D179</f>
        <v>12.024436316247574</v>
      </c>
      <c r="E1160" s="34">
        <f>Subsurface_Radargram_Data!A179</f>
        <v>28.5</v>
      </c>
      <c r="F1160" s="34">
        <f>Subsurface_Radargram_Data!E179</f>
        <v>65.217276857702174</v>
      </c>
      <c r="G1160" s="34">
        <f>Subsurface_Radargram_Data!A179</f>
        <v>28.5</v>
      </c>
      <c r="H1160" s="34">
        <f>Subsurface_Radargram_Data!F179</f>
        <v>180.43347061698597</v>
      </c>
    </row>
    <row r="1161" spans="1:8">
      <c r="A1161" s="34">
        <f>Subsurface_Radargram_Data!A180</f>
        <v>29</v>
      </c>
      <c r="B1161" s="34">
        <f>Subsurface_Radargram_Data!C180</f>
        <v>10.679106702214893</v>
      </c>
      <c r="C1161" s="34">
        <f>Subsurface_Radargram_Data!A180</f>
        <v>29</v>
      </c>
      <c r="D1161" s="34">
        <f>Subsurface_Radargram_Data!D180</f>
        <v>12.176650745448329</v>
      </c>
      <c r="E1161" s="34">
        <f>Subsurface_Radargram_Data!A180</f>
        <v>29</v>
      </c>
      <c r="F1161" s="34">
        <f>Subsurface_Radargram_Data!E180</f>
        <v>65.317627190935312</v>
      </c>
      <c r="G1161" s="34">
        <f>Subsurface_Radargram_Data!A180</f>
        <v>29</v>
      </c>
      <c r="H1161" s="34">
        <f>Subsurface_Radargram_Data!F180</f>
        <v>180.05573920427497</v>
      </c>
    </row>
    <row r="1162" spans="1:8">
      <c r="A1162" s="34">
        <f>Subsurface_Radargram_Data!A181</f>
        <v>29.5</v>
      </c>
      <c r="B1162" s="34">
        <f>Subsurface_Radargram_Data!C181</f>
        <v>10.748140119418046</v>
      </c>
      <c r="C1162" s="34">
        <f>Subsurface_Radargram_Data!A181</f>
        <v>29.5</v>
      </c>
      <c r="D1162" s="34">
        <f>Subsurface_Radargram_Data!D181</f>
        <v>12.343313972018912</v>
      </c>
      <c r="E1162" s="34">
        <f>Subsurface_Radargram_Data!A181</f>
        <v>29.5</v>
      </c>
      <c r="F1162" s="34">
        <f>Subsurface_Radargram_Data!E181</f>
        <v>65.407580834172848</v>
      </c>
      <c r="G1162" s="34">
        <f>Subsurface_Radargram_Data!A181</f>
        <v>29.5</v>
      </c>
      <c r="H1162" s="34">
        <f>Subsurface_Radargram_Data!F181</f>
        <v>179.67511692285976</v>
      </c>
    </row>
    <row r="1163" spans="1:8">
      <c r="A1163" s="34">
        <f>Subsurface_Radargram_Data!A182</f>
        <v>30</v>
      </c>
      <c r="B1163" s="34">
        <f>Subsurface_Radargram_Data!C182</f>
        <v>10.827252776297955</v>
      </c>
      <c r="C1163" s="34">
        <f>Subsurface_Radargram_Data!A182</f>
        <v>30</v>
      </c>
      <c r="D1163" s="34">
        <f>Subsurface_Radargram_Data!D182</f>
        <v>12.52844107703034</v>
      </c>
      <c r="E1163" s="34">
        <f>Subsurface_Radargram_Data!A182</f>
        <v>30</v>
      </c>
      <c r="F1163" s="34">
        <f>Subsurface_Radargram_Data!E182</f>
        <v>65.485303199680658</v>
      </c>
      <c r="G1163" s="34">
        <f>Subsurface_Radargram_Data!A182</f>
        <v>30</v>
      </c>
      <c r="H1163" s="34">
        <f>Subsurface_Radargram_Data!F182</f>
        <v>179.27700873372723</v>
      </c>
    </row>
    <row r="1164" spans="1:8">
      <c r="A1164" s="34">
        <f>Subsurface_Radargram_Data!A183</f>
        <v>30.5</v>
      </c>
      <c r="B1164" s="34">
        <f>Subsurface_Radargram_Data!C183</f>
        <v>10.915807704258913</v>
      </c>
      <c r="C1164" s="34">
        <f>Subsurface_Radargram_Data!A183</f>
        <v>30.5</v>
      </c>
      <c r="D1164" s="34">
        <f>Subsurface_Radargram_Data!D183</f>
        <v>12.717948848418546</v>
      </c>
      <c r="E1164" s="34">
        <f>Subsurface_Radargram_Data!A183</f>
        <v>30.5</v>
      </c>
      <c r="F1164" s="34">
        <f>Subsurface_Radargram_Data!E183</f>
        <v>65.549033243817291</v>
      </c>
      <c r="G1164" s="34">
        <f>Subsurface_Radargram_Data!A183</f>
        <v>30.5</v>
      </c>
      <c r="H1164" s="34">
        <f>Subsurface_Radargram_Data!F183</f>
        <v>178.90971123814651</v>
      </c>
    </row>
    <row r="1165" spans="1:8">
      <c r="A1165" s="34">
        <f>Subsurface_Radargram_Data!A184</f>
        <v>31</v>
      </c>
      <c r="B1165" s="34">
        <f>Subsurface_Radargram_Data!C184</f>
        <v>11.013091911090431</v>
      </c>
      <c r="C1165" s="34">
        <f>Subsurface_Radargram_Data!A184</f>
        <v>31</v>
      </c>
      <c r="D1165" s="34">
        <f>Subsurface_Radargram_Data!D184</f>
        <v>12.926029181540345</v>
      </c>
      <c r="E1165" s="34">
        <f>Subsurface_Radargram_Data!A184</f>
        <v>31</v>
      </c>
      <c r="F1165" s="34">
        <f>Subsurface_Radargram_Data!E184</f>
        <v>65.597108045152865</v>
      </c>
      <c r="G1165" s="34">
        <f>Subsurface_Radargram_Data!A184</f>
        <v>31</v>
      </c>
      <c r="H1165" s="34">
        <f>Subsurface_Radargram_Data!F184</f>
        <v>178.52205849177051</v>
      </c>
    </row>
    <row r="1166" spans="1:8">
      <c r="A1166" s="34">
        <f>Subsurface_Radargram_Data!A185</f>
        <v>31.5</v>
      </c>
      <c r="B1166" s="34">
        <f>Subsurface_Radargram_Data!C185</f>
        <v>11.11832212156129</v>
      </c>
      <c r="C1166" s="34">
        <f>Subsurface_Radargram_Data!A185</f>
        <v>31.5</v>
      </c>
      <c r="D1166" s="34">
        <f>Subsurface_Radargram_Data!D185</f>
        <v>13.132605861191839</v>
      </c>
      <c r="E1166" s="34">
        <f>Subsurface_Radargram_Data!A185</f>
        <v>31.5</v>
      </c>
      <c r="F1166" s="34">
        <f>Subsurface_Radargram_Data!E185</f>
        <v>65.627986750464757</v>
      </c>
      <c r="G1166" s="34">
        <f>Subsurface_Radargram_Data!A185</f>
        <v>31.5</v>
      </c>
      <c r="H1166" s="34">
        <f>Subsurface_Radargram_Data!F185</f>
        <v>178.18228300833235</v>
      </c>
    </row>
    <row r="1167" spans="1:8">
      <c r="A1167" s="34">
        <f>Subsurface_Radargram_Data!A186</f>
        <v>32</v>
      </c>
      <c r="B1167" s="34">
        <f>Subsurface_Radargram_Data!C186</f>
        <v>11.230651083891141</v>
      </c>
      <c r="C1167" s="34">
        <f>Subsurface_Radargram_Data!A186</f>
        <v>32</v>
      </c>
      <c r="D1167" s="34">
        <f>Subsurface_Radargram_Data!D186</f>
        <v>13.361203536728567</v>
      </c>
      <c r="E1167" s="34">
        <f>Subsurface_Radargram_Data!A186</f>
        <v>32</v>
      </c>
      <c r="F1167" s="34">
        <f>Subsurface_Radargram_Data!E186</f>
        <v>65.640273550979913</v>
      </c>
      <c r="G1167" s="34">
        <f>Subsurface_Radargram_Data!A186</f>
        <v>32</v>
      </c>
      <c r="H1167" s="34">
        <f>Subsurface_Radargram_Data!F186</f>
        <v>177.80544248630721</v>
      </c>
    </row>
    <row r="1168" spans="1:8">
      <c r="A1168" s="34">
        <f>Subsurface_Radargram_Data!A187</f>
        <v>32.5</v>
      </c>
      <c r="B1168" s="34">
        <f>Subsurface_Radargram_Data!C187</f>
        <v>11.349174391323663</v>
      </c>
      <c r="C1168" s="34">
        <f>Subsurface_Radargram_Data!A187</f>
        <v>32.5</v>
      </c>
      <c r="D1168" s="34">
        <f>Subsurface_Radargram_Data!D187</f>
        <v>13.596835903226532</v>
      </c>
      <c r="E1168" s="34">
        <f>Subsurface_Radargram_Data!A187</f>
        <v>32.5</v>
      </c>
      <c r="F1168" s="34">
        <f>Subsurface_Radargram_Data!E187</f>
        <v>65.63273934038186</v>
      </c>
      <c r="G1168" s="34">
        <f>Subsurface_Radargram_Data!A187</f>
        <v>32.5</v>
      </c>
      <c r="H1168" s="34">
        <f>Subsurface_Radargram_Data!F187</f>
        <v>177.44078894128279</v>
      </c>
    </row>
    <row r="1169" spans="1:8">
      <c r="A1169" s="34">
        <f>Subsurface_Radargram_Data!A188</f>
        <v>33</v>
      </c>
      <c r="B1169" s="34">
        <f>Subsurface_Radargram_Data!C188</f>
        <v>11.472937763877987</v>
      </c>
      <c r="C1169" s="34">
        <f>Subsurface_Radargram_Data!A188</f>
        <v>33</v>
      </c>
      <c r="D1169" s="34">
        <f>Subsurface_Radargram_Data!D188</f>
        <v>13.834881332153246</v>
      </c>
      <c r="E1169" s="34">
        <f>Subsurface_Radargram_Data!A188</f>
        <v>33</v>
      </c>
      <c r="F1169" s="34">
        <f>Subsurface_Radargram_Data!E188</f>
        <v>65.604341701488707</v>
      </c>
      <c r="G1169" s="34">
        <f>Subsurface_Radargram_Data!A188</f>
        <v>33</v>
      </c>
      <c r="H1169" s="34">
        <f>Subsurface_Radargram_Data!F188</f>
        <v>177.10069244517524</v>
      </c>
    </row>
    <row r="1170" spans="1:8">
      <c r="A1170" s="34">
        <f>Subsurface_Radargram_Data!A189</f>
        <v>33.5</v>
      </c>
      <c r="B1170" s="34">
        <f>Subsurface_Radargram_Data!C189</f>
        <v>11.600944731649987</v>
      </c>
      <c r="C1170" s="34">
        <f>Subsurface_Radargram_Data!A189</f>
        <v>33.5</v>
      </c>
      <c r="D1170" s="34">
        <f>Subsurface_Radargram_Data!D189</f>
        <v>14.078417121114933</v>
      </c>
      <c r="E1170" s="34">
        <f>Subsurface_Radargram_Data!A189</f>
        <v>33.5</v>
      </c>
      <c r="F1170" s="34">
        <f>Subsurface_Radargram_Data!E189</f>
        <v>65.554242871137077</v>
      </c>
      <c r="G1170" s="34">
        <f>Subsurface_Radargram_Data!A189</f>
        <v>33.5</v>
      </c>
      <c r="H1170" s="34">
        <f>Subsurface_Radargram_Data!F189</f>
        <v>176.76997123188775</v>
      </c>
    </row>
    <row r="1171" spans="1:8">
      <c r="A1171" s="34">
        <f>Subsurface_Radargram_Data!A190</f>
        <v>34</v>
      </c>
      <c r="B1171" s="34">
        <f>Subsurface_Radargram_Data!C190</f>
        <v>11.732164657802045</v>
      </c>
      <c r="C1171" s="34">
        <f>Subsurface_Radargram_Data!A190</f>
        <v>34</v>
      </c>
      <c r="D1171" s="34">
        <f>Subsurface_Radargram_Data!D190</f>
        <v>14.332914863935182</v>
      </c>
      <c r="E1171" s="34">
        <f>Subsurface_Radargram_Data!A190</f>
        <v>34</v>
      </c>
      <c r="F1171" s="34">
        <f>Subsurface_Radargram_Data!E190</f>
        <v>65.481825343457814</v>
      </c>
      <c r="G1171" s="34">
        <f>Subsurface_Radargram_Data!A190</f>
        <v>34</v>
      </c>
      <c r="H1171" s="34">
        <f>Subsurface_Radargram_Data!F190</f>
        <v>176.42447004621403</v>
      </c>
    </row>
    <row r="1172" spans="1:8">
      <c r="A1172" s="34">
        <f>Subsurface_Radargram_Data!A191</f>
        <v>34.5</v>
      </c>
      <c r="B1172" s="34">
        <f>Subsurface_Radargram_Data!C191</f>
        <v>11.865541036644849</v>
      </c>
      <c r="C1172" s="34">
        <f>Subsurface_Radargram_Data!A191</f>
        <v>34.5</v>
      </c>
      <c r="D1172" s="34">
        <f>Subsurface_Radargram_Data!D191</f>
        <v>14.58319305055136</v>
      </c>
      <c r="E1172" s="34">
        <f>Subsurface_Radargram_Data!A191</f>
        <v>34.5</v>
      </c>
      <c r="F1172" s="34">
        <f>Subsurface_Radargram_Data!E191</f>
        <v>65.38670479092697</v>
      </c>
      <c r="G1172" s="34">
        <f>Subsurface_Radargram_Data!A191</f>
        <v>34.5</v>
      </c>
      <c r="H1172" s="34">
        <f>Subsurface_Radargram_Data!F191</f>
        <v>176.11175074463824</v>
      </c>
    </row>
    <row r="1173" spans="1:8">
      <c r="A1173" s="34">
        <f>Subsurface_Radargram_Data!A192</f>
        <v>35</v>
      </c>
      <c r="B1173" s="34">
        <f>Subsurface_Radargram_Data!C192</f>
        <v>12</v>
      </c>
      <c r="C1173" s="34">
        <f>Subsurface_Radargram_Data!A192</f>
        <v>35</v>
      </c>
      <c r="D1173" s="34">
        <f>Subsurface_Radargram_Data!D192</f>
        <v>14.826944147901509</v>
      </c>
      <c r="E1173" s="34">
        <f>Subsurface_Radargram_Data!A192</f>
        <v>35</v>
      </c>
      <c r="F1173" s="34">
        <f>Subsurface_Radargram_Data!E192</f>
        <v>65.268740010539048</v>
      </c>
      <c r="G1173" s="34">
        <f>Subsurface_Radargram_Data!A192</f>
        <v>35</v>
      </c>
      <c r="H1173" s="34">
        <f>Subsurface_Radargram_Data!F192</f>
        <v>175.83378490857589</v>
      </c>
    </row>
    <row r="1174" spans="1:8">
      <c r="A1174" s="34">
        <f>Subsurface_Radargram_Data!A193</f>
        <v>35.5</v>
      </c>
      <c r="B1174" s="34">
        <f>Subsurface_Radargram_Data!C193</f>
        <v>12.134458963355151</v>
      </c>
      <c r="C1174" s="34">
        <f>Subsurface_Radargram_Data!A193</f>
        <v>35.5</v>
      </c>
      <c r="D1174" s="34">
        <f>Subsurface_Radargram_Data!D193</f>
        <v>15.071621949948153</v>
      </c>
      <c r="E1174" s="34">
        <f>Subsurface_Radargram_Data!A193</f>
        <v>35.5</v>
      </c>
      <c r="F1174" s="34">
        <f>Subsurface_Radargram_Data!E193</f>
        <v>65.128039639085799</v>
      </c>
      <c r="G1174" s="34">
        <f>Subsurface_Radargram_Data!A193</f>
        <v>35.5</v>
      </c>
      <c r="H1174" s="34">
        <f>Subsurface_Radargram_Data!F193</f>
        <v>175.55789809101935</v>
      </c>
    </row>
    <row r="1175" spans="1:8">
      <c r="A1175" s="34">
        <f>Subsurface_Radargram_Data!A194</f>
        <v>36</v>
      </c>
      <c r="B1175" s="34">
        <f>Subsurface_Radargram_Data!C194</f>
        <v>12.267835342197955</v>
      </c>
      <c r="C1175" s="34">
        <f>Subsurface_Radargram_Data!A194</f>
        <v>36</v>
      </c>
      <c r="D1175" s="34">
        <f>Subsurface_Radargram_Data!D194</f>
        <v>15.315671612082737</v>
      </c>
      <c r="E1175" s="34">
        <f>Subsurface_Radargram_Data!A194</f>
        <v>36</v>
      </c>
      <c r="F1175" s="34">
        <f>Subsurface_Radargram_Data!E194</f>
        <v>64.964965426398678</v>
      </c>
      <c r="G1175" s="34">
        <f>Subsurface_Radargram_Data!A194</f>
        <v>36</v>
      </c>
      <c r="H1175" s="34">
        <f>Subsurface_Radargram_Data!F194</f>
        <v>175.28252685966419</v>
      </c>
    </row>
    <row r="1176" spans="1:8">
      <c r="A1176" s="34">
        <f>Subsurface_Radargram_Data!A195</f>
        <v>36.5</v>
      </c>
      <c r="B1176" s="34">
        <f>Subsurface_Radargram_Data!C195</f>
        <v>12.399055268350013</v>
      </c>
      <c r="C1176" s="34">
        <f>Subsurface_Radargram_Data!A195</f>
        <v>36.5</v>
      </c>
      <c r="D1176" s="34">
        <f>Subsurface_Radargram_Data!D195</f>
        <v>15.559143008800289</v>
      </c>
      <c r="E1176" s="34">
        <f>Subsurface_Radargram_Data!A195</f>
        <v>36.5</v>
      </c>
      <c r="F1176" s="34">
        <f>Subsurface_Radargram_Data!E195</f>
        <v>64.780131907781083</v>
      </c>
      <c r="G1176" s="34">
        <f>Subsurface_Radargram_Data!A195</f>
        <v>36.5</v>
      </c>
      <c r="H1176" s="34">
        <f>Subsurface_Radargram_Data!F195</f>
        <v>175.00014575609637</v>
      </c>
    </row>
    <row r="1177" spans="1:8">
      <c r="A1177" s="34">
        <f>Subsurface_Radargram_Data!A196</f>
        <v>37</v>
      </c>
      <c r="B1177" s="34">
        <f>Subsurface_Radargram_Data!C196</f>
        <v>12.527062236122013</v>
      </c>
      <c r="C1177" s="34">
        <f>Subsurface_Radargram_Data!A196</f>
        <v>37</v>
      </c>
      <c r="D1177" s="34">
        <f>Subsurface_Radargram_Data!D196</f>
        <v>15.784244332471001</v>
      </c>
      <c r="E1177" s="34">
        <f>Subsurface_Radargram_Data!A196</f>
        <v>37</v>
      </c>
      <c r="F1177" s="34">
        <f>Subsurface_Radargram_Data!E196</f>
        <v>64.574402375664732</v>
      </c>
      <c r="G1177" s="34">
        <f>Subsurface_Radargram_Data!A196</f>
        <v>37</v>
      </c>
      <c r="H1177" s="34">
        <f>Subsurface_Radargram_Data!F196</f>
        <v>174.76541406111818</v>
      </c>
    </row>
    <row r="1178" spans="1:8">
      <c r="A1178" s="34">
        <f>Subsurface_Radargram_Data!A197</f>
        <v>37.5</v>
      </c>
      <c r="B1178" s="34">
        <f>Subsurface_Radargram_Data!C197</f>
        <v>12.650825608676337</v>
      </c>
      <c r="C1178" s="34">
        <f>Subsurface_Radargram_Data!A197</f>
        <v>37.5</v>
      </c>
      <c r="D1178" s="34">
        <f>Subsurface_Radargram_Data!D197</f>
        <v>15.998197497440234</v>
      </c>
      <c r="E1178" s="34">
        <f>Subsurface_Radargram_Data!A197</f>
        <v>37.5</v>
      </c>
      <c r="F1178" s="34">
        <f>Subsurface_Radargram_Data!E197</f>
        <v>64.34888111445791</v>
      </c>
      <c r="G1178" s="34">
        <f>Subsurface_Radargram_Data!A197</f>
        <v>37.5</v>
      </c>
      <c r="H1178" s="34">
        <f>Subsurface_Radargram_Data!F197</f>
        <v>174.54527575325662</v>
      </c>
    </row>
    <row r="1179" spans="1:8">
      <c r="A1179" s="34">
        <f>Subsurface_Radargram_Data!A198</f>
        <v>38</v>
      </c>
      <c r="B1179" s="34">
        <f>Subsurface_Radargram_Data!C198</f>
        <v>12.769348916108859</v>
      </c>
      <c r="C1179" s="34">
        <f>Subsurface_Radargram_Data!A198</f>
        <v>38</v>
      </c>
      <c r="D1179" s="34">
        <f>Subsurface_Radargram_Data!D198</f>
        <v>16.197699823090598</v>
      </c>
      <c r="E1179" s="34">
        <f>Subsurface_Radargram_Data!A198</f>
        <v>38</v>
      </c>
      <c r="F1179" s="34">
        <f>Subsurface_Radargram_Data!E198</f>
        <v>64.104901930080487</v>
      </c>
      <c r="G1179" s="34">
        <f>Subsurface_Radargram_Data!A198</f>
        <v>38</v>
      </c>
      <c r="H1179" s="34">
        <f>Subsurface_Radargram_Data!F198</f>
        <v>174.34344564147648</v>
      </c>
    </row>
    <row r="1180" spans="1:8">
      <c r="A1180" s="34">
        <f>Subsurface_Radargram_Data!A199</f>
        <v>38.5</v>
      </c>
      <c r="B1180" s="34">
        <f>Subsurface_Radargram_Data!C199</f>
        <v>12.88167787843871</v>
      </c>
      <c r="C1180" s="34">
        <f>Subsurface_Radargram_Data!A199</f>
        <v>38.5</v>
      </c>
      <c r="D1180" s="34">
        <f>Subsurface_Radargram_Data!D199</f>
        <v>16.394217360689062</v>
      </c>
      <c r="E1180" s="34">
        <f>Subsurface_Radargram_Data!A199</f>
        <v>38.5</v>
      </c>
      <c r="F1180" s="34">
        <f>Subsurface_Radargram_Data!E199</f>
        <v>63.844013075108649</v>
      </c>
      <c r="G1180" s="34">
        <f>Subsurface_Radargram_Data!A199</f>
        <v>38.5</v>
      </c>
      <c r="H1180" s="34">
        <f>Subsurface_Radargram_Data!F199</f>
        <v>174.11199133295671</v>
      </c>
    </row>
    <row r="1181" spans="1:8">
      <c r="A1181" s="34">
        <f>Subsurface_Radargram_Data!A200</f>
        <v>39</v>
      </c>
      <c r="B1181" s="34">
        <f>Subsurface_Radargram_Data!C200</f>
        <v>12.986908088909569</v>
      </c>
      <c r="C1181" s="34">
        <f>Subsurface_Radargram_Data!A200</f>
        <v>39</v>
      </c>
      <c r="D1181" s="34">
        <f>Subsurface_Radargram_Data!D200</f>
        <v>16.555044245818259</v>
      </c>
      <c r="E1181" s="34">
        <f>Subsurface_Radargram_Data!A200</f>
        <v>39</v>
      </c>
      <c r="F1181" s="34">
        <f>Subsurface_Radargram_Data!E200</f>
        <v>63.567958739990964</v>
      </c>
      <c r="G1181" s="34">
        <f>Subsurface_Radargram_Data!A200</f>
        <v>39</v>
      </c>
      <c r="H1181" s="34">
        <f>Subsurface_Radargram_Data!F200</f>
        <v>173.95773896270308</v>
      </c>
    </row>
    <row r="1182" spans="1:8">
      <c r="A1182" s="34">
        <f>Subsurface_Radargram_Data!A201</f>
        <v>39.5</v>
      </c>
      <c r="B1182" s="34">
        <f>Subsurface_Radargram_Data!C201</f>
        <v>13.084192295741087</v>
      </c>
      <c r="C1182" s="34">
        <f>Subsurface_Radargram_Data!A201</f>
        <v>39.5</v>
      </c>
      <c r="D1182" s="34">
        <f>Subsurface_Radargram_Data!D201</f>
        <v>16.697843074437415</v>
      </c>
      <c r="E1182" s="34">
        <f>Subsurface_Radargram_Data!A201</f>
        <v>39.5</v>
      </c>
      <c r="F1182" s="34">
        <f>Subsurface_Radargram_Data!E201</f>
        <v>63.278657348625295</v>
      </c>
      <c r="G1182" s="34">
        <f>Subsurface_Radargram_Data!A201</f>
        <v>39.5</v>
      </c>
      <c r="H1182" s="34">
        <f>Subsurface_Radargram_Data!F201</f>
        <v>173.81149831033247</v>
      </c>
    </row>
    <row r="1183" spans="1:8">
      <c r="A1183" s="34">
        <f>Subsurface_Radargram_Data!A202</f>
        <v>40</v>
      </c>
      <c r="B1183" s="34">
        <f>Subsurface_Radargram_Data!C202</f>
        <v>13.172747223702045</v>
      </c>
      <c r="C1183" s="34">
        <f>Subsurface_Radargram_Data!A202</f>
        <v>40</v>
      </c>
      <c r="D1183" s="34">
        <f>Subsurface_Radargram_Data!D202</f>
        <v>16.823212266690259</v>
      </c>
      <c r="E1183" s="34">
        <f>Subsurface_Radargram_Data!A202</f>
        <v>40</v>
      </c>
      <c r="F1183" s="34">
        <f>Subsurface_Radargram_Data!E202</f>
        <v>62.978176960915675</v>
      </c>
      <c r="G1183" s="34">
        <f>Subsurface_Radargram_Data!A202</f>
        <v>40</v>
      </c>
      <c r="H1183" s="34">
        <f>Subsurface_Radargram_Data!F202</f>
        <v>173.66419443684282</v>
      </c>
    </row>
    <row r="1184" spans="1:8">
      <c r="A1184" s="34">
        <f>Subsurface_Radargram_Data!A203</f>
        <v>40.5</v>
      </c>
      <c r="B1184" s="34">
        <f>Subsurface_Radargram_Data!C203</f>
        <v>13.251859880581954</v>
      </c>
      <c r="C1184" s="34">
        <f>Subsurface_Radargram_Data!A203</f>
        <v>40.5</v>
      </c>
      <c r="D1184" s="34">
        <f>Subsurface_Radargram_Data!D203</f>
        <v>16.919938276803911</v>
      </c>
      <c r="E1184" s="34">
        <f>Subsurface_Radargram_Data!A203</f>
        <v>40.5</v>
      </c>
      <c r="F1184" s="34">
        <f>Subsurface_Radargram_Data!E203</f>
        <v>62.668708144072752</v>
      </c>
      <c r="G1184" s="34">
        <f>Subsurface_Radargram_Data!A203</f>
        <v>40.5</v>
      </c>
      <c r="H1184" s="34">
        <f>Subsurface_Radargram_Data!F203</f>
        <v>173.54860126903824</v>
      </c>
    </row>
    <row r="1185" spans="1:8">
      <c r="A1185" s="34">
        <f>Subsurface_Radargram_Data!A204</f>
        <v>41</v>
      </c>
      <c r="B1185" s="34">
        <f>Subsurface_Radargram_Data!C204</f>
        <v>13.320893297785107</v>
      </c>
      <c r="C1185" s="34">
        <f>Subsurface_Radargram_Data!A204</f>
        <v>41</v>
      </c>
      <c r="D1185" s="34">
        <f>Subsurface_Radargram_Data!D204</f>
        <v>16.981663379732428</v>
      </c>
      <c r="E1185" s="34">
        <f>Subsurface_Radargram_Data!A204</f>
        <v>41</v>
      </c>
      <c r="F1185" s="34">
        <f>Subsurface_Radargram_Data!E204</f>
        <v>62.352534726842933</v>
      </c>
      <c r="G1185" s="34">
        <f>Subsurface_Radargram_Data!A204</f>
        <v>41</v>
      </c>
      <c r="H1185" s="34">
        <f>Subsurface_Radargram_Data!F204</f>
        <v>173.48111746870961</v>
      </c>
    </row>
    <row r="1186" spans="1:8">
      <c r="A1186" s="34">
        <f>Subsurface_Radargram_Data!A205</f>
        <v>41.5</v>
      </c>
      <c r="B1186" s="34">
        <f>Subsurface_Radargram_Data!C205</f>
        <v>13.379291658827176</v>
      </c>
      <c r="C1186" s="34">
        <f>Subsurface_Radargram_Data!A205</f>
        <v>41.5</v>
      </c>
      <c r="D1186" s="34">
        <f>Subsurface_Radargram_Data!D205</f>
        <v>17.024489403095259</v>
      </c>
      <c r="E1186" s="34">
        <f>Subsurface_Radargram_Data!A205</f>
        <v>41.5</v>
      </c>
      <c r="F1186" s="34">
        <f>Subsurface_Radargram_Data!E205</f>
        <v>62.032002895226057</v>
      </c>
      <c r="G1186" s="34">
        <f>Subsurface_Radargram_Data!A205</f>
        <v>41.5</v>
      </c>
      <c r="H1186" s="34">
        <f>Subsurface_Radargram_Data!F205</f>
        <v>173.40026119266332</v>
      </c>
    </row>
    <row r="1187" spans="1:8">
      <c r="A1187" s="34">
        <f>Subsurface_Radargram_Data!A206</f>
        <v>42</v>
      </c>
      <c r="B1187" s="34">
        <f>Subsurface_Radargram_Data!C206</f>
        <v>13.42658477444273</v>
      </c>
      <c r="C1187" s="34">
        <f>Subsurface_Radargram_Data!A206</f>
        <v>42</v>
      </c>
      <c r="D1187" s="34">
        <f>Subsurface_Radargram_Data!D206</f>
        <v>17.043696391512452</v>
      </c>
      <c r="E1187" s="34">
        <f>Subsurface_Radargram_Data!A206</f>
        <v>42</v>
      </c>
      <c r="F1187" s="34">
        <f>Subsurface_Radargram_Data!E206</f>
        <v>61.709489123479372</v>
      </c>
      <c r="G1187" s="34">
        <f>Subsurface_Radargram_Data!A206</f>
        <v>42</v>
      </c>
      <c r="H1187" s="34">
        <f>Subsurface_Radargram_Data!F206</f>
        <v>173.31825522602335</v>
      </c>
    </row>
    <row r="1188" spans="1:8">
      <c r="A1188" s="34">
        <f>Subsurface_Radargram_Data!A207</f>
        <v>42.5</v>
      </c>
      <c r="B1188" s="34">
        <f>Subsurface_Radargram_Data!C207</f>
        <v>13.462391868272736</v>
      </c>
      <c r="C1188" s="34">
        <f>Subsurface_Radargram_Data!A207</f>
        <v>42.5</v>
      </c>
      <c r="D1188" s="34">
        <f>Subsurface_Radargram_Data!D207</f>
        <v>17.027731376280872</v>
      </c>
      <c r="E1188" s="34">
        <f>Subsurface_Radargram_Data!A207</f>
        <v>42.5</v>
      </c>
      <c r="F1188" s="34">
        <f>Subsurface_Radargram_Data!E207</f>
        <v>61.387367459495643</v>
      </c>
      <c r="G1188" s="34">
        <f>Subsurface_Radargram_Data!A207</f>
        <v>42.5</v>
      </c>
      <c r="H1188" s="34">
        <f>Subsurface_Radargram_Data!F207</f>
        <v>173.2721574014499</v>
      </c>
    </row>
    <row r="1189" spans="1:8">
      <c r="A1189" s="34">
        <f>Subsurface_Radargram_Data!A208</f>
        <v>43</v>
      </c>
      <c r="B1189" s="34">
        <f>Subsurface_Radargram_Data!C208</f>
        <v>13.486424642651903</v>
      </c>
      <c r="C1189" s="34">
        <f>Subsurface_Radargram_Data!A208</f>
        <v>43</v>
      </c>
      <c r="D1189" s="34">
        <f>Subsurface_Radargram_Data!D208</f>
        <v>16.981777784824562</v>
      </c>
      <c r="E1189" s="34">
        <f>Subsurface_Radargram_Data!A208</f>
        <v>43</v>
      </c>
      <c r="F1189" s="34">
        <f>Subsurface_Radargram_Data!E208</f>
        <v>61.067976698462459</v>
      </c>
      <c r="G1189" s="34">
        <f>Subsurface_Radargram_Data!A208</f>
        <v>43</v>
      </c>
      <c r="H1189" s="34">
        <f>Subsurface_Radargram_Data!F208</f>
        <v>173.24144757080543</v>
      </c>
    </row>
    <row r="1190" spans="1:8">
      <c r="A1190" s="34">
        <f>Subsurface_Radargram_Data!A209</f>
        <v>43.5</v>
      </c>
      <c r="B1190" s="34">
        <f>Subsurface_Radargram_Data!C209</f>
        <v>13.498489599811972</v>
      </c>
      <c r="C1190" s="34">
        <f>Subsurface_Radargram_Data!A209</f>
        <v>43.5</v>
      </c>
      <c r="D1190" s="34">
        <f>Subsurface_Radargram_Data!D209</f>
        <v>16.90168136842663</v>
      </c>
      <c r="E1190" s="34">
        <f>Subsurface_Radargram_Data!A209</f>
        <v>43.5</v>
      </c>
      <c r="F1190" s="34" t="str">
        <f>Subsurface_Radargram_Data!E209</f>
        <v/>
      </c>
      <c r="G1190" s="34">
        <f>Subsurface_Radargram_Data!A209</f>
        <v>43.5</v>
      </c>
      <c r="H1190" s="34">
        <f>Subsurface_Radargram_Data!F209</f>
        <v>173.23935384735938</v>
      </c>
    </row>
    <row r="1191" spans="1:8">
      <c r="A1191" s="34">
        <f>Subsurface_Radargram_Data!A210</f>
        <v>44</v>
      </c>
      <c r="B1191" s="34">
        <f>Subsurface_Radargram_Data!C210</f>
        <v>13.498489599811972</v>
      </c>
      <c r="C1191" s="34">
        <f>Subsurface_Radargram_Data!A210</f>
        <v>44</v>
      </c>
      <c r="D1191" s="34">
        <f>Subsurface_Radargram_Data!D210</f>
        <v>16.794551083500071</v>
      </c>
      <c r="E1191" s="34">
        <f>Subsurface_Radargram_Data!A210</f>
        <v>44</v>
      </c>
      <c r="F1191" s="34" t="str">
        <f>Subsurface_Radargram_Data!E210</f>
        <v/>
      </c>
      <c r="G1191" s="34">
        <f>Subsurface_Radargram_Data!A210</f>
        <v>44</v>
      </c>
      <c r="H1191" s="34">
        <f>Subsurface_Radargram_Data!F210</f>
        <v>173.24080207812921</v>
      </c>
    </row>
    <row r="1192" spans="1:8">
      <c r="A1192" s="34">
        <f>Subsurface_Radargram_Data!A211</f>
        <v>44.5</v>
      </c>
      <c r="B1192" s="34">
        <f>Subsurface_Radargram_Data!C211</f>
        <v>13.486424642651903</v>
      </c>
      <c r="C1192" s="34">
        <f>Subsurface_Radargram_Data!A211</f>
        <v>44.5</v>
      </c>
      <c r="D1192" s="34">
        <f>Subsurface_Radargram_Data!D211</f>
        <v>16.65190484048178</v>
      </c>
      <c r="E1192" s="34">
        <f>Subsurface_Radargram_Data!A211</f>
        <v>44.5</v>
      </c>
      <c r="F1192" s="34" t="str">
        <f>Subsurface_Radargram_Data!E211</f>
        <v/>
      </c>
      <c r="G1192" s="34">
        <f>Subsurface_Radargram_Data!A211</f>
        <v>44.5</v>
      </c>
      <c r="H1192" s="34">
        <f>Subsurface_Radargram_Data!F211</f>
        <v>173.27644255142002</v>
      </c>
    </row>
    <row r="1193" spans="1:8">
      <c r="A1193" s="34">
        <f>Subsurface_Radargram_Data!A212</f>
        <v>45</v>
      </c>
      <c r="B1193" s="34">
        <f>Subsurface_Radargram_Data!C212</f>
        <v>13.462391868272736</v>
      </c>
      <c r="C1193" s="34">
        <f>Subsurface_Radargram_Data!A212</f>
        <v>45</v>
      </c>
      <c r="D1193" s="34">
        <f>Subsurface_Radargram_Data!D212</f>
        <v>16.48854707168433</v>
      </c>
      <c r="E1193" s="34">
        <f>Subsurface_Radargram_Data!A212</f>
        <v>45</v>
      </c>
      <c r="F1193" s="34" t="str">
        <f>Subsurface_Radargram_Data!E212</f>
        <v/>
      </c>
      <c r="G1193" s="34">
        <f>Subsurface_Radargram_Data!A212</f>
        <v>45</v>
      </c>
      <c r="H1193" s="34">
        <f>Subsurface_Radargram_Data!F212</f>
        <v>173.29659856314561</v>
      </c>
    </row>
    <row r="1194" spans="1:8">
      <c r="A1194" s="34">
        <f>Subsurface_Radargram_Data!A213</f>
        <v>45.5</v>
      </c>
      <c r="B1194" s="34">
        <f>Subsurface_Radargram_Data!C213</f>
        <v>13.42658477444273</v>
      </c>
      <c r="C1194" s="34">
        <f>Subsurface_Radargram_Data!A213</f>
        <v>45.5</v>
      </c>
      <c r="D1194" s="34">
        <f>Subsurface_Radargram_Data!D213</f>
        <v>16.306086585295144</v>
      </c>
      <c r="E1194" s="34">
        <f>Subsurface_Radargram_Data!A213</f>
        <v>45.5</v>
      </c>
      <c r="F1194" s="34" t="str">
        <f>Subsurface_Radargram_Data!E213</f>
        <v/>
      </c>
      <c r="G1194" s="34">
        <f>Subsurface_Radargram_Data!A213</f>
        <v>45.5</v>
      </c>
      <c r="H1194" s="34">
        <f>Subsurface_Radargram_Data!F213</f>
        <v>173.29895643221315</v>
      </c>
    </row>
    <row r="1195" spans="1:8">
      <c r="A1195" s="34">
        <f>Subsurface_Radargram_Data!A214</f>
        <v>46</v>
      </c>
      <c r="B1195" s="34">
        <f>Subsurface_Radargram_Data!C214</f>
        <v>13.379291658827176</v>
      </c>
      <c r="C1195" s="34">
        <f>Subsurface_Radargram_Data!A214</f>
        <v>46</v>
      </c>
      <c r="D1195" s="34">
        <f>Subsurface_Radargram_Data!D214</f>
        <v>16.085895507888239</v>
      </c>
      <c r="E1195" s="34">
        <f>Subsurface_Radargram_Data!A214</f>
        <v>46</v>
      </c>
      <c r="F1195" s="34" t="str">
        <f>Subsurface_Radargram_Data!E214</f>
        <v/>
      </c>
      <c r="G1195" s="34">
        <f>Subsurface_Radargram_Data!A214</f>
        <v>46</v>
      </c>
      <c r="H1195" s="34">
        <f>Subsurface_Radargram_Data!F214</f>
        <v>173.35319367290688</v>
      </c>
    </row>
    <row r="1196" spans="1:8">
      <c r="A1196" s="34">
        <f>Subsurface_Radargram_Data!A215</f>
        <v>46.5</v>
      </c>
      <c r="B1196" s="34">
        <f>Subsurface_Radargram_Data!C215</f>
        <v>13.320893297785107</v>
      </c>
      <c r="C1196" s="34">
        <f>Subsurface_Radargram_Data!A215</f>
        <v>46.5</v>
      </c>
      <c r="D1196" s="34">
        <f>Subsurface_Radargram_Data!D215</f>
        <v>15.841482299853174</v>
      </c>
      <c r="E1196" s="34">
        <f>Subsurface_Radargram_Data!A215</f>
        <v>46.5</v>
      </c>
      <c r="F1196" s="34" t="str">
        <f>Subsurface_Radargram_Data!E215</f>
        <v/>
      </c>
      <c r="G1196" s="34">
        <f>Subsurface_Radargram_Data!A215</f>
        <v>46.5</v>
      </c>
      <c r="H1196" s="34">
        <f>Subsurface_Radargram_Data!F215</f>
        <v>173.41763969932103</v>
      </c>
    </row>
    <row r="1197" spans="1:8">
      <c r="A1197" s="34">
        <f>Subsurface_Radargram_Data!A216</f>
        <v>47</v>
      </c>
      <c r="B1197" s="34">
        <f>Subsurface_Radargram_Data!C216</f>
        <v>13.251859880581954</v>
      </c>
      <c r="C1197" s="34">
        <f>Subsurface_Radargram_Data!A216</f>
        <v>47</v>
      </c>
      <c r="D1197" s="34">
        <f>Subsurface_Radargram_Data!D216</f>
        <v>15.582631964163717</v>
      </c>
      <c r="E1197" s="34">
        <f>Subsurface_Radargram_Data!A216</f>
        <v>47</v>
      </c>
      <c r="F1197" s="34" t="str">
        <f>Subsurface_Radargram_Data!E216</f>
        <v/>
      </c>
      <c r="G1197" s="34">
        <f>Subsurface_Radargram_Data!A216</f>
        <v>47</v>
      </c>
      <c r="H1197" s="34">
        <f>Subsurface_Radargram_Data!F216</f>
        <v>173.46473327315044</v>
      </c>
    </row>
    <row r="1198" spans="1:8">
      <c r="A1198" s="34">
        <f>Subsurface_Radargram_Data!A217</f>
        <v>47.5</v>
      </c>
      <c r="B1198" s="34">
        <f>Subsurface_Radargram_Data!C217</f>
        <v>13.172747223702045</v>
      </c>
      <c r="C1198" s="34">
        <f>Subsurface_Radargram_Data!A217</f>
        <v>47.5</v>
      </c>
      <c r="D1198" s="34">
        <f>Subsurface_Radargram_Data!D217</f>
        <v>15.301813178322558</v>
      </c>
      <c r="E1198" s="34">
        <f>Subsurface_Radargram_Data!A217</f>
        <v>47.5</v>
      </c>
      <c r="F1198" s="34" t="str">
        <f>Subsurface_Radargram_Data!E217</f>
        <v/>
      </c>
      <c r="G1198" s="34">
        <f>Subsurface_Radargram_Data!A217</f>
        <v>47.5</v>
      </c>
      <c r="H1198" s="34">
        <f>Subsurface_Radargram_Data!F217</f>
        <v>173.52852808800682</v>
      </c>
    </row>
    <row r="1199" spans="1:8">
      <c r="A1199" s="34">
        <f>Subsurface_Radargram_Data!A218</f>
        <v>48</v>
      </c>
      <c r="B1199" s="34">
        <f>Subsurface_Radargram_Data!C218</f>
        <v>13.084192295741088</v>
      </c>
      <c r="C1199" s="34">
        <f>Subsurface_Radargram_Data!A218</f>
        <v>48</v>
      </c>
      <c r="D1199" s="34">
        <f>Subsurface_Radargram_Data!D218</f>
        <v>15.017699167331253</v>
      </c>
      <c r="E1199" s="34">
        <f>Subsurface_Radargram_Data!A218</f>
        <v>48</v>
      </c>
      <c r="F1199" s="34" t="str">
        <f>Subsurface_Radargram_Data!E218</f>
        <v/>
      </c>
      <c r="G1199" s="34">
        <f>Subsurface_Radargram_Data!A218</f>
        <v>48</v>
      </c>
      <c r="H1199" s="34">
        <f>Subsurface_Radargram_Data!F218</f>
        <v>173.5522833869739</v>
      </c>
    </row>
    <row r="1200" spans="1:8">
      <c r="A1200" s="34">
        <f>Subsurface_Radargram_Data!A219</f>
        <v>48.5</v>
      </c>
      <c r="B1200" s="34">
        <f>Subsurface_Radargram_Data!C219</f>
        <v>12.986908088909569</v>
      </c>
      <c r="C1200" s="34">
        <f>Subsurface_Radargram_Data!A219</f>
        <v>48.5</v>
      </c>
      <c r="D1200" s="34">
        <f>Subsurface_Radargram_Data!D219</f>
        <v>14.706336796053341</v>
      </c>
      <c r="E1200" s="34">
        <f>Subsurface_Radargram_Data!A219</f>
        <v>48.5</v>
      </c>
      <c r="F1200" s="34" t="str">
        <f>Subsurface_Radargram_Data!E219</f>
        <v/>
      </c>
      <c r="G1200" s="34">
        <f>Subsurface_Radargram_Data!A219</f>
        <v>48.5</v>
      </c>
      <c r="H1200" s="34">
        <f>Subsurface_Radargram_Data!F219</f>
        <v>173.62927000099049</v>
      </c>
    </row>
    <row r="1201" spans="1:8">
      <c r="A1201" s="34">
        <f>Subsurface_Radargram_Data!A220</f>
        <v>49</v>
      </c>
      <c r="B1201" s="34">
        <f>Subsurface_Radargram_Data!C220</f>
        <v>12.88167787843871</v>
      </c>
      <c r="C1201" s="34">
        <f>Subsurface_Radargram_Data!A220</f>
        <v>49</v>
      </c>
      <c r="D1201" s="34">
        <f>Subsurface_Radargram_Data!D220</f>
        <v>14.386979370763845</v>
      </c>
      <c r="E1201" s="34">
        <f>Subsurface_Radargram_Data!A220</f>
        <v>49</v>
      </c>
      <c r="F1201" s="34" t="str">
        <f>Subsurface_Radargram_Data!E220</f>
        <v/>
      </c>
      <c r="G1201" s="34">
        <f>Subsurface_Radargram_Data!A220</f>
        <v>49</v>
      </c>
      <c r="H1201" s="34">
        <f>Subsurface_Radargram_Data!F220</f>
        <v>173.7022389438857</v>
      </c>
    </row>
    <row r="1202" spans="1:8">
      <c r="A1202" s="34">
        <f>Subsurface_Radargram_Data!A221</f>
        <v>49.5</v>
      </c>
      <c r="B1202" s="34">
        <f>Subsurface_Radargram_Data!C221</f>
        <v>12.769348916108859</v>
      </c>
      <c r="C1202" s="34">
        <f>Subsurface_Radargram_Data!A221</f>
        <v>49.5</v>
      </c>
      <c r="D1202" s="34">
        <f>Subsurface_Radargram_Data!D221</f>
        <v>14.065269905827302</v>
      </c>
      <c r="E1202" s="34">
        <f>Subsurface_Radargram_Data!A221</f>
        <v>49.5</v>
      </c>
      <c r="F1202" s="34" t="str">
        <f>Subsurface_Radargram_Data!E221</f>
        <v/>
      </c>
      <c r="G1202" s="34">
        <f>Subsurface_Radargram_Data!A221</f>
        <v>49.5</v>
      </c>
      <c r="H1202" s="34">
        <f>Subsurface_Radargram_Data!F221</f>
        <v>173.76215053676512</v>
      </c>
    </row>
    <row r="1203" spans="1:8">
      <c r="A1203" s="34">
        <f>Subsurface_Radargram_Data!A222</f>
        <v>50</v>
      </c>
      <c r="B1203" s="34">
        <f>Subsurface_Radargram_Data!C222</f>
        <v>12.650825608676337</v>
      </c>
      <c r="C1203" s="34">
        <f>Subsurface_Radargram_Data!A222</f>
        <v>50</v>
      </c>
      <c r="D1203" s="34">
        <f>Subsurface_Radargram_Data!D222</f>
        <v>13.736129141832397</v>
      </c>
      <c r="E1203" s="34">
        <f>Subsurface_Radargram_Data!A222</f>
        <v>50</v>
      </c>
      <c r="F1203" s="34" t="str">
        <f>Subsurface_Radargram_Data!E222</f>
        <v/>
      </c>
      <c r="G1203" s="34">
        <f>Subsurface_Radargram_Data!A222</f>
        <v>50</v>
      </c>
      <c r="H1203" s="34">
        <f>Subsurface_Radargram_Data!F222</f>
        <v>173.83792592163721</v>
      </c>
    </row>
    <row r="1204" spans="1:8">
      <c r="A1204" s="34">
        <f>Subsurface_Radargram_Data!A223</f>
        <v>50.5</v>
      </c>
      <c r="B1204" s="34">
        <f>Subsurface_Radargram_Data!C223</f>
        <v>12.527062236122015</v>
      </c>
      <c r="C1204" s="34">
        <f>Subsurface_Radargram_Data!A223</f>
        <v>50.5</v>
      </c>
      <c r="D1204" s="34">
        <f>Subsurface_Radargram_Data!D223</f>
        <v>13.416906693626288</v>
      </c>
      <c r="E1204" s="34">
        <f>Subsurface_Radargram_Data!A223</f>
        <v>50.5</v>
      </c>
      <c r="F1204" s="34" t="str">
        <f>Subsurface_Radargram_Data!E223</f>
        <v/>
      </c>
      <c r="G1204" s="34">
        <f>Subsurface_Radargram_Data!A223</f>
        <v>50.5</v>
      </c>
      <c r="H1204" s="34">
        <f>Subsurface_Radargram_Data!F223</f>
        <v>173.8802687158138</v>
      </c>
    </row>
    <row r="1205" spans="1:8">
      <c r="A1205" s="34">
        <f>Subsurface_Radargram_Data!A224</f>
        <v>51</v>
      </c>
      <c r="B1205" s="34">
        <f>Subsurface_Radargram_Data!C224</f>
        <v>12.399055268350013</v>
      </c>
      <c r="C1205" s="34">
        <f>Subsurface_Radargram_Data!A224</f>
        <v>51</v>
      </c>
      <c r="D1205" s="34">
        <f>Subsurface_Radargram_Data!D224</f>
        <v>13.090228036898202</v>
      </c>
      <c r="E1205" s="34">
        <f>Subsurface_Radargram_Data!A224</f>
        <v>51</v>
      </c>
      <c r="F1205" s="34" t="str">
        <f>Subsurface_Radargram_Data!E224</f>
        <v/>
      </c>
      <c r="G1205" s="34">
        <f>Subsurface_Radargram_Data!A224</f>
        <v>51</v>
      </c>
      <c r="H1205" s="34">
        <f>Subsurface_Radargram_Data!F224</f>
        <v>173.96154458333908</v>
      </c>
    </row>
    <row r="1206" spans="1:8">
      <c r="A1206" s="34">
        <f>Subsurface_Radargram_Data!A225</f>
        <v>51.5</v>
      </c>
      <c r="B1206" s="34">
        <f>Subsurface_Radargram_Data!C225</f>
        <v>12.267835342197955</v>
      </c>
      <c r="C1206" s="34">
        <f>Subsurface_Radargram_Data!A225</f>
        <v>51.5</v>
      </c>
      <c r="D1206" s="34">
        <f>Subsurface_Radargram_Data!D225</f>
        <v>12.780547051105831</v>
      </c>
      <c r="E1206" s="34">
        <f>Subsurface_Radargram_Data!A225</f>
        <v>51.5</v>
      </c>
      <c r="F1206" s="34" t="str">
        <f>Subsurface_Radargram_Data!E225</f>
        <v/>
      </c>
      <c r="G1206" s="34">
        <f>Subsurface_Radargram_Data!A225</f>
        <v>51.5</v>
      </c>
      <c r="H1206" s="34">
        <f>Subsurface_Radargram_Data!F225</f>
        <v>174.00768711097211</v>
      </c>
    </row>
    <row r="1207" spans="1:8">
      <c r="A1207" s="34">
        <f>Subsurface_Radargram_Data!A226</f>
        <v>52</v>
      </c>
      <c r="B1207" s="34">
        <f>Subsurface_Radargram_Data!C226</f>
        <v>12.134458963355151</v>
      </c>
      <c r="C1207" s="34">
        <f>Subsurface_Radargram_Data!A226</f>
        <v>52</v>
      </c>
      <c r="D1207" s="34">
        <f>Subsurface_Radargram_Data!D226</f>
        <v>12.473457077498423</v>
      </c>
      <c r="E1207" s="34">
        <f>Subsurface_Radargram_Data!A226</f>
        <v>52</v>
      </c>
      <c r="F1207" s="34" t="str">
        <f>Subsurface_Radargram_Data!E226</f>
        <v/>
      </c>
      <c r="G1207" s="34">
        <f>Subsurface_Radargram_Data!A226</f>
        <v>52</v>
      </c>
      <c r="H1207" s="34">
        <f>Subsurface_Radargram_Data!F226</f>
        <v>174.0804471361015</v>
      </c>
    </row>
    <row r="1208" spans="1:8">
      <c r="A1208" s="34">
        <f>Subsurface_Radargram_Data!A227</f>
        <v>52.5</v>
      </c>
      <c r="B1208" s="34">
        <f>Subsurface_Radargram_Data!C227</f>
        <v>12</v>
      </c>
      <c r="C1208" s="34">
        <f>Subsurface_Radargram_Data!A227</f>
        <v>52.5</v>
      </c>
      <c r="D1208" s="34">
        <f>Subsurface_Radargram_Data!D227</f>
        <v>12.174616017488649</v>
      </c>
      <c r="E1208" s="34">
        <f>Subsurface_Radargram_Data!A227</f>
        <v>52.5</v>
      </c>
      <c r="F1208" s="34" t="str">
        <f>Subsurface_Radargram_Data!E227</f>
        <v/>
      </c>
      <c r="G1208" s="34">
        <f>Subsurface_Radargram_Data!A227</f>
        <v>52.5</v>
      </c>
      <c r="H1208" s="34">
        <f>Subsurface_Radargram_Data!F227</f>
        <v>174.17099375217242</v>
      </c>
    </row>
    <row r="1209" spans="1:8">
      <c r="A1209" s="34">
        <f>Subsurface_Radargram_Data!A228</f>
        <v>53</v>
      </c>
      <c r="B1209" s="34">
        <f>Subsurface_Radargram_Data!C228</f>
        <v>11.865541036644851</v>
      </c>
      <c r="C1209" s="34">
        <f>Subsurface_Radargram_Data!A228</f>
        <v>53</v>
      </c>
      <c r="D1209" s="34">
        <f>Subsurface_Radargram_Data!D228</f>
        <v>11.902745355897315</v>
      </c>
      <c r="E1209" s="34">
        <f>Subsurface_Radargram_Data!A228</f>
        <v>53</v>
      </c>
      <c r="F1209" s="34" t="str">
        <f>Subsurface_Radargram_Data!E228</f>
        <v/>
      </c>
      <c r="G1209" s="34">
        <f>Subsurface_Radargram_Data!A228</f>
        <v>53</v>
      </c>
      <c r="H1209" s="34">
        <f>Subsurface_Radargram_Data!F228</f>
        <v>174.22425997698167</v>
      </c>
    </row>
    <row r="1210" spans="1:8">
      <c r="A1210" s="34">
        <f>Subsurface_Radargram_Data!A229</f>
        <v>53.5</v>
      </c>
      <c r="B1210" s="34">
        <f>Subsurface_Radargram_Data!C229</f>
        <v>11.732164657802045</v>
      </c>
      <c r="C1210" s="34">
        <f>Subsurface_Radargram_Data!A229</f>
        <v>53.5</v>
      </c>
      <c r="D1210" s="34">
        <f>Subsurface_Radargram_Data!D229</f>
        <v>11.639800395716538</v>
      </c>
      <c r="E1210" s="34">
        <f>Subsurface_Radargram_Data!A229</f>
        <v>53.5</v>
      </c>
      <c r="F1210" s="34" t="str">
        <f>Subsurface_Radargram_Data!E229</f>
        <v/>
      </c>
      <c r="G1210" s="34">
        <f>Subsurface_Radargram_Data!A229</f>
        <v>53.5</v>
      </c>
      <c r="H1210" s="34">
        <f>Subsurface_Radargram_Data!F229</f>
        <v>174.3131951345992</v>
      </c>
    </row>
    <row r="1211" spans="1:8">
      <c r="A1211" s="34">
        <f>Subsurface_Radargram_Data!A230</f>
        <v>54</v>
      </c>
      <c r="B1211" s="34">
        <f>Subsurface_Radargram_Data!C230</f>
        <v>11.600944731649989</v>
      </c>
      <c r="C1211" s="34">
        <f>Subsurface_Radargram_Data!A230</f>
        <v>54</v>
      </c>
      <c r="D1211" s="34">
        <f>Subsurface_Radargram_Data!D230</f>
        <v>11.400386321786659</v>
      </c>
      <c r="E1211" s="34">
        <f>Subsurface_Radargram_Data!A230</f>
        <v>54</v>
      </c>
      <c r="F1211" s="34" t="str">
        <f>Subsurface_Radargram_Data!E230</f>
        <v/>
      </c>
      <c r="G1211" s="34">
        <f>Subsurface_Radargram_Data!A230</f>
        <v>54</v>
      </c>
      <c r="H1211" s="34">
        <f>Subsurface_Radargram_Data!F230</f>
        <v>174.39566527259515</v>
      </c>
    </row>
    <row r="1212" spans="1:8">
      <c r="A1212" s="34">
        <f>Subsurface_Radargram_Data!A231</f>
        <v>54.5</v>
      </c>
      <c r="B1212" s="34">
        <f>Subsurface_Radargram_Data!C231</f>
        <v>11.472937763877987</v>
      </c>
      <c r="C1212" s="34">
        <f>Subsurface_Radargram_Data!A231</f>
        <v>54.5</v>
      </c>
      <c r="D1212" s="34">
        <f>Subsurface_Radargram_Data!D231</f>
        <v>11.183035029973237</v>
      </c>
      <c r="E1212" s="34">
        <f>Subsurface_Radargram_Data!A231</f>
        <v>54.5</v>
      </c>
      <c r="F1212" s="34" t="str">
        <f>Subsurface_Radargram_Data!E231</f>
        <v/>
      </c>
      <c r="G1212" s="34">
        <f>Subsurface_Radargram_Data!A231</f>
        <v>54.5</v>
      </c>
      <c r="H1212" s="34">
        <f>Subsurface_Radargram_Data!F231</f>
        <v>174.48485170425991</v>
      </c>
    </row>
    <row r="1213" spans="1:8">
      <c r="A1213" s="34">
        <f>Subsurface_Radargram_Data!A232</f>
        <v>55</v>
      </c>
      <c r="B1213" s="34">
        <f>Subsurface_Radargram_Data!C232</f>
        <v>11.349174391323663</v>
      </c>
      <c r="C1213" s="34">
        <f>Subsurface_Radargram_Data!A232</f>
        <v>55</v>
      </c>
      <c r="D1213" s="34">
        <f>Subsurface_Radargram_Data!D232</f>
        <v>11.000406643402359</v>
      </c>
      <c r="E1213" s="34">
        <f>Subsurface_Radargram_Data!A232</f>
        <v>55</v>
      </c>
      <c r="F1213" s="34" t="str">
        <f>Subsurface_Radargram_Data!E232</f>
        <v/>
      </c>
      <c r="G1213" s="34">
        <f>Subsurface_Radargram_Data!A232</f>
        <v>55</v>
      </c>
      <c r="H1213" s="34">
        <f>Subsurface_Radargram_Data!F232</f>
        <v>174.54342616159605</v>
      </c>
    </row>
    <row r="1214" spans="1:8">
      <c r="A1214" s="34">
        <f>Subsurface_Radargram_Data!A233</f>
        <v>55.5</v>
      </c>
      <c r="B1214" s="34">
        <f>Subsurface_Radargram_Data!C233</f>
        <v>11.230651083891141</v>
      </c>
      <c r="C1214" s="34">
        <f>Subsurface_Radargram_Data!A233</f>
        <v>55.5</v>
      </c>
      <c r="D1214" s="34">
        <f>Subsurface_Radargram_Data!D233</f>
        <v>10.837974676482386</v>
      </c>
      <c r="E1214" s="34">
        <f>Subsurface_Radargram_Data!A233</f>
        <v>55.5</v>
      </c>
      <c r="F1214" s="34" t="str">
        <f>Subsurface_Radargram_Data!E233</f>
        <v/>
      </c>
      <c r="G1214" s="34">
        <f>Subsurface_Radargram_Data!A233</f>
        <v>55.5</v>
      </c>
      <c r="H1214" s="34">
        <f>Subsurface_Radargram_Data!F233</f>
        <v>174.62804821203838</v>
      </c>
    </row>
    <row r="1215" spans="1:8">
      <c r="A1215" s="34">
        <f>Subsurface_Radargram_Data!A234</f>
        <v>56</v>
      </c>
      <c r="B1215" s="34">
        <f>Subsurface_Radargram_Data!C234</f>
        <v>11.118322121561292</v>
      </c>
      <c r="C1215" s="34">
        <f>Subsurface_Radargram_Data!A234</f>
        <v>56</v>
      </c>
      <c r="D1215" s="34">
        <f>Subsurface_Radargram_Data!D234</f>
        <v>10.710560520404862</v>
      </c>
      <c r="E1215" s="34">
        <f>Subsurface_Radargram_Data!A234</f>
        <v>56</v>
      </c>
      <c r="F1215" s="34" t="str">
        <f>Subsurface_Radargram_Data!E234</f>
        <v/>
      </c>
      <c r="G1215" s="34">
        <f>Subsurface_Radargram_Data!A234</f>
        <v>56</v>
      </c>
      <c r="H1215" s="34">
        <f>Subsurface_Radargram_Data!F234</f>
        <v>174.69140686468515</v>
      </c>
    </row>
    <row r="1216" spans="1:8">
      <c r="A1216" s="34">
        <f>Subsurface_Radargram_Data!A235</f>
        <v>56.5</v>
      </c>
      <c r="B1216" s="34">
        <f>Subsurface_Radargram_Data!C235</f>
        <v>11.013091911090431</v>
      </c>
      <c r="C1216" s="34">
        <f>Subsurface_Radargram_Data!A235</f>
        <v>56.5</v>
      </c>
      <c r="D1216" s="34">
        <f>Subsurface_Radargram_Data!D235</f>
        <v>10.613801250018454</v>
      </c>
      <c r="E1216" s="34">
        <f>Subsurface_Radargram_Data!A235</f>
        <v>56.5</v>
      </c>
      <c r="F1216" s="34" t="str">
        <f>Subsurface_Radargram_Data!E235</f>
        <v/>
      </c>
      <c r="G1216" s="34">
        <f>Subsurface_Radargram_Data!A235</f>
        <v>56.5</v>
      </c>
      <c r="H1216" s="34">
        <f>Subsurface_Radargram_Data!F235</f>
        <v>174.75201388608633</v>
      </c>
    </row>
    <row r="1217" spans="1:8">
      <c r="A1217" s="34">
        <f>Subsurface_Radargram_Data!A236</f>
        <v>57</v>
      </c>
      <c r="B1217" s="34">
        <f>Subsurface_Radargram_Data!C236</f>
        <v>10.915807704258913</v>
      </c>
      <c r="C1217" s="34">
        <f>Subsurface_Radargram_Data!A236</f>
        <v>57</v>
      </c>
      <c r="D1217" s="34">
        <f>Subsurface_Radargram_Data!D236</f>
        <v>10.552491350082583</v>
      </c>
      <c r="E1217" s="34">
        <f>Subsurface_Radargram_Data!A236</f>
        <v>57</v>
      </c>
      <c r="F1217" s="34" t="str">
        <f>Subsurface_Radargram_Data!E236</f>
        <v/>
      </c>
      <c r="G1217" s="34">
        <f>Subsurface_Radargram_Data!A236</f>
        <v>57</v>
      </c>
      <c r="H1217" s="34">
        <f>Subsurface_Radargram_Data!F236</f>
        <v>174.7949579603906</v>
      </c>
    </row>
    <row r="1218" spans="1:8">
      <c r="A1218" s="34">
        <f>Subsurface_Radargram_Data!A237</f>
        <v>57.5</v>
      </c>
      <c r="B1218" s="34">
        <f>Subsurface_Radargram_Data!C237</f>
        <v>10.827252776297955</v>
      </c>
      <c r="C1218" s="34">
        <f>Subsurface_Radargram_Data!A237</f>
        <v>57.5</v>
      </c>
      <c r="D1218" s="34">
        <f>Subsurface_Radargram_Data!D237</f>
        <v>10.507693418828675</v>
      </c>
      <c r="E1218" s="34">
        <f>Subsurface_Radargram_Data!A237</f>
        <v>57.5</v>
      </c>
      <c r="F1218" s="34" t="str">
        <f>Subsurface_Radargram_Data!E237</f>
        <v/>
      </c>
      <c r="G1218" s="34">
        <f>Subsurface_Radargram_Data!A237</f>
        <v>57.5</v>
      </c>
      <c r="H1218" s="34">
        <f>Subsurface_Radargram_Data!F237</f>
        <v>174.8869879041961</v>
      </c>
    </row>
    <row r="1219" spans="1:8">
      <c r="A1219" s="34">
        <f>Subsurface_Radargram_Data!A238</f>
        <v>58</v>
      </c>
      <c r="B1219" s="34">
        <f>Subsurface_Radargram_Data!C238</f>
        <v>10.748140119418046</v>
      </c>
      <c r="C1219" s="34">
        <f>Subsurface_Radargram_Data!A238</f>
        <v>58</v>
      </c>
      <c r="D1219" s="34">
        <f>Subsurface_Radargram_Data!D238</f>
        <v>10.513326240619643</v>
      </c>
      <c r="E1219" s="34">
        <f>Subsurface_Radargram_Data!A238</f>
        <v>58</v>
      </c>
      <c r="F1219" s="34" t="str">
        <f>Subsurface_Radargram_Data!E238</f>
        <v/>
      </c>
      <c r="G1219" s="34">
        <f>Subsurface_Radargram_Data!A238</f>
        <v>58</v>
      </c>
      <c r="H1219" s="34">
        <f>Subsurface_Radargram_Data!F238</f>
        <v>174.90844614568911</v>
      </c>
    </row>
    <row r="1220" spans="1:8">
      <c r="A1220" s="34">
        <f>Subsurface_Radargram_Data!A239</f>
        <v>58.5</v>
      </c>
      <c r="B1220" s="34">
        <f>Subsurface_Radargram_Data!C239</f>
        <v>10.679106702214893</v>
      </c>
      <c r="C1220" s="34">
        <f>Subsurface_Radargram_Data!A239</f>
        <v>58.5</v>
      </c>
      <c r="D1220" s="34">
        <f>Subsurface_Radargram_Data!D239</f>
        <v>10.539829452026897</v>
      </c>
      <c r="E1220" s="34">
        <f>Subsurface_Radargram_Data!A239</f>
        <v>58.5</v>
      </c>
      <c r="F1220" s="34" t="str">
        <f>Subsurface_Radargram_Data!E239</f>
        <v/>
      </c>
      <c r="G1220" s="34">
        <f>Subsurface_Radargram_Data!A239</f>
        <v>58.5</v>
      </c>
      <c r="H1220" s="34">
        <f>Subsurface_Radargram_Data!F239</f>
        <v>174.96045541975292</v>
      </c>
    </row>
    <row r="1221" spans="1:8">
      <c r="A1221" s="34">
        <f>Subsurface_Radargram_Data!A240</f>
        <v>59</v>
      </c>
      <c r="B1221" s="34">
        <f>Subsurface_Radargram_Data!C240</f>
        <v>10.620708341172824</v>
      </c>
      <c r="C1221" s="34">
        <f>Subsurface_Radargram_Data!A240</f>
        <v>59</v>
      </c>
      <c r="D1221" s="34">
        <f>Subsurface_Radargram_Data!D240</f>
        <v>10.602439699080321</v>
      </c>
      <c r="E1221" s="34">
        <f>Subsurface_Radargram_Data!A240</f>
        <v>59</v>
      </c>
      <c r="F1221" s="34" t="str">
        <f>Subsurface_Radargram_Data!E240</f>
        <v/>
      </c>
      <c r="G1221" s="34">
        <f>Subsurface_Radargram_Data!A240</f>
        <v>59</v>
      </c>
      <c r="H1221" s="34">
        <f>Subsurface_Radargram_Data!F240</f>
        <v>174.98598642378496</v>
      </c>
    </row>
    <row r="1222" spans="1:8">
      <c r="A1222" s="34">
        <f>Subsurface_Radargram_Data!A241</f>
        <v>59.5</v>
      </c>
      <c r="B1222" s="34">
        <f>Subsurface_Radargram_Data!C241</f>
        <v>10.57341522555727</v>
      </c>
      <c r="C1222" s="34">
        <f>Subsurface_Radargram_Data!A241</f>
        <v>59.5</v>
      </c>
      <c r="D1222" s="34">
        <f>Subsurface_Radargram_Data!D241</f>
        <v>10.679993172462208</v>
      </c>
      <c r="E1222" s="34">
        <f>Subsurface_Radargram_Data!A241</f>
        <v>59.5</v>
      </c>
      <c r="F1222" s="34" t="str">
        <f>Subsurface_Radargram_Data!E241</f>
        <v/>
      </c>
      <c r="G1222" s="34">
        <f>Subsurface_Radargram_Data!A241</f>
        <v>59.5</v>
      </c>
      <c r="H1222" s="34">
        <f>Subsurface_Radargram_Data!F241</f>
        <v>175.05410386767994</v>
      </c>
    </row>
    <row r="1223" spans="1:8">
      <c r="A1223" s="34">
        <f>Subsurface_Radargram_Data!A242</f>
        <v>60</v>
      </c>
      <c r="B1223" s="34">
        <f>Subsurface_Radargram_Data!C242</f>
        <v>10.537608131727264</v>
      </c>
      <c r="C1223" s="34">
        <f>Subsurface_Radargram_Data!A242</f>
        <v>60</v>
      </c>
      <c r="D1223" s="34">
        <f>Subsurface_Radargram_Data!D242</f>
        <v>10.801823161458323</v>
      </c>
      <c r="E1223" s="34">
        <f>Subsurface_Radargram_Data!A242</f>
        <v>60</v>
      </c>
      <c r="F1223" s="34" t="str">
        <f>Subsurface_Radargram_Data!E242</f>
        <v/>
      </c>
      <c r="G1223" s="34">
        <f>Subsurface_Radargram_Data!A242</f>
        <v>60</v>
      </c>
      <c r="H1223" s="34">
        <f>Subsurface_Radargram_Data!F242</f>
        <v>175.05589986884891</v>
      </c>
    </row>
    <row r="1226" spans="1:8" ht="15.6" customHeight="1">
      <c r="A1226" s="32" t="s">
        <v>629</v>
      </c>
    </row>
    <row r="1227" spans="1:8">
      <c r="A1227" s="33" t="s">
        <v>630</v>
      </c>
      <c r="B1227" s="33" t="s">
        <v>631</v>
      </c>
      <c r="C1227" s="33" t="s">
        <v>632</v>
      </c>
      <c r="D1227" s="33" t="s">
        <v>633</v>
      </c>
      <c r="E1227" s="33" t="s">
        <v>634</v>
      </c>
      <c r="F1227" s="33" t="s">
        <v>635</v>
      </c>
    </row>
    <row r="1228" spans="1:8">
      <c r="A1228" s="34">
        <f>Subsurface_Live_Data!A2</f>
        <v>-60</v>
      </c>
      <c r="B1228" s="34">
        <f>Subsurface_Live_Data!X2</f>
        <v>10.952836472302153</v>
      </c>
      <c r="C1228" s="34">
        <f>Subsurface_Live_Data!A2</f>
        <v>-60</v>
      </c>
      <c r="D1228" s="34">
        <f>Subsurface_Live_Data!Y2</f>
        <v>11.45881959240657</v>
      </c>
      <c r="E1228" s="34">
        <f>Subsurface_Live_Data!A2</f>
        <v>-60</v>
      </c>
      <c r="F1228" s="34">
        <f>Subsurface_Live_Data!AA2</f>
        <v>0</v>
      </c>
    </row>
    <row r="1229" spans="1:8">
      <c r="A1229" s="34">
        <f>Subsurface_Live_Data!A3</f>
        <v>-59.5</v>
      </c>
      <c r="B1229" s="34">
        <f>Subsurface_Live_Data!X3</f>
        <v>10.944054447678369</v>
      </c>
      <c r="C1229" s="34">
        <f>Subsurface_Live_Data!A3</f>
        <v>-59.5</v>
      </c>
      <c r="D1229" s="34">
        <f>Subsurface_Live_Data!Y3</f>
        <v>11.516671286898983</v>
      </c>
      <c r="E1229" s="34">
        <f>Subsurface_Live_Data!A3</f>
        <v>-59.5</v>
      </c>
      <c r="F1229" s="34">
        <f>Subsurface_Live_Data!AA3</f>
        <v>0</v>
      </c>
    </row>
    <row r="1230" spans="1:8">
      <c r="A1230" s="34">
        <f>Subsurface_Live_Data!A4</f>
        <v>-59</v>
      </c>
      <c r="B1230" s="34">
        <f>Subsurface_Live_Data!X4</f>
        <v>10.937059523671223</v>
      </c>
      <c r="C1230" s="34">
        <f>Subsurface_Live_Data!A4</f>
        <v>-59</v>
      </c>
      <c r="D1230" s="34">
        <f>Subsurface_Live_Data!Y4</f>
        <v>11.526344830412228</v>
      </c>
      <c r="E1230" s="34">
        <f>Subsurface_Live_Data!A4</f>
        <v>-59</v>
      </c>
      <c r="F1230" s="34">
        <f>Subsurface_Live_Data!AA4</f>
        <v>0</v>
      </c>
    </row>
    <row r="1231" spans="1:8">
      <c r="A1231" s="34">
        <f>Subsurface_Live_Data!A5</f>
        <v>-58.5</v>
      </c>
      <c r="B1231" s="34">
        <f>Subsurface_Live_Data!X5</f>
        <v>10.93194128814892</v>
      </c>
      <c r="C1231" s="34">
        <f>Subsurface_Live_Data!A5</f>
        <v>-58.5</v>
      </c>
      <c r="D1231" s="34">
        <f>Subsurface_Live_Data!Y5</f>
        <v>11.453021717594453</v>
      </c>
      <c r="E1231" s="34">
        <f>Subsurface_Live_Data!A5</f>
        <v>-58.5</v>
      </c>
      <c r="F1231" s="34">
        <f>Subsurface_Live_Data!AA5</f>
        <v>0</v>
      </c>
    </row>
    <row r="1232" spans="1:8">
      <c r="A1232" s="34">
        <f>Subsurface_Live_Data!A6</f>
        <v>-58</v>
      </c>
      <c r="B1232" s="34">
        <f>Subsurface_Live_Data!X6</f>
        <v>10.928797138026908</v>
      </c>
      <c r="C1232" s="34">
        <f>Subsurface_Live_Data!A6</f>
        <v>-58</v>
      </c>
      <c r="D1232" s="34">
        <f>Subsurface_Live_Data!Y6</f>
        <v>11.532767729891454</v>
      </c>
      <c r="E1232" s="34">
        <f>Subsurface_Live_Data!A6</f>
        <v>-58</v>
      </c>
      <c r="F1232" s="34">
        <f>Subsurface_Live_Data!AA6</f>
        <v>0</v>
      </c>
    </row>
    <row r="1233" spans="1:6">
      <c r="A1233" s="34">
        <f>Subsurface_Live_Data!A7</f>
        <v>-57.5</v>
      </c>
      <c r="B1233" s="34">
        <f>Subsurface_Live_Data!X7</f>
        <v>10.927733189025219</v>
      </c>
      <c r="C1233" s="34">
        <f>Subsurface_Live_Data!A7</f>
        <v>-57.5</v>
      </c>
      <c r="D1233" s="34">
        <f>Subsurface_Live_Data!Y7</f>
        <v>11.468900738164521</v>
      </c>
      <c r="E1233" s="34">
        <f>Subsurface_Live_Data!A7</f>
        <v>-57.5</v>
      </c>
      <c r="F1233" s="34">
        <f>Subsurface_Live_Data!AA7</f>
        <v>0</v>
      </c>
    </row>
    <row r="1234" spans="1:6">
      <c r="A1234" s="34">
        <f>Subsurface_Live_Data!A8</f>
        <v>-57</v>
      </c>
      <c r="B1234" s="34">
        <f>Subsurface_Live_Data!X8</f>
        <v>10.92886521758934</v>
      </c>
      <c r="C1234" s="34">
        <f>Subsurface_Live_Data!A8</f>
        <v>-57</v>
      </c>
      <c r="D1234" s="34">
        <f>Subsurface_Live_Data!Y8</f>
        <v>11.491498763485289</v>
      </c>
      <c r="E1234" s="34">
        <f>Subsurface_Live_Data!A8</f>
        <v>-57</v>
      </c>
      <c r="F1234" s="34">
        <f>Subsurface_Live_Data!AA8</f>
        <v>0</v>
      </c>
    </row>
    <row r="1235" spans="1:6">
      <c r="A1235" s="34">
        <f>Subsurface_Live_Data!A9</f>
        <v>-56.5</v>
      </c>
      <c r="B1235" s="34">
        <f>Subsurface_Live_Data!X9</f>
        <v>10.932319624829589</v>
      </c>
      <c r="C1235" s="34">
        <f>Subsurface_Live_Data!A9</f>
        <v>-56.5</v>
      </c>
      <c r="D1235" s="34">
        <f>Subsurface_Live_Data!Y9</f>
        <v>11.489844684066831</v>
      </c>
      <c r="E1235" s="34">
        <f>Subsurface_Live_Data!A9</f>
        <v>-56.5</v>
      </c>
      <c r="F1235" s="34">
        <f>Subsurface_Live_Data!AA9</f>
        <v>0</v>
      </c>
    </row>
    <row r="1236" spans="1:6">
      <c r="A1236" s="34">
        <f>Subsurface_Live_Data!A10</f>
        <v>-56</v>
      </c>
      <c r="B1236" s="34">
        <f>Subsurface_Live_Data!X10</f>
        <v>10.938234410084853</v>
      </c>
      <c r="C1236" s="34">
        <f>Subsurface_Live_Data!A10</f>
        <v>-56</v>
      </c>
      <c r="D1236" s="34">
        <f>Subsurface_Live_Data!Y10</f>
        <v>11.393928747671431</v>
      </c>
      <c r="E1236" s="34">
        <f>Subsurface_Live_Data!A10</f>
        <v>-56</v>
      </c>
      <c r="F1236" s="34">
        <f>Subsurface_Live_Data!AA10</f>
        <v>0</v>
      </c>
    </row>
    <row r="1237" spans="1:6">
      <c r="A1237" s="34">
        <f>Subsurface_Live_Data!A11</f>
        <v>-55.5</v>
      </c>
      <c r="B1237" s="34">
        <f>Subsurface_Live_Data!X11</f>
        <v>10.94676013932515</v>
      </c>
      <c r="C1237" s="34">
        <f>Subsurface_Live_Data!A11</f>
        <v>-55.5</v>
      </c>
      <c r="D1237" s="34">
        <f>Subsurface_Live_Data!Y11</f>
        <v>11.435776008351453</v>
      </c>
      <c r="E1237" s="34">
        <f>Subsurface_Live_Data!A11</f>
        <v>-55.5</v>
      </c>
      <c r="F1237" s="34">
        <f>Subsurface_Live_Data!AA11</f>
        <v>0</v>
      </c>
    </row>
    <row r="1238" spans="1:6">
      <c r="A1238" s="34">
        <f>Subsurface_Live_Data!A12</f>
        <v>-55</v>
      </c>
      <c r="B1238" s="34">
        <f>Subsurface_Live_Data!X12</f>
        <v>10.958060891105639</v>
      </c>
      <c r="C1238" s="34">
        <f>Subsurface_Live_Data!A12</f>
        <v>-55</v>
      </c>
      <c r="D1238" s="34">
        <f>Subsurface_Live_Data!Y12</f>
        <v>11.381607957439776</v>
      </c>
      <c r="E1238" s="34">
        <f>Subsurface_Live_Data!A12</f>
        <v>-55</v>
      </c>
      <c r="F1238" s="34">
        <f>Subsurface_Live_Data!AA12</f>
        <v>0</v>
      </c>
    </row>
    <row r="1239" spans="1:6">
      <c r="A1239" s="34">
        <f>Subsurface_Live_Data!A13</f>
        <v>-54.5</v>
      </c>
      <c r="B1239" s="34">
        <f>Subsurface_Live_Data!X13</f>
        <v>10.972315160214364</v>
      </c>
      <c r="C1239" s="34">
        <f>Subsurface_Live_Data!A13</f>
        <v>-54.5</v>
      </c>
      <c r="D1239" s="34">
        <f>Subsurface_Live_Data!Y13</f>
        <v>11.314538472300406</v>
      </c>
      <c r="E1239" s="34">
        <f>Subsurface_Live_Data!A13</f>
        <v>-54.5</v>
      </c>
      <c r="F1239" s="34">
        <f>Subsurface_Live_Data!AA13</f>
        <v>0</v>
      </c>
    </row>
    <row r="1240" spans="1:6">
      <c r="A1240" s="34">
        <f>Subsurface_Live_Data!A14</f>
        <v>-54</v>
      </c>
      <c r="B1240" s="34">
        <f>Subsurface_Live_Data!X14</f>
        <v>10.989716696566205</v>
      </c>
      <c r="C1240" s="34">
        <f>Subsurface_Live_Data!A14</f>
        <v>-54</v>
      </c>
      <c r="D1240" s="34">
        <f>Subsurface_Live_Data!Y14</f>
        <v>11.31676271977868</v>
      </c>
      <c r="E1240" s="34">
        <f>Subsurface_Live_Data!A14</f>
        <v>-54</v>
      </c>
      <c r="F1240" s="34">
        <f>Subsurface_Live_Data!AA14</f>
        <v>0</v>
      </c>
    </row>
    <row r="1241" spans="1:6">
      <c r="A1241" s="34">
        <f>Subsurface_Live_Data!A15</f>
        <v>-53.5</v>
      </c>
      <c r="B1241" s="34">
        <f>Subsurface_Live_Data!X15</f>
        <v>11.010475254347504</v>
      </c>
      <c r="C1241" s="34">
        <f>Subsurface_Live_Data!A15</f>
        <v>-53.5</v>
      </c>
      <c r="D1241" s="34">
        <f>Subsurface_Live_Data!Y15</f>
        <v>11.246216688552344</v>
      </c>
      <c r="E1241" s="34">
        <f>Subsurface_Live_Data!A15</f>
        <v>-53.5</v>
      </c>
      <c r="F1241" s="34">
        <f>Subsurface_Live_Data!AA15</f>
        <v>0</v>
      </c>
    </row>
    <row r="1242" spans="1:6">
      <c r="A1242" s="34">
        <f>Subsurface_Live_Data!A16</f>
        <v>-53</v>
      </c>
      <c r="B1242" s="34">
        <f>Subsurface_Live_Data!X16</f>
        <v>11.034817223976219</v>
      </c>
      <c r="C1242" s="34">
        <f>Subsurface_Live_Data!A16</f>
        <v>-53</v>
      </c>
      <c r="D1242" s="34">
        <f>Subsurface_Live_Data!Y16</f>
        <v>11.232469289416066</v>
      </c>
      <c r="E1242" s="34">
        <f>Subsurface_Live_Data!A16</f>
        <v>-53</v>
      </c>
      <c r="F1242" s="34">
        <f>Subsurface_Live_Data!AA16</f>
        <v>0</v>
      </c>
    </row>
    <row r="1243" spans="1:6">
      <c r="A1243" s="34">
        <f>Subsurface_Live_Data!A17</f>
        <v>-52.5</v>
      </c>
      <c r="B1243" s="34">
        <f>Subsurface_Live_Data!X17</f>
        <v>11.062986117191173</v>
      </c>
      <c r="C1243" s="34">
        <f>Subsurface_Live_Data!A17</f>
        <v>-52.5</v>
      </c>
      <c r="D1243" s="34">
        <f>Subsurface_Live_Data!Y17</f>
        <v>11.204919156738015</v>
      </c>
      <c r="E1243" s="34">
        <f>Subsurface_Live_Data!A17</f>
        <v>-52.5</v>
      </c>
      <c r="F1243" s="34">
        <f>Subsurface_Live_Data!AA17</f>
        <v>0</v>
      </c>
    </row>
    <row r="1244" spans="1:6">
      <c r="A1244" s="34">
        <f>Subsurface_Live_Data!A18</f>
        <v>-52</v>
      </c>
      <c r="B1244" s="34">
        <f>Subsurface_Live_Data!X18</f>
        <v>11.095242873603311</v>
      </c>
      <c r="C1244" s="34">
        <f>Subsurface_Live_Data!A18</f>
        <v>-52</v>
      </c>
      <c r="D1244" s="34">
        <f>Subsurface_Live_Data!Y18</f>
        <v>11.156774948067699</v>
      </c>
      <c r="E1244" s="34">
        <f>Subsurface_Live_Data!A18</f>
        <v>-52</v>
      </c>
      <c r="F1244" s="34">
        <f>Subsurface_Live_Data!AA18</f>
        <v>0</v>
      </c>
    </row>
    <row r="1245" spans="1:6">
      <c r="A1245" s="34">
        <f>Subsurface_Live_Data!A19</f>
        <v>-51.5</v>
      </c>
      <c r="B1245" s="34">
        <f>Subsurface_Live_Data!X19</f>
        <v>11.131865955426107</v>
      </c>
      <c r="C1245" s="34">
        <f>Subsurface_Live_Data!A19</f>
        <v>-51.5</v>
      </c>
      <c r="D1245" s="34">
        <f>Subsurface_Live_Data!Y19</f>
        <v>11.075799003422581</v>
      </c>
      <c r="E1245" s="34">
        <f>Subsurface_Live_Data!A19</f>
        <v>-51.5</v>
      </c>
      <c r="F1245" s="34">
        <f>Subsurface_Live_Data!AA19</f>
        <v>0</v>
      </c>
    </row>
    <row r="1246" spans="1:6">
      <c r="A1246" s="34">
        <f>Subsurface_Live_Data!A20</f>
        <v>-51</v>
      </c>
      <c r="B1246" s="34">
        <f>Subsurface_Live_Data!X20</f>
        <v>11.173151195946176</v>
      </c>
      <c r="C1246" s="34">
        <f>Subsurface_Live_Data!A20</f>
        <v>-51</v>
      </c>
      <c r="D1246" s="34">
        <f>Subsurface_Live_Data!Y20</f>
        <v>11.121293541922867</v>
      </c>
      <c r="E1246" s="34">
        <f>Subsurface_Live_Data!A20</f>
        <v>-51</v>
      </c>
      <c r="F1246" s="34">
        <f>Subsurface_Live_Data!AA20</f>
        <v>0</v>
      </c>
    </row>
    <row r="1247" spans="1:6">
      <c r="A1247" s="34">
        <f>Subsurface_Live_Data!A21</f>
        <v>-50.5</v>
      </c>
      <c r="B1247" s="34">
        <f>Subsurface_Live_Data!X21</f>
        <v>11.219411366699489</v>
      </c>
      <c r="C1247" s="34">
        <f>Subsurface_Live_Data!A21</f>
        <v>-50.5</v>
      </c>
      <c r="D1247" s="34">
        <f>Subsurface_Live_Data!Y21</f>
        <v>11.134869527092704</v>
      </c>
      <c r="E1247" s="34">
        <f>Subsurface_Live_Data!A21</f>
        <v>-50.5</v>
      </c>
      <c r="F1247" s="34">
        <f>Subsurface_Live_Data!AA21</f>
        <v>0</v>
      </c>
    </row>
    <row r="1248" spans="1:6">
      <c r="A1248" s="34">
        <f>Subsurface_Live_Data!A22</f>
        <v>-50</v>
      </c>
      <c r="B1248" s="34">
        <f>Subsurface_Live_Data!X22</f>
        <v>11.270975428381853</v>
      </c>
      <c r="C1248" s="34">
        <f>Subsurface_Live_Data!A22</f>
        <v>-50</v>
      </c>
      <c r="D1248" s="34">
        <f>Subsurface_Live_Data!Y22</f>
        <v>11.034536351926604</v>
      </c>
      <c r="E1248" s="34">
        <f>Subsurface_Live_Data!A22</f>
        <v>-50</v>
      </c>
      <c r="F1248" s="34">
        <f>Subsurface_Live_Data!AA22</f>
        <v>0</v>
      </c>
    </row>
    <row r="1249" spans="1:6">
      <c r="A1249" s="34">
        <f>Subsurface_Live_Data!A23</f>
        <v>-49.5</v>
      </c>
      <c r="B1249" s="34">
        <f>Subsurface_Live_Data!X23</f>
        <v>11.328187431343508</v>
      </c>
      <c r="C1249" s="34">
        <f>Subsurface_Live_Data!A23</f>
        <v>-49.5</v>
      </c>
      <c r="D1249" s="34">
        <f>Subsurface_Live_Data!Y23</f>
        <v>11.100388976915582</v>
      </c>
      <c r="E1249" s="34">
        <f>Subsurface_Live_Data!A23</f>
        <v>-49.5</v>
      </c>
      <c r="F1249" s="34">
        <f>Subsurface_Live_Data!AA23</f>
        <v>0</v>
      </c>
    </row>
    <row r="1250" spans="1:6">
      <c r="A1250" s="34">
        <f>Subsurface_Live_Data!A24</f>
        <v>-49</v>
      </c>
      <c r="B1250" s="34">
        <f>Subsurface_Live_Data!X24</f>
        <v>11.391405033186537</v>
      </c>
      <c r="C1250" s="34">
        <f>Subsurface_Live_Data!A24</f>
        <v>-49</v>
      </c>
      <c r="D1250" s="34">
        <f>Subsurface_Live_Data!Y24</f>
        <v>11.05908203278765</v>
      </c>
      <c r="E1250" s="34">
        <f>Subsurface_Live_Data!A24</f>
        <v>-49</v>
      </c>
      <c r="F1250" s="34">
        <f>Subsurface_Live_Data!AA24</f>
        <v>0</v>
      </c>
    </row>
    <row r="1251" spans="1:6">
      <c r="A1251" s="34">
        <f>Subsurface_Live_Data!A25</f>
        <v>-48.5</v>
      </c>
      <c r="B1251" s="34">
        <f>Subsurface_Live_Data!X25</f>
        <v>11.460997603583998</v>
      </c>
      <c r="C1251" s="34">
        <f>Subsurface_Live_Data!A25</f>
        <v>-48.5</v>
      </c>
      <c r="D1251" s="34">
        <f>Subsurface_Live_Data!Y25</f>
        <v>11.073743837820004</v>
      </c>
      <c r="E1251" s="34">
        <f>Subsurface_Live_Data!A25</f>
        <v>-48.5</v>
      </c>
      <c r="F1251" s="34">
        <f>Subsurface_Live_Data!AA25</f>
        <v>0</v>
      </c>
    </row>
    <row r="1252" spans="1:6">
      <c r="A1252" s="34">
        <f>Subsurface_Live_Data!A26</f>
        <v>-48</v>
      </c>
      <c r="B1252" s="34">
        <f>Subsurface_Live_Data!X26</f>
        <v>11.537343890039466</v>
      </c>
      <c r="C1252" s="34">
        <f>Subsurface_Live_Data!A26</f>
        <v>-48</v>
      </c>
      <c r="D1252" s="34">
        <f>Subsurface_Live_Data!Y26</f>
        <v>11.124377416664636</v>
      </c>
      <c r="E1252" s="34">
        <f>Subsurface_Live_Data!A26</f>
        <v>-48</v>
      </c>
      <c r="F1252" s="34">
        <f>Subsurface_Live_Data!AA26</f>
        <v>0</v>
      </c>
    </row>
    <row r="1253" spans="1:6">
      <c r="A1253" s="34">
        <f>Subsurface_Live_Data!A27</f>
        <v>-47.5</v>
      </c>
      <c r="B1253" s="34">
        <f>Subsurface_Live_Data!X27</f>
        <v>11.620829222958172</v>
      </c>
      <c r="C1253" s="34">
        <f>Subsurface_Live_Data!A27</f>
        <v>-47.5</v>
      </c>
      <c r="D1253" s="34">
        <f>Subsurface_Live_Data!Y27</f>
        <v>11.083945044640572</v>
      </c>
      <c r="E1253" s="34">
        <f>Subsurface_Live_Data!A27</f>
        <v>-47.5</v>
      </c>
      <c r="F1253" s="34">
        <f>Subsurface_Live_Data!AA27</f>
        <v>0</v>
      </c>
    </row>
    <row r="1254" spans="1:6">
      <c r="A1254" s="34">
        <f>Subsurface_Live_Data!A28</f>
        <v>-47</v>
      </c>
      <c r="B1254" s="34">
        <f>Subsurface_Live_Data!X28</f>
        <v>11.711842244136719</v>
      </c>
      <c r="C1254" s="34">
        <f>Subsurface_Live_Data!A28</f>
        <v>-47</v>
      </c>
      <c r="D1254" s="34">
        <f>Subsurface_Live_Data!Y28</f>
        <v>11.1201635961216</v>
      </c>
      <c r="E1254" s="34">
        <f>Subsurface_Live_Data!A28</f>
        <v>-47</v>
      </c>
      <c r="F1254" s="34">
        <f>Subsurface_Live_Data!AA28</f>
        <v>0</v>
      </c>
    </row>
    <row r="1255" spans="1:6">
      <c r="A1255" s="34">
        <f>Subsurface_Live_Data!A29</f>
        <v>-46.5</v>
      </c>
      <c r="B1255" s="34">
        <f>Subsurface_Live_Data!X29</f>
        <v>11.810771149605472</v>
      </c>
      <c r="C1255" s="34">
        <f>Subsurface_Live_Data!A29</f>
        <v>-46.5</v>
      </c>
      <c r="D1255" s="34">
        <f>Subsurface_Live_Data!Y29</f>
        <v>11.118353455364286</v>
      </c>
      <c r="E1255" s="34">
        <f>Subsurface_Live_Data!A29</f>
        <v>-46.5</v>
      </c>
      <c r="F1255" s="34">
        <f>Subsurface_Live_Data!AA29</f>
        <v>0</v>
      </c>
    </row>
    <row r="1256" spans="1:6">
      <c r="A1256" s="34">
        <f>Subsurface_Live_Data!A30</f>
        <v>-46</v>
      </c>
      <c r="B1256" s="34">
        <f>Subsurface_Live_Data!X30</f>
        <v>11.917999445654289</v>
      </c>
      <c r="C1256" s="34">
        <f>Subsurface_Live_Data!A30</f>
        <v>-46</v>
      </c>
      <c r="D1256" s="34">
        <f>Subsurface_Live_Data!Y30</f>
        <v>11.185621601117859</v>
      </c>
      <c r="E1256" s="34">
        <f>Subsurface_Live_Data!A30</f>
        <v>-46</v>
      </c>
      <c r="F1256" s="34">
        <f>Subsurface_Live_Data!AA30</f>
        <v>0</v>
      </c>
    </row>
    <row r="1257" spans="1:6">
      <c r="A1257" s="34">
        <f>Subsurface_Live_Data!A31</f>
        <v>-45.5</v>
      </c>
      <c r="B1257" s="34">
        <f>Subsurface_Live_Data!X31</f>
        <v>12.033901225786963</v>
      </c>
      <c r="C1257" s="34">
        <f>Subsurface_Live_Data!A31</f>
        <v>-45.5</v>
      </c>
      <c r="D1257" s="34">
        <f>Subsurface_Live_Data!Y31</f>
        <v>11.213671211747339</v>
      </c>
      <c r="E1257" s="34">
        <f>Subsurface_Live_Data!A31</f>
        <v>-45.5</v>
      </c>
      <c r="F1257" s="34">
        <f>Subsurface_Live_Data!AA31</f>
        <v>0</v>
      </c>
    </row>
    <row r="1258" spans="1:6">
      <c r="A1258" s="34">
        <f>Subsurface_Live_Data!A32</f>
        <v>-45</v>
      </c>
      <c r="B1258" s="34">
        <f>Subsurface_Live_Data!X32</f>
        <v>12.15883598619677</v>
      </c>
      <c r="C1258" s="34">
        <f>Subsurface_Live_Data!A32</f>
        <v>-45</v>
      </c>
      <c r="D1258" s="34">
        <f>Subsurface_Live_Data!Y32</f>
        <v>11.300860169559719</v>
      </c>
      <c r="E1258" s="34">
        <f>Subsurface_Live_Data!A32</f>
        <v>-45</v>
      </c>
      <c r="F1258" s="34">
        <f>Subsurface_Live_Data!AA32</f>
        <v>0</v>
      </c>
    </row>
    <row r="1259" spans="1:6">
      <c r="A1259" s="34">
        <f>Subsurface_Live_Data!A33</f>
        <v>-44.5</v>
      </c>
      <c r="B1259" s="34">
        <f>Subsurface_Live_Data!X33</f>
        <v>12.293143008014596</v>
      </c>
      <c r="C1259" s="34">
        <f>Subsurface_Live_Data!A33</f>
        <v>-44.5</v>
      </c>
      <c r="D1259" s="34">
        <f>Subsurface_Live_Data!Y33</f>
        <v>11.327057534365672</v>
      </c>
      <c r="E1259" s="34">
        <f>Subsurface_Live_Data!A33</f>
        <v>-44.5</v>
      </c>
      <c r="F1259" s="34">
        <f>Subsurface_Live_Data!AA33</f>
        <v>0</v>
      </c>
    </row>
    <row r="1260" spans="1:6">
      <c r="A1260" s="34">
        <f>Subsurface_Live_Data!A34</f>
        <v>-44</v>
      </c>
      <c r="B1260" s="34">
        <f>Subsurface_Live_Data!X34</f>
        <v>12.437135345895683</v>
      </c>
      <c r="C1260" s="34">
        <f>Subsurface_Live_Data!A34</f>
        <v>-44</v>
      </c>
      <c r="D1260" s="34">
        <f>Subsurface_Live_Data!Y34</f>
        <v>11.328707905104132</v>
      </c>
      <c r="E1260" s="34">
        <f>Subsurface_Live_Data!A34</f>
        <v>-44</v>
      </c>
      <c r="F1260" s="34">
        <f>Subsurface_Live_Data!AA34</f>
        <v>0</v>
      </c>
    </row>
    <row r="1261" spans="1:6">
      <c r="A1261" s="34">
        <f>Subsurface_Live_Data!A35</f>
        <v>-43.5</v>
      </c>
      <c r="B1261" s="34">
        <f>Subsurface_Live_Data!X35</f>
        <v>12.591093474289067</v>
      </c>
      <c r="C1261" s="34">
        <f>Subsurface_Live_Data!A35</f>
        <v>-43.5</v>
      </c>
      <c r="D1261" s="34">
        <f>Subsurface_Live_Data!Y35</f>
        <v>11.277146631645493</v>
      </c>
      <c r="E1261" s="34">
        <f>Subsurface_Live_Data!A35</f>
        <v>-43.5</v>
      </c>
      <c r="F1261" s="34">
        <f>Subsurface_Live_Data!AA35</f>
        <v>0</v>
      </c>
    </row>
    <row r="1262" spans="1:6">
      <c r="A1262" s="34">
        <f>Subsurface_Live_Data!A36</f>
        <v>-43</v>
      </c>
      <c r="B1262" s="34">
        <f>Subsurface_Live_Data!X36</f>
        <v>12.755258654749312</v>
      </c>
      <c r="C1262" s="34">
        <f>Subsurface_Live_Data!A36</f>
        <v>-43</v>
      </c>
      <c r="D1262" s="34">
        <f>Subsurface_Live_Data!Y36</f>
        <v>11.402061786815047</v>
      </c>
      <c r="E1262" s="34">
        <f>Subsurface_Live_Data!A36</f>
        <v>-43</v>
      </c>
      <c r="F1262" s="34">
        <f>Subsurface_Live_Data!AA36</f>
        <v>0</v>
      </c>
    </row>
    <row r="1263" spans="1:6">
      <c r="A1263" s="34">
        <f>Subsurface_Live_Data!A37</f>
        <v>-42.5</v>
      </c>
      <c r="B1263" s="34">
        <f>Subsurface_Live_Data!X37</f>
        <v>12.929826099644799</v>
      </c>
      <c r="C1263" s="34">
        <f>Subsurface_Live_Data!A37</f>
        <v>-42.5</v>
      </c>
      <c r="D1263" s="34">
        <f>Subsurface_Live_Data!Y37</f>
        <v>11.391265289964196</v>
      </c>
      <c r="E1263" s="34">
        <f>Subsurface_Live_Data!A37</f>
        <v>-42.5</v>
      </c>
      <c r="F1263" s="34">
        <f>Subsurface_Live_Data!AA37</f>
        <v>0</v>
      </c>
    </row>
    <row r="1264" spans="1:6">
      <c r="A1264" s="34">
        <f>Subsurface_Live_Data!A38</f>
        <v>-42</v>
      </c>
      <c r="B1264" s="34">
        <f>Subsurface_Live_Data!X38</f>
        <v>13.114938019306326</v>
      </c>
      <c r="C1264" s="34">
        <f>Subsurface_Live_Data!A38</f>
        <v>-42</v>
      </c>
      <c r="D1264" s="34">
        <f>Subsurface_Live_Data!Y38</f>
        <v>11.433230564412199</v>
      </c>
      <c r="E1264" s="34">
        <f>Subsurface_Live_Data!A38</f>
        <v>-42</v>
      </c>
      <c r="F1264" s="34">
        <f>Subsurface_Live_Data!AA38</f>
        <v>0</v>
      </c>
    </row>
    <row r="1265" spans="1:6">
      <c r="A1265" s="34">
        <f>Subsurface_Live_Data!A39</f>
        <v>-41.5</v>
      </c>
      <c r="B1265" s="34">
        <f>Subsurface_Live_Data!X39</f>
        <v>13.310676650735044</v>
      </c>
      <c r="C1265" s="34">
        <f>Subsurface_Live_Data!A39</f>
        <v>-41.5</v>
      </c>
      <c r="D1265" s="34">
        <f>Subsurface_Live_Data!Y39</f>
        <v>11.424076195718172</v>
      </c>
      <c r="E1265" s="34">
        <f>Subsurface_Live_Data!A39</f>
        <v>-41.5</v>
      </c>
      <c r="F1265" s="34">
        <f>Subsurface_Live_Data!AA39</f>
        <v>0</v>
      </c>
    </row>
    <row r="1266" spans="1:6">
      <c r="A1266" s="34">
        <f>Subsurface_Live_Data!A40</f>
        <v>-41</v>
      </c>
      <c r="B1266" s="34">
        <f>Subsurface_Live_Data!X40</f>
        <v>13.517057376127681</v>
      </c>
      <c r="C1266" s="34">
        <f>Subsurface_Live_Data!A40</f>
        <v>-41</v>
      </c>
      <c r="D1266" s="34">
        <f>Subsurface_Live_Data!Y40</f>
        <v>11.39547570748875</v>
      </c>
      <c r="E1266" s="34">
        <f>Subsurface_Live_Data!A40</f>
        <v>-41</v>
      </c>
      <c r="F1266" s="34">
        <f>Subsurface_Live_Data!AA40</f>
        <v>0</v>
      </c>
    </row>
    <row r="1267" spans="1:6">
      <c r="A1267" s="34">
        <f>Subsurface_Live_Data!A41</f>
        <v>-40.5</v>
      </c>
      <c r="B1267" s="34">
        <f>Subsurface_Live_Data!X41</f>
        <v>13.734022048347249</v>
      </c>
      <c r="C1267" s="34">
        <f>Subsurface_Live_Data!A41</f>
        <v>-40.5</v>
      </c>
      <c r="D1267" s="34">
        <f>Subsurface_Live_Data!Y41</f>
        <v>11.32692735289757</v>
      </c>
      <c r="E1267" s="34">
        <f>Subsurface_Live_Data!A41</f>
        <v>-40.5</v>
      </c>
      <c r="F1267" s="34">
        <f>Subsurface_Live_Data!AA41</f>
        <v>0</v>
      </c>
    </row>
    <row r="1268" spans="1:6">
      <c r="A1268" s="34">
        <f>Subsurface_Live_Data!A42</f>
        <v>-40</v>
      </c>
      <c r="B1268" s="34">
        <f>Subsurface_Live_Data!X42</f>
        <v>13.961432647737841</v>
      </c>
      <c r="C1268" s="34">
        <f>Subsurface_Live_Data!A42</f>
        <v>-40</v>
      </c>
      <c r="D1268" s="34">
        <f>Subsurface_Live_Data!Y42</f>
        <v>11.293728085994147</v>
      </c>
      <c r="E1268" s="34">
        <f>Subsurface_Live_Data!A42</f>
        <v>-40</v>
      </c>
      <c r="F1268" s="34">
        <f>Subsurface_Live_Data!AA42</f>
        <v>0</v>
      </c>
    </row>
    <row r="1269" spans="1:6">
      <c r="A1269" s="34">
        <f>Subsurface_Live_Data!A43</f>
        <v>-39.5</v>
      </c>
      <c r="B1269" s="34">
        <f>Subsurface_Live_Data!X43</f>
        <v>14.199065400032573</v>
      </c>
      <c r="C1269" s="34">
        <f>Subsurface_Live_Data!A43</f>
        <v>-39.5</v>
      </c>
      <c r="D1269" s="34">
        <f>Subsurface_Live_Data!Y43</f>
        <v>11.274162742701655</v>
      </c>
      <c r="E1269" s="34">
        <f>Subsurface_Live_Data!A43</f>
        <v>-39.5</v>
      </c>
      <c r="F1269" s="34">
        <f>Subsurface_Live_Data!AA43</f>
        <v>0</v>
      </c>
    </row>
    <row r="1270" spans="1:6">
      <c r="A1270" s="34">
        <f>Subsurface_Live_Data!A44</f>
        <v>-39</v>
      </c>
      <c r="B1270" s="34">
        <f>Subsurface_Live_Data!X44</f>
        <v>14.446605488232656</v>
      </c>
      <c r="C1270" s="34">
        <f>Subsurface_Live_Data!A44</f>
        <v>-39</v>
      </c>
      <c r="D1270" s="34">
        <f>Subsurface_Live_Data!Y44</f>
        <v>11.34004038802685</v>
      </c>
      <c r="E1270" s="34">
        <f>Subsurface_Live_Data!A44</f>
        <v>-39</v>
      </c>
      <c r="F1270" s="34">
        <f>Subsurface_Live_Data!AA44</f>
        <v>0</v>
      </c>
    </row>
    <row r="1271" spans="1:6">
      <c r="A1271" s="34">
        <f>Subsurface_Live_Data!A45</f>
        <v>-38.5</v>
      </c>
      <c r="B1271" s="34">
        <f>Subsurface_Live_Data!X45</f>
        <v>14.703642491973824</v>
      </c>
      <c r="C1271" s="34">
        <f>Subsurface_Live_Data!A45</f>
        <v>-38.5</v>
      </c>
      <c r="D1271" s="34">
        <f>Subsurface_Live_Data!Y45</f>
        <v>11.218821404193626</v>
      </c>
      <c r="E1271" s="34">
        <f>Subsurface_Live_Data!A45</f>
        <v>-38.5</v>
      </c>
      <c r="F1271" s="34">
        <f>Subsurface_Live_Data!AA45</f>
        <v>0</v>
      </c>
    </row>
    <row r="1272" spans="1:6">
      <c r="A1272" s="34">
        <f>Subsurface_Live_Data!A46</f>
        <v>-38</v>
      </c>
      <c r="B1272" s="34">
        <f>Subsurface_Live_Data!X46</f>
        <v>14.969666685814744</v>
      </c>
      <c r="C1272" s="34">
        <f>Subsurface_Live_Data!A46</f>
        <v>-38</v>
      </c>
      <c r="D1272" s="34">
        <f>Subsurface_Live_Data!Y46</f>
        <v>11.252273929035155</v>
      </c>
      <c r="E1272" s="34">
        <f>Subsurface_Live_Data!A46</f>
        <v>-38</v>
      </c>
      <c r="F1272" s="34">
        <f>Subsurface_Live_Data!AA46</f>
        <v>0</v>
      </c>
    </row>
    <row r="1273" spans="1:6">
      <c r="A1273" s="34">
        <f>Subsurface_Live_Data!A47</f>
        <v>-37.5</v>
      </c>
      <c r="B1273" s="34">
        <f>Subsurface_Live_Data!X47</f>
        <v>15.244066322903215</v>
      </c>
      <c r="C1273" s="34">
        <f>Subsurface_Live_Data!A47</f>
        <v>-37.5</v>
      </c>
      <c r="D1273" s="34">
        <f>Subsurface_Live_Data!Y47</f>
        <v>11.092663374976475</v>
      </c>
      <c r="E1273" s="34">
        <f>Subsurface_Live_Data!A47</f>
        <v>-37.5</v>
      </c>
      <c r="F1273" s="34">
        <f>Subsurface_Live_Data!AA47</f>
        <v>0</v>
      </c>
    </row>
    <row r="1274" spans="1:6">
      <c r="A1274" s="34">
        <f>Subsurface_Live_Data!A48</f>
        <v>-37</v>
      </c>
      <c r="B1274" s="34">
        <f>Subsurface_Live_Data!X48</f>
        <v>15.526126022482643</v>
      </c>
      <c r="C1274" s="34">
        <f>Subsurface_Live_Data!A48</f>
        <v>-37</v>
      </c>
      <c r="D1274" s="34">
        <f>Subsurface_Live_Data!Y48</f>
        <v>11.102787840036179</v>
      </c>
      <c r="E1274" s="34">
        <f>Subsurface_Live_Data!A48</f>
        <v>-37</v>
      </c>
      <c r="F1274" s="34">
        <f>Subsurface_Live_Data!AA48</f>
        <v>0</v>
      </c>
    </row>
    <row r="1275" spans="1:6">
      <c r="A1275" s="34">
        <f>Subsurface_Live_Data!A49</f>
        <v>-36.5</v>
      </c>
      <c r="B1275" s="34">
        <f>Subsurface_Live_Data!X49</f>
        <v>15.815026368645476</v>
      </c>
      <c r="C1275" s="34">
        <f>Subsurface_Live_Data!A49</f>
        <v>-36.5</v>
      </c>
      <c r="D1275" s="34">
        <f>Subsurface_Live_Data!Y49</f>
        <v>10.977232703780807</v>
      </c>
      <c r="E1275" s="34">
        <f>Subsurface_Live_Data!A49</f>
        <v>-36.5</v>
      </c>
      <c r="F1275" s="34">
        <f>Subsurface_Live_Data!AA49</f>
        <v>0</v>
      </c>
    </row>
    <row r="1276" spans="1:6">
      <c r="A1276" s="34">
        <f>Subsurface_Live_Data!A50</f>
        <v>-36</v>
      </c>
      <c r="B1276" s="34">
        <f>Subsurface_Live_Data!X50</f>
        <v>16.109844813648781</v>
      </c>
      <c r="C1276" s="34">
        <f>Subsurface_Live_Data!A50</f>
        <v>-36</v>
      </c>
      <c r="D1276" s="34">
        <f>Subsurface_Live_Data!Y50</f>
        <v>10.939810837081112</v>
      </c>
      <c r="E1276" s="34">
        <f>Subsurface_Live_Data!A50</f>
        <v>-36</v>
      </c>
      <c r="F1276" s="34">
        <f>Subsurface_Live_Data!AA50</f>
        <v>0</v>
      </c>
    </row>
    <row r="1277" spans="1:6">
      <c r="A1277" s="34">
        <f>Subsurface_Live_Data!A51</f>
        <v>-35.5</v>
      </c>
      <c r="B1277" s="34">
        <f>Subsurface_Live_Data!X51</f>
        <v>16.409557962087369</v>
      </c>
      <c r="C1277" s="34">
        <f>Subsurface_Live_Data!A51</f>
        <v>-35.5</v>
      </c>
      <c r="D1277" s="34">
        <f>Subsurface_Live_Data!Y51</f>
        <v>10.888986351099952</v>
      </c>
      <c r="E1277" s="34">
        <f>Subsurface_Live_Data!A51</f>
        <v>-35.5</v>
      </c>
      <c r="F1277" s="34">
        <f>Subsurface_Live_Data!AA51</f>
        <v>0</v>
      </c>
    </row>
    <row r="1278" spans="1:6">
      <c r="A1278" s="34">
        <f>Subsurface_Live_Data!A52</f>
        <v>-35</v>
      </c>
      <c r="B1278" s="34">
        <f>Subsurface_Live_Data!X52</f>
        <v>16.713045292462482</v>
      </c>
      <c r="C1278" s="34">
        <f>Subsurface_Live_Data!A52</f>
        <v>-35</v>
      </c>
      <c r="D1278" s="34">
        <f>Subsurface_Live_Data!Y52</f>
        <v>10.907800242212012</v>
      </c>
      <c r="E1278" s="34">
        <f>Subsurface_Live_Data!A52</f>
        <v>-35</v>
      </c>
      <c r="F1278" s="34">
        <f>Subsurface_Live_Data!AA52</f>
        <v>0</v>
      </c>
    </row>
    <row r="1279" spans="1:6">
      <c r="A1279" s="34">
        <f>Subsurface_Live_Data!A53</f>
        <v>-34.5</v>
      </c>
      <c r="B1279" s="34">
        <f>Subsurface_Live_Data!X53</f>
        <v>17.019094350462716</v>
      </c>
      <c r="C1279" s="34">
        <f>Subsurface_Live_Data!A53</f>
        <v>-34.5</v>
      </c>
      <c r="D1279" s="34">
        <f>Subsurface_Live_Data!Y53</f>
        <v>10.755996764250092</v>
      </c>
      <c r="E1279" s="34">
        <f>Subsurface_Live_Data!A53</f>
        <v>-34.5</v>
      </c>
      <c r="F1279" s="34">
        <f>Subsurface_Live_Data!AA53</f>
        <v>0</v>
      </c>
    </row>
    <row r="1280" spans="1:6">
      <c r="A1280" s="34">
        <f>Subsurface_Live_Data!A54</f>
        <v>-34</v>
      </c>
      <c r="B1280" s="34">
        <f>Subsurface_Live_Data!X54</f>
        <v>17.326407423944126</v>
      </c>
      <c r="C1280" s="34">
        <f>Subsurface_Live_Data!A54</f>
        <v>-34</v>
      </c>
      <c r="D1280" s="34">
        <f>Subsurface_Live_Data!Y54</f>
        <v>10.745291711753197</v>
      </c>
      <c r="E1280" s="34">
        <f>Subsurface_Live_Data!A54</f>
        <v>-34</v>
      </c>
      <c r="F1280" s="34">
        <f>Subsurface_Live_Data!AA54</f>
        <v>0</v>
      </c>
    </row>
    <row r="1281" spans="1:6">
      <c r="A1281" s="34">
        <f>Subsurface_Live_Data!A55</f>
        <v>-33.5</v>
      </c>
      <c r="B1281" s="34">
        <f>Subsurface_Live_Data!X55</f>
        <v>17.633609683589604</v>
      </c>
      <c r="C1281" s="34">
        <f>Subsurface_Live_Data!A55</f>
        <v>-33.5</v>
      </c>
      <c r="D1281" s="34">
        <f>Subsurface_Live_Data!Y55</f>
        <v>10.710193895076756</v>
      </c>
      <c r="E1281" s="34">
        <f>Subsurface_Live_Data!A55</f>
        <v>-33.5</v>
      </c>
      <c r="F1281" s="34">
        <f>Subsurface_Live_Data!AA55</f>
        <v>0</v>
      </c>
    </row>
    <row r="1282" spans="1:6">
      <c r="A1282" s="34">
        <f>Subsurface_Live_Data!A56</f>
        <v>-33</v>
      </c>
      <c r="B1282" s="34">
        <f>Subsurface_Live_Data!X56</f>
        <v>17.939258746045365</v>
      </c>
      <c r="C1282" s="34">
        <f>Subsurface_Live_Data!A56</f>
        <v>-33</v>
      </c>
      <c r="D1282" s="34">
        <f>Subsurface_Live_Data!Y56</f>
        <v>10.656567626636438</v>
      </c>
      <c r="E1282" s="34">
        <f>Subsurface_Live_Data!A56</f>
        <v>-33</v>
      </c>
      <c r="F1282" s="34">
        <f>Subsurface_Live_Data!AA56</f>
        <v>0</v>
      </c>
    </row>
    <row r="1283" spans="1:6">
      <c r="A1283" s="34">
        <f>Subsurface_Live_Data!A57</f>
        <v>-32.5</v>
      </c>
      <c r="B1283" s="34">
        <f>Subsurface_Live_Data!X57</f>
        <v>18.241855588533166</v>
      </c>
      <c r="C1283" s="34">
        <f>Subsurface_Live_Data!A57</f>
        <v>-32.5</v>
      </c>
      <c r="D1283" s="34">
        <f>Subsurface_Live_Data!Y57</f>
        <v>10.624684654638408</v>
      </c>
      <c r="E1283" s="34">
        <f>Subsurface_Live_Data!A57</f>
        <v>-32.5</v>
      </c>
      <c r="F1283" s="34">
        <f>Subsurface_Live_Data!AA57</f>
        <v>0</v>
      </c>
    </row>
    <row r="1284" spans="1:6">
      <c r="A1284" s="34">
        <f>Subsurface_Live_Data!A58</f>
        <v>-32</v>
      </c>
      <c r="B1284" s="34">
        <f>Subsurface_Live_Data!X58</f>
        <v>18.53985671612903</v>
      </c>
      <c r="C1284" s="34">
        <f>Subsurface_Live_Data!A58</f>
        <v>-32</v>
      </c>
      <c r="D1284" s="34">
        <f>Subsurface_Live_Data!Y58</f>
        <v>10.675396785439752</v>
      </c>
      <c r="E1284" s="34">
        <f>Subsurface_Live_Data!A58</f>
        <v>-32</v>
      </c>
      <c r="F1284" s="34">
        <f>Subsurface_Live_Data!AA58</f>
        <v>0</v>
      </c>
    </row>
    <row r="1285" spans="1:6">
      <c r="A1285" s="34">
        <f>Subsurface_Live_Data!A59</f>
        <v>-31.5</v>
      </c>
      <c r="B1285" s="34">
        <f>Subsurface_Live_Data!X59</f>
        <v>18.831687455719347</v>
      </c>
      <c r="C1285" s="34">
        <f>Subsurface_Live_Data!A59</f>
        <v>-31.5</v>
      </c>
      <c r="D1285" s="34">
        <f>Subsurface_Live_Data!Y59</f>
        <v>10.62308660212188</v>
      </c>
      <c r="E1285" s="34">
        <f>Subsurface_Live_Data!A59</f>
        <v>-31.5</v>
      </c>
      <c r="F1285" s="34">
        <f>Subsurface_Live_Data!AA59</f>
        <v>0</v>
      </c>
    </row>
    <row r="1286" spans="1:6">
      <c r="A1286" s="34">
        <f>Subsurface_Live_Data!A60</f>
        <v>-31</v>
      </c>
      <c r="B1286" s="34">
        <f>Subsurface_Live_Data!X60</f>
        <v>19.115756224749099</v>
      </c>
      <c r="C1286" s="34">
        <f>Subsurface_Live_Data!A60</f>
        <v>-31</v>
      </c>
      <c r="D1286" s="34">
        <f>Subsurface_Live_Data!Y60</f>
        <v>10.641692875388621</v>
      </c>
      <c r="E1286" s="34">
        <f>Subsurface_Live_Data!A60</f>
        <v>-31</v>
      </c>
      <c r="F1286" s="34">
        <f>Subsurface_Live_Data!AA60</f>
        <v>0</v>
      </c>
    </row>
    <row r="1287" spans="1:6">
      <c r="A1287" s="34">
        <f>Subsurface_Live_Data!A61</f>
        <v>-30.5</v>
      </c>
      <c r="B1287" s="34">
        <f>Subsurface_Live_Data!X61</f>
        <v>19.39046959891661</v>
      </c>
      <c r="C1287" s="34">
        <f>Subsurface_Live_Data!A61</f>
        <v>-30.5</v>
      </c>
      <c r="D1287" s="34">
        <f>Subsurface_Live_Data!Y61</f>
        <v>10.716558090919015</v>
      </c>
      <c r="E1287" s="34">
        <f>Subsurface_Live_Data!A61</f>
        <v>-30.5</v>
      </c>
      <c r="F1287" s="34">
        <f>Subsurface_Live_Data!AA61</f>
        <v>0</v>
      </c>
    </row>
    <row r="1288" spans="1:6">
      <c r="A1288" s="34">
        <f>Subsurface_Live_Data!A62</f>
        <v>-30</v>
      </c>
      <c r="B1288" s="34">
        <f>Subsurface_Live_Data!X62</f>
        <v>19.654247981576553</v>
      </c>
      <c r="C1288" s="34">
        <f>Subsurface_Live_Data!A62</f>
        <v>-30</v>
      </c>
      <c r="D1288" s="34">
        <f>Subsurface_Live_Data!Y62</f>
        <v>10.737289374659134</v>
      </c>
      <c r="E1288" s="34">
        <f>Subsurface_Live_Data!A62</f>
        <v>-30</v>
      </c>
      <c r="F1288" s="34">
        <f>Subsurface_Live_Data!AA62</f>
        <v>0</v>
      </c>
    </row>
    <row r="1289" spans="1:6">
      <c r="A1289" s="34">
        <f>Subsurface_Live_Data!A63</f>
        <v>-29.5</v>
      </c>
      <c r="B1289" s="34">
        <f>Subsurface_Live_Data!X63</f>
        <v>19.905541659383019</v>
      </c>
      <c r="C1289" s="34">
        <f>Subsurface_Live_Data!A63</f>
        <v>-29.5</v>
      </c>
      <c r="D1289" s="34">
        <f>Subsurface_Live_Data!Y63</f>
        <v>10.79858287399928</v>
      </c>
      <c r="E1289" s="34">
        <f>Subsurface_Live_Data!A63</f>
        <v>-29.5</v>
      </c>
      <c r="F1289" s="34">
        <f>Subsurface_Live_Data!AA63</f>
        <v>0</v>
      </c>
    </row>
    <row r="1290" spans="1:6">
      <c r="A1290" s="34">
        <f>Subsurface_Live_Data!A64</f>
        <v>-29</v>
      </c>
      <c r="B1290" s="34">
        <f>Subsurface_Live_Data!X64</f>
        <v>20.142847014172691</v>
      </c>
      <c r="C1290" s="34">
        <f>Subsurface_Live_Data!A64</f>
        <v>-29</v>
      </c>
      <c r="D1290" s="34">
        <f>Subsurface_Live_Data!Y64</f>
        <v>10.791021672156113</v>
      </c>
      <c r="E1290" s="34">
        <f>Subsurface_Live_Data!A64</f>
        <v>-29</v>
      </c>
      <c r="F1290" s="34">
        <f>Subsurface_Live_Data!AA64</f>
        <v>0</v>
      </c>
    </row>
    <row r="1291" spans="1:6">
      <c r="A1291" s="34">
        <f>Subsurface_Live_Data!A65</f>
        <v>-28.5</v>
      </c>
      <c r="B1291" s="34">
        <f>Subsurface_Live_Data!X65</f>
        <v>20.364722650718612</v>
      </c>
      <c r="C1291" s="34">
        <f>Subsurface_Live_Data!A65</f>
        <v>-28.5</v>
      </c>
      <c r="D1291" s="34">
        <f>Subsurface_Live_Data!Y65</f>
        <v>10.90257336727695</v>
      </c>
      <c r="E1291" s="34">
        <f>Subsurface_Live_Data!A65</f>
        <v>-28.5</v>
      </c>
      <c r="F1291" s="34">
        <f>Subsurface_Live_Data!AA65</f>
        <v>0</v>
      </c>
    </row>
    <row r="1292" spans="1:6">
      <c r="A1292" s="34">
        <f>Subsurface_Live_Data!A66</f>
        <v>-28</v>
      </c>
      <c r="B1292" s="34">
        <f>Subsurface_Live_Data!X66</f>
        <v>20.569805194150767</v>
      </c>
      <c r="C1292" s="34">
        <f>Subsurface_Live_Data!A66</f>
        <v>-28</v>
      </c>
      <c r="D1292" s="34">
        <f>Subsurface_Live_Data!Y66</f>
        <v>10.909509279233099</v>
      </c>
      <c r="E1292" s="34">
        <f>Subsurface_Live_Data!A66</f>
        <v>-28</v>
      </c>
      <c r="F1292" s="34">
        <f>Subsurface_Live_Data!AA66</f>
        <v>0</v>
      </c>
    </row>
    <row r="1293" spans="1:6">
      <c r="A1293" s="34">
        <f>Subsurface_Live_Data!A67</f>
        <v>-27.5</v>
      </c>
      <c r="B1293" s="34">
        <f>Subsurface_Live_Data!X67</f>
        <v>20.756824509810972</v>
      </c>
      <c r="C1293" s="34">
        <f>Subsurface_Live_Data!A67</f>
        <v>-27.5</v>
      </c>
      <c r="D1293" s="34">
        <f>Subsurface_Live_Data!Y67</f>
        <v>11.002079179356677</v>
      </c>
      <c r="E1293" s="34">
        <f>Subsurface_Live_Data!A67</f>
        <v>-27.5</v>
      </c>
      <c r="F1293" s="34">
        <f>Subsurface_Live_Data!AA67</f>
        <v>0</v>
      </c>
    </row>
    <row r="1294" spans="1:6">
      <c r="A1294" s="34">
        <f>Subsurface_Live_Data!A68</f>
        <v>-27</v>
      </c>
      <c r="B1294" s="34">
        <f>Subsurface_Live_Data!X68</f>
        <v>20.924618102244466</v>
      </c>
      <c r="C1294" s="34">
        <f>Subsurface_Live_Data!A68</f>
        <v>-27</v>
      </c>
      <c r="D1294" s="34">
        <f>Subsurface_Live_Data!Y68</f>
        <v>11.05788083658414</v>
      </c>
      <c r="E1294" s="34">
        <f>Subsurface_Live_Data!A68</f>
        <v>-27</v>
      </c>
      <c r="F1294" s="34">
        <f>Subsurface_Live_Data!AA68</f>
        <v>0</v>
      </c>
    </row>
    <row r="1295" spans="1:6">
      <c r="A1295" s="34">
        <f>Subsurface_Live_Data!A69</f>
        <v>-26.5</v>
      </c>
      <c r="B1295" s="34">
        <f>Subsurface_Live_Data!X69</f>
        <v>21.072144458964026</v>
      </c>
      <c r="C1295" s="34">
        <f>Subsurface_Live_Data!A69</f>
        <v>-26.5</v>
      </c>
      <c r="D1295" s="34">
        <f>Subsurface_Live_Data!Y69</f>
        <v>11.07787575402272</v>
      </c>
      <c r="E1295" s="34">
        <f>Subsurface_Live_Data!A69</f>
        <v>-26.5</v>
      </c>
      <c r="F1295" s="34">
        <f>Subsurface_Live_Data!AA69</f>
        <v>0</v>
      </c>
    </row>
    <row r="1296" spans="1:6">
      <c r="A1296" s="34">
        <f>Subsurface_Live_Data!A70</f>
        <v>-26</v>
      </c>
      <c r="B1296" s="34">
        <f>Subsurface_Live_Data!X70</f>
        <v>21.198495118466688</v>
      </c>
      <c r="C1296" s="34">
        <f>Subsurface_Live_Data!A70</f>
        <v>-26</v>
      </c>
      <c r="D1296" s="34">
        <f>Subsurface_Live_Data!Y70</f>
        <v>11.185944796017459</v>
      </c>
      <c r="E1296" s="34">
        <f>Subsurface_Live_Data!A70</f>
        <v>-26</v>
      </c>
      <c r="F1296" s="34">
        <f>Subsurface_Live_Data!AA70</f>
        <v>0</v>
      </c>
    </row>
    <row r="1297" spans="1:6">
      <c r="A1297" s="34">
        <f>Subsurface_Live_Data!A71</f>
        <v>-25.5</v>
      </c>
      <c r="B1297" s="34">
        <f>Subsurface_Live_Data!X71</f>
        <v>21.302905260523154</v>
      </c>
      <c r="C1297" s="34">
        <f>Subsurface_Live_Data!A71</f>
        <v>-25.5</v>
      </c>
      <c r="D1297" s="34">
        <f>Subsurface_Live_Data!Y71</f>
        <v>11.214821032610359</v>
      </c>
      <c r="E1297" s="34">
        <f>Subsurface_Live_Data!A71</f>
        <v>-25.5</v>
      </c>
      <c r="F1297" s="34">
        <f>Subsurface_Live_Data!AA71</f>
        <v>0</v>
      </c>
    </row>
    <row r="1298" spans="1:6">
      <c r="A1298" s="34">
        <f>Subsurface_Live_Data!A72</f>
        <v>-25</v>
      </c>
      <c r="B1298" s="34">
        <f>Subsurface_Live_Data!X72</f>
        <v>21.384762639659481</v>
      </c>
      <c r="C1298" s="34">
        <f>Subsurface_Live_Data!A72</f>
        <v>-25</v>
      </c>
      <c r="D1298" s="34">
        <f>Subsurface_Live_Data!Y72</f>
        <v>11.294723484494817</v>
      </c>
      <c r="E1298" s="34">
        <f>Subsurface_Live_Data!A72</f>
        <v>-25</v>
      </c>
      <c r="F1298" s="34">
        <f>Subsurface_Live_Data!AA72</f>
        <v>0</v>
      </c>
    </row>
    <row r="1299" spans="1:6">
      <c r="A1299" s="34">
        <f>Subsurface_Live_Data!A73</f>
        <v>-24.5</v>
      </c>
      <c r="B1299" s="34">
        <f>Subsurface_Live_Data!X73</f>
        <v>21.443614709558858</v>
      </c>
      <c r="C1299" s="34">
        <f>Subsurface_Live_Data!A73</f>
        <v>-24.5</v>
      </c>
      <c r="D1299" s="34">
        <f>Subsurface_Live_Data!Y73</f>
        <v>11.25719126249966</v>
      </c>
      <c r="E1299" s="34">
        <f>Subsurface_Live_Data!A73</f>
        <v>-24.5</v>
      </c>
      <c r="F1299" s="34">
        <f>Subsurface_Live_Data!AA73</f>
        <v>0</v>
      </c>
    </row>
    <row r="1300" spans="1:6">
      <c r="A1300" s="34">
        <f>Subsurface_Live_Data!A74</f>
        <v>-24</v>
      </c>
      <c r="B1300" s="34">
        <f>Subsurface_Live_Data!X74</f>
        <v>21.479173816271999</v>
      </c>
      <c r="C1300" s="34">
        <f>Subsurface_Live_Data!A74</f>
        <v>-24</v>
      </c>
      <c r="D1300" s="34">
        <f>Subsurface_Live_Data!Y74</f>
        <v>11.325418971252532</v>
      </c>
      <c r="E1300" s="34">
        <f>Subsurface_Live_Data!A74</f>
        <v>-24</v>
      </c>
      <c r="F1300" s="34">
        <f>Subsurface_Live_Data!AA74</f>
        <v>0</v>
      </c>
    </row>
    <row r="1301" spans="1:6">
      <c r="A1301" s="34">
        <f>Subsurface_Live_Data!A75</f>
        <v>-23.5</v>
      </c>
      <c r="B1301" s="34">
        <f>Subsurface_Live_Data!X75</f>
        <v>21.491320370993172</v>
      </c>
      <c r="C1301" s="34">
        <f>Subsurface_Live_Data!A75</f>
        <v>-23.5</v>
      </c>
      <c r="D1301" s="34">
        <f>Subsurface_Live_Data!Y75</f>
        <v>11.338249939067538</v>
      </c>
      <c r="E1301" s="34">
        <f>Subsurface_Live_Data!A75</f>
        <v>-23.5</v>
      </c>
      <c r="F1301" s="34">
        <f>Subsurface_Live_Data!AA75</f>
        <v>0</v>
      </c>
    </row>
    <row r="1302" spans="1:6">
      <c r="A1302" s="34">
        <f>Subsurface_Live_Data!A76</f>
        <v>-23</v>
      </c>
      <c r="B1302" s="34">
        <f>Subsurface_Live_Data!X76</f>
        <v>21.48010394801528</v>
      </c>
      <c r="C1302" s="34">
        <f>Subsurface_Live_Data!A76</f>
        <v>-23</v>
      </c>
      <c r="D1302" s="34">
        <f>Subsurface_Live_Data!Y76</f>
        <v>11.351691680234417</v>
      </c>
      <c r="E1302" s="34">
        <f>Subsurface_Live_Data!A76</f>
        <v>-23</v>
      </c>
      <c r="F1302" s="34">
        <f>Subsurface_Live_Data!AA76</f>
        <v>0</v>
      </c>
    </row>
    <row r="1303" spans="1:6">
      <c r="A1303" s="34">
        <f>Subsurface_Live_Data!A77</f>
        <v>-22.5</v>
      </c>
      <c r="B1303" s="34">
        <f>Subsurface_Live_Data!X77</f>
        <v>21.445742289549454</v>
      </c>
      <c r="C1303" s="34">
        <f>Subsurface_Live_Data!A77</f>
        <v>-22.5</v>
      </c>
      <c r="D1303" s="34">
        <f>Subsurface_Live_Data!Y77</f>
        <v>11.360313465460202</v>
      </c>
      <c r="E1303" s="34">
        <f>Subsurface_Live_Data!A77</f>
        <v>-22.5</v>
      </c>
      <c r="F1303" s="34">
        <f>Subsurface_Live_Data!AA77</f>
        <v>0</v>
      </c>
    </row>
    <row r="1304" spans="1:6">
      <c r="A1304" s="34">
        <f>Subsurface_Live_Data!A78</f>
        <v>-22</v>
      </c>
      <c r="B1304" s="34">
        <f>Subsurface_Live_Data!X78</f>
        <v>21.388618235575407</v>
      </c>
      <c r="C1304" s="34">
        <f>Subsurface_Live_Data!A78</f>
        <v>-22</v>
      </c>
      <c r="D1304" s="34">
        <f>Subsurface_Live_Data!Y78</f>
        <v>11.27257644440855</v>
      </c>
      <c r="E1304" s="34">
        <f>Subsurface_Live_Data!A78</f>
        <v>-22</v>
      </c>
      <c r="F1304" s="34">
        <f>Subsurface_Live_Data!AA78</f>
        <v>0</v>
      </c>
    </row>
    <row r="1305" spans="1:6">
      <c r="A1305" s="34">
        <f>Subsurface_Live_Data!A79</f>
        <v>-21.5</v>
      </c>
      <c r="B1305" s="34">
        <f>Subsurface_Live_Data!X79</f>
        <v>21.309274632961195</v>
      </c>
      <c r="C1305" s="34">
        <f>Subsurface_Live_Data!A79</f>
        <v>-21.5</v>
      </c>
      <c r="D1305" s="34">
        <f>Subsurface_Live_Data!Y79</f>
        <v>11.247129016783916</v>
      </c>
      <c r="E1305" s="34">
        <f>Subsurface_Live_Data!A79</f>
        <v>-21.5</v>
      </c>
      <c r="F1305" s="34">
        <f>Subsurface_Live_Data!AA79</f>
        <v>0</v>
      </c>
    </row>
    <row r="1306" spans="1:6">
      <c r="A1306" s="34">
        <f>Subsurface_Live_Data!A80</f>
        <v>-21</v>
      </c>
      <c r="B1306" s="34">
        <f>Subsurface_Live_Data!X80</f>
        <v>21.208407312948705</v>
      </c>
      <c r="C1306" s="34">
        <f>Subsurface_Live_Data!A80</f>
        <v>-21</v>
      </c>
      <c r="D1306" s="34">
        <f>Subsurface_Live_Data!Y80</f>
        <v>11.354180722343798</v>
      </c>
      <c r="E1306" s="34">
        <f>Subsurface_Live_Data!A80</f>
        <v>-21</v>
      </c>
      <c r="F1306" s="34">
        <f>Subsurface_Live_Data!AA80</f>
        <v>0</v>
      </c>
    </row>
    <row r="1307" spans="1:6">
      <c r="A1307" s="34">
        <f>Subsurface_Live_Data!A81</f>
        <v>-20.5</v>
      </c>
      <c r="B1307" s="34">
        <f>Subsurface_Live_Data!X81</f>
        <v>21.08685625897105</v>
      </c>
      <c r="C1307" s="34">
        <f>Subsurface_Live_Data!A81</f>
        <v>-20.5</v>
      </c>
      <c r="D1307" s="34">
        <f>Subsurface_Live_Data!Y81</f>
        <v>11.290558893280128</v>
      </c>
      <c r="E1307" s="34">
        <f>Subsurface_Live_Data!A81</f>
        <v>-20.5</v>
      </c>
      <c r="F1307" s="34">
        <f>Subsurface_Live_Data!AA81</f>
        <v>0</v>
      </c>
    </row>
    <row r="1308" spans="1:6">
      <c r="A1308" s="34">
        <f>Subsurface_Live_Data!A82</f>
        <v>-20</v>
      </c>
      <c r="B1308" s="34">
        <f>Subsurface_Live_Data!X82</f>
        <v>20.94559511693128</v>
      </c>
      <c r="C1308" s="34">
        <f>Subsurface_Live_Data!A82</f>
        <v>-20</v>
      </c>
      <c r="D1308" s="34">
        <f>Subsurface_Live_Data!Y82</f>
        <v>11.360695594483232</v>
      </c>
      <c r="E1308" s="34">
        <f>Subsurface_Live_Data!A82</f>
        <v>-20</v>
      </c>
      <c r="F1308" s="34">
        <f>Subsurface_Live_Data!AA82</f>
        <v>0</v>
      </c>
    </row>
    <row r="1309" spans="1:6">
      <c r="A1309" s="34">
        <f>Subsurface_Live_Data!A83</f>
        <v>-19.5</v>
      </c>
      <c r="B1309" s="34">
        <f>Subsurface_Live_Data!X83</f>
        <v>20.785719226882957</v>
      </c>
      <c r="C1309" s="34">
        <f>Subsurface_Live_Data!A83</f>
        <v>-19.5</v>
      </c>
      <c r="D1309" s="34">
        <f>Subsurface_Live_Data!Y83</f>
        <v>11.299339356268405</v>
      </c>
      <c r="E1309" s="34">
        <f>Subsurface_Live_Data!A83</f>
        <v>-19.5</v>
      </c>
      <c r="F1309" s="34">
        <f>Subsurface_Live_Data!AA83</f>
        <v>0</v>
      </c>
    </row>
    <row r="1310" spans="1:6">
      <c r="A1310" s="34">
        <f>Subsurface_Live_Data!A84</f>
        <v>-19</v>
      </c>
      <c r="B1310" s="34">
        <f>Subsurface_Live_Data!X84</f>
        <v>20.608432377956785</v>
      </c>
      <c r="C1310" s="34">
        <f>Subsurface_Live_Data!A84</f>
        <v>-19</v>
      </c>
      <c r="D1310" s="34">
        <f>Subsurface_Live_Data!Y84</f>
        <v>11.318230004173273</v>
      </c>
      <c r="E1310" s="34">
        <f>Subsurface_Live_Data!A84</f>
        <v>-19</v>
      </c>
      <c r="F1310" s="34">
        <f>Subsurface_Live_Data!AA84</f>
        <v>0</v>
      </c>
    </row>
    <row r="1311" spans="1:6">
      <c r="A1311" s="34">
        <f>Subsurface_Live_Data!A85</f>
        <v>-18.5</v>
      </c>
      <c r="B1311" s="34">
        <f>Subsurface_Live_Data!X85</f>
        <v>20.41503250692276</v>
      </c>
      <c r="C1311" s="34">
        <f>Subsurface_Live_Data!A85</f>
        <v>-18.5</v>
      </c>
      <c r="D1311" s="34">
        <f>Subsurface_Live_Data!Y85</f>
        <v>11.393986820829632</v>
      </c>
      <c r="E1311" s="34">
        <f>Subsurface_Live_Data!A85</f>
        <v>-18.5</v>
      </c>
      <c r="F1311" s="34">
        <f>Subsurface_Live_Data!AA85</f>
        <v>0</v>
      </c>
    </row>
    <row r="1312" spans="1:6">
      <c r="A1312" s="34">
        <f>Subsurface_Live_Data!A86</f>
        <v>-18</v>
      </c>
      <c r="B1312" s="34">
        <f>Subsurface_Live_Data!X86</f>
        <v>20.206896574628121</v>
      </c>
      <c r="C1312" s="34">
        <f>Subsurface_Live_Data!A86</f>
        <v>-18</v>
      </c>
      <c r="D1312" s="34">
        <f>Subsurface_Live_Data!Y86</f>
        <v>11.33397660875665</v>
      </c>
      <c r="E1312" s="34">
        <f>Subsurface_Live_Data!A86</f>
        <v>-18</v>
      </c>
      <c r="F1312" s="34">
        <f>Subsurface_Live_Data!AA86</f>
        <v>0</v>
      </c>
    </row>
    <row r="1313" spans="1:6">
      <c r="A1313" s="34">
        <f>Subsurface_Live_Data!A87</f>
        <v>-17.5</v>
      </c>
      <c r="B1313" s="34">
        <f>Subsurface_Live_Data!X87</f>
        <v>19.985464863493675</v>
      </c>
      <c r="C1313" s="34">
        <f>Subsurface_Live_Data!A87</f>
        <v>-17.5</v>
      </c>
      <c r="D1313" s="34">
        <f>Subsurface_Live_Data!Y87</f>
        <v>11.366960963516384</v>
      </c>
      <c r="E1313" s="34">
        <f>Subsurface_Live_Data!A87</f>
        <v>-17.5</v>
      </c>
      <c r="F1313" s="34">
        <f>Subsurface_Live_Data!AA87</f>
        <v>0</v>
      </c>
    </row>
    <row r="1314" spans="1:6">
      <c r="A1314" s="34">
        <f>Subsurface_Live_Data!A88</f>
        <v>-17</v>
      </c>
      <c r="B1314" s="34">
        <f>Subsurface_Live_Data!X88</f>
        <v>19.752224943196602</v>
      </c>
      <c r="C1314" s="34">
        <f>Subsurface_Live_Data!A88</f>
        <v>-17</v>
      </c>
      <c r="D1314" s="34">
        <f>Subsurface_Live_Data!Y88</f>
        <v>11.490555106161622</v>
      </c>
      <c r="E1314" s="34">
        <f>Subsurface_Live_Data!A88</f>
        <v>-17</v>
      </c>
      <c r="F1314" s="34">
        <f>Subsurface_Live_Data!AA88</f>
        <v>0</v>
      </c>
    </row>
    <row r="1315" spans="1:6">
      <c r="A1315" s="34">
        <f>Subsurface_Live_Data!A89</f>
        <v>-16.5</v>
      </c>
      <c r="B1315" s="34">
        <f>Subsurface_Live_Data!X89</f>
        <v>19.508695550653229</v>
      </c>
      <c r="C1315" s="34">
        <f>Subsurface_Live_Data!A89</f>
        <v>-16.5</v>
      </c>
      <c r="D1315" s="34">
        <f>Subsurface_Live_Data!Y89</f>
        <v>11.522826992578345</v>
      </c>
      <c r="E1315" s="34">
        <f>Subsurface_Live_Data!A89</f>
        <v>-16.5</v>
      </c>
      <c r="F1315" s="34">
        <f>Subsurface_Live_Data!AA89</f>
        <v>0</v>
      </c>
    </row>
    <row r="1316" spans="1:6">
      <c r="A1316" s="34">
        <f>Subsurface_Live_Data!A90</f>
        <v>-16</v>
      </c>
      <c r="B1316" s="34">
        <f>Subsurface_Live_Data!X90</f>
        <v>19.25641062459864</v>
      </c>
      <c r="C1316" s="34">
        <f>Subsurface_Live_Data!A90</f>
        <v>-16</v>
      </c>
      <c r="D1316" s="34">
        <f>Subsurface_Live_Data!Y90</f>
        <v>11.468377346074597</v>
      </c>
      <c r="E1316" s="34">
        <f>Subsurface_Live_Data!A90</f>
        <v>-16</v>
      </c>
      <c r="F1316" s="34">
        <f>Subsurface_Live_Data!AA90</f>
        <v>0</v>
      </c>
    </row>
    <row r="1317" spans="1:6">
      <c r="A1317" s="34">
        <f>Subsurface_Live_Data!A91</f>
        <v>-15.5</v>
      </c>
      <c r="B1317" s="34">
        <f>Subsurface_Live_Data!X91</f>
        <v>18.996903724712443</v>
      </c>
      <c r="C1317" s="34">
        <f>Subsurface_Live_Data!A91</f>
        <v>-15.5</v>
      </c>
      <c r="D1317" s="34">
        <f>Subsurface_Live_Data!Y91</f>
        <v>11.562565278938486</v>
      </c>
      <c r="E1317" s="34">
        <f>Subsurface_Live_Data!A91</f>
        <v>-15.5</v>
      </c>
      <c r="F1317" s="34">
        <f>Subsurface_Live_Data!AA91</f>
        <v>0</v>
      </c>
    </row>
    <row r="1318" spans="1:6">
      <c r="A1318" s="34">
        <f>Subsurface_Live_Data!A92</f>
        <v>-15</v>
      </c>
      <c r="B1318" s="34">
        <f>Subsurface_Live_Data!X92</f>
        <v>18.731693050737071</v>
      </c>
      <c r="C1318" s="34">
        <f>Subsurface_Live_Data!A92</f>
        <v>-15</v>
      </c>
      <c r="D1318" s="34">
        <f>Subsurface_Live_Data!Y92</f>
        <v>11.573383574152402</v>
      </c>
      <c r="E1318" s="34">
        <f>Subsurface_Live_Data!A92</f>
        <v>-15</v>
      </c>
      <c r="F1318" s="34">
        <f>Subsurface_Live_Data!AA92</f>
        <v>0</v>
      </c>
    </row>
    <row r="1319" spans="1:6">
      <c r="A1319" s="34">
        <f>Subsurface_Live_Data!A93</f>
        <v>-14.5</v>
      </c>
      <c r="B1319" s="34">
        <f>Subsurface_Live_Data!X93</f>
        <v>18.462267258839827</v>
      </c>
      <c r="C1319" s="34">
        <f>Subsurface_Live_Data!A93</f>
        <v>-14.5</v>
      </c>
      <c r="D1319" s="34">
        <f>Subsurface_Live_Data!Y93</f>
        <v>11.596964229012677</v>
      </c>
      <c r="E1319" s="34">
        <f>Subsurface_Live_Data!A93</f>
        <v>-14.5</v>
      </c>
      <c r="F1319" s="34">
        <f>Subsurface_Live_Data!AA93</f>
        <v>0</v>
      </c>
    </row>
    <row r="1320" spans="1:6">
      <c r="A1320" s="34">
        <f>Subsurface_Live_Data!A94</f>
        <v>-14</v>
      </c>
      <c r="B1320" s="34">
        <f>Subsurface_Live_Data!X94</f>
        <v>18.190072251122348</v>
      </c>
      <c r="C1320" s="34">
        <f>Subsurface_Live_Data!A94</f>
        <v>-14</v>
      </c>
      <c r="D1320" s="34">
        <f>Subsurface_Live_Data!Y94</f>
        <v>11.653038406340784</v>
      </c>
      <c r="E1320" s="34">
        <f>Subsurface_Live_Data!A94</f>
        <v>-14</v>
      </c>
      <c r="F1320" s="34">
        <f>Subsurface_Live_Data!AA94</f>
        <v>0</v>
      </c>
    </row>
    <row r="1321" spans="1:6">
      <c r="A1321" s="34">
        <f>Subsurface_Live_Data!A95</f>
        <v>-13.5</v>
      </c>
      <c r="B1321" s="34">
        <f>Subsurface_Live_Data!X95</f>
        <v>17.916499090276467</v>
      </c>
      <c r="C1321" s="34">
        <f>Subsurface_Live_Data!A95</f>
        <v>-13.5</v>
      </c>
      <c r="D1321" s="34">
        <f>Subsurface_Live_Data!Y95</f>
        <v>11.47799684997721</v>
      </c>
      <c r="E1321" s="34">
        <f>Subsurface_Live_Data!A95</f>
        <v>-13.5</v>
      </c>
      <c r="F1321" s="34">
        <f>Subsurface_Live_Data!AA95</f>
        <v>0</v>
      </c>
    </row>
    <row r="1322" spans="1:6">
      <c r="A1322" s="34">
        <f>Subsurface_Live_Data!A96</f>
        <v>-13</v>
      </c>
      <c r="B1322" s="34">
        <f>Subsurface_Live_Data!X96</f>
        <v>17.642873165558129</v>
      </c>
      <c r="C1322" s="34">
        <f>Subsurface_Live_Data!A96</f>
        <v>-13</v>
      </c>
      <c r="D1322" s="34">
        <f>Subsurface_Live_Data!Y96</f>
        <v>11.379905453940133</v>
      </c>
      <c r="E1322" s="34">
        <f>Subsurface_Live_Data!A96</f>
        <v>-13</v>
      </c>
      <c r="F1322" s="34">
        <f>Subsurface_Live_Data!AA96</f>
        <v>0</v>
      </c>
    </row>
    <row r="1323" spans="1:6">
      <c r="A1323" s="34">
        <f>Subsurface_Live_Data!A97</f>
        <v>-12.5</v>
      </c>
      <c r="B1323" s="34">
        <f>Subsurface_Live_Data!X97</f>
        <v>17.370444709157717</v>
      </c>
      <c r="C1323" s="34">
        <f>Subsurface_Live_Data!A97</f>
        <v>-12.5</v>
      </c>
      <c r="D1323" s="34">
        <f>Subsurface_Live_Data!Y97</f>
        <v>11.289568636876993</v>
      </c>
      <c r="E1323" s="34">
        <f>Subsurface_Live_Data!A97</f>
        <v>-12.5</v>
      </c>
      <c r="F1323" s="34">
        <f>Subsurface_Live_Data!AA97</f>
        <v>0</v>
      </c>
    </row>
    <row r="1324" spans="1:6">
      <c r="A1324" s="34">
        <f>Subsurface_Live_Data!A98</f>
        <v>-12</v>
      </c>
      <c r="B1324" s="34">
        <f>Subsurface_Live_Data!X98</f>
        <v>17.100380734342231</v>
      </c>
      <c r="C1324" s="34">
        <f>Subsurface_Live_Data!A98</f>
        <v>-12</v>
      </c>
      <c r="D1324" s="34">
        <f>Subsurface_Live_Data!Y98</f>
        <v>11.068998776624483</v>
      </c>
      <c r="E1324" s="34">
        <f>Subsurface_Live_Data!A98</f>
        <v>-12</v>
      </c>
      <c r="F1324" s="34">
        <f>Subsurface_Live_Data!AA98</f>
        <v>0</v>
      </c>
    </row>
    <row r="1325" spans="1:6">
      <c r="A1325" s="34">
        <f>Subsurface_Live_Data!A99</f>
        <v>-11.5</v>
      </c>
      <c r="B1325" s="34">
        <f>Subsurface_Live_Data!X99</f>
        <v>16.833758439075279</v>
      </c>
      <c r="C1325" s="34">
        <f>Subsurface_Live_Data!A99</f>
        <v>-11.5</v>
      </c>
      <c r="D1325" s="34">
        <f>Subsurface_Live_Data!Y99</f>
        <v>11.000712279845345</v>
      </c>
      <c r="E1325" s="34">
        <f>Subsurface_Live_Data!A99</f>
        <v>-11.5</v>
      </c>
      <c r="F1325" s="34">
        <f>Subsurface_Live_Data!AA99</f>
        <v>0</v>
      </c>
    </row>
    <row r="1326" spans="1:6">
      <c r="A1326" s="34">
        <f>Subsurface_Live_Data!A100</f>
        <v>-11</v>
      </c>
      <c r="B1326" s="34">
        <f>Subsurface_Live_Data!X100</f>
        <v>16.571560091795448</v>
      </c>
      <c r="C1326" s="34">
        <f>Subsurface_Live_Data!A100</f>
        <v>-11</v>
      </c>
      <c r="D1326" s="34">
        <f>Subsurface_Live_Data!Y100</f>
        <v>10.848786697494702</v>
      </c>
      <c r="E1326" s="34">
        <f>Subsurface_Live_Data!A100</f>
        <v>-11</v>
      </c>
      <c r="F1326" s="34">
        <f>Subsurface_Live_Data!AA100</f>
        <v>0</v>
      </c>
    </row>
    <row r="1327" spans="1:6">
      <c r="A1327" s="34">
        <f>Subsurface_Live_Data!A101</f>
        <v>-10.5</v>
      </c>
      <c r="B1327" s="34">
        <f>Subsurface_Live_Data!X101</f>
        <v>16.314669390216686</v>
      </c>
      <c r="C1327" s="34">
        <f>Subsurface_Live_Data!A101</f>
        <v>-10.5</v>
      </c>
      <c r="D1327" s="34">
        <f>Subsurface_Live_Data!Y101</f>
        <v>10.715600351220196</v>
      </c>
      <c r="E1327" s="34">
        <f>Subsurface_Live_Data!A101</f>
        <v>-10.5</v>
      </c>
      <c r="F1327" s="34">
        <f>Subsurface_Live_Data!AA101</f>
        <v>0</v>
      </c>
    </row>
    <row r="1328" spans="1:6">
      <c r="A1328" s="34">
        <f>Subsurface_Live_Data!A102</f>
        <v>-10</v>
      </c>
      <c r="B1328" s="34">
        <f>Subsurface_Live_Data!X102</f>
        <v>16.063869259911854</v>
      </c>
      <c r="C1328" s="34">
        <f>Subsurface_Live_Data!A102</f>
        <v>-10</v>
      </c>
      <c r="D1328" s="34">
        <f>Subsurface_Live_Data!Y102</f>
        <v>10.552937731267718</v>
      </c>
      <c r="E1328" s="34">
        <f>Subsurface_Live_Data!A102</f>
        <v>-10</v>
      </c>
      <c r="F1328" s="34">
        <f>Subsurface_Live_Data!AA102</f>
        <v>0</v>
      </c>
    </row>
    <row r="1329" spans="1:6">
      <c r="A1329" s="34">
        <f>Subsurface_Live_Data!A103</f>
        <v>-9.5</v>
      </c>
      <c r="B1329" s="34">
        <f>Subsurface_Live_Data!X103</f>
        <v>15.819841037489528</v>
      </c>
      <c r="C1329" s="34">
        <f>Subsurface_Live_Data!A103</f>
        <v>-9.5</v>
      </c>
      <c r="D1329" s="34">
        <f>Subsurface_Live_Data!Y103</f>
        <v>10.379373539175454</v>
      </c>
      <c r="E1329" s="34">
        <f>Subsurface_Live_Data!A103</f>
        <v>-9.5</v>
      </c>
      <c r="F1329" s="34">
        <f>Subsurface_Live_Data!AA103</f>
        <v>0</v>
      </c>
    </row>
    <row r="1330" spans="1:6">
      <c r="A1330" s="34">
        <f>Subsurface_Live_Data!A104</f>
        <v>-9</v>
      </c>
      <c r="B1330" s="34">
        <f>Subsurface_Live_Data!X104</f>
        <v>15.583164963735317</v>
      </c>
      <c r="C1330" s="34">
        <f>Subsurface_Live_Data!A104</f>
        <v>-9</v>
      </c>
      <c r="D1330" s="34">
        <f>Subsurface_Live_Data!Y104</f>
        <v>10.259264306893563</v>
      </c>
      <c r="E1330" s="34">
        <f>Subsurface_Live_Data!A104</f>
        <v>-9</v>
      </c>
      <c r="F1330" s="34">
        <f>Subsurface_Live_Data!AA104</f>
        <v>0</v>
      </c>
    </row>
    <row r="1331" spans="1:6">
      <c r="A1331" s="34">
        <f>Subsurface_Live_Data!A105</f>
        <v>-8.5</v>
      </c>
      <c r="B1331" s="34">
        <f>Subsurface_Live_Data!X105</f>
        <v>15.354321895441132</v>
      </c>
      <c r="C1331" s="34">
        <f>Subsurface_Live_Data!A105</f>
        <v>-8.5</v>
      </c>
      <c r="D1331" s="34">
        <f>Subsurface_Live_Data!Y105</f>
        <v>9.9955832708548726</v>
      </c>
      <c r="E1331" s="34">
        <f>Subsurface_Live_Data!A105</f>
        <v>-8.5</v>
      </c>
      <c r="F1331" s="34">
        <f>Subsurface_Live_Data!AA105</f>
        <v>0</v>
      </c>
    </row>
    <row r="1332" spans="1:6">
      <c r="A1332" s="34">
        <f>Subsurface_Live_Data!A106</f>
        <v>-8</v>
      </c>
      <c r="B1332" s="34">
        <f>Subsurface_Live_Data!X106</f>
        <v>15.13369613098466</v>
      </c>
      <c r="C1332" s="34">
        <f>Subsurface_Live_Data!A106</f>
        <v>-8</v>
      </c>
      <c r="D1332" s="34">
        <f>Subsurface_Live_Data!Y106</f>
        <v>9.901768272525338</v>
      </c>
      <c r="E1332" s="34">
        <f>Subsurface_Live_Data!A106</f>
        <v>-8</v>
      </c>
      <c r="F1332" s="34">
        <f>Subsurface_Live_Data!AA106</f>
        <v>0</v>
      </c>
    </row>
    <row r="1333" spans="1:6">
      <c r="A1333" s="34">
        <f>Subsurface_Live_Data!A107</f>
        <v>-7.5</v>
      </c>
      <c r="B1333" s="34">
        <f>Subsurface_Live_Data!X107</f>
        <v>14.921579234157591</v>
      </c>
      <c r="C1333" s="34">
        <f>Subsurface_Live_Data!A107</f>
        <v>-7.5</v>
      </c>
      <c r="D1333" s="34">
        <f>Subsurface_Live_Data!Y107</f>
        <v>9.7110866859320311</v>
      </c>
      <c r="E1333" s="34">
        <f>Subsurface_Live_Data!A107</f>
        <v>-7.5</v>
      </c>
      <c r="F1333" s="34">
        <f>Subsurface_Live_Data!AA107</f>
        <v>0</v>
      </c>
    </row>
    <row r="1334" spans="1:6">
      <c r="A1334" s="34">
        <f>Subsurface_Live_Data!A108</f>
        <v>-7</v>
      </c>
      <c r="B1334" s="34">
        <f>Subsurface_Live_Data!X108</f>
        <v>14.718174733304274</v>
      </c>
      <c r="C1334" s="34">
        <f>Subsurface_Live_Data!A108</f>
        <v>-7</v>
      </c>
      <c r="D1334" s="34">
        <f>Subsurface_Live_Data!Y108</f>
        <v>9.4168079215306406</v>
      </c>
      <c r="E1334" s="34">
        <f>Subsurface_Live_Data!A108</f>
        <v>-7</v>
      </c>
      <c r="F1334" s="34">
        <f>Subsurface_Live_Data!AA108</f>
        <v>0</v>
      </c>
    </row>
    <row r="1335" spans="1:6">
      <c r="A1335" s="34">
        <f>Subsurface_Live_Data!A109</f>
        <v>-6.5</v>
      </c>
      <c r="B1335" s="34">
        <f>Subsurface_Live_Data!X109</f>
        <v>14.523603568475075</v>
      </c>
      <c r="C1335" s="34">
        <f>Subsurface_Live_Data!A109</f>
        <v>-6.5</v>
      </c>
      <c r="D1335" s="34">
        <f>Subsurface_Live_Data!Y109</f>
        <v>9.3178741155608691</v>
      </c>
      <c r="E1335" s="34">
        <f>Subsurface_Live_Data!A109</f>
        <v>-6.5</v>
      </c>
      <c r="F1335" s="34">
        <f>Subsurface_Live_Data!AA109</f>
        <v>0</v>
      </c>
    </row>
    <row r="1336" spans="1:6">
      <c r="A1336" s="34">
        <f>Subsurface_Live_Data!A110</f>
        <v>-6</v>
      </c>
      <c r="B1336" s="34">
        <f>Subsurface_Live_Data!X110</f>
        <v>14.337910157900254</v>
      </c>
      <c r="C1336" s="34">
        <f>Subsurface_Live_Data!A110</f>
        <v>-6</v>
      </c>
      <c r="D1336" s="34">
        <f>Subsurface_Live_Data!Y110</f>
        <v>9.1207015020715261</v>
      </c>
      <c r="E1336" s="34">
        <f>Subsurface_Live_Data!A110</f>
        <v>-6</v>
      </c>
      <c r="F1336" s="34">
        <f>Subsurface_Live_Data!AA110</f>
        <v>0</v>
      </c>
    </row>
    <row r="1337" spans="1:6">
      <c r="A1337" s="34">
        <f>Subsurface_Live_Data!A111</f>
        <v>-5.5</v>
      </c>
      <c r="B1337" s="34">
        <f>Subsurface_Live_Data!X111</f>
        <v>14.161068956467403</v>
      </c>
      <c r="C1337" s="34">
        <f>Subsurface_Live_Data!A111</f>
        <v>-5.5</v>
      </c>
      <c r="D1337" s="34">
        <f>Subsurface_Live_Data!Y111</f>
        <v>8.9143269173107598</v>
      </c>
      <c r="E1337" s="34">
        <f>Subsurface_Live_Data!A111</f>
        <v>-5.5</v>
      </c>
      <c r="F1337" s="34">
        <f>Subsurface_Live_Data!AA111</f>
        <v>0</v>
      </c>
    </row>
    <row r="1338" spans="1:6">
      <c r="A1338" s="34">
        <f>Subsurface_Live_Data!A112</f>
        <v>-5</v>
      </c>
      <c r="B1338" s="34">
        <f>Subsurface_Live_Data!X112</f>
        <v>13.992991382799218</v>
      </c>
      <c r="C1338" s="34">
        <f>Subsurface_Live_Data!A112</f>
        <v>-5</v>
      </c>
      <c r="D1338" s="34">
        <f>Subsurface_Live_Data!Y112</f>
        <v>8.709851587082369</v>
      </c>
      <c r="E1338" s="34">
        <f>Subsurface_Live_Data!A112</f>
        <v>-5</v>
      </c>
      <c r="F1338" s="34">
        <f>Subsurface_Live_Data!AA112</f>
        <v>0</v>
      </c>
    </row>
    <row r="1339" spans="1:6">
      <c r="A1339" s="34">
        <f>Subsurface_Live_Data!A113</f>
        <v>-4.5</v>
      </c>
      <c r="B1339" s="34">
        <f>Subsurface_Live_Data!X113</f>
        <v>13.833532997691151</v>
      </c>
      <c r="C1339" s="34">
        <f>Subsurface_Live_Data!A113</f>
        <v>-4.5</v>
      </c>
      <c r="D1339" s="34">
        <f>Subsurface_Live_Data!Y113</f>
        <v>8.5449053228635066</v>
      </c>
      <c r="E1339" s="34">
        <f>Subsurface_Live_Data!A113</f>
        <v>-4.5</v>
      </c>
      <c r="F1339" s="34">
        <f>Subsurface_Live_Data!AA113</f>
        <v>0</v>
      </c>
    </row>
    <row r="1340" spans="1:6">
      <c r="A1340" s="34">
        <f>Subsurface_Live_Data!A114</f>
        <v>-4</v>
      </c>
      <c r="B1340" s="34">
        <f>Subsurface_Live_Data!X114</f>
        <v>13.68250082475744</v>
      </c>
      <c r="C1340" s="34">
        <f>Subsurface_Live_Data!A114</f>
        <v>-4</v>
      </c>
      <c r="D1340" s="34">
        <f>Subsurface_Live_Data!Y114</f>
        <v>8.4118228484609148</v>
      </c>
      <c r="E1340" s="34">
        <f>Subsurface_Live_Data!A114</f>
        <v>-4</v>
      </c>
      <c r="F1340" s="34">
        <f>Subsurface_Live_Data!AA114</f>
        <v>0</v>
      </c>
    </row>
    <row r="1341" spans="1:6">
      <c r="A1341" s="34">
        <f>Subsurface_Live_Data!A115</f>
        <v>-3.5</v>
      </c>
      <c r="B1341" s="34">
        <f>Subsurface_Live_Data!X115</f>
        <v>13.539660713796572</v>
      </c>
      <c r="C1341" s="34">
        <f>Subsurface_Live_Data!A115</f>
        <v>-3.5</v>
      </c>
      <c r="D1341" s="34">
        <f>Subsurface_Live_Data!Y115</f>
        <v>8.1681584638660567</v>
      </c>
      <c r="E1341" s="34">
        <f>Subsurface_Live_Data!A115</f>
        <v>-3.5</v>
      </c>
      <c r="F1341" s="34">
        <f>Subsurface_Live_Data!AA115</f>
        <v>0</v>
      </c>
    </row>
    <row r="1342" spans="1:6">
      <c r="A1342" s="34">
        <f>Subsurface_Live_Data!A116</f>
        <v>-3</v>
      </c>
      <c r="B1342" s="34">
        <f>Subsurface_Live_Data!X116</f>
        <v>13.404744658252852</v>
      </c>
      <c r="C1342" s="34">
        <f>Subsurface_Live_Data!A116</f>
        <v>-3</v>
      </c>
      <c r="D1342" s="34">
        <f>Subsurface_Live_Data!Y116</f>
        <v>8.1028475552523958</v>
      </c>
      <c r="E1342" s="34">
        <f>Subsurface_Live_Data!A116</f>
        <v>-3</v>
      </c>
      <c r="F1342" s="34">
        <f>Subsurface_Live_Data!AA116</f>
        <v>0</v>
      </c>
    </row>
    <row r="1343" spans="1:6">
      <c r="A1343" s="34">
        <f>Subsurface_Live_Data!A117</f>
        <v>-2.5</v>
      </c>
      <c r="B1343" s="34">
        <f>Subsurface_Live_Data!X117</f>
        <v>13.27745798983797</v>
      </c>
      <c r="C1343" s="34">
        <f>Subsurface_Live_Data!A117</f>
        <v>-2.5</v>
      </c>
      <c r="D1343" s="34">
        <f>Subsurface_Live_Data!Y117</f>
        <v>7.9727255506960617</v>
      </c>
      <c r="E1343" s="34">
        <f>Subsurface_Live_Data!A117</f>
        <v>-2.5</v>
      </c>
      <c r="F1343" s="34">
        <f>Subsurface_Live_Data!AA117</f>
        <v>0</v>
      </c>
    </row>
    <row r="1344" spans="1:6">
      <c r="A1344" s="34">
        <f>Subsurface_Live_Data!A118</f>
        <v>-2</v>
      </c>
      <c r="B1344" s="34">
        <f>Subsurface_Live_Data!X118</f>
        <v>13.157486385502175</v>
      </c>
      <c r="C1344" s="34">
        <f>Subsurface_Live_Data!A118</f>
        <v>-2</v>
      </c>
      <c r="D1344" s="34">
        <f>Subsurface_Live_Data!Y118</f>
        <v>7.915332699430266</v>
      </c>
      <c r="E1344" s="34">
        <f>Subsurface_Live_Data!A118</f>
        <v>-2</v>
      </c>
      <c r="F1344" s="34">
        <f>Subsurface_Live_Data!AA118</f>
        <v>0</v>
      </c>
    </row>
    <row r="1345" spans="1:6">
      <c r="A1345" s="34">
        <f>Subsurface_Live_Data!A119</f>
        <v>-1.5</v>
      </c>
      <c r="B1345" s="34">
        <f>Subsurface_Live_Data!X119</f>
        <v>13.044502634131028</v>
      </c>
      <c r="C1345" s="34">
        <f>Subsurface_Live_Data!A119</f>
        <v>-1.5</v>
      </c>
      <c r="D1345" s="34">
        <f>Subsurface_Live_Data!Y119</f>
        <v>7.7670025372451619</v>
      </c>
      <c r="E1345" s="34">
        <f>Subsurface_Live_Data!A119</f>
        <v>-1.5</v>
      </c>
      <c r="F1345" s="34">
        <f>Subsurface_Live_Data!AA119</f>
        <v>0</v>
      </c>
    </row>
    <row r="1346" spans="1:6">
      <c r="A1346" s="34">
        <f>Subsurface_Live_Data!A120</f>
        <v>-1</v>
      </c>
      <c r="B1346" s="34">
        <f>Subsurface_Live_Data!X120</f>
        <v>12.938173122224349</v>
      </c>
      <c r="C1346" s="34">
        <f>Subsurface_Live_Data!A120</f>
        <v>-1</v>
      </c>
      <c r="D1346" s="34">
        <f>Subsurface_Live_Data!Y120</f>
        <v>7.6947013878614143</v>
      </c>
      <c r="E1346" s="34">
        <f>Subsurface_Live_Data!A120</f>
        <v>-1</v>
      </c>
      <c r="F1346" s="34">
        <f>Subsurface_Live_Data!AA120</f>
        <v>0</v>
      </c>
    </row>
    <row r="1347" spans="1:6">
      <c r="A1347" s="34">
        <f>Subsurface_Live_Data!A121</f>
        <v>-0.5</v>
      </c>
      <c r="B1347" s="34">
        <f>Subsurface_Live_Data!X121</f>
        <v>12.838164009041982</v>
      </c>
      <c r="C1347" s="34">
        <f>Subsurface_Live_Data!A121</f>
        <v>-0.5</v>
      </c>
      <c r="D1347" s="34">
        <f>Subsurface_Live_Data!Y121</f>
        <v>7.7399585421054695</v>
      </c>
      <c r="E1347" s="34">
        <f>Subsurface_Live_Data!A121</f>
        <v>-0.5</v>
      </c>
      <c r="F1347" s="34">
        <f>Subsurface_Live_Data!AA121</f>
        <v>0</v>
      </c>
    </row>
    <row r="1348" spans="1:6">
      <c r="A1348" s="34">
        <f>Subsurface_Live_Data!A122</f>
        <v>0</v>
      </c>
      <c r="B1348" s="34">
        <f>Subsurface_Live_Data!X122</f>
        <v>12.744147071951353</v>
      </c>
      <c r="C1348" s="34">
        <f>Subsurface_Live_Data!A122</f>
        <v>0</v>
      </c>
      <c r="D1348" s="34">
        <f>Subsurface_Live_Data!Y122</f>
        <v>7.6605939001411514</v>
      </c>
      <c r="E1348" s="34">
        <f>Subsurface_Live_Data!A122</f>
        <v>0</v>
      </c>
      <c r="F1348" s="34">
        <f>Subsurface_Live_Data!AA122</f>
        <v>0</v>
      </c>
    </row>
    <row r="1349" spans="1:6">
      <c r="A1349" s="34">
        <f>Subsurface_Live_Data!A123</f>
        <v>0.5</v>
      </c>
      <c r="B1349" s="34">
        <f>Subsurface_Live_Data!X123</f>
        <v>12.655805211690961</v>
      </c>
      <c r="C1349" s="34">
        <f>Subsurface_Live_Data!A123</f>
        <v>0.5</v>
      </c>
      <c r="D1349" s="34">
        <f>Subsurface_Live_Data!Y123</f>
        <v>7.5679938561498545</v>
      </c>
      <c r="E1349" s="34">
        <f>Subsurface_Live_Data!A123</f>
        <v>0.5</v>
      </c>
      <c r="F1349" s="34">
        <f>Subsurface_Live_Data!AA123</f>
        <v>0</v>
      </c>
    </row>
    <row r="1350" spans="1:6">
      <c r="A1350" s="34">
        <f>Subsurface_Live_Data!A124</f>
        <v>1</v>
      </c>
      <c r="B1350" s="34">
        <f>Subsurface_Live_Data!X124</f>
        <v>12.572837614709385</v>
      </c>
      <c r="C1350" s="34">
        <f>Subsurface_Live_Data!A124</f>
        <v>1</v>
      </c>
      <c r="D1350" s="34">
        <f>Subsurface_Live_Data!Y124</f>
        <v>7.5415464797815304</v>
      </c>
      <c r="E1350" s="34">
        <f>Subsurface_Live_Data!A124</f>
        <v>1</v>
      </c>
      <c r="F1350" s="34">
        <f>Subsurface_Live_Data!AA124</f>
        <v>0</v>
      </c>
    </row>
    <row r="1351" spans="1:6">
      <c r="A1351" s="34">
        <f>Subsurface_Live_Data!A125</f>
        <v>1.5</v>
      </c>
      <c r="B1351" s="34">
        <f>Subsurface_Live_Data!X125</f>
        <v>12.494964575430025</v>
      </c>
      <c r="C1351" s="34">
        <f>Subsurface_Live_Data!A125</f>
        <v>1.5</v>
      </c>
      <c r="D1351" s="34">
        <f>Subsurface_Live_Data!Y125</f>
        <v>7.5424913275554459</v>
      </c>
      <c r="E1351" s="34">
        <f>Subsurface_Live_Data!A125</f>
        <v>1.5</v>
      </c>
      <c r="F1351" s="34">
        <f>Subsurface_Live_Data!AA125</f>
        <v>0</v>
      </c>
    </row>
    <row r="1352" spans="1:6">
      <c r="A1352" s="34">
        <f>Subsurface_Live_Data!A126</f>
        <v>2</v>
      </c>
      <c r="B1352" s="34">
        <f>Subsurface_Live_Data!X126</f>
        <v>12.421931985047692</v>
      </c>
      <c r="C1352" s="34">
        <f>Subsurface_Live_Data!A126</f>
        <v>2</v>
      </c>
      <c r="D1352" s="34">
        <f>Subsurface_Live_Data!Y126</f>
        <v>7.5417160239603476</v>
      </c>
      <c r="E1352" s="34">
        <f>Subsurface_Live_Data!A126</f>
        <v>2</v>
      </c>
      <c r="F1352" s="34">
        <f>Subsurface_Live_Data!AA126</f>
        <v>0</v>
      </c>
    </row>
    <row r="1353" spans="1:6">
      <c r="A1353" s="34">
        <f>Subsurface_Live_Data!A127</f>
        <v>2.5</v>
      </c>
      <c r="B1353" s="34">
        <f>Subsurface_Live_Data!X127</f>
        <v>12.35351549515601</v>
      </c>
      <c r="C1353" s="34">
        <f>Subsurface_Live_Data!A127</f>
        <v>2.5</v>
      </c>
      <c r="D1353" s="34">
        <f>Subsurface_Live_Data!Y127</f>
        <v>7.5356397463826212</v>
      </c>
      <c r="E1353" s="34">
        <f>Subsurface_Live_Data!A127</f>
        <v>2.5</v>
      </c>
      <c r="F1353" s="34">
        <f>Subsurface_Live_Data!AA127</f>
        <v>0</v>
      </c>
    </row>
    <row r="1354" spans="1:6">
      <c r="A1354" s="34">
        <f>Subsurface_Live_Data!A128</f>
        <v>3</v>
      </c>
      <c r="B1354" s="34">
        <f>Subsurface_Live_Data!X128</f>
        <v>12.289524364056305</v>
      </c>
      <c r="C1354" s="34">
        <f>Subsurface_Live_Data!A128</f>
        <v>3</v>
      </c>
      <c r="D1354" s="34">
        <f>Subsurface_Live_Data!Y128</f>
        <v>7.4007739980906209</v>
      </c>
      <c r="E1354" s="34">
        <f>Subsurface_Live_Data!A128</f>
        <v>3</v>
      </c>
      <c r="F1354" s="34">
        <f>Subsurface_Live_Data!AA128</f>
        <v>0</v>
      </c>
    </row>
    <row r="1355" spans="1:6">
      <c r="A1355" s="34">
        <f>Subsurface_Live_Data!A129</f>
        <v>3.5</v>
      </c>
      <c r="B1355" s="34">
        <f>Subsurface_Live_Data!X129</f>
        <v>12.229804990995248</v>
      </c>
      <c r="C1355" s="34">
        <f>Subsurface_Live_Data!A129</f>
        <v>3.5</v>
      </c>
      <c r="D1355" s="34">
        <f>Subsurface_Live_Data!Y129</f>
        <v>7.4600259841447638</v>
      </c>
      <c r="E1355" s="34">
        <f>Subsurface_Live_Data!A129</f>
        <v>3.5</v>
      </c>
      <c r="F1355" s="34">
        <f>Subsurface_Live_Data!AA129</f>
        <v>0</v>
      </c>
    </row>
    <row r="1356" spans="1:6">
      <c r="A1356" s="34">
        <f>Subsurface_Live_Data!A130</f>
        <v>4</v>
      </c>
      <c r="B1356" s="34">
        <f>Subsurface_Live_Data!X130</f>
        <v>12.174244138867159</v>
      </c>
      <c r="C1356" s="34">
        <f>Subsurface_Live_Data!A130</f>
        <v>4</v>
      </c>
      <c r="D1356" s="34">
        <f>Subsurface_Live_Data!Y130</f>
        <v>7.3945408374868435</v>
      </c>
      <c r="E1356" s="34">
        <f>Subsurface_Live_Data!A130</f>
        <v>4</v>
      </c>
      <c r="F1356" s="34">
        <f>Subsurface_Live_Data!AA130</f>
        <v>0</v>
      </c>
    </row>
    <row r="1357" spans="1:6">
      <c r="A1357" s="34">
        <f>Subsurface_Live_Data!A131</f>
        <v>4.5</v>
      </c>
      <c r="B1357" s="34">
        <f>Subsurface_Live_Data!X131</f>
        <v>12.122771839219041</v>
      </c>
      <c r="C1357" s="34">
        <f>Subsurface_Live_Data!A131</f>
        <v>4.5</v>
      </c>
      <c r="D1357" s="34">
        <f>Subsurface_Live_Data!Y131</f>
        <v>7.3754911221664372</v>
      </c>
      <c r="E1357" s="34">
        <f>Subsurface_Live_Data!A131</f>
        <v>4.5</v>
      </c>
      <c r="F1357" s="34">
        <f>Subsurface_Live_Data!AA131</f>
        <v>0</v>
      </c>
    </row>
    <row r="1358" spans="1:6">
      <c r="A1358" s="34">
        <f>Subsurface_Live_Data!A132</f>
        <v>5</v>
      </c>
      <c r="B1358" s="34">
        <f>Subsurface_Live_Data!X132</f>
        <v>12.075363964906217</v>
      </c>
      <c r="C1358" s="34">
        <f>Subsurface_Live_Data!A132</f>
        <v>5</v>
      </c>
      <c r="D1358" s="34">
        <f>Subsurface_Live_Data!Y132</f>
        <v>7.2344333874964875</v>
      </c>
      <c r="E1358" s="34">
        <f>Subsurface_Live_Data!A132</f>
        <v>5</v>
      </c>
      <c r="F1358" s="34">
        <f>Subsurface_Live_Data!AA132</f>
        <v>0</v>
      </c>
    </row>
    <row r="1359" spans="1:6">
      <c r="A1359" s="34">
        <f>Subsurface_Live_Data!A133</f>
        <v>5.5</v>
      </c>
      <c r="B1359" s="34">
        <f>Subsurface_Live_Data!X133</f>
        <v>12.032044445742287</v>
      </c>
      <c r="C1359" s="34">
        <f>Subsurface_Live_Data!A133</f>
        <v>5.5</v>
      </c>
      <c r="D1359" s="34">
        <f>Subsurface_Live_Data!Y133</f>
        <v>7.1511280401506525</v>
      </c>
      <c r="E1359" s="34">
        <f>Subsurface_Live_Data!A133</f>
        <v>5.5</v>
      </c>
      <c r="F1359" s="34">
        <f>Subsurface_Live_Data!AA133</f>
        <v>0</v>
      </c>
    </row>
    <row r="1360" spans="1:6">
      <c r="A1360" s="34">
        <f>Subsurface_Live_Data!A134</f>
        <v>6</v>
      </c>
      <c r="B1360" s="34">
        <f>Subsurface_Live_Data!X134</f>
        <v>11.992887091325358</v>
      </c>
      <c r="C1360" s="34">
        <f>Subsurface_Live_Data!A134</f>
        <v>6</v>
      </c>
      <c r="D1360" s="34">
        <f>Subsurface_Live_Data!Y134</f>
        <v>7.0916226442565602</v>
      </c>
      <c r="E1360" s="34">
        <f>Subsurface_Live_Data!A134</f>
        <v>6</v>
      </c>
      <c r="F1360" s="34">
        <f>Subsurface_Live_Data!AA134</f>
        <v>0</v>
      </c>
    </row>
    <row r="1361" spans="1:6">
      <c r="A1361" s="34">
        <f>Subsurface_Live_Data!A135</f>
        <v>6.5</v>
      </c>
      <c r="B1361" s="34">
        <f>Subsurface_Live_Data!X135</f>
        <v>11.958016973347988</v>
      </c>
      <c r="C1361" s="34">
        <f>Subsurface_Live_Data!A135</f>
        <v>6.5</v>
      </c>
      <c r="D1361" s="34">
        <f>Subsurface_Live_Data!Y135</f>
        <v>7.0227727647990861</v>
      </c>
      <c r="E1361" s="34">
        <f>Subsurface_Live_Data!A135</f>
        <v>6.5</v>
      </c>
      <c r="F1361" s="34">
        <f>Subsurface_Live_Data!AA135</f>
        <v>0</v>
      </c>
    </row>
    <row r="1362" spans="1:6">
      <c r="A1362" s="34">
        <f>Subsurface_Live_Data!A136</f>
        <v>7</v>
      </c>
      <c r="B1362" s="34">
        <f>Subsurface_Live_Data!X136</f>
        <v>11.927611307633811</v>
      </c>
      <c r="C1362" s="34">
        <f>Subsurface_Live_Data!A136</f>
        <v>7</v>
      </c>
      <c r="D1362" s="34">
        <f>Subsurface_Live_Data!Y136</f>
        <v>7.0537795720315088</v>
      </c>
      <c r="E1362" s="34">
        <f>Subsurface_Live_Data!A136</f>
        <v>7</v>
      </c>
      <c r="F1362" s="34">
        <f>Subsurface_Live_Data!AA136</f>
        <v>0</v>
      </c>
    </row>
    <row r="1363" spans="1:6">
      <c r="A1363" s="34">
        <f>Subsurface_Live_Data!A137</f>
        <v>7.5</v>
      </c>
      <c r="B1363" s="34">
        <f>Subsurface_Live_Data!X137</f>
        <v>11.901899764489706</v>
      </c>
      <c r="C1363" s="34">
        <f>Subsurface_Live_Data!A137</f>
        <v>7.5</v>
      </c>
      <c r="D1363" s="34">
        <f>Subsurface_Live_Data!Y137</f>
        <v>6.8952227835146758</v>
      </c>
      <c r="E1363" s="34">
        <f>Subsurface_Live_Data!A137</f>
        <v>7.5</v>
      </c>
      <c r="F1363" s="34">
        <f>Subsurface_Live_Data!AA137</f>
        <v>0</v>
      </c>
    </row>
    <row r="1364" spans="1:6">
      <c r="A1364" s="34">
        <f>Subsurface_Live_Data!A138</f>
        <v>8</v>
      </c>
      <c r="B1364" s="34">
        <f>Subsurface_Live_Data!X138</f>
        <v>11.881164125385503</v>
      </c>
      <c r="C1364" s="34">
        <f>Subsurface_Live_Data!A138</f>
        <v>8</v>
      </c>
      <c r="D1364" s="34">
        <f>Subsurface_Live_Data!Y138</f>
        <v>6.8626558158189255</v>
      </c>
      <c r="E1364" s="34">
        <f>Subsurface_Live_Data!A138</f>
        <v>8</v>
      </c>
      <c r="F1364" s="34">
        <f>Subsurface_Live_Data!AA138</f>
        <v>0</v>
      </c>
    </row>
    <row r="1365" spans="1:6">
      <c r="A1365" s="34">
        <f>Subsurface_Live_Data!A139</f>
        <v>8.5</v>
      </c>
      <c r="B1365" s="34">
        <f>Subsurface_Live_Data!X139</f>
        <v>11.865737195191137</v>
      </c>
      <c r="C1365" s="34">
        <f>Subsurface_Live_Data!A139</f>
        <v>8.5</v>
      </c>
      <c r="D1365" s="34">
        <f>Subsurface_Live_Data!Y139</f>
        <v>6.7826902652002588</v>
      </c>
      <c r="E1365" s="34">
        <f>Subsurface_Live_Data!A139</f>
        <v>8.5</v>
      </c>
      <c r="F1365" s="34">
        <f>Subsurface_Live_Data!AA139</f>
        <v>0</v>
      </c>
    </row>
    <row r="1366" spans="1:6">
      <c r="A1366" s="34">
        <f>Subsurface_Live_Data!A140</f>
        <v>9</v>
      </c>
      <c r="B1366" s="34">
        <f>Subsurface_Live_Data!X140</f>
        <v>11.856000872965367</v>
      </c>
      <c r="C1366" s="34">
        <f>Subsurface_Live_Data!A140</f>
        <v>9</v>
      </c>
      <c r="D1366" s="34">
        <f>Subsurface_Live_Data!Y140</f>
        <v>6.8026404213815184</v>
      </c>
      <c r="E1366" s="34">
        <f>Subsurface_Live_Data!A140</f>
        <v>9</v>
      </c>
      <c r="F1366" s="34">
        <f>Subsurface_Live_Data!AA140</f>
        <v>0</v>
      </c>
    </row>
    <row r="1367" spans="1:6">
      <c r="A1367" s="34">
        <f>Subsurface_Live_Data!A141</f>
        <v>9.5</v>
      </c>
      <c r="B1367" s="34">
        <f>Subsurface_Live_Data!X141</f>
        <v>11.852383281359785</v>
      </c>
      <c r="C1367" s="34">
        <f>Subsurface_Live_Data!A141</f>
        <v>9.5</v>
      </c>
      <c r="D1367" s="34">
        <f>Subsurface_Live_Data!Y141</f>
        <v>6.8078687225716408</v>
      </c>
      <c r="E1367" s="34">
        <f>Subsurface_Live_Data!A141</f>
        <v>9.5</v>
      </c>
      <c r="F1367" s="34">
        <f>Subsurface_Live_Data!AA141</f>
        <v>0</v>
      </c>
    </row>
    <row r="1368" spans="1:6">
      <c r="A1368" s="34">
        <f>Subsurface_Live_Data!A142</f>
        <v>10</v>
      </c>
      <c r="B1368" s="34">
        <f>Subsurface_Live_Data!X142</f>
        <v>11.855354855814049</v>
      </c>
      <c r="C1368" s="34">
        <f>Subsurface_Live_Data!A142</f>
        <v>10</v>
      </c>
      <c r="D1368" s="34">
        <f>Subsurface_Live_Data!Y142</f>
        <v>6.7186519032613745</v>
      </c>
      <c r="E1368" s="34">
        <f>Subsurface_Live_Data!A142</f>
        <v>10</v>
      </c>
      <c r="F1368" s="34">
        <f>Subsurface_Live_Data!AA142</f>
        <v>0</v>
      </c>
    </row>
    <row r="1369" spans="1:6">
      <c r="A1369" s="34">
        <f>Subsurface_Live_Data!A143</f>
        <v>10.5</v>
      </c>
      <c r="B1369" s="34">
        <f>Subsurface_Live_Data!X143</f>
        <v>11.865423300555392</v>
      </c>
      <c r="C1369" s="34">
        <f>Subsurface_Live_Data!A143</f>
        <v>10.5</v>
      </c>
      <c r="D1369" s="34">
        <f>Subsurface_Live_Data!Y143</f>
        <v>6.6742181687878954</v>
      </c>
      <c r="E1369" s="34">
        <f>Subsurface_Live_Data!A143</f>
        <v>10.5</v>
      </c>
      <c r="F1369" s="34">
        <f>Subsurface_Live_Data!AA143</f>
        <v>0</v>
      </c>
    </row>
    <row r="1370" spans="1:6">
      <c r="A1370" s="34">
        <f>Subsurface_Live_Data!A144</f>
        <v>11</v>
      </c>
      <c r="B1370" s="34">
        <f>Subsurface_Live_Data!X144</f>
        <v>11.883127329566541</v>
      </c>
      <c r="C1370" s="34">
        <f>Subsurface_Live_Data!A144</f>
        <v>11</v>
      </c>
      <c r="D1370" s="34">
        <f>Subsurface_Live_Data!Y144</f>
        <v>6.748857559477365</v>
      </c>
      <c r="E1370" s="34">
        <f>Subsurface_Live_Data!A144</f>
        <v>11</v>
      </c>
      <c r="F1370" s="34">
        <f>Subsurface_Live_Data!AA144</f>
        <v>0</v>
      </c>
    </row>
    <row r="1371" spans="1:6">
      <c r="A1371" s="34">
        <f>Subsurface_Live_Data!A145</f>
        <v>11.5</v>
      </c>
      <c r="B1371" s="34">
        <f>Subsurface_Live_Data!X145</f>
        <v>11.909029127605393</v>
      </c>
      <c r="C1371" s="34">
        <f>Subsurface_Live_Data!A145</f>
        <v>11.5</v>
      </c>
      <c r="D1371" s="34">
        <f>Subsurface_Live_Data!Y145</f>
        <v>6.7463613744289361</v>
      </c>
      <c r="E1371" s="34">
        <f>Subsurface_Live_Data!A145</f>
        <v>11.5</v>
      </c>
      <c r="F1371" s="34">
        <f>Subsurface_Live_Data!AA145</f>
        <v>0</v>
      </c>
    </row>
    <row r="1372" spans="1:6">
      <c r="A1372" s="34">
        <f>Subsurface_Live_Data!A146</f>
        <v>12</v>
      </c>
      <c r="B1372" s="34">
        <f>Subsurface_Live_Data!X146</f>
        <v>11.943705489328771</v>
      </c>
      <c r="C1372" s="34">
        <f>Subsurface_Live_Data!A146</f>
        <v>12</v>
      </c>
      <c r="D1372" s="34">
        <f>Subsurface_Live_Data!Y146</f>
        <v>6.7454722128374272</v>
      </c>
      <c r="E1372" s="34">
        <f>Subsurface_Live_Data!A146</f>
        <v>12</v>
      </c>
      <c r="F1372" s="34">
        <f>Subsurface_Live_Data!AA146</f>
        <v>0</v>
      </c>
    </row>
    <row r="1373" spans="1:6">
      <c r="A1373" s="34">
        <f>Subsurface_Live_Data!A147</f>
        <v>12.5</v>
      </c>
      <c r="B1373" s="34">
        <f>Subsurface_Live_Data!X147</f>
        <v>11.987737623657246</v>
      </c>
      <c r="C1373" s="34">
        <f>Subsurface_Live_Data!A147</f>
        <v>12.5</v>
      </c>
      <c r="D1373" s="34">
        <f>Subsurface_Live_Data!Y147</f>
        <v>6.8615923343307017</v>
      </c>
      <c r="E1373" s="34">
        <f>Subsurface_Live_Data!A147</f>
        <v>12.5</v>
      </c>
      <c r="F1373" s="34">
        <f>Subsurface_Live_Data!AA147</f>
        <v>0</v>
      </c>
    </row>
    <row r="1374" spans="1:6">
      <c r="A1374" s="34">
        <f>Subsurface_Live_Data!A148</f>
        <v>13</v>
      </c>
      <c r="B1374" s="34">
        <f>Subsurface_Live_Data!X148</f>
        <v>12.041699645535047</v>
      </c>
      <c r="C1374" s="34">
        <f>Subsurface_Live_Data!A148</f>
        <v>13</v>
      </c>
      <c r="D1374" s="34">
        <f>Subsurface_Live_Data!Y148</f>
        <v>6.904695729184013</v>
      </c>
      <c r="E1374" s="34">
        <f>Subsurface_Live_Data!A148</f>
        <v>13</v>
      </c>
      <c r="F1374" s="34">
        <f>Subsurface_Live_Data!AA148</f>
        <v>0</v>
      </c>
    </row>
    <row r="1375" spans="1:6">
      <c r="A1375" s="34">
        <f>Subsurface_Live_Data!A149</f>
        <v>13.5</v>
      </c>
      <c r="B1375" s="34">
        <f>Subsurface_Live_Data!X149</f>
        <v>12.106145817725157</v>
      </c>
      <c r="C1375" s="34">
        <f>Subsurface_Live_Data!A149</f>
        <v>13.5</v>
      </c>
      <c r="D1375" s="34">
        <f>Subsurface_Live_Data!Y149</f>
        <v>6.8836748181005376</v>
      </c>
      <c r="E1375" s="34">
        <f>Subsurface_Live_Data!A149</f>
        <v>13.5</v>
      </c>
      <c r="F1375" s="34">
        <f>Subsurface_Live_Data!AA149</f>
        <v>0</v>
      </c>
    </row>
    <row r="1376" spans="1:6">
      <c r="A1376" s="34">
        <f>Subsurface_Live_Data!A150</f>
        <v>14</v>
      </c>
      <c r="B1376" s="34">
        <f>Subsurface_Live_Data!X150</f>
        <v>12.181596650470922</v>
      </c>
      <c r="C1376" s="34">
        <f>Subsurface_Live_Data!A150</f>
        <v>14</v>
      </c>
      <c r="D1376" s="34">
        <f>Subsurface_Live_Data!Y150</f>
        <v>6.983140154018237</v>
      </c>
      <c r="E1376" s="34">
        <f>Subsurface_Live_Data!A150</f>
        <v>14</v>
      </c>
      <c r="F1376" s="34">
        <f>Subsurface_Live_Data!AA150</f>
        <v>0</v>
      </c>
    </row>
    <row r="1377" spans="1:6">
      <c r="A1377" s="34">
        <f>Subsurface_Live_Data!A151</f>
        <v>14.5</v>
      </c>
      <c r="B1377" s="34">
        <f>Subsurface_Live_Data!X151</f>
        <v>12.268524015677329</v>
      </c>
      <c r="C1377" s="34">
        <f>Subsurface_Live_Data!A151</f>
        <v>14.5</v>
      </c>
      <c r="D1377" s="34">
        <f>Subsurface_Live_Data!Y151</f>
        <v>7.0856127948056553</v>
      </c>
      <c r="E1377" s="34">
        <f>Subsurface_Live_Data!A151</f>
        <v>14.5</v>
      </c>
      <c r="F1377" s="34">
        <f>Subsurface_Live_Data!AA151</f>
        <v>0</v>
      </c>
    </row>
    <row r="1378" spans="1:6">
      <c r="A1378" s="34">
        <f>Subsurface_Live_Data!A152</f>
        <v>15</v>
      </c>
      <c r="B1378" s="34">
        <f>Subsurface_Live_Data!X152</f>
        <v>12.367335483337293</v>
      </c>
      <c r="C1378" s="34">
        <f>Subsurface_Live_Data!A152</f>
        <v>15</v>
      </c>
      <c r="D1378" s="34">
        <f>Subsurface_Live_Data!Y152</f>
        <v>7.1016670158485482</v>
      </c>
      <c r="E1378" s="34">
        <f>Subsurface_Live_Data!A152</f>
        <v>15</v>
      </c>
      <c r="F1378" s="34">
        <f>Subsurface_Live_Data!AA152</f>
        <v>0</v>
      </c>
    </row>
    <row r="1379" spans="1:6">
      <c r="A1379" s="34">
        <f>Subsurface_Live_Data!A153</f>
        <v>15.5</v>
      </c>
      <c r="B1379" s="34">
        <f>Subsurface_Live_Data!X153</f>
        <v>12.478358139583491</v>
      </c>
      <c r="C1379" s="34">
        <f>Subsurface_Live_Data!A153</f>
        <v>15.5</v>
      </c>
      <c r="D1379" s="34">
        <f>Subsurface_Live_Data!Y153</f>
        <v>7.1838132042365643</v>
      </c>
      <c r="E1379" s="34">
        <f>Subsurface_Live_Data!A153</f>
        <v>15.5</v>
      </c>
      <c r="F1379" s="34">
        <f>Subsurface_Live_Data!AA153</f>
        <v>0</v>
      </c>
    </row>
    <row r="1380" spans="1:6">
      <c r="A1380" s="34">
        <f>Subsurface_Live_Data!A154</f>
        <v>16</v>
      </c>
      <c r="B1380" s="34">
        <f>Subsurface_Live_Data!X154</f>
        <v>12.601822196067168</v>
      </c>
      <c r="C1380" s="34">
        <f>Subsurface_Live_Data!A154</f>
        <v>16</v>
      </c>
      <c r="D1380" s="34">
        <f>Subsurface_Live_Data!Y154</f>
        <v>7.3122811327486659</v>
      </c>
      <c r="E1380" s="34">
        <f>Subsurface_Live_Data!A154</f>
        <v>16</v>
      </c>
      <c r="F1380" s="34">
        <f>Subsurface_Live_Data!AA154</f>
        <v>0</v>
      </c>
    </row>
    <row r="1381" spans="1:6">
      <c r="A1381" s="34">
        <f>Subsurface_Live_Data!A155</f>
        <v>16.5</v>
      </c>
      <c r="B1381" s="34">
        <f>Subsurface_Live_Data!X155</f>
        <v>12.737844747237688</v>
      </c>
      <c r="C1381" s="34">
        <f>Subsurface_Live_Data!A155</f>
        <v>16.5</v>
      </c>
      <c r="D1381" s="34">
        <f>Subsurface_Live_Data!Y155</f>
        <v>7.452123186476463</v>
      </c>
      <c r="E1381" s="34">
        <f>Subsurface_Live_Data!A155</f>
        <v>16.5</v>
      </c>
      <c r="F1381" s="34">
        <f>Subsurface_Live_Data!AA155</f>
        <v>0</v>
      </c>
    </row>
    <row r="1382" spans="1:6">
      <c r="A1382" s="34">
        <f>Subsurface_Live_Data!A156</f>
        <v>17</v>
      </c>
      <c r="B1382" s="34">
        <f>Subsurface_Live_Data!X156</f>
        <v>12.886414073279667</v>
      </c>
      <c r="C1382" s="34">
        <f>Subsurface_Live_Data!A156</f>
        <v>17</v>
      </c>
      <c r="D1382" s="34">
        <f>Subsurface_Live_Data!Y156</f>
        <v>7.5530999977332343</v>
      </c>
      <c r="E1382" s="34">
        <f>Subsurface_Live_Data!A156</f>
        <v>17</v>
      </c>
      <c r="F1382" s="34">
        <f>Subsurface_Live_Data!AA156</f>
        <v>0</v>
      </c>
    </row>
    <row r="1383" spans="1:6">
      <c r="A1383" s="34">
        <f>Subsurface_Live_Data!A157</f>
        <v>17.5</v>
      </c>
      <c r="B1383" s="34">
        <f>Subsurface_Live_Data!X157</f>
        <v>13.047374919676177</v>
      </c>
      <c r="C1383" s="34">
        <f>Subsurface_Live_Data!A157</f>
        <v>17.5</v>
      </c>
      <c r="D1383" s="34">
        <f>Subsurface_Live_Data!Y157</f>
        <v>7.7218277215541704</v>
      </c>
      <c r="E1383" s="34">
        <f>Subsurface_Live_Data!A157</f>
        <v>17.5</v>
      </c>
      <c r="F1383" s="34">
        <f>Subsurface_Live_Data!AA157</f>
        <v>0</v>
      </c>
    </row>
    <row r="1384" spans="1:6">
      <c r="A1384" s="34">
        <f>Subsurface_Live_Data!A158</f>
        <v>18</v>
      </c>
      <c r="B1384" s="34">
        <f>Subsurface_Live_Data!X158</f>
        <v>13.220415207381862</v>
      </c>
      <c r="C1384" s="34">
        <f>Subsurface_Live_Data!A158</f>
        <v>18</v>
      </c>
      <c r="D1384" s="34">
        <f>Subsurface_Live_Data!Y158</f>
        <v>7.8717893190450567</v>
      </c>
      <c r="E1384" s="34">
        <f>Subsurface_Live_Data!A158</f>
        <v>18</v>
      </c>
      <c r="F1384" s="34">
        <f>Subsurface_Live_Data!AA158</f>
        <v>0</v>
      </c>
    </row>
    <row r="1385" spans="1:6">
      <c r="A1385" s="34">
        <f>Subsurface_Live_Data!A159</f>
        <v>18.5</v>
      </c>
      <c r="B1385" s="34">
        <f>Subsurface_Live_Data!X159</f>
        <v>13.405054638347647</v>
      </c>
      <c r="C1385" s="34">
        <f>Subsurface_Live_Data!A159</f>
        <v>18.5</v>
      </c>
      <c r="D1385" s="34">
        <f>Subsurface_Live_Data!Y159</f>
        <v>7.9874607557265165</v>
      </c>
      <c r="E1385" s="34">
        <f>Subsurface_Live_Data!A159</f>
        <v>18.5</v>
      </c>
      <c r="F1385" s="34">
        <f>Subsurface_Live_Data!AA159</f>
        <v>0</v>
      </c>
    </row>
    <row r="1386" spans="1:6">
      <c r="A1386" s="34">
        <f>Subsurface_Live_Data!A160</f>
        <v>19</v>
      </c>
      <c r="B1386" s="34">
        <f>Subsurface_Live_Data!X160</f>
        <v>13.600635657852443</v>
      </c>
      <c r="C1386" s="34">
        <f>Subsurface_Live_Data!A160</f>
        <v>19</v>
      </c>
      <c r="D1386" s="34">
        <f>Subsurface_Live_Data!Y160</f>
        <v>8.1973298849761136</v>
      </c>
      <c r="E1386" s="34">
        <f>Subsurface_Live_Data!A160</f>
        <v>19</v>
      </c>
      <c r="F1386" s="34">
        <f>Subsurface_Live_Data!AA160</f>
        <v>0</v>
      </c>
    </row>
    <row r="1387" spans="1:6">
      <c r="A1387" s="34">
        <f>Subsurface_Live_Data!A161</f>
        <v>19.5</v>
      </c>
      <c r="B1387" s="34">
        <f>Subsurface_Live_Data!X161</f>
        <v>13.806317216367262</v>
      </c>
      <c r="C1387" s="34">
        <f>Subsurface_Live_Data!A161</f>
        <v>19.5</v>
      </c>
      <c r="D1387" s="34">
        <f>Subsurface_Live_Data!Y161</f>
        <v>8.3730134174034632</v>
      </c>
      <c r="E1387" s="34">
        <f>Subsurface_Live_Data!A161</f>
        <v>19.5</v>
      </c>
      <c r="F1387" s="34">
        <f>Subsurface_Live_Data!AA161</f>
        <v>0</v>
      </c>
    </row>
    <row r="1388" spans="1:6">
      <c r="A1388" s="34">
        <f>Subsurface_Live_Data!A162</f>
        <v>20</v>
      </c>
      <c r="B1388" s="34">
        <f>Subsurface_Live_Data!X162</f>
        <v>14.021071738590685</v>
      </c>
      <c r="C1388" s="34">
        <f>Subsurface_Live_Data!A162</f>
        <v>20</v>
      </c>
      <c r="D1388" s="34">
        <f>Subsurface_Live_Data!Y162</f>
        <v>8.5287195378782101</v>
      </c>
      <c r="E1388" s="34">
        <f>Subsurface_Live_Data!A162</f>
        <v>20</v>
      </c>
      <c r="F1388" s="34">
        <f>Subsurface_Live_Data!AA162</f>
        <v>0</v>
      </c>
    </row>
    <row r="1389" spans="1:6">
      <c r="A1389" s="34">
        <f>Subsurface_Live_Data!A163</f>
        <v>20.5</v>
      </c>
      <c r="B1389" s="34">
        <f>Subsurface_Live_Data!X163</f>
        <v>14.243685655520402</v>
      </c>
      <c r="C1389" s="34">
        <f>Subsurface_Live_Data!A163</f>
        <v>20.5</v>
      </c>
      <c r="D1389" s="34">
        <f>Subsurface_Live_Data!Y163</f>
        <v>8.6900921347781548</v>
      </c>
      <c r="E1389" s="34">
        <f>Subsurface_Live_Data!A163</f>
        <v>20.5</v>
      </c>
      <c r="F1389" s="34">
        <f>Subsurface_Live_Data!AA163</f>
        <v>0</v>
      </c>
    </row>
    <row r="1390" spans="1:6">
      <c r="A1390" s="34">
        <f>Subsurface_Live_Data!A164</f>
        <v>21</v>
      </c>
      <c r="B1390" s="34">
        <f>Subsurface_Live_Data!X164</f>
        <v>14.472763787280471</v>
      </c>
      <c r="C1390" s="34">
        <f>Subsurface_Live_Data!A164</f>
        <v>21</v>
      </c>
      <c r="D1390" s="34">
        <f>Subsurface_Live_Data!Y164</f>
        <v>8.839215672583947</v>
      </c>
      <c r="E1390" s="34">
        <f>Subsurface_Live_Data!A164</f>
        <v>21</v>
      </c>
      <c r="F1390" s="34">
        <f>Subsurface_Live_Data!AA164</f>
        <v>0</v>
      </c>
    </row>
    <row r="1391" spans="1:6">
      <c r="A1391" s="34">
        <f>Subsurface_Live_Data!A165</f>
        <v>21.5</v>
      </c>
      <c r="B1391" s="34">
        <f>Subsurface_Live_Data!X165</f>
        <v>14.706737780922747</v>
      </c>
      <c r="C1391" s="34">
        <f>Subsurface_Live_Data!A165</f>
        <v>21.5</v>
      </c>
      <c r="D1391" s="34">
        <f>Subsurface_Live_Data!Y165</f>
        <v>9.007858255554396</v>
      </c>
      <c r="E1391" s="34">
        <f>Subsurface_Live_Data!A165</f>
        <v>21.5</v>
      </c>
      <c r="F1391" s="34">
        <f>Subsurface_Live_Data!AA165</f>
        <v>0</v>
      </c>
    </row>
    <row r="1392" spans="1:6">
      <c r="A1392" s="34">
        <f>Subsurface_Live_Data!A166</f>
        <v>22</v>
      </c>
      <c r="B1392" s="34">
        <f>Subsurface_Live_Data!X166</f>
        <v>14.943878710290349</v>
      </c>
      <c r="C1392" s="34">
        <f>Subsurface_Live_Data!A166</f>
        <v>22</v>
      </c>
      <c r="D1392" s="34">
        <f>Subsurface_Live_Data!Y166</f>
        <v>9.1830342965578566</v>
      </c>
      <c r="E1392" s="34">
        <f>Subsurface_Live_Data!A166</f>
        <v>22</v>
      </c>
      <c r="F1392" s="34">
        <f>Subsurface_Live_Data!AA166</f>
        <v>0</v>
      </c>
    </row>
    <row r="1393" spans="1:6">
      <c r="A1393" s="34">
        <f>Subsurface_Live_Data!A167</f>
        <v>22.5</v>
      </c>
      <c r="B1393" s="34">
        <f>Subsurface_Live_Data!X167</f>
        <v>15.18231383669486</v>
      </c>
      <c r="C1393" s="34">
        <f>Subsurface_Live_Data!A167</f>
        <v>22.5</v>
      </c>
      <c r="D1393" s="34">
        <f>Subsurface_Live_Data!Y167</f>
        <v>9.3179594010685562</v>
      </c>
      <c r="E1393" s="34">
        <f>Subsurface_Live_Data!A167</f>
        <v>22.5</v>
      </c>
      <c r="F1393" s="34">
        <f>Subsurface_Live_Data!AA167</f>
        <v>0</v>
      </c>
    </row>
    <row r="1394" spans="1:6">
      <c r="A1394" s="34">
        <f>Subsurface_Live_Data!A168</f>
        <v>23</v>
      </c>
      <c r="B1394" s="34">
        <f>Subsurface_Live_Data!X168</f>
        <v>15.420047412685456</v>
      </c>
      <c r="C1394" s="34">
        <f>Subsurface_Live_Data!A168</f>
        <v>23</v>
      </c>
      <c r="D1394" s="34">
        <f>Subsurface_Live_Data!Y168</f>
        <v>9.4595098540630644</v>
      </c>
      <c r="E1394" s="34">
        <f>Subsurface_Live_Data!A168</f>
        <v>23</v>
      </c>
      <c r="F1394" s="34">
        <f>Subsurface_Live_Data!AA168</f>
        <v>0</v>
      </c>
    </row>
    <row r="1395" spans="1:6">
      <c r="A1395" s="34">
        <f>Subsurface_Live_Data!A169</f>
        <v>23.5</v>
      </c>
      <c r="B1395" s="34">
        <f>Subsurface_Live_Data!X169</f>
        <v>15.654985290203484</v>
      </c>
      <c r="C1395" s="34">
        <f>Subsurface_Live_Data!A169</f>
        <v>23.5</v>
      </c>
      <c r="D1395" s="34">
        <f>Subsurface_Live_Data!Y169</f>
        <v>9.590918785865675</v>
      </c>
      <c r="E1395" s="34">
        <f>Subsurface_Live_Data!A169</f>
        <v>23.5</v>
      </c>
      <c r="F1395" s="34">
        <f>Subsurface_Live_Data!AA169</f>
        <v>0</v>
      </c>
    </row>
    <row r="1396" spans="1:6">
      <c r="A1396" s="34">
        <f>Subsurface_Live_Data!A170</f>
        <v>24</v>
      </c>
      <c r="B1396" s="34">
        <f>Subsurface_Live_Data!X170</f>
        <v>15.884962972985548</v>
      </c>
      <c r="C1396" s="34">
        <f>Subsurface_Live_Data!A170</f>
        <v>24</v>
      </c>
      <c r="D1396" s="34">
        <f>Subsurface_Live_Data!Y170</f>
        <v>9.8057384174950997</v>
      </c>
      <c r="E1396" s="34">
        <f>Subsurface_Live_Data!A170</f>
        <v>24</v>
      </c>
      <c r="F1396" s="34">
        <f>Subsurface_Live_Data!AA170</f>
        <v>0</v>
      </c>
    </row>
    <row r="1397" spans="1:6">
      <c r="A1397" s="34">
        <f>Subsurface_Live_Data!A171</f>
        <v>24.5</v>
      </c>
      <c r="B1397" s="34">
        <f>Subsurface_Live_Data!X171</f>
        <v>16.107776635553435</v>
      </c>
      <c r="C1397" s="34">
        <f>Subsurface_Live_Data!A171</f>
        <v>24.5</v>
      </c>
      <c r="D1397" s="34">
        <f>Subsurface_Live_Data!Y171</f>
        <v>9.8494152533448656</v>
      </c>
      <c r="E1397" s="34">
        <f>Subsurface_Live_Data!A171</f>
        <v>24.5</v>
      </c>
      <c r="F1397" s="34">
        <f>Subsurface_Live_Data!AA171</f>
        <v>0</v>
      </c>
    </row>
    <row r="1398" spans="1:6">
      <c r="A1398" s="34">
        <f>Subsurface_Live_Data!A172</f>
        <v>25</v>
      </c>
      <c r="B1398" s="34">
        <f>Subsurface_Live_Data!X172</f>
        <v>16.321216521980297</v>
      </c>
      <c r="C1398" s="34">
        <f>Subsurface_Live_Data!A172</f>
        <v>25</v>
      </c>
      <c r="D1398" s="34">
        <f>Subsurface_Live_Data!Y172</f>
        <v>10.03490234882954</v>
      </c>
      <c r="E1398" s="34">
        <f>Subsurface_Live_Data!A172</f>
        <v>25</v>
      </c>
      <c r="F1398" s="34">
        <f>Subsurface_Live_Data!AA172</f>
        <v>0</v>
      </c>
    </row>
    <row r="1399" spans="1:6">
      <c r="A1399" s="34">
        <f>Subsurface_Live_Data!A173</f>
        <v>25.5</v>
      </c>
      <c r="B1399" s="34">
        <f>Subsurface_Live_Data!X173</f>
        <v>16.523102041240879</v>
      </c>
      <c r="C1399" s="34">
        <f>Subsurface_Live_Data!A173</f>
        <v>25.5</v>
      </c>
      <c r="D1399" s="34">
        <f>Subsurface_Live_Data!Y173</f>
        <v>10.066981506141857</v>
      </c>
      <c r="E1399" s="34">
        <f>Subsurface_Live_Data!A173</f>
        <v>25.5</v>
      </c>
      <c r="F1399" s="34">
        <f>Subsurface_Live_Data!AA173</f>
        <v>0</v>
      </c>
    </row>
    <row r="1400" spans="1:6">
      <c r="A1400" s="34">
        <f>Subsurface_Live_Data!A174</f>
        <v>26</v>
      </c>
      <c r="B1400" s="34">
        <f>Subsurface_Live_Data!X174</f>
        <v>16.711317796464055</v>
      </c>
      <c r="C1400" s="34">
        <f>Subsurface_Live_Data!A174</f>
        <v>26</v>
      </c>
      <c r="D1400" s="34">
        <f>Subsurface_Live_Data!Y174</f>
        <v>10.224287443835486</v>
      </c>
      <c r="E1400" s="34">
        <f>Subsurface_Live_Data!A174</f>
        <v>26</v>
      </c>
      <c r="F1400" s="34">
        <f>Subsurface_Live_Data!AA174</f>
        <v>0</v>
      </c>
    </row>
    <row r="1401" spans="1:6">
      <c r="A1401" s="34">
        <f>Subsurface_Live_Data!A175</f>
        <v>26.5</v>
      </c>
      <c r="B1401" s="34">
        <f>Subsurface_Live_Data!X175</f>
        <v>16.883849726462984</v>
      </c>
      <c r="C1401" s="34">
        <f>Subsurface_Live_Data!A175</f>
        <v>26.5</v>
      </c>
      <c r="D1401" s="34">
        <f>Subsurface_Live_Data!Y175</f>
        <v>10.376617083348194</v>
      </c>
      <c r="E1401" s="34">
        <f>Subsurface_Live_Data!A175</f>
        <v>26.5</v>
      </c>
      <c r="F1401" s="34">
        <f>Subsurface_Live_Data!AA175</f>
        <v>0</v>
      </c>
    </row>
    <row r="1402" spans="1:6">
      <c r="A1402" s="34">
        <f>Subsurface_Live_Data!A176</f>
        <v>27</v>
      </c>
      <c r="B1402" s="34">
        <f>Subsurface_Live_Data!X176</f>
        <v>17.038820502532076</v>
      </c>
      <c r="C1402" s="34">
        <f>Subsurface_Live_Data!A176</f>
        <v>27</v>
      </c>
      <c r="D1402" s="34">
        <f>Subsurface_Live_Data!Y176</f>
        <v>10.36843087988111</v>
      </c>
      <c r="E1402" s="34">
        <f>Subsurface_Live_Data!A176</f>
        <v>27</v>
      </c>
      <c r="F1402" s="34">
        <f>Subsurface_Live_Data!AA176</f>
        <v>0</v>
      </c>
    </row>
    <row r="1403" spans="1:6">
      <c r="A1403" s="34">
        <f>Subsurface_Live_Data!A177</f>
        <v>27.5</v>
      </c>
      <c r="B1403" s="34">
        <f>Subsurface_Live_Data!X177</f>
        <v>17.174523313870626</v>
      </c>
      <c r="C1403" s="34">
        <f>Subsurface_Live_Data!A177</f>
        <v>27.5</v>
      </c>
      <c r="D1403" s="34">
        <f>Subsurface_Live_Data!Y177</f>
        <v>10.495077552324503</v>
      </c>
      <c r="E1403" s="34">
        <f>Subsurface_Live_Data!A177</f>
        <v>27.5</v>
      </c>
      <c r="F1403" s="34">
        <f>Subsurface_Live_Data!AA177</f>
        <v>0</v>
      </c>
    </row>
    <row r="1404" spans="1:6">
      <c r="A1404" s="34">
        <f>Subsurface_Live_Data!A178</f>
        <v>28</v>
      </c>
      <c r="B1404" s="34">
        <f>Subsurface_Live_Data!X178</f>
        <v>17.289453192387093</v>
      </c>
      <c r="C1404" s="34">
        <f>Subsurface_Live_Data!A178</f>
        <v>28</v>
      </c>
      <c r="D1404" s="34">
        <f>Subsurface_Live_Data!Y178</f>
        <v>10.545888705162824</v>
      </c>
      <c r="E1404" s="34">
        <f>Subsurface_Live_Data!A178</f>
        <v>28</v>
      </c>
      <c r="F1404" s="34">
        <f>Subsurface_Live_Data!AA178</f>
        <v>0</v>
      </c>
    </row>
    <row r="1405" spans="1:6">
      <c r="A1405" s="34">
        <f>Subsurface_Live_Data!A179</f>
        <v>28.5</v>
      </c>
      <c r="B1405" s="34">
        <f>Subsurface_Live_Data!X179</f>
        <v>17.382335072296907</v>
      </c>
      <c r="C1405" s="34">
        <f>Subsurface_Live_Data!A179</f>
        <v>28.5</v>
      </c>
      <c r="D1405" s="34">
        <f>Subsurface_Live_Data!Y179</f>
        <v>10.707258668913994</v>
      </c>
      <c r="E1405" s="34">
        <f>Subsurface_Live_Data!A179</f>
        <v>28.5</v>
      </c>
      <c r="F1405" s="34">
        <f>Subsurface_Live_Data!AA179</f>
        <v>0</v>
      </c>
    </row>
    <row r="1406" spans="1:6">
      <c r="A1406" s="34">
        <f>Subsurface_Live_Data!A180</f>
        <v>29</v>
      </c>
      <c r="B1406" s="34">
        <f>Subsurface_Live_Data!X180</f>
        <v>17.452147851027028</v>
      </c>
      <c r="C1406" s="34">
        <f>Subsurface_Live_Data!A180</f>
        <v>29</v>
      </c>
      <c r="D1406" s="34">
        <f>Subsurface_Live_Data!Y180</f>
        <v>10.748425265349418</v>
      </c>
      <c r="E1406" s="34">
        <f>Subsurface_Live_Data!A180</f>
        <v>29</v>
      </c>
      <c r="F1406" s="34">
        <f>Subsurface_Live_Data!AA180</f>
        <v>0</v>
      </c>
    </row>
    <row r="1407" spans="1:6">
      <c r="A1407" s="34">
        <f>Subsurface_Live_Data!A181</f>
        <v>29.5</v>
      </c>
      <c r="B1407" s="34">
        <f>Subsurface_Live_Data!X181</f>
        <v>17.498143813596212</v>
      </c>
      <c r="C1407" s="34">
        <f>Subsurface_Live_Data!A181</f>
        <v>29.5</v>
      </c>
      <c r="D1407" s="34">
        <f>Subsurface_Live_Data!Y181</f>
        <v>10.81730764228115</v>
      </c>
      <c r="E1407" s="34">
        <f>Subsurface_Live_Data!A181</f>
        <v>29.5</v>
      </c>
      <c r="F1407" s="34">
        <f>Subsurface_Live_Data!AA181</f>
        <v>0</v>
      </c>
    </row>
    <row r="1408" spans="1:6">
      <c r="A1408" s="34">
        <f>Subsurface_Live_Data!A182</f>
        <v>30</v>
      </c>
      <c r="B1408" s="34">
        <f>Subsurface_Live_Data!X182</f>
        <v>17.519862899963371</v>
      </c>
      <c r="C1408" s="34">
        <f>Subsurface_Live_Data!A182</f>
        <v>30</v>
      </c>
      <c r="D1408" s="34">
        <f>Subsurface_Live_Data!Y182</f>
        <v>10.958336392768565</v>
      </c>
      <c r="E1408" s="34">
        <f>Subsurface_Live_Data!A182</f>
        <v>30</v>
      </c>
      <c r="F1408" s="34">
        <f>Subsurface_Live_Data!AA182</f>
        <v>0</v>
      </c>
    </row>
    <row r="1409" spans="1:6">
      <c r="A1409" s="34">
        <f>Subsurface_Live_Data!A183</f>
        <v>30.5</v>
      </c>
      <c r="B1409" s="34">
        <f>Subsurface_Live_Data!X183</f>
        <v>17.517141430038293</v>
      </c>
      <c r="C1409" s="34">
        <f>Subsurface_Live_Data!A183</f>
        <v>30.5</v>
      </c>
      <c r="D1409" s="34">
        <f>Subsurface_Live_Data!Y183</f>
        <v>11.033810092531461</v>
      </c>
      <c r="E1409" s="34">
        <f>Subsurface_Live_Data!A183</f>
        <v>30.5</v>
      </c>
      <c r="F1409" s="34">
        <f>Subsurface_Live_Data!AA183</f>
        <v>0</v>
      </c>
    </row>
    <row r="1410" spans="1:6">
      <c r="A1410" s="34">
        <f>Subsurface_Live_Data!A184</f>
        <v>31</v>
      </c>
      <c r="B1410" s="34">
        <f>Subsurface_Live_Data!X184</f>
        <v>17.490115049590884</v>
      </c>
      <c r="C1410" s="34">
        <f>Subsurface_Live_Data!A184</f>
        <v>31</v>
      </c>
      <c r="D1410" s="34">
        <f>Subsurface_Live_Data!Y184</f>
        <v>11.193817246817488</v>
      </c>
      <c r="E1410" s="34">
        <f>Subsurface_Live_Data!A184</f>
        <v>31</v>
      </c>
      <c r="F1410" s="34">
        <f>Subsurface_Live_Data!AA184</f>
        <v>0</v>
      </c>
    </row>
    <row r="1411" spans="1:6">
      <c r="A1411" s="34">
        <f>Subsurface_Live_Data!A185</f>
        <v>31.5</v>
      </c>
      <c r="B1411" s="34">
        <f>Subsurface_Live_Data!X185</f>
        <v>17.439215817072864</v>
      </c>
      <c r="C1411" s="34">
        <f>Subsurface_Live_Data!A185</f>
        <v>31.5</v>
      </c>
      <c r="D1411" s="34">
        <f>Subsurface_Live_Data!Y185</f>
        <v>11.242744641553259</v>
      </c>
      <c r="E1411" s="34">
        <f>Subsurface_Live_Data!A185</f>
        <v>31.5</v>
      </c>
      <c r="F1411" s="34">
        <f>Subsurface_Live_Data!AA185</f>
        <v>0</v>
      </c>
    </row>
    <row r="1412" spans="1:6">
      <c r="A1412" s="34">
        <f>Subsurface_Live_Data!A186</f>
        <v>32</v>
      </c>
      <c r="B1412" s="34">
        <f>Subsurface_Live_Data!X186</f>
        <v>17.36516351092536</v>
      </c>
      <c r="C1412" s="34">
        <f>Subsurface_Live_Data!A186</f>
        <v>32</v>
      </c>
      <c r="D1412" s="34">
        <f>Subsurface_Live_Data!Y186</f>
        <v>11.428225375338606</v>
      </c>
      <c r="E1412" s="34">
        <f>Subsurface_Live_Data!A186</f>
        <v>32</v>
      </c>
      <c r="F1412" s="34">
        <f>Subsurface_Live_Data!AA186</f>
        <v>0</v>
      </c>
    </row>
    <row r="1413" spans="1:6">
      <c r="A1413" s="34">
        <f>Subsurface_Live_Data!A187</f>
        <v>32.5</v>
      </c>
      <c r="B1413" s="34">
        <f>Subsurface_Live_Data!X187</f>
        <v>17.268951393713433</v>
      </c>
      <c r="C1413" s="34">
        <f>Subsurface_Live_Data!A187</f>
        <v>32.5</v>
      </c>
      <c r="D1413" s="34">
        <f>Subsurface_Live_Data!Y187</f>
        <v>11.609353684434424</v>
      </c>
      <c r="E1413" s="34">
        <f>Subsurface_Live_Data!A187</f>
        <v>32.5</v>
      </c>
      <c r="F1413" s="34">
        <f>Subsurface_Live_Data!AA187</f>
        <v>0</v>
      </c>
    </row>
    <row r="1414" spans="1:6">
      <c r="A1414" s="34">
        <f>Subsurface_Live_Data!A188</f>
        <v>33</v>
      </c>
      <c r="B1414" s="34">
        <f>Subsurface_Live_Data!X188</f>
        <v>17.151826817949988</v>
      </c>
      <c r="C1414" s="34">
        <f>Subsurface_Live_Data!A188</f>
        <v>33</v>
      </c>
      <c r="D1414" s="34">
        <f>Subsurface_Live_Data!Y188</f>
        <v>11.751854321649567</v>
      </c>
      <c r="E1414" s="34">
        <f>Subsurface_Live_Data!A188</f>
        <v>33</v>
      </c>
      <c r="F1414" s="34">
        <f>Subsurface_Live_Data!AA188</f>
        <v>0</v>
      </c>
    </row>
    <row r="1415" spans="1:6">
      <c r="A1415" s="34">
        <f>Subsurface_Live_Data!A189</f>
        <v>33.5</v>
      </c>
      <c r="B1415" s="34">
        <f>Subsurface_Live_Data!X189</f>
        <v>17.015267193642678</v>
      </c>
      <c r="C1415" s="34">
        <f>Subsurface_Live_Data!A189</f>
        <v>33.5</v>
      </c>
      <c r="D1415" s="34">
        <f>Subsurface_Live_Data!Y189</f>
        <v>11.901072509592169</v>
      </c>
      <c r="E1415" s="34">
        <f>Subsurface_Live_Data!A189</f>
        <v>33.5</v>
      </c>
      <c r="F1415" s="34">
        <f>Subsurface_Live_Data!AA189</f>
        <v>0</v>
      </c>
    </row>
    <row r="1416" spans="1:6">
      <c r="A1416" s="34">
        <f>Subsurface_Live_Data!A190</f>
        <v>34</v>
      </c>
      <c r="B1416" s="34">
        <f>Subsurface_Live_Data!X190</f>
        <v>16.860951954878772</v>
      </c>
      <c r="C1416" s="34">
        <f>Subsurface_Live_Data!A190</f>
        <v>34</v>
      </c>
      <c r="D1416" s="34">
        <f>Subsurface_Live_Data!Y190</f>
        <v>11.938394057389566</v>
      </c>
      <c r="E1416" s="34">
        <f>Subsurface_Live_Data!A190</f>
        <v>34</v>
      </c>
      <c r="F1416" s="34">
        <f>Subsurface_Live_Data!AA190</f>
        <v>0</v>
      </c>
    </row>
    <row r="1417" spans="1:6">
      <c r="A1417" s="34">
        <f>Subsurface_Live_Data!A191</f>
        <v>34.5</v>
      </c>
      <c r="B1417" s="34">
        <f>Subsurface_Live_Data!X191</f>
        <v>16.690731258366558</v>
      </c>
      <c r="C1417" s="34">
        <f>Subsurface_Live_Data!A191</f>
        <v>34.5</v>
      </c>
      <c r="D1417" s="34">
        <f>Subsurface_Live_Data!Y191</f>
        <v>11.860649470344789</v>
      </c>
      <c r="E1417" s="34">
        <f>Subsurface_Live_Data!A191</f>
        <v>34.5</v>
      </c>
      <c r="F1417" s="34">
        <f>Subsurface_Live_Data!AA191</f>
        <v>0</v>
      </c>
    </row>
    <row r="1418" spans="1:6">
      <c r="A1418" s="34">
        <f>Subsurface_Live_Data!A192</f>
        <v>35</v>
      </c>
      <c r="B1418" s="34">
        <f>Subsurface_Live_Data!X192</f>
        <v>16.506592217887381</v>
      </c>
      <c r="C1418" s="34">
        <f>Subsurface_Live_Data!A192</f>
        <v>35</v>
      </c>
      <c r="D1418" s="34">
        <f>Subsurface_Live_Data!Y192</f>
        <v>11.837722705166975</v>
      </c>
      <c r="E1418" s="34">
        <f>Subsurface_Live_Data!A192</f>
        <v>35</v>
      </c>
      <c r="F1418" s="34">
        <f>Subsurface_Live_Data!AA192</f>
        <v>0</v>
      </c>
    </row>
    <row r="1419" spans="1:6">
      <c r="A1419" s="34">
        <f>Subsurface_Live_Data!A193</f>
        <v>35.5</v>
      </c>
      <c r="B1419" s="34">
        <f>Subsurface_Live_Data!X193</f>
        <v>16.310623523195719</v>
      </c>
      <c r="C1419" s="34">
        <f>Subsurface_Live_Data!A193</f>
        <v>35.5</v>
      </c>
      <c r="D1419" s="34">
        <f>Subsurface_Live_Data!Y193</f>
        <v>11.78409463500163</v>
      </c>
      <c r="E1419" s="34">
        <f>Subsurface_Live_Data!A193</f>
        <v>35.5</v>
      </c>
      <c r="F1419" s="34">
        <f>Subsurface_Live_Data!AA193</f>
        <v>0</v>
      </c>
    </row>
    <row r="1420" spans="1:6">
      <c r="A1420" s="34">
        <f>Subsurface_Live_Data!A194</f>
        <v>36</v>
      </c>
      <c r="B1420" s="34">
        <f>Subsurface_Live_Data!X194</f>
        <v>16.10497930921013</v>
      </c>
      <c r="C1420" s="34">
        <f>Subsurface_Live_Data!A194</f>
        <v>36</v>
      </c>
      <c r="D1420" s="34">
        <f>Subsurface_Live_Data!Y194</f>
        <v>11.694996917271943</v>
      </c>
      <c r="E1420" s="34">
        <f>Subsurface_Live_Data!A194</f>
        <v>36</v>
      </c>
      <c r="F1420" s="34">
        <f>Subsurface_Live_Data!AA194</f>
        <v>0</v>
      </c>
    </row>
    <row r="1421" spans="1:6">
      <c r="A1421" s="34">
        <f>Subsurface_Live_Data!A195</f>
        <v>36.5</v>
      </c>
      <c r="B1421" s="34">
        <f>Subsurface_Live_Data!X195</f>
        <v>15.891843131608262</v>
      </c>
      <c r="C1421" s="34">
        <f>Subsurface_Live_Data!A195</f>
        <v>36.5</v>
      </c>
      <c r="D1421" s="34">
        <f>Subsurface_Live_Data!Y195</f>
        <v>11.550345784684573</v>
      </c>
      <c r="E1421" s="34">
        <f>Subsurface_Live_Data!A195</f>
        <v>36.5</v>
      </c>
      <c r="F1421" s="34">
        <f>Subsurface_Live_Data!AA195</f>
        <v>0</v>
      </c>
    </row>
    <row r="1422" spans="1:6">
      <c r="A1422" s="34">
        <f>Subsurface_Live_Data!A196</f>
        <v>37</v>
      </c>
      <c r="B1422" s="34">
        <f>Subsurface_Live_Data!X196</f>
        <v>15.673392869438597</v>
      </c>
      <c r="C1422" s="34">
        <f>Subsurface_Live_Data!A196</f>
        <v>37</v>
      </c>
      <c r="D1422" s="34">
        <f>Subsurface_Live_Data!Y196</f>
        <v>11.491331845105265</v>
      </c>
      <c r="E1422" s="34">
        <f>Subsurface_Live_Data!A196</f>
        <v>37</v>
      </c>
      <c r="F1422" s="34">
        <f>Subsurface_Live_Data!AA196</f>
        <v>0</v>
      </c>
    </row>
    <row r="1423" spans="1:6">
      <c r="A1423" s="34">
        <f>Subsurface_Live_Data!A197</f>
        <v>37.5</v>
      </c>
      <c r="B1423" s="34">
        <f>Subsurface_Live_Data!X197</f>
        <v>15.451767316293434</v>
      </c>
      <c r="C1423" s="34">
        <f>Subsurface_Live_Data!A197</f>
        <v>37.5</v>
      </c>
      <c r="D1423" s="34">
        <f>Subsurface_Live_Data!Y197</f>
        <v>11.431983824879595</v>
      </c>
      <c r="E1423" s="34">
        <f>Subsurface_Live_Data!A197</f>
        <v>37.5</v>
      </c>
      <c r="F1423" s="34">
        <f>Subsurface_Live_Data!AA197</f>
        <v>0</v>
      </c>
    </row>
    <row r="1424" spans="1:6">
      <c r="A1424" s="34">
        <f>Subsurface_Live_Data!A198</f>
        <v>38</v>
      </c>
      <c r="B1424" s="34">
        <f>Subsurface_Live_Data!X198</f>
        <v>15.229035141958121</v>
      </c>
      <c r="C1424" s="34">
        <f>Subsurface_Live_Data!A198</f>
        <v>38</v>
      </c>
      <c r="D1424" s="34">
        <f>Subsurface_Live_Data!Y198</f>
        <v>11.381749805357863</v>
      </c>
      <c r="E1424" s="34">
        <f>Subsurface_Live_Data!A198</f>
        <v>38</v>
      </c>
      <c r="F1424" s="34">
        <f>Subsurface_Live_Data!AA198</f>
        <v>0</v>
      </c>
    </row>
    <row r="1425" spans="1:6">
      <c r="A1425" s="34">
        <f>Subsurface_Live_Data!A199</f>
        <v>38.5</v>
      </c>
      <c r="B1425" s="34">
        <f>Subsurface_Live_Data!X199</f>
        <v>15.007166809920378</v>
      </c>
      <c r="C1425" s="34">
        <f>Subsurface_Live_Data!A199</f>
        <v>38.5</v>
      </c>
      <c r="D1425" s="34">
        <f>Subsurface_Live_Data!Y199</f>
        <v>11.21637855478378</v>
      </c>
      <c r="E1425" s="34">
        <f>Subsurface_Live_Data!A199</f>
        <v>38.5</v>
      </c>
      <c r="F1425" s="34">
        <f>Subsurface_Live_Data!AA199</f>
        <v>0</v>
      </c>
    </row>
    <row r="1426" spans="1:6">
      <c r="A1426" s="34">
        <f>Subsurface_Live_Data!A200</f>
        <v>39</v>
      </c>
      <c r="B1426" s="34">
        <f>Subsurface_Live_Data!X200</f>
        <v>14.788009926812329</v>
      </c>
      <c r="C1426" s="34">
        <f>Subsurface_Live_Data!A200</f>
        <v>39</v>
      </c>
      <c r="D1426" s="34">
        <f>Subsurface_Live_Data!Y200</f>
        <v>11.212778363095218</v>
      </c>
      <c r="E1426" s="34">
        <f>Subsurface_Live_Data!A200</f>
        <v>39</v>
      </c>
      <c r="F1426" s="34">
        <f>Subsurface_Live_Data!AA200</f>
        <v>0</v>
      </c>
    </row>
    <row r="1427" spans="1:6">
      <c r="A1427" s="34">
        <f>Subsurface_Live_Data!A201</f>
        <v>39.5</v>
      </c>
      <c r="B1427" s="34">
        <f>Subsurface_Live_Data!X201</f>
        <v>14.573268382162524</v>
      </c>
      <c r="C1427" s="34">
        <f>Subsurface_Live_Data!A201</f>
        <v>39.5</v>
      </c>
      <c r="D1427" s="34">
        <f>Subsurface_Live_Data!Y201</f>
        <v>11.191877129614703</v>
      </c>
      <c r="E1427" s="34">
        <f>Subsurface_Live_Data!A201</f>
        <v>39.5</v>
      </c>
      <c r="F1427" s="34">
        <f>Subsurface_Live_Data!AA201</f>
        <v>0</v>
      </c>
    </row>
    <row r="1428" spans="1:6">
      <c r="A1428" s="34">
        <f>Subsurface_Live_Data!A202</f>
        <v>40</v>
      </c>
      <c r="B1428" s="34">
        <f>Subsurface_Live_Data!X202</f>
        <v>14.364485515226573</v>
      </c>
      <c r="C1428" s="34">
        <f>Subsurface_Live_Data!A202</f>
        <v>40</v>
      </c>
      <c r="D1428" s="34">
        <f>Subsurface_Live_Data!Y202</f>
        <v>11.130509105532113</v>
      </c>
      <c r="E1428" s="34">
        <f>Subsurface_Live_Data!A202</f>
        <v>40</v>
      </c>
      <c r="F1428" s="34">
        <f>Subsurface_Live_Data!AA202</f>
        <v>0</v>
      </c>
    </row>
    <row r="1429" spans="1:6">
      <c r="A1429" s="34">
        <f>Subsurface_Live_Data!A203</f>
        <v>40.5</v>
      </c>
      <c r="B1429" s="34">
        <f>Subsurface_Live_Data!X203</f>
        <v>14.163031424497486</v>
      </c>
      <c r="C1429" s="34">
        <f>Subsurface_Live_Data!A203</f>
        <v>40.5</v>
      </c>
      <c r="D1429" s="34">
        <f>Subsurface_Live_Data!Y203</f>
        <v>11.114078485308958</v>
      </c>
      <c r="E1429" s="34">
        <f>Subsurface_Live_Data!A203</f>
        <v>40.5</v>
      </c>
      <c r="F1429" s="34">
        <f>Subsurface_Live_Data!AA203</f>
        <v>0</v>
      </c>
    </row>
    <row r="1430" spans="1:6">
      <c r="A1430" s="34">
        <f>Subsurface_Live_Data!A204</f>
        <v>41</v>
      </c>
      <c r="B1430" s="34">
        <f>Subsurface_Live_Data!X204</f>
        <v>13.970094418840084</v>
      </c>
      <c r="C1430" s="34">
        <f>Subsurface_Live_Data!A204</f>
        <v>41</v>
      </c>
      <c r="D1430" s="34">
        <f>Subsurface_Live_Data!Y204</f>
        <v>11.185679960261361</v>
      </c>
      <c r="E1430" s="34">
        <f>Subsurface_Live_Data!A204</f>
        <v>41</v>
      </c>
      <c r="F1430" s="34">
        <f>Subsurface_Live_Data!AA204</f>
        <v>0</v>
      </c>
    </row>
    <row r="1431" spans="1:6">
      <c r="A1431" s="34">
        <f>Subsurface_Live_Data!A205</f>
        <v>41.5</v>
      </c>
      <c r="B1431" s="34">
        <f>Subsurface_Live_Data!X205</f>
        <v>13.786676500677693</v>
      </c>
      <c r="C1431" s="34">
        <f>Subsurface_Live_Data!A205</f>
        <v>41.5</v>
      </c>
      <c r="D1431" s="34">
        <f>Subsurface_Live_Data!Y205</f>
        <v>11.186716483692386</v>
      </c>
      <c r="E1431" s="34">
        <f>Subsurface_Live_Data!A205</f>
        <v>41.5</v>
      </c>
      <c r="F1431" s="34">
        <f>Subsurface_Live_Data!AA205</f>
        <v>0</v>
      </c>
    </row>
    <row r="1432" spans="1:6">
      <c r="A1432" s="34">
        <f>Subsurface_Live_Data!A206</f>
        <v>42</v>
      </c>
      <c r="B1432" s="34">
        <f>Subsurface_Live_Data!X206</f>
        <v>13.613592674358344</v>
      </c>
      <c r="C1432" s="34">
        <f>Subsurface_Live_Data!A206</f>
        <v>42</v>
      </c>
      <c r="D1432" s="34">
        <f>Subsurface_Live_Data!Y206</f>
        <v>11.149698548783455</v>
      </c>
      <c r="E1432" s="34">
        <f>Subsurface_Live_Data!A206</f>
        <v>42</v>
      </c>
      <c r="F1432" s="34">
        <f>Subsurface_Live_Data!AA206</f>
        <v>0</v>
      </c>
    </row>
    <row r="1433" spans="1:6">
      <c r="A1433" s="34">
        <f>Subsurface_Live_Data!A207</f>
        <v>42.5</v>
      </c>
      <c r="B1433" s="34">
        <f>Subsurface_Live_Data!X207</f>
        <v>13.451473789172098</v>
      </c>
      <c r="C1433" s="34">
        <f>Subsurface_Live_Data!A207</f>
        <v>42.5</v>
      </c>
      <c r="D1433" s="34">
        <f>Subsurface_Live_Data!Y207</f>
        <v>11.171603960827248</v>
      </c>
      <c r="E1433" s="34">
        <f>Subsurface_Live_Data!A207</f>
        <v>42.5</v>
      </c>
      <c r="F1433" s="34">
        <f>Subsurface_Live_Data!AA207</f>
        <v>0</v>
      </c>
    </row>
    <row r="1434" spans="1:6">
      <c r="A1434" s="34">
        <f>Subsurface_Live_Data!A208</f>
        <v>43</v>
      </c>
      <c r="B1434" s="34">
        <f>Subsurface_Live_Data!X208</f>
        <v>13.300772558215034</v>
      </c>
      <c r="C1434" s="34">
        <f>Subsurface_Live_Data!A208</f>
        <v>43</v>
      </c>
      <c r="D1434" s="34">
        <f>Subsurface_Live_Data!Y208</f>
        <v>11.200315953272934</v>
      </c>
      <c r="E1434" s="34">
        <f>Subsurface_Live_Data!A208</f>
        <v>43</v>
      </c>
      <c r="F1434" s="34">
        <f>Subsurface_Live_Data!AA208</f>
        <v>0</v>
      </c>
    </row>
    <row r="1435" spans="1:6">
      <c r="A1435" s="34">
        <f>Subsurface_Live_Data!A209</f>
        <v>43.5</v>
      </c>
      <c r="B1435" s="34">
        <f>Subsurface_Live_Data!X209</f>
        <v>13.161772342423362</v>
      </c>
      <c r="C1435" s="34">
        <f>Subsurface_Live_Data!A209</f>
        <v>43.5</v>
      </c>
      <c r="D1435" s="34">
        <f>Subsurface_Live_Data!Y209</f>
        <v>11.271272202033046</v>
      </c>
      <c r="E1435" s="34">
        <f>Subsurface_Live_Data!A209</f>
        <v>43.5</v>
      </c>
      <c r="F1435" s="34">
        <f>Subsurface_Live_Data!AA209</f>
        <v>0</v>
      </c>
    </row>
    <row r="1436" spans="1:6">
      <c r="A1436" s="34">
        <f>Subsurface_Live_Data!A210</f>
        <v>44</v>
      </c>
      <c r="B1436" s="34">
        <f>Subsurface_Live_Data!X210</f>
        <v>13.034598253959842</v>
      </c>
      <c r="C1436" s="34">
        <f>Subsurface_Live_Data!A210</f>
        <v>44</v>
      </c>
      <c r="D1436" s="34">
        <f>Subsurface_Live_Data!Y210</f>
        <v>11.320754618324742</v>
      </c>
      <c r="E1436" s="34">
        <f>Subsurface_Live_Data!A210</f>
        <v>44</v>
      </c>
      <c r="F1436" s="34">
        <f>Subsurface_Live_Data!AA210</f>
        <v>0</v>
      </c>
    </row>
    <row r="1437" spans="1:6">
      <c r="A1437" s="34">
        <f>Subsurface_Live_Data!A211</f>
        <v>44.5</v>
      </c>
      <c r="B1437" s="34">
        <f>Subsurface_Live_Data!X211</f>
        <v>12.91923011440398</v>
      </c>
      <c r="C1437" s="34">
        <f>Subsurface_Live_Data!A211</f>
        <v>44.5</v>
      </c>
      <c r="D1437" s="34">
        <f>Subsurface_Live_Data!Y211</f>
        <v>11.429535420606278</v>
      </c>
      <c r="E1437" s="34">
        <f>Subsurface_Live_Data!A211</f>
        <v>44.5</v>
      </c>
      <c r="F1437" s="34">
        <f>Subsurface_Live_Data!AA211</f>
        <v>0</v>
      </c>
    </row>
    <row r="1438" spans="1:6">
      <c r="A1438" s="34">
        <f>Subsurface_Live_Data!A212</f>
        <v>45</v>
      </c>
      <c r="B1438" s="34">
        <f>Subsurface_Live_Data!X212</f>
        <v>12.815516799978347</v>
      </c>
      <c r="C1438" s="34">
        <f>Subsurface_Live_Data!A212</f>
        <v>45</v>
      </c>
      <c r="D1438" s="34">
        <f>Subsurface_Live_Data!Y212</f>
        <v>11.47032050127067</v>
      </c>
      <c r="E1438" s="34">
        <f>Subsurface_Live_Data!A212</f>
        <v>45</v>
      </c>
      <c r="F1438" s="34">
        <f>Subsurface_Live_Data!AA212</f>
        <v>0</v>
      </c>
    </row>
    <row r="1439" spans="1:6">
      <c r="A1439" s="34">
        <f>Subsurface_Live_Data!A213</f>
        <v>45.5</v>
      </c>
      <c r="B1439" s="34">
        <f>Subsurface_Live_Data!X213</f>
        <v>12.723191516948411</v>
      </c>
      <c r="C1439" s="34">
        <f>Subsurface_Live_Data!A213</f>
        <v>45.5</v>
      </c>
      <c r="D1439" s="34">
        <f>Subsurface_Live_Data!Y213</f>
        <v>11.438626787830394</v>
      </c>
      <c r="E1439" s="34">
        <f>Subsurface_Live_Data!A213</f>
        <v>45.5</v>
      </c>
      <c r="F1439" s="34">
        <f>Subsurface_Live_Data!AA213</f>
        <v>0</v>
      </c>
    </row>
    <row r="1440" spans="1:6">
      <c r="A1440" s="34">
        <f>Subsurface_Live_Data!A214</f>
        <v>46</v>
      </c>
      <c r="B1440" s="34">
        <f>Subsurface_Live_Data!X214</f>
        <v>12.641887573591617</v>
      </c>
      <c r="C1440" s="34">
        <f>Subsurface_Live_Data!A214</f>
        <v>46</v>
      </c>
      <c r="D1440" s="34">
        <f>Subsurface_Live_Data!Y214</f>
        <v>11.516594789611489</v>
      </c>
      <c r="E1440" s="34">
        <f>Subsurface_Live_Data!A214</f>
        <v>46</v>
      </c>
      <c r="F1440" s="34">
        <f>Subsurface_Live_Data!AA214</f>
        <v>0</v>
      </c>
    </row>
    <row r="1441" spans="1:6">
      <c r="A1441" s="34">
        <f>Subsurface_Live_Data!A215</f>
        <v>46.5</v>
      </c>
      <c r="B1441" s="34">
        <f>Subsurface_Live_Data!X215</f>
        <v>12.571154248696168</v>
      </c>
      <c r="C1441" s="34">
        <f>Subsurface_Live_Data!A215</f>
        <v>46.5</v>
      </c>
      <c r="D1441" s="34">
        <f>Subsurface_Live_Data!Y215</f>
        <v>11.597893991821827</v>
      </c>
      <c r="E1441" s="34">
        <f>Subsurface_Live_Data!A215</f>
        <v>46.5</v>
      </c>
      <c r="F1441" s="34">
        <f>Subsurface_Live_Data!AA215</f>
        <v>0</v>
      </c>
    </row>
    <row r="1442" spans="1:6">
      <c r="A1442" s="34">
        <f>Subsurface_Live_Data!A216</f>
        <v>47</v>
      </c>
      <c r="B1442" s="34">
        <f>Subsurface_Live_Data!X216</f>
        <v>12.510472398211881</v>
      </c>
      <c r="C1442" s="34">
        <f>Subsurface_Live_Data!A216</f>
        <v>47</v>
      </c>
      <c r="D1442" s="34">
        <f>Subsurface_Live_Data!Y216</f>
        <v>11.612814287331013</v>
      </c>
      <c r="E1442" s="34">
        <f>Subsurface_Live_Data!A216</f>
        <v>47</v>
      </c>
      <c r="F1442" s="34">
        <f>Subsurface_Live_Data!AA216</f>
        <v>0</v>
      </c>
    </row>
    <row r="1443" spans="1:6">
      <c r="A1443" s="34">
        <f>Subsurface_Live_Data!A217</f>
        <v>47.5</v>
      </c>
      <c r="B1443" s="34">
        <f>Subsurface_Live_Data!X217</f>
        <v>12.459269489167632</v>
      </c>
      <c r="C1443" s="34">
        <f>Subsurface_Live_Data!A217</f>
        <v>47.5</v>
      </c>
      <c r="D1443" s="34">
        <f>Subsurface_Live_Data!Y217</f>
        <v>11.651360265648208</v>
      </c>
      <c r="E1443" s="34">
        <f>Subsurface_Live_Data!A217</f>
        <v>47.5</v>
      </c>
      <c r="F1443" s="34">
        <f>Subsurface_Live_Data!AA217</f>
        <v>0</v>
      </c>
    </row>
    <row r="1444" spans="1:6">
      <c r="A1444" s="34">
        <f>Subsurface_Live_Data!A218</f>
        <v>48</v>
      </c>
      <c r="B1444" s="34">
        <f>Subsurface_Live_Data!X218</f>
        <v>12.416933801065781</v>
      </c>
      <c r="C1444" s="34">
        <f>Subsurface_Live_Data!A218</f>
        <v>48</v>
      </c>
      <c r="D1444" s="34">
        <f>Subsurface_Live_Data!Y218</f>
        <v>11.568304911174522</v>
      </c>
      <c r="E1444" s="34">
        <f>Subsurface_Live_Data!A218</f>
        <v>48</v>
      </c>
      <c r="F1444" s="34">
        <f>Subsurface_Live_Data!AA218</f>
        <v>0</v>
      </c>
    </row>
    <row r="1445" spans="1:6">
      <c r="A1445" s="34">
        <f>Subsurface_Live_Data!A219</f>
        <v>48.5</v>
      </c>
      <c r="B1445" s="34">
        <f>Subsurface_Live_Data!X219</f>
        <v>12.38282758756344</v>
      </c>
      <c r="C1445" s="34">
        <f>Subsurface_Live_Data!A219</f>
        <v>48.5</v>
      </c>
      <c r="D1445" s="34">
        <f>Subsurface_Live_Data!Y219</f>
        <v>11.607183879977917</v>
      </c>
      <c r="E1445" s="34">
        <f>Subsurface_Live_Data!A219</f>
        <v>48.5</v>
      </c>
      <c r="F1445" s="34">
        <f>Subsurface_Live_Data!AA219</f>
        <v>0</v>
      </c>
    </row>
    <row r="1446" spans="1:6">
      <c r="A1446" s="34">
        <f>Subsurface_Live_Data!A220</f>
        <v>49</v>
      </c>
      <c r="B1446" s="34">
        <f>Subsurface_Live_Data!X220</f>
        <v>12.356299043447024</v>
      </c>
      <c r="C1446" s="34">
        <f>Subsurface_Live_Data!A220</f>
        <v>49</v>
      </c>
      <c r="D1446" s="34">
        <f>Subsurface_Live_Data!Y220</f>
        <v>11.621519817492725</v>
      </c>
      <c r="E1446" s="34">
        <f>Subsurface_Live_Data!A220</f>
        <v>49</v>
      </c>
      <c r="F1446" s="34">
        <f>Subsurface_Live_Data!AA220</f>
        <v>0</v>
      </c>
    </row>
    <row r="1447" spans="1:6">
      <c r="A1447" s="34">
        <f>Subsurface_Live_Data!A221</f>
        <v>49.5</v>
      </c>
      <c r="B1447" s="34">
        <f>Subsurface_Live_Data!X221</f>
        <v>12.336692972042016</v>
      </c>
      <c r="C1447" s="34">
        <f>Subsurface_Live_Data!A221</f>
        <v>49.5</v>
      </c>
      <c r="D1447" s="34">
        <f>Subsurface_Live_Data!Y221</f>
        <v>11.589782425933826</v>
      </c>
      <c r="E1447" s="34">
        <f>Subsurface_Live_Data!A221</f>
        <v>49.5</v>
      </c>
      <c r="F1447" s="34">
        <f>Subsurface_Live_Data!AA221</f>
        <v>0</v>
      </c>
    </row>
    <row r="1448" spans="1:6">
      <c r="A1448" s="34">
        <f>Subsurface_Live_Data!A222</f>
        <v>50</v>
      </c>
      <c r="B1448" s="34">
        <f>Subsurface_Live_Data!X222</f>
        <v>12.323360094900039</v>
      </c>
      <c r="C1448" s="34">
        <f>Subsurface_Live_Data!A222</f>
        <v>50</v>
      </c>
      <c r="D1448" s="34">
        <f>Subsurface_Live_Data!Y222</f>
        <v>11.588823991701787</v>
      </c>
      <c r="E1448" s="34">
        <f>Subsurface_Live_Data!A222</f>
        <v>50</v>
      </c>
      <c r="F1448" s="34">
        <f>Subsurface_Live_Data!AA222</f>
        <v>0</v>
      </c>
    </row>
    <row r="1449" spans="1:6">
      <c r="A1449" s="34">
        <f>Subsurface_Live_Data!A223</f>
        <v>50.5</v>
      </c>
      <c r="B1449" s="34">
        <f>Subsurface_Live_Data!X223</f>
        <v>12.315664987796254</v>
      </c>
      <c r="C1449" s="34">
        <f>Subsurface_Live_Data!A223</f>
        <v>50.5</v>
      </c>
      <c r="D1449" s="34">
        <f>Subsurface_Live_Data!Y223</f>
        <v>11.49281845177034</v>
      </c>
      <c r="E1449" s="34">
        <f>Subsurface_Live_Data!A223</f>
        <v>50.5</v>
      </c>
      <c r="F1449" s="34">
        <f>Subsurface_Live_Data!AA223</f>
        <v>0</v>
      </c>
    </row>
    <row r="1450" spans="1:6">
      <c r="A1450" s="34">
        <f>Subsurface_Live_Data!A224</f>
        <v>51</v>
      </c>
      <c r="B1450" s="34">
        <f>Subsurface_Live_Data!X224</f>
        <v>12.312992663984872</v>
      </c>
      <c r="C1450" s="34">
        <f>Subsurface_Live_Data!A224</f>
        <v>51</v>
      </c>
      <c r="D1450" s="34">
        <f>Subsurface_Live_Data!Y224</f>
        <v>11.491202636761784</v>
      </c>
      <c r="E1450" s="34">
        <f>Subsurface_Live_Data!A224</f>
        <v>51</v>
      </c>
      <c r="F1450" s="34">
        <f>Subsurface_Live_Data!AA224</f>
        <v>0</v>
      </c>
    </row>
    <row r="1451" spans="1:6">
      <c r="A1451" s="34">
        <f>Subsurface_Live_Data!A225</f>
        <v>51.5</v>
      </c>
      <c r="B1451" s="34">
        <f>Subsurface_Live_Data!X225</f>
        <v>12.314753856825817</v>
      </c>
      <c r="C1451" s="34">
        <f>Subsurface_Live_Data!A225</f>
        <v>51.5</v>
      </c>
      <c r="D1451" s="34">
        <f>Subsurface_Live_Data!Y225</f>
        <v>11.393955472999863</v>
      </c>
      <c r="E1451" s="34">
        <f>Subsurface_Live_Data!A225</f>
        <v>51.5</v>
      </c>
      <c r="F1451" s="34">
        <f>Subsurface_Live_Data!AA225</f>
        <v>0</v>
      </c>
    </row>
    <row r="1452" spans="1:6">
      <c r="A1452" s="34">
        <f>Subsurface_Live_Data!A226</f>
        <v>52</v>
      </c>
      <c r="B1452" s="34">
        <f>Subsurface_Live_Data!X226</f>
        <v>12.320389079111493</v>
      </c>
      <c r="C1452" s="34">
        <f>Subsurface_Live_Data!A226</f>
        <v>52</v>
      </c>
      <c r="D1452" s="34">
        <f>Subsurface_Live_Data!Y226</f>
        <v>11.362984459801673</v>
      </c>
      <c r="E1452" s="34">
        <f>Subsurface_Live_Data!A226</f>
        <v>52</v>
      </c>
      <c r="F1452" s="34">
        <f>Subsurface_Live_Data!AA226</f>
        <v>0</v>
      </c>
    </row>
    <row r="1453" spans="1:6">
      <c r="A1453" s="34">
        <f>Subsurface_Live_Data!A227</f>
        <v>52.5</v>
      </c>
      <c r="B1453" s="34">
        <f>Subsurface_Live_Data!X227</f>
        <v>12.329371555731591</v>
      </c>
      <c r="C1453" s="34">
        <f>Subsurface_Live_Data!A227</f>
        <v>52.5</v>
      </c>
      <c r="D1453" s="34">
        <f>Subsurface_Live_Data!Y227</f>
        <v>11.377275918171307</v>
      </c>
      <c r="E1453" s="34">
        <f>Subsurface_Live_Data!A227</f>
        <v>52.5</v>
      </c>
      <c r="F1453" s="34">
        <f>Subsurface_Live_Data!AA227</f>
        <v>0</v>
      </c>
    </row>
    <row r="1454" spans="1:6">
      <c r="A1454" s="34">
        <f>Subsurface_Live_Data!A228</f>
        <v>53</v>
      </c>
      <c r="B1454" s="34">
        <f>Subsurface_Live_Data!X228</f>
        <v>12.341209139964242</v>
      </c>
      <c r="C1454" s="34">
        <f>Subsurface_Live_Data!A228</f>
        <v>53</v>
      </c>
      <c r="D1454" s="34">
        <f>Subsurface_Live_Data!Y228</f>
        <v>11.295974951950519</v>
      </c>
      <c r="E1454" s="34">
        <f>Subsurface_Live_Data!A228</f>
        <v>53</v>
      </c>
      <c r="F1454" s="34">
        <f>Subsurface_Live_Data!AA228</f>
        <v>0</v>
      </c>
    </row>
    <row r="1455" spans="1:6">
      <c r="A1455" s="34">
        <f>Subsurface_Live_Data!A229</f>
        <v>53.5</v>
      </c>
      <c r="B1455" s="34">
        <f>Subsurface_Live_Data!X229</f>
        <v>12.355445332087811</v>
      </c>
      <c r="C1455" s="34">
        <f>Subsurface_Live_Data!A229</f>
        <v>53.5</v>
      </c>
      <c r="D1455" s="34">
        <f>Subsurface_Live_Data!Y229</f>
        <v>11.309919447269834</v>
      </c>
      <c r="E1455" s="34">
        <f>Subsurface_Live_Data!A229</f>
        <v>53.5</v>
      </c>
      <c r="F1455" s="34">
        <f>Subsurface_Live_Data!AA229</f>
        <v>0</v>
      </c>
    </row>
    <row r="1456" spans="1:6">
      <c r="A1456" s="34">
        <f>Subsurface_Live_Data!A230</f>
        <v>54</v>
      </c>
      <c r="B1456" s="34">
        <f>Subsurface_Live_Data!X230</f>
        <v>12.371659522707134</v>
      </c>
      <c r="C1456" s="34">
        <f>Subsurface_Live_Data!A230</f>
        <v>54</v>
      </c>
      <c r="D1456" s="34">
        <f>Subsurface_Live_Data!Y230</f>
        <v>11.311688458769702</v>
      </c>
      <c r="E1456" s="34">
        <f>Subsurface_Live_Data!A230</f>
        <v>54</v>
      </c>
      <c r="F1456" s="34">
        <f>Subsurface_Live_Data!AA230</f>
        <v>0</v>
      </c>
    </row>
    <row r="1457" spans="1:6">
      <c r="A1457" s="34">
        <f>Subsurface_Live_Data!A231</f>
        <v>54.5</v>
      </c>
      <c r="B1457" s="34">
        <f>Subsurface_Live_Data!X231</f>
        <v>12.389466582804019</v>
      </c>
      <c r="C1457" s="34">
        <f>Subsurface_Live_Data!A231</f>
        <v>54.5</v>
      </c>
      <c r="D1457" s="34">
        <f>Subsurface_Live_Data!Y231</f>
        <v>11.337150160354007</v>
      </c>
      <c r="E1457" s="34">
        <f>Subsurface_Live_Data!A231</f>
        <v>54.5</v>
      </c>
      <c r="F1457" s="34">
        <f>Subsurface_Live_Data!AA231</f>
        <v>0</v>
      </c>
    </row>
    <row r="1458" spans="1:6">
      <c r="A1458" s="34">
        <f>Subsurface_Live_Data!A232</f>
        <v>55</v>
      </c>
      <c r="B1458" s="34">
        <f>Subsurface_Live_Data!X232</f>
        <v>12.408515918722863</v>
      </c>
      <c r="C1458" s="34">
        <f>Subsurface_Live_Data!A232</f>
        <v>55</v>
      </c>
      <c r="D1458" s="34">
        <f>Subsurface_Live_Data!Y232</f>
        <v>11.291231271540212</v>
      </c>
      <c r="E1458" s="34">
        <f>Subsurface_Live_Data!A232</f>
        <v>55</v>
      </c>
      <c r="F1458" s="34">
        <f>Subsurface_Live_Data!AA232</f>
        <v>0</v>
      </c>
    </row>
    <row r="1459" spans="1:6">
      <c r="A1459" s="34">
        <f>Subsurface_Live_Data!A233</f>
        <v>55.5</v>
      </c>
      <c r="B1459" s="34">
        <f>Subsurface_Live_Data!X233</f>
        <v>12.428490103770301</v>
      </c>
      <c r="C1459" s="34">
        <f>Subsurface_Live_Data!A233</f>
        <v>55.5</v>
      </c>
      <c r="D1459" s="34">
        <f>Subsurface_Live_Data!Y233</f>
        <v>11.322347833630914</v>
      </c>
      <c r="E1459" s="34">
        <f>Subsurface_Live_Data!A233</f>
        <v>55.5</v>
      </c>
      <c r="F1459" s="34">
        <f>Subsurface_Live_Data!AA233</f>
        <v>0</v>
      </c>
    </row>
    <row r="1460" spans="1:6">
      <c r="A1460" s="34">
        <f>Subsurface_Live_Data!A234</f>
        <v>56</v>
      </c>
      <c r="B1460" s="34">
        <f>Subsurface_Live_Data!X234</f>
        <v>12.449103189508605</v>
      </c>
      <c r="C1460" s="34">
        <f>Subsurface_Live_Data!A234</f>
        <v>56</v>
      </c>
      <c r="D1460" s="34">
        <f>Subsurface_Live_Data!Y234</f>
        <v>11.309429167380699</v>
      </c>
      <c r="E1460" s="34">
        <f>Subsurface_Live_Data!A234</f>
        <v>56</v>
      </c>
      <c r="F1460" s="34">
        <f>Subsurface_Live_Data!AA234</f>
        <v>0</v>
      </c>
    </row>
    <row r="1461" spans="1:6">
      <c r="A1461" s="34">
        <f>Subsurface_Live_Data!A235</f>
        <v>56.5</v>
      </c>
      <c r="B1461" s="34">
        <f>Subsurface_Live_Data!X235</f>
        <v>12.470098789782639</v>
      </c>
      <c r="C1461" s="34">
        <f>Subsurface_Live_Data!A235</f>
        <v>56.5</v>
      </c>
      <c r="D1461" s="34">
        <f>Subsurface_Live_Data!Y235</f>
        <v>11.30189861302636</v>
      </c>
      <c r="E1461" s="34">
        <f>Subsurface_Live_Data!A235</f>
        <v>56.5</v>
      </c>
      <c r="F1461" s="34">
        <f>Subsurface_Live_Data!AA235</f>
        <v>0</v>
      </c>
    </row>
    <row r="1462" spans="1:6">
      <c r="A1462" s="34">
        <f>Subsurface_Live_Data!A236</f>
        <v>57</v>
      </c>
      <c r="B1462" s="34">
        <f>Subsurface_Live_Data!X236</f>
        <v>12.491248019609515</v>
      </c>
      <c r="C1462" s="34">
        <f>Subsurface_Live_Data!A236</f>
        <v>57</v>
      </c>
      <c r="D1462" s="34">
        <f>Subsurface_Live_Data!Y236</f>
        <v>11.262492360753193</v>
      </c>
      <c r="E1462" s="34">
        <f>Subsurface_Live_Data!A236</f>
        <v>57</v>
      </c>
      <c r="F1462" s="34">
        <f>Subsurface_Live_Data!AA236</f>
        <v>0</v>
      </c>
    </row>
    <row r="1463" spans="1:6">
      <c r="A1463" s="34">
        <f>Subsurface_Live_Data!A237</f>
        <v>57.5</v>
      </c>
      <c r="B1463" s="34">
        <f>Subsurface_Live_Data!X237</f>
        <v>12.512347359779255</v>
      </c>
      <c r="C1463" s="34">
        <f>Subsurface_Live_Data!A237</f>
        <v>57.5</v>
      </c>
      <c r="D1463" s="34">
        <f>Subsurface_Live_Data!Y237</f>
        <v>11.365470361125283</v>
      </c>
      <c r="E1463" s="34">
        <f>Subsurface_Live_Data!A237</f>
        <v>57.5</v>
      </c>
      <c r="F1463" s="34">
        <f>Subsurface_Live_Data!AA237</f>
        <v>0</v>
      </c>
    </row>
    <row r="1464" spans="1:6">
      <c r="A1464" s="34">
        <f>Subsurface_Live_Data!A238</f>
        <v>58</v>
      </c>
      <c r="B1464" s="34">
        <f>Subsurface_Live_Data!X238</f>
        <v>12.533216506787511</v>
      </c>
      <c r="C1464" s="34">
        <f>Subsurface_Live_Data!A238</f>
        <v>58</v>
      </c>
      <c r="D1464" s="34">
        <f>Subsurface_Live_Data!Y238</f>
        <v>11.301970156879662</v>
      </c>
      <c r="E1464" s="34">
        <f>Subsurface_Live_Data!A238</f>
        <v>58</v>
      </c>
      <c r="F1464" s="34">
        <f>Subsurface_Live_Data!AA238</f>
        <v>0</v>
      </c>
    </row>
    <row r="1465" spans="1:6">
      <c r="A1465" s="34">
        <f>Subsurface_Live_Data!A239</f>
        <v>58.5</v>
      </c>
      <c r="B1465" s="34">
        <f>Subsurface_Live_Data!X239</f>
        <v>12.553696256893964</v>
      </c>
      <c r="C1465" s="34">
        <f>Subsurface_Live_Data!A239</f>
        <v>58.5</v>
      </c>
      <c r="D1465" s="34">
        <f>Subsurface_Live_Data!Y239</f>
        <v>11.335147442685013</v>
      </c>
      <c r="E1465" s="34">
        <f>Subsurface_Live_Data!A239</f>
        <v>58.5</v>
      </c>
      <c r="F1465" s="34">
        <f>Subsurface_Live_Data!AA239</f>
        <v>0</v>
      </c>
    </row>
    <row r="1466" spans="1:6">
      <c r="A1466" s="34">
        <f>Subsurface_Live_Data!A240</f>
        <v>59</v>
      </c>
      <c r="B1466" s="34">
        <f>Subsurface_Live_Data!X240</f>
        <v>12.573646462939188</v>
      </c>
      <c r="C1466" s="34">
        <f>Subsurface_Live_Data!A240</f>
        <v>59</v>
      </c>
      <c r="D1466" s="34">
        <f>Subsurface_Live_Data!Y240</f>
        <v>11.318243607930341</v>
      </c>
      <c r="E1466" s="34">
        <f>Subsurface_Live_Data!A240</f>
        <v>59</v>
      </c>
      <c r="F1466" s="34">
        <f>Subsurface_Live_Data!AA240</f>
        <v>0</v>
      </c>
    </row>
    <row r="1467" spans="1:6">
      <c r="A1467" s="34">
        <f>Subsurface_Live_Data!A241</f>
        <v>59.5</v>
      </c>
      <c r="B1467" s="34">
        <f>Subsurface_Live_Data!X241</f>
        <v>12.592944093252214</v>
      </c>
      <c r="C1467" s="34">
        <f>Subsurface_Live_Data!A241</f>
        <v>59.5</v>
      </c>
      <c r="D1467" s="34">
        <f>Subsurface_Live_Data!Y241</f>
        <v>11.431150496537335</v>
      </c>
      <c r="E1467" s="34">
        <f>Subsurface_Live_Data!A241</f>
        <v>59.5</v>
      </c>
      <c r="F1467" s="34">
        <f>Subsurface_Live_Data!AA241</f>
        <v>0</v>
      </c>
    </row>
    <row r="1468" spans="1:6">
      <c r="A1468" s="34">
        <f>Subsurface_Live_Data!A242</f>
        <v>60</v>
      </c>
      <c r="B1468" s="34">
        <f>Subsurface_Live_Data!X242</f>
        <v>12.611481413668415</v>
      </c>
      <c r="C1468" s="34">
        <f>Subsurface_Live_Data!A242</f>
        <v>60</v>
      </c>
      <c r="D1468" s="34">
        <f>Subsurface_Live_Data!Y242</f>
        <v>11.392478642603386</v>
      </c>
      <c r="E1468" s="34">
        <f>Subsurface_Live_Data!A242</f>
        <v>60</v>
      </c>
      <c r="F1468" s="34">
        <f>Subsurface_Live_Data!AA242</f>
        <v>0</v>
      </c>
    </row>
    <row r="1471" spans="1:6" ht="15.6" customHeight="1">
      <c r="A1471" s="32" t="s">
        <v>636</v>
      </c>
    </row>
    <row r="1472" spans="1:6" ht="27.6" customHeight="1">
      <c r="A1472" s="33" t="s">
        <v>637</v>
      </c>
      <c r="B1472" s="33" t="s">
        <v>638</v>
      </c>
    </row>
    <row r="1473" spans="1:2">
      <c r="A1473" s="34">
        <f>Subsurface_Materials_Evidence!G2</f>
        <v>1</v>
      </c>
      <c r="B1473" s="34">
        <f>Subsurface_Materials_Evidence!H2</f>
        <v>-18</v>
      </c>
    </row>
    <row r="1474" spans="1:2">
      <c r="A1474" s="34">
        <f>Subsurface_Materials_Evidence!G3</f>
        <v>2</v>
      </c>
      <c r="B1474" s="34">
        <f>Subsurface_Materials_Evidence!H3</f>
        <v>-14</v>
      </c>
    </row>
    <row r="1475" spans="1:2">
      <c r="A1475" s="34">
        <f>Subsurface_Materials_Evidence!G4</f>
        <v>3</v>
      </c>
      <c r="B1475" s="34">
        <f>Subsurface_Materials_Evidence!H4</f>
        <v>-10</v>
      </c>
    </row>
    <row r="1476" spans="1:2">
      <c r="A1476" s="34">
        <f>Subsurface_Materials_Evidence!G5</f>
        <v>4</v>
      </c>
      <c r="B1476" s="34">
        <f>Subsurface_Materials_Evidence!H5</f>
        <v>-6</v>
      </c>
    </row>
    <row r="1477" spans="1:2">
      <c r="A1477" s="34">
        <f>Subsurface_Materials_Evidence!G6</f>
        <v>5</v>
      </c>
      <c r="B1477" s="34">
        <f>Subsurface_Materials_Evidence!H6</f>
        <v>-2</v>
      </c>
    </row>
    <row r="1490" spans="1:2" ht="15.6" customHeight="1">
      <c r="A1490" s="32" t="s">
        <v>639</v>
      </c>
    </row>
    <row r="1491" spans="1:2">
      <c r="A1491" s="33" t="s">
        <v>640</v>
      </c>
      <c r="B1491" s="33" t="s">
        <v>641</v>
      </c>
    </row>
    <row r="1492" spans="1:2">
      <c r="A1492" s="34">
        <f>Subsurface_Materials_Evidence!I10</f>
        <v>1</v>
      </c>
      <c r="B1492" s="34">
        <f>Subsurface_Materials_Evidence!J10</f>
        <v>55</v>
      </c>
    </row>
    <row r="1493" spans="1:2">
      <c r="A1493" s="34">
        <f>Subsurface_Materials_Evidence!I11</f>
        <v>2</v>
      </c>
      <c r="B1493" s="34">
        <f>Subsurface_Materials_Evidence!J11</f>
        <v>35</v>
      </c>
    </row>
    <row r="1494" spans="1:2">
      <c r="A1494" s="34">
        <f>Subsurface_Materials_Evidence!I12</f>
        <v>3</v>
      </c>
      <c r="B1494" s="34">
        <f>Subsurface_Materials_Evidence!J12</f>
        <v>40</v>
      </c>
    </row>
    <row r="1495" spans="1:2">
      <c r="A1495" s="34">
        <f>Subsurface_Materials_Evidence!I13</f>
        <v>4</v>
      </c>
      <c r="B1495" s="34">
        <f>Subsurface_Materials_Evidence!J13</f>
        <v>50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642</v>
      </c>
      <c r="B1" s="2" t="s">
        <v>643</v>
      </c>
      <c r="C1" s="2" t="s">
        <v>644</v>
      </c>
      <c r="D1" s="2" t="s">
        <v>645</v>
      </c>
      <c r="E1" s="2" t="s">
        <v>646</v>
      </c>
      <c r="G1" s="2" t="s">
        <v>642</v>
      </c>
      <c r="H1" s="2" t="s">
        <v>647</v>
      </c>
      <c r="I1" s="2" t="s">
        <v>648</v>
      </c>
      <c r="J1" s="2" t="s">
        <v>649</v>
      </c>
      <c r="K1" s="2" t="s">
        <v>642</v>
      </c>
      <c r="L1" s="2" t="s">
        <v>650</v>
      </c>
      <c r="M1" s="2" t="s">
        <v>651</v>
      </c>
      <c r="N1" s="2" t="s">
        <v>652</v>
      </c>
      <c r="P1" s="2" t="s">
        <v>642</v>
      </c>
      <c r="Q1" s="2" t="s">
        <v>653</v>
      </c>
      <c r="R1" s="2" t="s">
        <v>654</v>
      </c>
      <c r="S1" s="2" t="s">
        <v>655</v>
      </c>
      <c r="T1" s="2" t="s">
        <v>656</v>
      </c>
      <c r="V1" s="2" t="s">
        <v>642</v>
      </c>
      <c r="W1" s="2" t="s">
        <v>657</v>
      </c>
      <c r="Y1" s="2" t="s">
        <v>642</v>
      </c>
      <c r="Z1" s="2" t="s">
        <v>643</v>
      </c>
      <c r="AA1" s="2" t="s">
        <v>658</v>
      </c>
      <c r="AB1" s="2" t="s">
        <v>659</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660</v>
      </c>
      <c r="B1" s="2" t="s">
        <v>661</v>
      </c>
      <c r="C1" s="2" t="s">
        <v>662</v>
      </c>
      <c r="D1" s="2" t="s">
        <v>663</v>
      </c>
      <c r="E1" s="2" t="s">
        <v>664</v>
      </c>
      <c r="G1" s="2" t="s">
        <v>660</v>
      </c>
      <c r="H1" s="2" t="s">
        <v>665</v>
      </c>
      <c r="I1" s="2" t="s">
        <v>666</v>
      </c>
      <c r="J1" s="2" t="s">
        <v>667</v>
      </c>
      <c r="K1" s="2" t="s">
        <v>668</v>
      </c>
      <c r="M1" s="2" t="s">
        <v>660</v>
      </c>
      <c r="N1" s="2" t="s">
        <v>669</v>
      </c>
      <c r="O1" s="2" t="s">
        <v>670</v>
      </c>
      <c r="P1" s="2" t="s">
        <v>671</v>
      </c>
      <c r="Q1" s="2" t="s">
        <v>672</v>
      </c>
      <c r="S1" s="2" t="s">
        <v>660</v>
      </c>
      <c r="T1" s="2" t="s">
        <v>673</v>
      </c>
      <c r="U1" s="2" t="s">
        <v>674</v>
      </c>
      <c r="V1" s="2" t="s">
        <v>675</v>
      </c>
      <c r="W1" s="2" t="s">
        <v>676</v>
      </c>
      <c r="Y1" s="2" t="s">
        <v>660</v>
      </c>
      <c r="Z1" s="2" t="s">
        <v>677</v>
      </c>
      <c r="AA1" s="2" t="s">
        <v>678</v>
      </c>
      <c r="AB1" s="2" t="s">
        <v>679</v>
      </c>
      <c r="AC1" s="2" t="s">
        <v>680</v>
      </c>
      <c r="AE1" s="2" t="s">
        <v>660</v>
      </c>
      <c r="AF1" s="2" t="s">
        <v>681</v>
      </c>
      <c r="AG1" s="2" t="s">
        <v>682</v>
      </c>
      <c r="AH1" s="2" t="s">
        <v>683</v>
      </c>
      <c r="AI1" s="2" t="s">
        <v>684</v>
      </c>
      <c r="AK1" s="2" t="s">
        <v>660</v>
      </c>
      <c r="AL1" s="2" t="s">
        <v>685</v>
      </c>
      <c r="AM1" s="2" t="s">
        <v>686</v>
      </c>
      <c r="AN1" s="2" t="s">
        <v>687</v>
      </c>
      <c r="AO1" s="2" t="s">
        <v>688</v>
      </c>
      <c r="AQ1" s="2" t="s">
        <v>660</v>
      </c>
      <c r="AR1" s="2" t="s">
        <v>689</v>
      </c>
      <c r="AS1" s="2" t="s">
        <v>690</v>
      </c>
      <c r="AT1" s="2" t="s">
        <v>691</v>
      </c>
      <c r="AU1" s="2" t="s">
        <v>692</v>
      </c>
      <c r="AV1" s="2" t="s">
        <v>693</v>
      </c>
      <c r="AX1" s="2" t="s">
        <v>660</v>
      </c>
      <c r="AY1" s="2" t="s">
        <v>694</v>
      </c>
      <c r="AZ1" s="2" t="s">
        <v>661</v>
      </c>
      <c r="BA1" s="2" t="s">
        <v>662</v>
      </c>
      <c r="BB1" s="2" t="s">
        <v>663</v>
      </c>
      <c r="BC1" s="2" t="s">
        <v>664</v>
      </c>
      <c r="BE1" s="2" t="s">
        <v>660</v>
      </c>
      <c r="BF1" s="2" t="s">
        <v>695</v>
      </c>
      <c r="BG1" s="2" t="s">
        <v>665</v>
      </c>
      <c r="BH1" s="2" t="s">
        <v>666</v>
      </c>
      <c r="BI1" s="2" t="s">
        <v>667</v>
      </c>
      <c r="BJ1" s="2" t="s">
        <v>668</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62" t="s">
        <v>696</v>
      </c>
      <c r="B1" s="63"/>
      <c r="C1" s="63"/>
      <c r="D1" s="63"/>
      <c r="E1" s="63"/>
      <c r="F1" s="63"/>
    </row>
    <row r="3" spans="1:6">
      <c r="A3" s="2" t="s">
        <v>65</v>
      </c>
      <c r="B3" s="2" t="s">
        <v>66</v>
      </c>
      <c r="C3" s="2" t="s">
        <v>67</v>
      </c>
      <c r="D3" s="2" t="s">
        <v>68</v>
      </c>
      <c r="E3" s="2" t="s">
        <v>69</v>
      </c>
      <c r="F3" s="2" t="s">
        <v>697</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62" t="s">
        <v>698</v>
      </c>
      <c r="B1" s="63"/>
      <c r="C1" s="63"/>
      <c r="D1" s="63"/>
    </row>
    <row r="3" spans="1:4">
      <c r="A3" s="2" t="s">
        <v>699</v>
      </c>
      <c r="B3" s="2" t="s">
        <v>113</v>
      </c>
      <c r="C3" s="2" t="s">
        <v>700</v>
      </c>
      <c r="D3" s="2" t="s">
        <v>701</v>
      </c>
    </row>
    <row r="4" spans="1:4">
      <c r="A4" s="1" t="s">
        <v>702</v>
      </c>
      <c r="B4" s="1" t="s">
        <v>703</v>
      </c>
      <c r="C4" s="1" t="s">
        <v>704</v>
      </c>
      <c r="D4" s="1" t="s">
        <v>705</v>
      </c>
    </row>
    <row r="5" spans="1:4" ht="26.25" customHeight="1">
      <c r="A5" s="1" t="s">
        <v>706</v>
      </c>
      <c r="B5" s="1" t="s">
        <v>707</v>
      </c>
      <c r="C5" s="1" t="s">
        <v>708</v>
      </c>
      <c r="D5" s="1" t="s">
        <v>709</v>
      </c>
    </row>
    <row r="6" spans="1:4" ht="26.25" customHeight="1">
      <c r="A6" s="1" t="s">
        <v>710</v>
      </c>
      <c r="B6" s="1" t="s">
        <v>711</v>
      </c>
      <c r="C6" s="1" t="s">
        <v>712</v>
      </c>
      <c r="D6" s="1" t="s">
        <v>713</v>
      </c>
    </row>
    <row r="7" spans="1:4">
      <c r="A7" s="1" t="s">
        <v>714</v>
      </c>
      <c r="B7" s="1" t="s">
        <v>715</v>
      </c>
      <c r="C7" s="1" t="s">
        <v>716</v>
      </c>
      <c r="D7" s="1" t="s">
        <v>717</v>
      </c>
    </row>
    <row r="8" spans="1:4">
      <c r="A8" s="1" t="s">
        <v>718</v>
      </c>
      <c r="B8" s="1" t="s">
        <v>719</v>
      </c>
      <c r="C8" s="1" t="s">
        <v>720</v>
      </c>
      <c r="D8" s="1" t="s">
        <v>721</v>
      </c>
    </row>
    <row r="9" spans="1:4">
      <c r="A9" s="1" t="s">
        <v>722</v>
      </c>
      <c r="B9" s="1" t="s">
        <v>723</v>
      </c>
      <c r="C9" s="1" t="s">
        <v>724</v>
      </c>
      <c r="D9" s="1" t="s">
        <v>725</v>
      </c>
    </row>
    <row r="10" spans="1:4">
      <c r="A10" s="1" t="s">
        <v>726</v>
      </c>
      <c r="B10" s="1" t="s">
        <v>727</v>
      </c>
      <c r="C10" s="1" t="s">
        <v>728</v>
      </c>
      <c r="D10" s="1" t="s">
        <v>729</v>
      </c>
    </row>
    <row r="11" spans="1:4">
      <c r="A11" s="1" t="s">
        <v>730</v>
      </c>
      <c r="B11" s="1" t="s">
        <v>731</v>
      </c>
      <c r="C11" s="1" t="s">
        <v>732</v>
      </c>
      <c r="D11" s="1" t="s">
        <v>733</v>
      </c>
    </row>
    <row r="12" spans="1:4">
      <c r="A12" s="1" t="s">
        <v>734</v>
      </c>
      <c r="B12" s="1" t="s">
        <v>735</v>
      </c>
      <c r="C12" s="1" t="s">
        <v>736</v>
      </c>
      <c r="D12" s="1" t="s">
        <v>737</v>
      </c>
    </row>
    <row r="13" spans="1:4">
      <c r="A13" s="1" t="s">
        <v>738</v>
      </c>
      <c r="B13" s="1" t="s">
        <v>739</v>
      </c>
      <c r="C13" s="1" t="s">
        <v>740</v>
      </c>
      <c r="D13" s="1" t="s">
        <v>741</v>
      </c>
    </row>
    <row r="14" spans="1:4">
      <c r="A14" s="1" t="s">
        <v>742</v>
      </c>
      <c r="B14" s="1" t="s">
        <v>743</v>
      </c>
      <c r="C14" s="1" t="s">
        <v>744</v>
      </c>
      <c r="D14" s="1" t="s">
        <v>745</v>
      </c>
    </row>
    <row r="15" spans="1:4">
      <c r="A15" s="1" t="s">
        <v>746</v>
      </c>
      <c r="B15" s="1" t="s">
        <v>747</v>
      </c>
      <c r="C15" s="1" t="s">
        <v>748</v>
      </c>
      <c r="D15" s="1" t="s">
        <v>749</v>
      </c>
    </row>
    <row r="16" spans="1:4">
      <c r="A16" s="1" t="s">
        <v>750</v>
      </c>
      <c r="B16" s="1" t="s">
        <v>751</v>
      </c>
      <c r="C16" s="1" t="s">
        <v>752</v>
      </c>
      <c r="D16" s="1" t="s">
        <v>753</v>
      </c>
    </row>
    <row r="17" spans="1:4">
      <c r="A17" s="1" t="s">
        <v>754</v>
      </c>
      <c r="B17" s="1" t="s">
        <v>755</v>
      </c>
      <c r="C17" s="1" t="s">
        <v>756</v>
      </c>
      <c r="D17" s="1" t="s">
        <v>757</v>
      </c>
    </row>
    <row r="18" spans="1:4">
      <c r="A18" s="1" t="s">
        <v>758</v>
      </c>
      <c r="B18" s="1" t="s">
        <v>759</v>
      </c>
      <c r="C18" s="1" t="s">
        <v>760</v>
      </c>
      <c r="D18" s="1" t="s">
        <v>761</v>
      </c>
    </row>
    <row r="19" spans="1:4">
      <c r="A19" s="1" t="s">
        <v>762</v>
      </c>
      <c r="B19" s="1" t="s">
        <v>763</v>
      </c>
      <c r="C19" s="1" t="s">
        <v>764</v>
      </c>
      <c r="D19" s="1" t="s">
        <v>99</v>
      </c>
    </row>
    <row r="20" spans="1:4">
      <c r="A20" s="1" t="s">
        <v>765</v>
      </c>
      <c r="B20" s="1" t="s">
        <v>766</v>
      </c>
      <c r="C20" s="1" t="s">
        <v>99</v>
      </c>
      <c r="D20" s="1" t="s">
        <v>767</v>
      </c>
    </row>
    <row r="21" spans="1:4" ht="26.25" customHeight="1">
      <c r="A21" s="1" t="s">
        <v>768</v>
      </c>
      <c r="B21" s="1" t="s">
        <v>769</v>
      </c>
      <c r="C21" s="1" t="s">
        <v>770</v>
      </c>
      <c r="D21" s="1" t="s">
        <v>771</v>
      </c>
    </row>
    <row r="22" spans="1:4" ht="26.25" customHeight="1">
      <c r="A22" s="1" t="s">
        <v>772</v>
      </c>
      <c r="B22" s="1" t="s">
        <v>773</v>
      </c>
      <c r="C22" s="1" t="s">
        <v>774</v>
      </c>
      <c r="D22" s="1" t="s">
        <v>775</v>
      </c>
    </row>
    <row r="23" spans="1:4" ht="26.25" customHeight="1">
      <c r="A23" s="1" t="s">
        <v>776</v>
      </c>
      <c r="B23" s="1" t="s">
        <v>777</v>
      </c>
      <c r="C23" s="1" t="s">
        <v>778</v>
      </c>
      <c r="D23" s="1" t="s">
        <v>779</v>
      </c>
    </row>
    <row r="24" spans="1:4">
      <c r="A24" s="1" t="s">
        <v>780</v>
      </c>
      <c r="B24" s="1" t="s">
        <v>781</v>
      </c>
      <c r="C24" s="1" t="s">
        <v>782</v>
      </c>
      <c r="D24" s="1" t="s">
        <v>783</v>
      </c>
    </row>
    <row r="25" spans="1:4">
      <c r="A25" s="1" t="s">
        <v>784</v>
      </c>
      <c r="B25" s="1" t="s">
        <v>785</v>
      </c>
      <c r="C25" s="1" t="s">
        <v>786</v>
      </c>
      <c r="D25" s="1" t="s">
        <v>787</v>
      </c>
    </row>
    <row r="26" spans="1:4">
      <c r="A26" s="1" t="s">
        <v>788</v>
      </c>
      <c r="B26" s="1" t="s">
        <v>789</v>
      </c>
      <c r="C26" s="1" t="s">
        <v>790</v>
      </c>
      <c r="D26" s="1" t="s">
        <v>791</v>
      </c>
    </row>
    <row r="27" spans="1:4" ht="26.25" customHeight="1">
      <c r="A27" s="1" t="s">
        <v>792</v>
      </c>
      <c r="B27" s="1" t="s">
        <v>793</v>
      </c>
      <c r="C27" s="1" t="s">
        <v>794</v>
      </c>
      <c r="D27" s="1" t="s">
        <v>795</v>
      </c>
    </row>
    <row r="28" spans="1:4">
      <c r="A28" s="1" t="s">
        <v>796</v>
      </c>
      <c r="B28" s="1" t="s">
        <v>797</v>
      </c>
      <c r="C28" s="1" t="s">
        <v>798</v>
      </c>
      <c r="D28" s="1" t="s">
        <v>799</v>
      </c>
    </row>
    <row r="29" spans="1:4">
      <c r="A29" s="1" t="s">
        <v>800</v>
      </c>
      <c r="B29" s="1" t="s">
        <v>801</v>
      </c>
      <c r="C29" s="1" t="s">
        <v>802</v>
      </c>
      <c r="D29" s="1" t="s">
        <v>803</v>
      </c>
    </row>
    <row r="30" spans="1:4" ht="26.25" customHeight="1">
      <c r="A30" s="1" t="s">
        <v>804</v>
      </c>
      <c r="B30" s="1" t="s">
        <v>805</v>
      </c>
      <c r="C30" s="1" t="s">
        <v>806</v>
      </c>
      <c r="D30" s="1" t="s">
        <v>807</v>
      </c>
    </row>
    <row r="31" spans="1:4" ht="26.25" customHeight="1">
      <c r="A31" s="1" t="s">
        <v>808</v>
      </c>
      <c r="B31" s="1" t="s">
        <v>809</v>
      </c>
      <c r="C31" s="1" t="s">
        <v>810</v>
      </c>
      <c r="D31" s="1" t="s">
        <v>811</v>
      </c>
    </row>
    <row r="32" spans="1:4" ht="26.25" customHeight="1">
      <c r="A32" s="1" t="s">
        <v>812</v>
      </c>
      <c r="B32" s="1" t="s">
        <v>813</v>
      </c>
      <c r="C32" s="1" t="s">
        <v>814</v>
      </c>
      <c r="D32" s="1" t="s">
        <v>815</v>
      </c>
    </row>
    <row r="34" spans="1:4" ht="16.8" customHeight="1">
      <c r="A34" s="28" t="s">
        <v>816</v>
      </c>
    </row>
    <row r="35" spans="1:4" ht="27.6" customHeight="1">
      <c r="A35" s="23" t="s">
        <v>817</v>
      </c>
      <c r="B35" s="23" t="s">
        <v>818</v>
      </c>
      <c r="C35" s="23" t="s">
        <v>819</v>
      </c>
      <c r="D35" s="23" t="s">
        <v>525</v>
      </c>
    </row>
    <row r="36" spans="1:4" ht="27.6" customHeight="1">
      <c r="A36" s="25" t="s">
        <v>820</v>
      </c>
      <c r="B36" s="25" t="s">
        <v>821</v>
      </c>
      <c r="C36" s="25" t="s">
        <v>822</v>
      </c>
      <c r="D36" s="25" t="s">
        <v>527</v>
      </c>
    </row>
    <row r="37" spans="1:4">
      <c r="A37" s="25" t="s">
        <v>823</v>
      </c>
      <c r="B37" s="25" t="s">
        <v>824</v>
      </c>
      <c r="C37" s="25" t="s">
        <v>825</v>
      </c>
      <c r="D37" s="25" t="s">
        <v>528</v>
      </c>
    </row>
    <row r="38" spans="1:4" ht="27.6" customHeight="1">
      <c r="A38" s="25" t="s">
        <v>826</v>
      </c>
      <c r="B38" s="25" t="s">
        <v>827</v>
      </c>
      <c r="C38" s="25" t="s">
        <v>828</v>
      </c>
      <c r="D38" s="25" t="s">
        <v>530</v>
      </c>
    </row>
    <row r="39" spans="1:4">
      <c r="A39" s="25" t="s">
        <v>829</v>
      </c>
      <c r="B39" s="25" t="s">
        <v>830</v>
      </c>
      <c r="C39" s="25" t="s">
        <v>831</v>
      </c>
      <c r="D39" s="25" t="s">
        <v>832</v>
      </c>
    </row>
    <row r="40" spans="1:4" ht="27.6" customHeight="1">
      <c r="A40" s="25" t="s">
        <v>833</v>
      </c>
      <c r="B40" s="25" t="s">
        <v>834</v>
      </c>
      <c r="C40" s="25" t="s">
        <v>835</v>
      </c>
      <c r="D40" s="25" t="s">
        <v>836</v>
      </c>
    </row>
    <row r="42" spans="1:4" ht="27.6" customHeight="1">
      <c r="A42" s="25" t="s">
        <v>837</v>
      </c>
      <c r="B42" s="25" t="s">
        <v>838</v>
      </c>
      <c r="C42" s="25" t="s">
        <v>839</v>
      </c>
      <c r="D42" s="25" t="s">
        <v>840</v>
      </c>
    </row>
    <row r="43" spans="1:4" ht="27.6" customHeight="1">
      <c r="A43" s="25" t="s">
        <v>841</v>
      </c>
      <c r="B43" s="25" t="s">
        <v>842</v>
      </c>
      <c r="C43" s="25" t="s">
        <v>843</v>
      </c>
      <c r="D43" s="25" t="s">
        <v>844</v>
      </c>
    </row>
    <row r="45" spans="1:4">
      <c r="A45" s="25" t="s">
        <v>845</v>
      </c>
      <c r="B45" s="25" t="s">
        <v>846</v>
      </c>
      <c r="C45" s="25" t="s">
        <v>847</v>
      </c>
      <c r="D45" s="25" t="s">
        <v>848</v>
      </c>
    </row>
    <row r="46" spans="1:4">
      <c r="A46" s="25" t="s">
        <v>849</v>
      </c>
      <c r="B46" s="25" t="s">
        <v>850</v>
      </c>
      <c r="C46" s="25" t="s">
        <v>851</v>
      </c>
      <c r="D46" s="25" t="s">
        <v>852</v>
      </c>
    </row>
    <row r="47" spans="1:4" ht="27.6" customHeight="1">
      <c r="A47" s="25" t="s">
        <v>853</v>
      </c>
      <c r="B47" s="25" t="s">
        <v>854</v>
      </c>
      <c r="C47" s="25" t="s">
        <v>855</v>
      </c>
      <c r="D47" s="25" t="s">
        <v>856</v>
      </c>
    </row>
    <row r="48" spans="1:4" ht="27.6" customHeight="1">
      <c r="A48" s="25" t="s">
        <v>857</v>
      </c>
      <c r="B48" s="25" t="s">
        <v>858</v>
      </c>
      <c r="C48" s="25" t="s">
        <v>859</v>
      </c>
      <c r="D48" s="25" t="s">
        <v>860</v>
      </c>
    </row>
    <row r="49" spans="1:4" ht="27.6" customHeight="1">
      <c r="A49" s="25" t="s">
        <v>861</v>
      </c>
      <c r="B49" s="25" t="s">
        <v>862</v>
      </c>
      <c r="C49" s="25" t="s">
        <v>863</v>
      </c>
      <c r="D49" s="25" t="s">
        <v>864</v>
      </c>
    </row>
  </sheetData>
  <mergeCells count="1">
    <mergeCell ref="A1:D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62" t="s">
        <v>865</v>
      </c>
      <c r="B1" s="63"/>
      <c r="C1" s="63"/>
      <c r="D1" s="63"/>
      <c r="E1" s="63"/>
    </row>
    <row r="2" spans="1:5" ht="13.95" customHeight="1">
      <c r="A2" s="68" t="s">
        <v>866</v>
      </c>
      <c r="B2" s="63"/>
      <c r="C2" s="63"/>
      <c r="D2" s="63"/>
      <c r="E2" s="63"/>
    </row>
    <row r="4" spans="1:5">
      <c r="A4" s="2" t="s">
        <v>867</v>
      </c>
      <c r="B4" s="2" t="s">
        <v>699</v>
      </c>
      <c r="C4" s="2" t="s">
        <v>868</v>
      </c>
      <c r="D4" s="2" t="s">
        <v>869</v>
      </c>
      <c r="E4" s="2" t="s">
        <v>870</v>
      </c>
    </row>
    <row r="5" spans="1:5">
      <c r="A5" s="1" t="s">
        <v>871</v>
      </c>
      <c r="B5" s="12" t="s">
        <v>872</v>
      </c>
      <c r="C5" s="1" t="s">
        <v>873</v>
      </c>
      <c r="D5" s="1" t="s">
        <v>874</v>
      </c>
      <c r="E5" s="1" t="s">
        <v>875</v>
      </c>
    </row>
    <row r="6" spans="1:5" ht="39.450000000000003" customHeight="1">
      <c r="A6" s="1" t="s">
        <v>876</v>
      </c>
      <c r="B6" s="12" t="s">
        <v>877</v>
      </c>
      <c r="C6" s="1" t="s">
        <v>878</v>
      </c>
      <c r="D6" s="1" t="s">
        <v>770</v>
      </c>
      <c r="E6" s="1" t="s">
        <v>879</v>
      </c>
    </row>
    <row r="7" spans="1:5" ht="39.450000000000003" customHeight="1">
      <c r="A7" s="1" t="s">
        <v>880</v>
      </c>
      <c r="B7" s="12" t="s">
        <v>881</v>
      </c>
      <c r="C7" s="1" t="s">
        <v>882</v>
      </c>
      <c r="D7" s="1" t="s">
        <v>774</v>
      </c>
      <c r="E7" s="1" t="s">
        <v>883</v>
      </c>
    </row>
    <row r="8" spans="1:5" ht="26.25" customHeight="1">
      <c r="A8" s="1" t="s">
        <v>884</v>
      </c>
      <c r="B8" s="12" t="s">
        <v>885</v>
      </c>
      <c r="C8" s="1" t="s">
        <v>886</v>
      </c>
      <c r="D8" s="1" t="s">
        <v>887</v>
      </c>
      <c r="E8" s="1" t="s">
        <v>888</v>
      </c>
    </row>
    <row r="9" spans="1:5" ht="26.25" customHeight="1">
      <c r="A9" s="1" t="s">
        <v>889</v>
      </c>
      <c r="B9" s="12" t="s">
        <v>890</v>
      </c>
      <c r="C9" s="1" t="s">
        <v>891</v>
      </c>
      <c r="D9" s="1" t="s">
        <v>892</v>
      </c>
      <c r="E9" s="1" t="s">
        <v>893</v>
      </c>
    </row>
    <row r="10" spans="1:5" ht="26.25" customHeight="1">
      <c r="A10" s="1" t="s">
        <v>894</v>
      </c>
      <c r="B10" s="12" t="s">
        <v>895</v>
      </c>
      <c r="C10" s="1" t="s">
        <v>896</v>
      </c>
      <c r="D10" s="1" t="s">
        <v>897</v>
      </c>
      <c r="E10" s="1" t="s">
        <v>898</v>
      </c>
    </row>
    <row r="11" spans="1:5" ht="26.25" customHeight="1">
      <c r="A11" s="1" t="s">
        <v>899</v>
      </c>
      <c r="B11" s="12" t="s">
        <v>900</v>
      </c>
      <c r="C11" s="1" t="s">
        <v>901</v>
      </c>
      <c r="D11" s="1" t="s">
        <v>902</v>
      </c>
      <c r="E11" s="1" t="s">
        <v>903</v>
      </c>
    </row>
    <row r="12" spans="1:5" ht="26.25" customHeight="1">
      <c r="A12" s="1" t="s">
        <v>904</v>
      </c>
      <c r="B12" s="12" t="s">
        <v>905</v>
      </c>
      <c r="C12" s="1" t="s">
        <v>906</v>
      </c>
      <c r="D12" s="1" t="s">
        <v>907</v>
      </c>
      <c r="E12" s="1" t="s">
        <v>908</v>
      </c>
    </row>
    <row r="13" spans="1:5" ht="26.25" customHeight="1">
      <c r="A13" s="1" t="s">
        <v>909</v>
      </c>
      <c r="B13" s="12" t="s">
        <v>910</v>
      </c>
      <c r="C13" s="1" t="s">
        <v>911</v>
      </c>
      <c r="D13" s="1" t="s">
        <v>912</v>
      </c>
      <c r="E13" s="1" t="s">
        <v>913</v>
      </c>
    </row>
    <row r="14" spans="1:5">
      <c r="A14" s="1" t="s">
        <v>914</v>
      </c>
      <c r="B14" s="12" t="s">
        <v>915</v>
      </c>
      <c r="C14" s="1" t="s">
        <v>916</v>
      </c>
      <c r="D14" s="1" t="s">
        <v>917</v>
      </c>
      <c r="E14" s="1" t="s">
        <v>918</v>
      </c>
    </row>
    <row r="15" spans="1:5">
      <c r="A15" s="1" t="s">
        <v>919</v>
      </c>
      <c r="B15" s="12" t="s">
        <v>920</v>
      </c>
      <c r="C15" s="1" t="s">
        <v>921</v>
      </c>
      <c r="D15" s="1" t="s">
        <v>922</v>
      </c>
      <c r="E15" s="1" t="s">
        <v>923</v>
      </c>
    </row>
    <row r="16" spans="1:5" ht="27.6" customHeight="1">
      <c r="A16" s="1" t="s">
        <v>924</v>
      </c>
      <c r="B16" s="12" t="s">
        <v>925</v>
      </c>
      <c r="C16" s="1" t="s">
        <v>926</v>
      </c>
      <c r="D16" s="1" t="s">
        <v>927</v>
      </c>
      <c r="E16" s="1" t="s">
        <v>928</v>
      </c>
    </row>
    <row r="17" spans="1:5" ht="26.25" customHeight="1">
      <c r="A17" s="1" t="s">
        <v>929</v>
      </c>
      <c r="B17" s="12" t="s">
        <v>930</v>
      </c>
      <c r="C17" s="1" t="s">
        <v>931</v>
      </c>
      <c r="D17" s="1" t="s">
        <v>932</v>
      </c>
      <c r="E17" s="1" t="s">
        <v>933</v>
      </c>
    </row>
    <row r="18" spans="1:5" ht="26.25" customHeight="1">
      <c r="A18" s="1" t="s">
        <v>934</v>
      </c>
      <c r="B18" s="12" t="s">
        <v>935</v>
      </c>
      <c r="C18" s="1" t="s">
        <v>936</v>
      </c>
      <c r="D18" s="1" t="s">
        <v>937</v>
      </c>
      <c r="E18" s="1" t="s">
        <v>938</v>
      </c>
    </row>
    <row r="19" spans="1:5" ht="26.25" customHeight="1">
      <c r="A19" s="1" t="s">
        <v>939</v>
      </c>
      <c r="B19" s="12" t="s">
        <v>940</v>
      </c>
      <c r="C19" s="1" t="s">
        <v>941</v>
      </c>
      <c r="D19" s="1" t="s">
        <v>942</v>
      </c>
      <c r="E19" s="1" t="s">
        <v>943</v>
      </c>
    </row>
  </sheetData>
  <mergeCells count="2">
    <mergeCell ref="A2:E2"/>
    <mergeCell ref="A1:E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62" t="s">
        <v>944</v>
      </c>
      <c r="B1" s="63"/>
      <c r="C1" s="63"/>
    </row>
    <row r="3" spans="1:3">
      <c r="A3" s="2" t="s">
        <v>1</v>
      </c>
      <c r="B3" s="2" t="s">
        <v>70</v>
      </c>
      <c r="C3" s="2" t="s">
        <v>699</v>
      </c>
    </row>
    <row r="4" spans="1:3">
      <c r="A4" s="1" t="s">
        <v>945</v>
      </c>
      <c r="B4" s="1" t="str">
        <f>IF(Inputs!C7&lt;Inputs!C8,"OK","Fix x_min/x_max")</f>
        <v>OK</v>
      </c>
      <c r="C4" s="1" t="s">
        <v>946</v>
      </c>
    </row>
    <row r="5" spans="1:3">
      <c r="A5" s="1" t="s">
        <v>947</v>
      </c>
      <c r="B5" s="1" t="str">
        <f>IF(Inputs!C5&gt;0,"OK","Fix z0")</f>
        <v>OK</v>
      </c>
      <c r="C5" s="1" t="s">
        <v>948</v>
      </c>
    </row>
    <row r="6" spans="1:3">
      <c r="A6" s="1" t="s">
        <v>949</v>
      </c>
      <c r="B6" s="1" t="str">
        <f>IF(Inputs!C10&gt;0,"OK","Fix x_edge")</f>
        <v>OK</v>
      </c>
      <c r="C6" s="1" t="s">
        <v>950</v>
      </c>
    </row>
    <row r="7" spans="1:3">
      <c r="A7" s="1" t="s">
        <v>951</v>
      </c>
      <c r="B7" s="1" t="str">
        <f>IF(Inputs!C12&gt;0,"OK","Fix n")</f>
        <v>OK</v>
      </c>
      <c r="C7" s="1" t="s">
        <v>952</v>
      </c>
    </row>
    <row r="8" spans="1:3">
      <c r="A8" s="1" t="s">
        <v>953</v>
      </c>
      <c r="B8" s="1" t="str">
        <f>IF(AND(Inputs!C13&gt;0,Inputs!C14&gt;0),"OK","Fix wavelengths")</f>
        <v>OK</v>
      </c>
      <c r="C8" s="1" t="s">
        <v>954</v>
      </c>
    </row>
    <row r="9" spans="1:3">
      <c r="A9" s="1" t="s">
        <v>955</v>
      </c>
      <c r="B9" s="1" t="str">
        <f>IF(Inputs!C15&gt;0,"OK","Fix baseline")</f>
        <v>OK</v>
      </c>
      <c r="C9" s="1" t="s">
        <v>956</v>
      </c>
    </row>
    <row r="10" spans="1:3">
      <c r="A10" s="1" t="s">
        <v>957</v>
      </c>
      <c r="B10" s="1" t="str">
        <f>IF(OR(Inputs!C27=TRUE,Inputs!C27=FALSE,Inputs!C27="TRUE",Inputs!C27="FALSE",Inputs!C27=1,Inputs!C27=0),"OK","Fix topography toggle")</f>
        <v>OK</v>
      </c>
      <c r="C10" s="1" t="s">
        <v>958</v>
      </c>
    </row>
    <row r="11" spans="1:3">
      <c r="A11" s="1" t="s">
        <v>959</v>
      </c>
      <c r="B11" s="1" t="str">
        <f>IF(AND(Inputs!C31&gt;0,Inputs!C32&gt;0,Inputs!C36&gt;0,Inputs!C39&gt;0,Inputs!C40&gt;0,Inputs!C44&gt;0,Inputs!C45&gt;0),"OK","Fix topography width")</f>
        <v>OK</v>
      </c>
      <c r="C11" s="1" t="s">
        <v>960</v>
      </c>
    </row>
    <row r="12" spans="1:3">
      <c r="A12" s="1" t="s">
        <v>961</v>
      </c>
      <c r="B12" s="1" t="str">
        <f>IF(Inputs!C46&gt;=0,"OK","Fix terrain uncertainty")</f>
        <v>OK</v>
      </c>
      <c r="C12" s="1" t="s">
        <v>962</v>
      </c>
    </row>
    <row r="13" spans="1:3">
      <c r="A13" s="1" t="s">
        <v>963</v>
      </c>
      <c r="B13" s="1" t="str">
        <f>IF(AND(Inputs!C49&gt;0,Inputs!C50&gt;0),"OK","Fix seeded terrain scale")</f>
        <v>OK</v>
      </c>
      <c r="C13" s="1" t="s">
        <v>964</v>
      </c>
    </row>
    <row r="14" spans="1:3">
      <c r="A14" s="1" t="s">
        <v>965</v>
      </c>
      <c r="B14" s="1" t="str">
        <f>IF(Inputs!C48&gt;=0,"OK","Fix seeded amplitude")</f>
        <v>OK</v>
      </c>
      <c r="C14" s="1" t="s">
        <v>966</v>
      </c>
    </row>
    <row r="15" spans="1:3">
      <c r="A15" s="1" t="s">
        <v>967</v>
      </c>
      <c r="B15" s="1" t="str">
        <f>IF(Inputs!C51&gt;=0,"OK","Fix DEM scale")</f>
        <v>OK</v>
      </c>
      <c r="C15" s="1" t="s">
        <v>968</v>
      </c>
    </row>
    <row r="16" spans="1:3">
      <c r="A16" s="1" t="s">
        <v>969</v>
      </c>
      <c r="B16" s="1" t="str">
        <f>IF(Inputs!C52&gt;0,"OK","Fix Europa radius")</f>
        <v>OK</v>
      </c>
      <c r="C16" s="1" t="s">
        <v>970</v>
      </c>
    </row>
    <row r="17" spans="1:3">
      <c r="A17" s="1" t="s">
        <v>971</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972</v>
      </c>
    </row>
    <row r="18" spans="1:3">
      <c r="A18" s="1" t="s">
        <v>973</v>
      </c>
      <c r="B18" s="1" t="str">
        <f>IF(AND(Inputs!I6&lt;Inputs!J6,Inputs!K6&gt;0,Inputs!I7&lt;Inputs!J7,Inputs!K7&gt;0,Inputs!I8&lt;Inputs!J8,Inputs!K8&gt;0,Inputs!I9&lt;Inputs!J9,Inputs!K9&gt;0),"OK","Fix scenario length")</f>
        <v>OK</v>
      </c>
      <c r="C18" s="1" t="s">
        <v>974</v>
      </c>
    </row>
    <row r="19" spans="1:3">
      <c r="A19" s="1" t="s">
        <v>975</v>
      </c>
      <c r="B19" s="1" t="str">
        <f>IF(Inputs!C20&gt;=Dashboard!B16,"OK","High PRF below simple floor")</f>
        <v>OK</v>
      </c>
      <c r="C19" s="1" t="s">
        <v>976</v>
      </c>
    </row>
    <row r="20" spans="1:3">
      <c r="A20" s="1" t="s">
        <v>977</v>
      </c>
      <c r="B20" s="1" t="str">
        <f>IF(COUNTA(Model_Data!A2:A242)=241,"OK","Missing rows")</f>
        <v>OK</v>
      </c>
      <c r="C20" s="1" t="s">
        <v>978</v>
      </c>
    </row>
    <row r="21" spans="1:3">
      <c r="A21" s="1" t="s">
        <v>979</v>
      </c>
      <c r="B21" s="1" t="str">
        <f>IF(Chart_Data!L122=Model_Data!Y122,"OK","Fix off-nadir chart link")</f>
        <v>OK</v>
      </c>
      <c r="C21" s="1" t="s">
        <v>980</v>
      </c>
    </row>
    <row r="22" spans="1:3">
      <c r="A22" s="1" t="s">
        <v>981</v>
      </c>
      <c r="B22" s="1" t="str">
        <f>IF(Chart_Data!M122=Model_Data!X122,"OK","Fix nadir chart link")</f>
        <v>OK</v>
      </c>
      <c r="C22" s="1" t="s">
        <v>982</v>
      </c>
    </row>
    <row r="23" spans="1:3">
      <c r="A23" s="1" t="s">
        <v>983</v>
      </c>
      <c r="B23" s="1" t="str">
        <f>IF(ABS(Chart_Data!N122+Model_Data!AI122*Inputs!C12)&lt;0.001,"OK","Fix apparent-height conversion")</f>
        <v>OK</v>
      </c>
      <c r="C23" s="1" t="s">
        <v>984</v>
      </c>
    </row>
    <row r="25" spans="1:3" ht="13.95" customHeight="1">
      <c r="A25" s="13" t="s">
        <v>985</v>
      </c>
      <c r="B25" s="13"/>
      <c r="C25" s="13"/>
    </row>
    <row r="26" spans="1:3" ht="27" customHeight="1">
      <c r="A26" s="16" t="s">
        <v>986</v>
      </c>
      <c r="B26" s="15" t="s">
        <v>987</v>
      </c>
      <c r="C26" s="15" t="s">
        <v>988</v>
      </c>
    </row>
    <row r="27" spans="1:3" ht="27" customHeight="1">
      <c r="A27" s="16" t="s">
        <v>989</v>
      </c>
      <c r="B27" s="15" t="s">
        <v>987</v>
      </c>
      <c r="C27" s="15" t="s">
        <v>990</v>
      </c>
    </row>
  </sheetData>
  <mergeCells count="1">
    <mergeCell ref="A1:C1"/>
  </mergeCells>
  <conditionalFormatting sqref="B4:B23">
    <cfRule type="containsText" dxfId="3" priority="1" operator="containsText" text="OK"/>
    <cfRule type="notContainsText" dxfId="2" priority="2" operator="notContains" text="OK"/>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7"/>
  <sheetViews>
    <sheetView showGridLines="0" tabSelected="1" workbookViewId="0">
      <selection sqref="A1:G1"/>
    </sheetView>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81" t="s">
        <v>991</v>
      </c>
      <c r="B1" s="63"/>
      <c r="C1" s="63"/>
      <c r="D1" s="63"/>
      <c r="E1" s="63"/>
      <c r="F1" s="63"/>
      <c r="G1" s="63"/>
    </row>
    <row r="2" spans="1:7" ht="25.5" customHeight="1">
      <c r="A2" s="82" t="s">
        <v>992</v>
      </c>
      <c r="B2" s="57"/>
      <c r="C2" s="57"/>
      <c r="D2" s="57"/>
      <c r="E2" s="57"/>
      <c r="F2" s="57"/>
      <c r="G2" s="58"/>
    </row>
    <row r="3" spans="1:7" ht="31.5" customHeight="1">
      <c r="A3" s="17"/>
      <c r="B3" s="17"/>
      <c r="C3" s="17"/>
      <c r="D3" s="17"/>
      <c r="E3" s="17"/>
      <c r="F3" s="17"/>
      <c r="G3" s="17"/>
    </row>
    <row r="4" spans="1:7" ht="31.5" customHeight="1">
      <c r="A4" s="22" t="s">
        <v>90</v>
      </c>
      <c r="B4" s="22" t="s">
        <v>140</v>
      </c>
      <c r="C4" s="22" t="s">
        <v>3</v>
      </c>
      <c r="D4" s="22" t="s">
        <v>92</v>
      </c>
      <c r="E4" s="22" t="s">
        <v>993</v>
      </c>
      <c r="F4" s="22" t="s">
        <v>994</v>
      </c>
      <c r="G4" s="22" t="s">
        <v>995</v>
      </c>
    </row>
    <row r="5" spans="1:7" ht="43.5" customHeight="1">
      <c r="A5" s="18" t="s">
        <v>996</v>
      </c>
      <c r="B5" s="19" t="s">
        <v>997</v>
      </c>
      <c r="C5" s="19" t="s">
        <v>998</v>
      </c>
      <c r="D5" s="19" t="s">
        <v>999</v>
      </c>
      <c r="E5" s="19" t="s">
        <v>1000</v>
      </c>
      <c r="F5" s="19" t="s">
        <v>1001</v>
      </c>
      <c r="G5" s="19" t="s">
        <v>1002</v>
      </c>
    </row>
    <row r="6" spans="1:7" ht="43.5" customHeight="1">
      <c r="A6" s="18" t="s">
        <v>1003</v>
      </c>
      <c r="B6" s="19" t="s">
        <v>1004</v>
      </c>
      <c r="C6" s="19" t="s">
        <v>1005</v>
      </c>
      <c r="D6" s="19" t="s">
        <v>1006</v>
      </c>
      <c r="E6" s="19" t="s">
        <v>1007</v>
      </c>
      <c r="F6" s="19" t="s">
        <v>1008</v>
      </c>
      <c r="G6" s="19" t="s">
        <v>1009</v>
      </c>
    </row>
    <row r="7" spans="1:7" ht="43.5" customHeight="1">
      <c r="A7" s="18" t="s">
        <v>1010</v>
      </c>
      <c r="B7" s="19" t="s">
        <v>1011</v>
      </c>
      <c r="C7" s="19" t="s">
        <v>1012</v>
      </c>
      <c r="D7" s="19" t="s">
        <v>1013</v>
      </c>
      <c r="E7" s="19" t="s">
        <v>1014</v>
      </c>
      <c r="F7" s="19" t="s">
        <v>1015</v>
      </c>
      <c r="G7" s="19" t="s">
        <v>1016</v>
      </c>
    </row>
    <row r="8" spans="1:7" ht="43.5" customHeight="1">
      <c r="A8" s="18" t="s">
        <v>1017</v>
      </c>
      <c r="B8" s="19" t="s">
        <v>1018</v>
      </c>
      <c r="C8" s="19" t="s">
        <v>1019</v>
      </c>
      <c r="D8" s="19" t="s">
        <v>1020</v>
      </c>
      <c r="E8" s="19" t="s">
        <v>1021</v>
      </c>
      <c r="F8" s="19" t="s">
        <v>1022</v>
      </c>
      <c r="G8" s="19" t="s">
        <v>1023</v>
      </c>
    </row>
    <row r="9" spans="1:7" ht="43.5" customHeight="1">
      <c r="A9" s="18" t="s">
        <v>1024</v>
      </c>
      <c r="B9" s="19" t="s">
        <v>1025</v>
      </c>
      <c r="C9" s="19" t="s">
        <v>1026</v>
      </c>
      <c r="D9" s="19" t="s">
        <v>1027</v>
      </c>
      <c r="E9" s="19" t="s">
        <v>1028</v>
      </c>
      <c r="F9" s="19" t="s">
        <v>1029</v>
      </c>
      <c r="G9" s="19" t="s">
        <v>1030</v>
      </c>
    </row>
    <row r="10" spans="1:7" ht="43.5" customHeight="1">
      <c r="A10" s="18" t="s">
        <v>1031</v>
      </c>
      <c r="B10" s="19" t="s">
        <v>1032</v>
      </c>
      <c r="C10" s="19" t="s">
        <v>1033</v>
      </c>
      <c r="D10" s="19" t="s">
        <v>1034</v>
      </c>
      <c r="E10" s="19" t="s">
        <v>1035</v>
      </c>
      <c r="F10" s="19" t="s">
        <v>1036</v>
      </c>
      <c r="G10" s="19" t="s">
        <v>1030</v>
      </c>
    </row>
    <row r="11" spans="1:7" ht="43.5" customHeight="1">
      <c r="A11" s="18" t="s">
        <v>1037</v>
      </c>
      <c r="B11" s="19" t="s">
        <v>1038</v>
      </c>
      <c r="C11" s="19" t="s">
        <v>1039</v>
      </c>
      <c r="D11" s="19" t="s">
        <v>1040</v>
      </c>
      <c r="E11" s="19" t="s">
        <v>1041</v>
      </c>
      <c r="F11" s="19" t="s">
        <v>1042</v>
      </c>
      <c r="G11" s="19" t="s">
        <v>1030</v>
      </c>
    </row>
    <row r="12" spans="1:7" ht="31.5" customHeight="1">
      <c r="A12" s="17"/>
      <c r="B12" s="17"/>
      <c r="C12" s="17"/>
      <c r="D12" s="17"/>
      <c r="E12" s="17"/>
      <c r="F12" s="17"/>
      <c r="G12" s="17"/>
    </row>
    <row r="13" spans="1:7" ht="31.5" customHeight="1">
      <c r="A13" s="81" t="s">
        <v>1043</v>
      </c>
      <c r="B13" s="63"/>
      <c r="C13" s="63"/>
      <c r="D13" s="63"/>
      <c r="E13" s="63"/>
      <c r="F13" s="63"/>
      <c r="G13" s="63"/>
    </row>
    <row r="14" spans="1:7" ht="31.5" customHeight="1">
      <c r="A14" s="22" t="s">
        <v>1044</v>
      </c>
      <c r="B14" s="22" t="s">
        <v>2</v>
      </c>
      <c r="C14" s="22" t="s">
        <v>34</v>
      </c>
      <c r="D14" s="22" t="s">
        <v>1045</v>
      </c>
      <c r="E14" s="22" t="s">
        <v>3</v>
      </c>
      <c r="F14" s="17"/>
      <c r="G14" s="17"/>
    </row>
    <row r="15" spans="1:7" ht="40.5" customHeight="1">
      <c r="A15" s="18" t="s">
        <v>1046</v>
      </c>
      <c r="B15" s="20" t="str">
        <f>IF(COUNTIF(Checks!B4:B23,"OK")=ROWS(Checks!B4:B23),"OK","Review Checks")</f>
        <v>OK</v>
      </c>
      <c r="C15" s="19"/>
      <c r="D15" s="19" t="s">
        <v>1047</v>
      </c>
      <c r="E15" s="19" t="s">
        <v>1048</v>
      </c>
      <c r="F15" s="17"/>
      <c r="G15" s="17"/>
    </row>
    <row r="16" spans="1:7" ht="40.5" customHeight="1">
      <c r="A16" s="18" t="s">
        <v>38</v>
      </c>
      <c r="B16" s="21">
        <f>Dashboard!B7</f>
        <v>550.69986033905366</v>
      </c>
      <c r="C16" s="19" t="s">
        <v>39</v>
      </c>
      <c r="D16" s="19" t="s">
        <v>1049</v>
      </c>
      <c r="E16" s="19" t="s">
        <v>1050</v>
      </c>
      <c r="F16" s="17"/>
      <c r="G16" s="17"/>
    </row>
    <row r="17" spans="1:7" ht="40.5" customHeight="1">
      <c r="A17" s="18" t="s">
        <v>1051</v>
      </c>
      <c r="B17" s="21">
        <f>Dashboard!B8</f>
        <v>278.8355336025972</v>
      </c>
      <c r="C17" s="19" t="s">
        <v>39</v>
      </c>
      <c r="D17" s="19" t="s">
        <v>1052</v>
      </c>
      <c r="E17" s="19" t="s">
        <v>1053</v>
      </c>
      <c r="F17" s="17"/>
      <c r="G17" s="17"/>
    </row>
    <row r="18" spans="1:7" ht="40.5" customHeight="1">
      <c r="A18" s="18" t="s">
        <v>43</v>
      </c>
      <c r="B18" s="21">
        <f>Dashboard!B9</f>
        <v>-271.86432673645646</v>
      </c>
      <c r="C18" s="19" t="s">
        <v>39</v>
      </c>
      <c r="D18" s="19" t="s">
        <v>1054</v>
      </c>
      <c r="E18" s="19" t="s">
        <v>1055</v>
      </c>
      <c r="F18" s="17"/>
      <c r="G18" s="17"/>
    </row>
    <row r="19" spans="1:7" ht="40.5" customHeight="1">
      <c r="A19" s="18" t="s">
        <v>60</v>
      </c>
      <c r="B19" s="21">
        <f>Dashboard!B16</f>
        <v>1068.1204298898592</v>
      </c>
      <c r="C19" s="19" t="s">
        <v>58</v>
      </c>
      <c r="D19" s="19" t="s">
        <v>1056</v>
      </c>
      <c r="E19" s="19" t="s">
        <v>1057</v>
      </c>
      <c r="F19" s="17"/>
      <c r="G19" s="17"/>
    </row>
    <row r="20" spans="1:7" ht="40.5" customHeight="1">
      <c r="A20" s="18" t="s">
        <v>1058</v>
      </c>
      <c r="B20" s="20" t="s">
        <v>987</v>
      </c>
      <c r="C20" s="19"/>
      <c r="D20" s="19" t="s">
        <v>1059</v>
      </c>
      <c r="E20" s="19" t="s">
        <v>1060</v>
      </c>
      <c r="F20" s="17"/>
      <c r="G20" s="17"/>
    </row>
    <row r="22" spans="1:7" ht="16.8" customHeight="1">
      <c r="A22" s="28" t="s">
        <v>1061</v>
      </c>
    </row>
    <row r="23" spans="1:7">
      <c r="A23" s="23" t="s">
        <v>90</v>
      </c>
      <c r="B23" s="23" t="s">
        <v>140</v>
      </c>
      <c r="C23" s="23" t="s">
        <v>3</v>
      </c>
      <c r="D23" s="23" t="s">
        <v>92</v>
      </c>
      <c r="E23" s="23" t="s">
        <v>993</v>
      </c>
      <c r="F23" s="23" t="s">
        <v>994</v>
      </c>
      <c r="G23" s="23" t="s">
        <v>995</v>
      </c>
    </row>
    <row r="24" spans="1:7" ht="27.6" customHeight="1">
      <c r="A24" s="25" t="s">
        <v>592</v>
      </c>
      <c r="B24" s="25" t="s">
        <v>1062</v>
      </c>
      <c r="C24" s="25" t="s">
        <v>1063</v>
      </c>
      <c r="D24" s="25" t="s">
        <v>1064</v>
      </c>
      <c r="E24" s="25" t="s">
        <v>1065</v>
      </c>
      <c r="F24" s="25" t="s">
        <v>1066</v>
      </c>
      <c r="G24" s="25" t="s">
        <v>1067</v>
      </c>
    </row>
    <row r="25" spans="1:7" ht="27.6" customHeight="1">
      <c r="A25" s="25" t="s">
        <v>1068</v>
      </c>
      <c r="B25" s="25" t="s">
        <v>1069</v>
      </c>
      <c r="C25" s="25" t="s">
        <v>1070</v>
      </c>
      <c r="D25" s="25" t="s">
        <v>1071</v>
      </c>
      <c r="E25" s="25" t="s">
        <v>1072</v>
      </c>
      <c r="F25" s="25" t="s">
        <v>829</v>
      </c>
      <c r="G25" s="25" t="s">
        <v>1067</v>
      </c>
    </row>
    <row r="26" spans="1:7" ht="27.6" customHeight="1">
      <c r="A26" s="25" t="s">
        <v>1073</v>
      </c>
      <c r="B26" s="25" t="s">
        <v>1074</v>
      </c>
      <c r="C26" s="25" t="s">
        <v>1075</v>
      </c>
      <c r="D26" s="25" t="s">
        <v>1076</v>
      </c>
      <c r="E26" s="25" t="s">
        <v>1077</v>
      </c>
      <c r="F26" s="25" t="s">
        <v>1078</v>
      </c>
      <c r="G26" s="25" t="s">
        <v>1067</v>
      </c>
    </row>
    <row r="27" spans="1:7" ht="27.6" customHeight="1">
      <c r="A27" s="25" t="s">
        <v>1079</v>
      </c>
      <c r="B27" s="25" t="s">
        <v>1080</v>
      </c>
      <c r="C27" s="25" t="s">
        <v>1081</v>
      </c>
      <c r="D27" s="25" t="s">
        <v>1082</v>
      </c>
      <c r="E27" s="25" t="s">
        <v>1083</v>
      </c>
      <c r="F27" s="25" t="s">
        <v>1084</v>
      </c>
      <c r="G27" s="25" t="s">
        <v>1067</v>
      </c>
    </row>
    <row r="29" spans="1:7" ht="27.6" customHeight="1">
      <c r="A29" s="25" t="s">
        <v>629</v>
      </c>
      <c r="B29" s="25" t="s">
        <v>1085</v>
      </c>
      <c r="C29" s="25" t="s">
        <v>1086</v>
      </c>
      <c r="D29" s="25" t="s">
        <v>1087</v>
      </c>
      <c r="E29" s="25" t="s">
        <v>1088</v>
      </c>
      <c r="F29" s="25" t="s">
        <v>1089</v>
      </c>
      <c r="G29" s="25" t="s">
        <v>1067</v>
      </c>
    </row>
    <row r="30" spans="1:7" ht="27.6" customHeight="1">
      <c r="A30" s="25" t="s">
        <v>1090</v>
      </c>
      <c r="B30" s="25" t="s">
        <v>1091</v>
      </c>
      <c r="C30" s="25" t="s">
        <v>1092</v>
      </c>
      <c r="D30" s="25" t="s">
        <v>1093</v>
      </c>
      <c r="E30" s="25" t="s">
        <v>1094</v>
      </c>
      <c r="F30" s="25" t="s">
        <v>1095</v>
      </c>
      <c r="G30" s="25" t="s">
        <v>1067</v>
      </c>
    </row>
    <row r="32" spans="1:7" ht="27.6" customHeight="1">
      <c r="A32" s="25" t="s">
        <v>599</v>
      </c>
      <c r="B32" s="25" t="s">
        <v>1096</v>
      </c>
      <c r="C32" s="25" t="s">
        <v>1097</v>
      </c>
      <c r="D32" s="25" t="s">
        <v>1098</v>
      </c>
      <c r="E32" s="25" t="s">
        <v>1099</v>
      </c>
      <c r="F32" s="25" t="s">
        <v>1100</v>
      </c>
      <c r="G32" s="25" t="s">
        <v>1101</v>
      </c>
    </row>
    <row r="33" spans="1:7" ht="27.6" customHeight="1">
      <c r="A33" s="25" t="s">
        <v>606</v>
      </c>
      <c r="B33" s="25" t="s">
        <v>1102</v>
      </c>
      <c r="C33" s="25" t="s">
        <v>1103</v>
      </c>
      <c r="D33" s="25" t="s">
        <v>1104</v>
      </c>
      <c r="E33" s="25" t="s">
        <v>1105</v>
      </c>
      <c r="F33" s="25" t="s">
        <v>1106</v>
      </c>
      <c r="G33" s="25" t="s">
        <v>1101</v>
      </c>
    </row>
    <row r="34" spans="1:7" ht="27.6" customHeight="1">
      <c r="A34" s="25" t="s">
        <v>613</v>
      </c>
      <c r="B34" s="25" t="s">
        <v>1107</v>
      </c>
      <c r="C34" s="25" t="s">
        <v>1108</v>
      </c>
      <c r="D34" s="25" t="s">
        <v>1109</v>
      </c>
      <c r="E34" s="25" t="s">
        <v>1110</v>
      </c>
      <c r="F34" s="25" t="s">
        <v>1089</v>
      </c>
      <c r="G34" s="25" t="s">
        <v>1101</v>
      </c>
    </row>
    <row r="35" spans="1:7" ht="27.6" customHeight="1">
      <c r="A35" s="25" t="s">
        <v>620</v>
      </c>
      <c r="B35" s="25" t="s">
        <v>1111</v>
      </c>
      <c r="C35" s="25" t="s">
        <v>1112</v>
      </c>
      <c r="D35" s="25" t="s">
        <v>1113</v>
      </c>
      <c r="E35" s="25" t="s">
        <v>1114</v>
      </c>
      <c r="F35" s="25" t="s">
        <v>1115</v>
      </c>
      <c r="G35" s="25" t="s">
        <v>1101</v>
      </c>
    </row>
    <row r="36" spans="1:7" ht="27.6" customHeight="1">
      <c r="A36" s="25" t="s">
        <v>636</v>
      </c>
      <c r="B36" s="25" t="s">
        <v>1116</v>
      </c>
      <c r="C36" s="25" t="s">
        <v>1117</v>
      </c>
      <c r="D36" s="25" t="s">
        <v>162</v>
      </c>
      <c r="E36" s="25" t="s">
        <v>1118</v>
      </c>
      <c r="F36" s="25" t="s">
        <v>1119</v>
      </c>
      <c r="G36" s="25" t="s">
        <v>1120</v>
      </c>
    </row>
    <row r="37" spans="1:7" ht="27.6" customHeight="1">
      <c r="A37" s="25" t="s">
        <v>639</v>
      </c>
      <c r="B37" s="25" t="s">
        <v>1121</v>
      </c>
      <c r="C37" s="25" t="s">
        <v>1122</v>
      </c>
      <c r="D37" s="25" t="s">
        <v>165</v>
      </c>
      <c r="E37" s="25" t="s">
        <v>1118</v>
      </c>
      <c r="F37" s="25" t="s">
        <v>1123</v>
      </c>
      <c r="G37" s="25" t="s">
        <v>1101</v>
      </c>
    </row>
  </sheetData>
  <mergeCells count="3">
    <mergeCell ref="A13:G13"/>
    <mergeCell ref="A2:G2"/>
    <mergeCell ref="A1:G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W1465"/>
  <sheetViews>
    <sheetView workbookViewId="0"/>
  </sheetViews>
  <sheetFormatPr defaultRowHeight="13.8"/>
  <sheetData>
    <row r="1" spans="1:49">
      <c r="A1" t="s">
        <v>1124</v>
      </c>
      <c r="B1" t="s">
        <v>1125</v>
      </c>
      <c r="D1" t="s">
        <v>1126</v>
      </c>
      <c r="E1" t="s">
        <v>1127</v>
      </c>
      <c r="F1" t="s">
        <v>1128</v>
      </c>
      <c r="G1" t="s">
        <v>1129</v>
      </c>
      <c r="I1" t="s">
        <v>1130</v>
      </c>
      <c r="J1" t="s">
        <v>1131</v>
      </c>
      <c r="K1" t="s">
        <v>1132</v>
      </c>
      <c r="L1" t="s">
        <v>1133</v>
      </c>
      <c r="M1" t="s">
        <v>1134</v>
      </c>
      <c r="O1" t="s">
        <v>1135</v>
      </c>
      <c r="P1" t="s">
        <v>1136</v>
      </c>
      <c r="Q1" t="s">
        <v>1137</v>
      </c>
      <c r="R1" t="s">
        <v>1138</v>
      </c>
      <c r="S1" t="s">
        <v>1139</v>
      </c>
      <c r="T1" t="s">
        <v>1140</v>
      </c>
      <c r="U1" t="s">
        <v>1141</v>
      </c>
      <c r="V1" t="s">
        <v>1142</v>
      </c>
      <c r="X1" t="s">
        <v>1143</v>
      </c>
      <c r="Y1" t="s">
        <v>1144</v>
      </c>
      <c r="Z1" t="s">
        <v>1145</v>
      </c>
      <c r="AA1" t="s">
        <v>1146</v>
      </c>
      <c r="AB1" t="s">
        <v>1147</v>
      </c>
      <c r="AC1" t="s">
        <v>1148</v>
      </c>
      <c r="AD1" t="s">
        <v>1149</v>
      </c>
      <c r="AE1" t="s">
        <v>1150</v>
      </c>
      <c r="AG1" t="s">
        <v>1151</v>
      </c>
      <c r="AH1" t="s">
        <v>1152</v>
      </c>
      <c r="AI1" t="s">
        <v>1153</v>
      </c>
      <c r="AJ1" t="s">
        <v>1154</v>
      </c>
      <c r="AK1" t="s">
        <v>1155</v>
      </c>
      <c r="AL1" t="s">
        <v>1156</v>
      </c>
      <c r="AM1" t="s">
        <v>1157</v>
      </c>
      <c r="AN1" t="s">
        <v>1158</v>
      </c>
      <c r="AP1" t="s">
        <v>1159</v>
      </c>
      <c r="AQ1" t="s">
        <v>1160</v>
      </c>
      <c r="AR1" t="s">
        <v>1161</v>
      </c>
      <c r="AS1" t="s">
        <v>1162</v>
      </c>
      <c r="AT1" t="s">
        <v>1163</v>
      </c>
      <c r="AU1" t="s">
        <v>1164</v>
      </c>
      <c r="AV1" t="s">
        <v>1165</v>
      </c>
      <c r="AW1" t="s">
        <v>1166</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500" si="15">I194</f>
        <v>0.6</v>
      </c>
      <c r="B437">
        <f t="shared" ref="B437:B500" si="16">J194</f>
        <v>-4.780239127223922</v>
      </c>
      <c r="C437">
        <f t="shared" ref="C437:C500" si="17">K194</f>
        <v>-41765.370410184376</v>
      </c>
      <c r="D437">
        <f t="shared" ref="D437:D500" si="18">L194</f>
        <v>-98763.924239837128</v>
      </c>
      <c r="E437">
        <f t="shared" ref="E437:E500"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45" si="35">I194</f>
        <v>0.6</v>
      </c>
      <c r="B682">
        <f t="shared" ref="B682:B745" si="36">P194</f>
        <v>2678.1194075269232</v>
      </c>
      <c r="C682">
        <f t="shared" ref="C682:C745" si="37">R194</f>
        <v>1110.1013088194502</v>
      </c>
      <c r="D682">
        <f t="shared" ref="D682:D745" si="38">T194</f>
        <v>2551.098200075467</v>
      </c>
      <c r="E682">
        <f t="shared" ref="E682:E745"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90" si="55">I194</f>
        <v>0.6</v>
      </c>
      <c r="B927">
        <f t="shared" ref="B927:B990" si="56">Y194</f>
        <v>2677.8163809813632</v>
      </c>
      <c r="C927">
        <f t="shared" ref="C927:C990" si="57">AA194</f>
        <v>1109.5134375416669</v>
      </c>
      <c r="D927">
        <f t="shared" ref="D927:D990" si="58">AC194</f>
        <v>2551.1472763301176</v>
      </c>
      <c r="E927">
        <f t="shared" ref="E927:E990"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35" si="75">I194</f>
        <v>0.6</v>
      </c>
      <c r="B1172">
        <f t="shared" ref="B1172:B1235" si="76">AH194</f>
        <v>2698.1108631681168</v>
      </c>
      <c r="C1172">
        <f t="shared" ref="C1172:C1235" si="77">AJ194</f>
        <v>2023.4253433638573</v>
      </c>
      <c r="D1172">
        <f t="shared" ref="D1172:D1235" si="78">AL194</f>
        <v>4382.7356096105759</v>
      </c>
      <c r="E1172">
        <f t="shared" ref="E1172:E1235"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80" si="95">I194</f>
        <v>0.6</v>
      </c>
      <c r="B1417">
        <f t="shared" ref="B1417:B1480" si="96">AQ194</f>
        <v>2696.4463864364902</v>
      </c>
      <c r="C1417">
        <f t="shared" ref="C1417:C1480" si="97">AS194</f>
        <v>2022.8801679683361</v>
      </c>
      <c r="D1417">
        <f t="shared" ref="D1417:D1480" si="98">AU194</f>
        <v>4382.539155040683</v>
      </c>
      <c r="E1417">
        <f t="shared" ref="E1417:E1480"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58"/>
  <sheetViews>
    <sheetView workbookViewId="0"/>
  </sheetViews>
  <sheetFormatPr defaultRowHeight="13.8"/>
  <cols>
    <col min="1" max="8" width="18" customWidth="1"/>
  </cols>
  <sheetData>
    <row r="1" spans="1:6">
      <c r="A1" t="s">
        <v>1167</v>
      </c>
    </row>
    <row r="2" spans="1:6">
      <c r="A2" t="s">
        <v>1168</v>
      </c>
      <c r="B2" t="s">
        <v>1169</v>
      </c>
      <c r="C2" t="s">
        <v>1170</v>
      </c>
      <c r="D2" t="s">
        <v>1171</v>
      </c>
      <c r="E2" t="s">
        <v>1172</v>
      </c>
      <c r="F2" t="s">
        <v>1173</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1174</v>
      </c>
    </row>
    <row r="247" spans="1:8">
      <c r="A247" t="s">
        <v>1175</v>
      </c>
      <c r="B247" t="s">
        <v>1176</v>
      </c>
      <c r="C247" t="s">
        <v>1177</v>
      </c>
      <c r="D247" t="s">
        <v>1178</v>
      </c>
      <c r="E247" t="s">
        <v>1179</v>
      </c>
      <c r="F247" t="s">
        <v>1180</v>
      </c>
      <c r="G247" t="s">
        <v>1181</v>
      </c>
      <c r="H247" t="s">
        <v>1182</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1183</v>
      </c>
    </row>
    <row r="492" spans="1:8">
      <c r="A492" t="s">
        <v>1184</v>
      </c>
      <c r="B492" t="s">
        <v>1185</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1010</v>
      </c>
    </row>
    <row r="737" spans="1:8">
      <c r="A737" t="s">
        <v>1186</v>
      </c>
      <c r="B737" t="s">
        <v>1187</v>
      </c>
      <c r="C737" t="s">
        <v>1188</v>
      </c>
      <c r="D737" t="s">
        <v>1189</v>
      </c>
      <c r="E737" t="s">
        <v>1190</v>
      </c>
      <c r="F737" t="s">
        <v>1191</v>
      </c>
      <c r="G737" t="s">
        <v>1192</v>
      </c>
      <c r="H737" t="s">
        <v>1193</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1194</v>
      </c>
    </row>
    <row r="982" spans="1:8">
      <c r="A982" t="s">
        <v>1175</v>
      </c>
      <c r="B982" t="s">
        <v>1176</v>
      </c>
      <c r="C982" t="s">
        <v>1177</v>
      </c>
      <c r="D982" t="s">
        <v>1178</v>
      </c>
      <c r="E982" t="s">
        <v>1179</v>
      </c>
      <c r="F982" t="s">
        <v>1180</v>
      </c>
      <c r="G982" t="s">
        <v>1181</v>
      </c>
      <c r="H982" t="s">
        <v>1182</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1195</v>
      </c>
    </row>
    <row r="1227" spans="1:8">
      <c r="A1227" t="s">
        <v>1175</v>
      </c>
      <c r="B1227" t="s">
        <v>1176</v>
      </c>
      <c r="C1227" t="s">
        <v>1177</v>
      </c>
      <c r="D1227" t="s">
        <v>1178</v>
      </c>
      <c r="E1227" t="s">
        <v>1179</v>
      </c>
      <c r="F1227" t="s">
        <v>1180</v>
      </c>
      <c r="G1227" t="s">
        <v>1181</v>
      </c>
      <c r="H1227" t="s">
        <v>1182</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1196</v>
      </c>
    </row>
    <row r="1472" spans="1:8">
      <c r="A1472" t="s">
        <v>1175</v>
      </c>
      <c r="B1472" t="s">
        <v>1176</v>
      </c>
      <c r="C1472" t="s">
        <v>1177</v>
      </c>
      <c r="D1472" t="s">
        <v>1178</v>
      </c>
      <c r="E1472" t="s">
        <v>1179</v>
      </c>
      <c r="F1472" t="s">
        <v>1180</v>
      </c>
      <c r="G1472" t="s">
        <v>1181</v>
      </c>
      <c r="H1472" t="s">
        <v>1182</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1197</v>
      </c>
    </row>
    <row r="1717" spans="1:8">
      <c r="A1717" t="s">
        <v>1175</v>
      </c>
      <c r="B1717" t="s">
        <v>1176</v>
      </c>
      <c r="C1717" t="s">
        <v>1177</v>
      </c>
      <c r="D1717" t="s">
        <v>1178</v>
      </c>
      <c r="E1717" t="s">
        <v>1179</v>
      </c>
      <c r="F1717" t="s">
        <v>1180</v>
      </c>
      <c r="G1717" t="s">
        <v>1181</v>
      </c>
      <c r="H1717" t="s">
        <v>1182</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4"/>
  <sheetViews>
    <sheetView tabSelected="1" workbookViewId="0">
      <selection sqref="A1:G1"/>
    </sheetView>
  </sheetViews>
  <sheetFormatPr defaultRowHeight="13.8"/>
  <cols>
    <col min="1" max="1" width="28" customWidth="1"/>
    <col min="2" max="2" width="32" customWidth="1"/>
    <col min="3" max="3" width="80" customWidth="1"/>
  </cols>
  <sheetData>
    <row r="1" spans="1:3" ht="21" customHeight="1">
      <c r="A1" s="26" t="s">
        <v>0</v>
      </c>
    </row>
    <row r="2" spans="1:3">
      <c r="A2" s="23" t="s">
        <v>1</v>
      </c>
      <c r="B2" s="23" t="s">
        <v>2</v>
      </c>
      <c r="C2" s="23" t="s">
        <v>3</v>
      </c>
    </row>
    <row r="3" spans="1:3">
      <c r="A3" s="25" t="s">
        <v>4</v>
      </c>
      <c r="B3" s="25" t="str">
        <f>IF(MIN(Subsurface_Live_Data!I2:I242)&gt;MAX(Subsurface_Live_Data!F2:F242),"OK","Review")</f>
        <v>OK</v>
      </c>
      <c r="C3" s="25" t="s">
        <v>5</v>
      </c>
    </row>
    <row r="4" spans="1:3">
      <c r="A4" s="25" t="s">
        <v>6</v>
      </c>
      <c r="B4" s="25" t="str">
        <f>IF(MIN(Subsurface_Live_Data!K2:K242)&gt;MAX(Subsurface_Live_Data!I2:I242),"OK","Review")</f>
        <v>OK</v>
      </c>
      <c r="C4" s="25" t="s">
        <v>7</v>
      </c>
    </row>
    <row r="5" spans="1:3">
      <c r="A5" s="25" t="s">
        <v>8</v>
      </c>
      <c r="B5" s="25" t="str">
        <f>IF(MIN(Subsurface_Live_Data!F2:K242)&gt;0,"OK","Review")</f>
        <v>Review</v>
      </c>
      <c r="C5" s="25" t="s">
        <v>9</v>
      </c>
    </row>
    <row r="6" spans="1:3">
      <c r="A6" s="25" t="s">
        <v>10</v>
      </c>
      <c r="B6" s="25" t="str">
        <f>IF(AND(MIN(Subsurface_Live_Data!H2:H242)&gt;=0,MAX(Subsurface_Live_Data!H2:H242)&lt;=1),"OK","Review")</f>
        <v>OK</v>
      </c>
      <c r="C6" s="25" t="s">
        <v>11</v>
      </c>
    </row>
    <row r="7" spans="1:3">
      <c r="A7" s="25" t="s">
        <v>12</v>
      </c>
      <c r="B7" s="25" t="str">
        <f>IF(COUNT(Subsurface_Live_Data!P2:R242)=ROWS(Subsurface_Live_Data!P2:R242)*3,"OK","Review")</f>
        <v>OK</v>
      </c>
      <c r="C7" s="25" t="s">
        <v>13</v>
      </c>
    </row>
    <row r="8" spans="1:3" ht="27.6" customHeight="1">
      <c r="A8" s="25" t="s">
        <v>14</v>
      </c>
      <c r="B8" s="25" t="s">
        <v>15</v>
      </c>
      <c r="C8" s="25" t="s">
        <v>16</v>
      </c>
    </row>
    <row r="9" spans="1:3">
      <c r="A9" s="25" t="s">
        <v>17</v>
      </c>
      <c r="B9" s="25" t="str">
        <f>IF(ISNUMBER(Subsurface_Inputs!C43),"OK","Review")</f>
        <v>OK</v>
      </c>
      <c r="C9" s="25" t="s">
        <v>18</v>
      </c>
    </row>
    <row r="10" spans="1:3">
      <c r="A10" s="25" t="s">
        <v>19</v>
      </c>
      <c r="B10" s="25" t="str">
        <f>IF(COUNT(Subsurface_Live_Data!X2:Y242)=ROWS(Subsurface_Live_Data!X2:Y242)*2,"OK","Review")</f>
        <v>OK</v>
      </c>
      <c r="C10" s="25" t="s">
        <v>20</v>
      </c>
    </row>
    <row r="11" spans="1:3">
      <c r="A11" s="25" t="s">
        <v>21</v>
      </c>
      <c r="B11" s="25" t="str">
        <f>IF(ISNUMBER(Subsurface_Inputs!C44),"OK","Review")</f>
        <v>OK</v>
      </c>
      <c r="C11" s="25" t="s">
        <v>22</v>
      </c>
    </row>
    <row r="12" spans="1:3">
      <c r="A12" s="25" t="s">
        <v>23</v>
      </c>
      <c r="B12" s="25" t="str">
        <f>IF(SUM(Subsurface_Inputs!C52:C55)&gt;0,"OK","Review")</f>
        <v>OK</v>
      </c>
      <c r="C12" s="25" t="s">
        <v>24</v>
      </c>
    </row>
    <row r="13" spans="1:3">
      <c r="A13" s="25" t="s">
        <v>25</v>
      </c>
      <c r="B13" s="25" t="str">
        <f>IF(COUNT(Subsurface_Scenario_Data!E2:G242)=ROWS(Subsurface_Scenario_Data!E2:G242)*3,"OK","Review")</f>
        <v>OK</v>
      </c>
      <c r="C13" s="25" t="s">
        <v>26</v>
      </c>
    </row>
    <row r="14" spans="1:3">
      <c r="A14" s="25" t="s">
        <v>27</v>
      </c>
      <c r="B14" s="25" t="str">
        <f>IF(COUNT(Subsurface_Radargram_Data!C2:D242)&gt;0,"OK","Review")</f>
        <v>OK</v>
      </c>
      <c r="C14" s="25" t="s">
        <v>28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40"/>
  <sheetViews>
    <sheetView tabSelected="1" workbookViewId="0">
      <selection sqref="A1:G1"/>
    </sheetView>
  </sheetViews>
  <sheetFormatPr defaultRowHeight="13.8"/>
  <cols>
    <col min="1" max="1" width="40" customWidth="1"/>
    <col min="2" max="2" width="42" customWidth="1"/>
    <col min="3" max="3" width="70" customWidth="1"/>
    <col min="4" max="4" width="58" customWidth="1"/>
    <col min="5" max="5" width="46" customWidth="1"/>
  </cols>
  <sheetData>
    <row r="1" spans="1:4" ht="21" customHeight="1">
      <c r="A1" s="26" t="s">
        <v>1198</v>
      </c>
    </row>
    <row r="2" spans="1:4" ht="27.6" customHeight="1">
      <c r="A2" s="27" t="s">
        <v>1199</v>
      </c>
    </row>
    <row r="3" spans="1:4">
      <c r="A3" s="23" t="s">
        <v>699</v>
      </c>
      <c r="B3" s="23" t="s">
        <v>113</v>
      </c>
      <c r="C3" s="23" t="s">
        <v>700</v>
      </c>
      <c r="D3" s="23" t="s">
        <v>32</v>
      </c>
    </row>
    <row r="4" spans="1:4" ht="27.6" customHeight="1">
      <c r="A4" s="25" t="s">
        <v>1200</v>
      </c>
      <c r="B4" s="25" t="s">
        <v>1201</v>
      </c>
      <c r="C4" s="25" t="s">
        <v>1202</v>
      </c>
      <c r="D4" s="25" t="s">
        <v>779</v>
      </c>
    </row>
    <row r="5" spans="1:4" ht="27.6" customHeight="1">
      <c r="A5" s="25" t="s">
        <v>1203</v>
      </c>
      <c r="B5" s="25" t="s">
        <v>1204</v>
      </c>
      <c r="C5" s="25" t="s">
        <v>1205</v>
      </c>
      <c r="D5" s="25" t="s">
        <v>525</v>
      </c>
    </row>
    <row r="6" spans="1:4" ht="27.6" customHeight="1">
      <c r="A6" s="25" t="s">
        <v>1206</v>
      </c>
      <c r="B6" s="25" t="s">
        <v>1207</v>
      </c>
      <c r="C6" s="25" t="s">
        <v>822</v>
      </c>
      <c r="D6" s="25" t="s">
        <v>527</v>
      </c>
    </row>
    <row r="7" spans="1:4" ht="27.6" customHeight="1">
      <c r="A7" s="25" t="s">
        <v>1208</v>
      </c>
      <c r="B7" s="25" t="s">
        <v>1209</v>
      </c>
      <c r="C7" s="25" t="s">
        <v>825</v>
      </c>
      <c r="D7" s="25" t="s">
        <v>528</v>
      </c>
    </row>
    <row r="8" spans="1:4" ht="27.6" customHeight="1">
      <c r="A8" s="25" t="s">
        <v>1210</v>
      </c>
      <c r="B8" s="25" t="s">
        <v>827</v>
      </c>
      <c r="C8" s="25" t="s">
        <v>1211</v>
      </c>
      <c r="D8" s="25" t="s">
        <v>530</v>
      </c>
    </row>
    <row r="9" spans="1:4" ht="27.6" customHeight="1">
      <c r="A9" s="25" t="s">
        <v>1212</v>
      </c>
      <c r="B9" s="25" t="s">
        <v>1213</v>
      </c>
      <c r="C9" s="25" t="s">
        <v>1214</v>
      </c>
      <c r="D9" s="25" t="s">
        <v>1215</v>
      </c>
    </row>
    <row r="10" spans="1:4" ht="27.6" customHeight="1">
      <c r="A10" s="25" t="s">
        <v>829</v>
      </c>
      <c r="B10" s="25" t="s">
        <v>1216</v>
      </c>
      <c r="C10" s="25" t="s">
        <v>831</v>
      </c>
      <c r="D10" s="25" t="s">
        <v>1217</v>
      </c>
    </row>
    <row r="11" spans="1:4">
      <c r="A11" s="25" t="s">
        <v>1218</v>
      </c>
      <c r="B11" s="25" t="s">
        <v>1219</v>
      </c>
      <c r="C11" s="25" t="s">
        <v>1220</v>
      </c>
      <c r="D11" s="25" t="s">
        <v>1221</v>
      </c>
    </row>
    <row r="12" spans="1:4" ht="27.6" customHeight="1">
      <c r="A12" s="25" t="s">
        <v>1222</v>
      </c>
      <c r="B12" s="25" t="s">
        <v>1223</v>
      </c>
      <c r="C12" s="25" t="s">
        <v>1224</v>
      </c>
      <c r="D12" s="25" t="s">
        <v>1225</v>
      </c>
    </row>
    <row r="13" spans="1:4" ht="27.6" customHeight="1">
      <c r="A13" s="25" t="s">
        <v>1226</v>
      </c>
      <c r="B13" s="25" t="s">
        <v>1227</v>
      </c>
      <c r="C13" s="25" t="s">
        <v>1228</v>
      </c>
      <c r="D13" s="25" t="s">
        <v>1229</v>
      </c>
    </row>
    <row r="14" spans="1:4" ht="27.6" customHeight="1">
      <c r="A14" s="25" t="s">
        <v>837</v>
      </c>
      <c r="B14" s="25" t="s">
        <v>1230</v>
      </c>
      <c r="C14" s="25" t="s">
        <v>1231</v>
      </c>
      <c r="D14" s="25" t="s">
        <v>1232</v>
      </c>
    </row>
    <row r="15" spans="1:4" ht="27.6" customHeight="1">
      <c r="A15" s="25" t="s">
        <v>1233</v>
      </c>
      <c r="B15" s="25" t="s">
        <v>1234</v>
      </c>
      <c r="C15" s="25" t="s">
        <v>1235</v>
      </c>
      <c r="D15" s="25" t="s">
        <v>1236</v>
      </c>
    </row>
    <row r="17" spans="1:5" ht="16.8" customHeight="1">
      <c r="A17" s="35" t="s">
        <v>1237</v>
      </c>
      <c r="B17" s="36"/>
      <c r="C17" s="36"/>
      <c r="D17" s="36"/>
    </row>
    <row r="18" spans="1:5">
      <c r="A18" s="33" t="s">
        <v>90</v>
      </c>
      <c r="B18" s="33" t="s">
        <v>1238</v>
      </c>
      <c r="C18" s="33" t="s">
        <v>1239</v>
      </c>
      <c r="D18" s="33" t="s">
        <v>1240</v>
      </c>
    </row>
    <row r="19" spans="1:5" ht="27.6" customHeight="1">
      <c r="A19" s="34" t="s">
        <v>592</v>
      </c>
      <c r="B19" s="34" t="s">
        <v>1241</v>
      </c>
      <c r="C19" s="34" t="s">
        <v>1242</v>
      </c>
      <c r="D19" s="34" t="s">
        <v>1243</v>
      </c>
    </row>
    <row r="20" spans="1:5">
      <c r="A20" s="34" t="s">
        <v>599</v>
      </c>
      <c r="B20" s="34" t="s">
        <v>1244</v>
      </c>
      <c r="C20" s="34" t="s">
        <v>1245</v>
      </c>
      <c r="D20" s="34" t="s">
        <v>1246</v>
      </c>
    </row>
    <row r="21" spans="1:5" ht="27.6" customHeight="1">
      <c r="A21" s="34" t="s">
        <v>606</v>
      </c>
      <c r="B21" s="34" t="s">
        <v>1247</v>
      </c>
      <c r="C21" s="34" t="s">
        <v>1248</v>
      </c>
      <c r="D21" s="34" t="s">
        <v>1249</v>
      </c>
    </row>
    <row r="22" spans="1:5" ht="27.6" customHeight="1">
      <c r="A22" s="34" t="s">
        <v>613</v>
      </c>
      <c r="B22" s="34" t="s">
        <v>1250</v>
      </c>
      <c r="C22" s="34" t="s">
        <v>1251</v>
      </c>
      <c r="D22" s="34" t="s">
        <v>1252</v>
      </c>
    </row>
    <row r="23" spans="1:5" ht="27.6" customHeight="1">
      <c r="A23" s="34" t="s">
        <v>620</v>
      </c>
      <c r="B23" s="34" t="s">
        <v>1253</v>
      </c>
      <c r="C23" s="34" t="s">
        <v>1254</v>
      </c>
      <c r="D23" s="34" t="s">
        <v>1255</v>
      </c>
    </row>
    <row r="24" spans="1:5">
      <c r="A24" s="34" t="s">
        <v>629</v>
      </c>
      <c r="B24" s="34" t="s">
        <v>1256</v>
      </c>
      <c r="C24" s="34" t="s">
        <v>1257</v>
      </c>
      <c r="D24" s="34" t="s">
        <v>1258</v>
      </c>
    </row>
    <row r="25" spans="1:5">
      <c r="A25" s="34" t="s">
        <v>636</v>
      </c>
      <c r="B25" s="34" t="s">
        <v>1259</v>
      </c>
      <c r="C25" s="34" t="s">
        <v>1260</v>
      </c>
      <c r="D25" s="34" t="s">
        <v>1261</v>
      </c>
    </row>
    <row r="26" spans="1:5">
      <c r="A26" s="34" t="s">
        <v>639</v>
      </c>
      <c r="B26" s="34" t="s">
        <v>1262</v>
      </c>
      <c r="C26" s="34" t="s">
        <v>1263</v>
      </c>
      <c r="D26" s="34" t="s">
        <v>1264</v>
      </c>
    </row>
    <row r="28" spans="1:5">
      <c r="A28" s="37" t="s">
        <v>1265</v>
      </c>
      <c r="B28" t="s">
        <v>1266</v>
      </c>
      <c r="C28" t="s">
        <v>1267</v>
      </c>
      <c r="D28" t="s">
        <v>1268</v>
      </c>
    </row>
    <row r="30" spans="1:5">
      <c r="A30" s="37" t="s">
        <v>1269</v>
      </c>
      <c r="B30" t="s">
        <v>1270</v>
      </c>
      <c r="C30" t="s">
        <v>1271</v>
      </c>
      <c r="D30" t="s">
        <v>1268</v>
      </c>
    </row>
    <row r="32" spans="1:5">
      <c r="A32" s="83" t="s">
        <v>1272</v>
      </c>
      <c r="B32" s="73"/>
      <c r="C32" s="73"/>
      <c r="D32" s="73"/>
      <c r="E32" s="74"/>
    </row>
    <row r="33" spans="1:5">
      <c r="A33" s="42" t="s">
        <v>1273</v>
      </c>
      <c r="B33" s="42" t="s">
        <v>699</v>
      </c>
      <c r="C33" s="42" t="s">
        <v>169</v>
      </c>
      <c r="D33" s="42" t="s">
        <v>1274</v>
      </c>
      <c r="E33" s="42" t="s">
        <v>1275</v>
      </c>
    </row>
    <row r="34" spans="1:5">
      <c r="A34" s="41" t="s">
        <v>1276</v>
      </c>
      <c r="B34" s="41" t="s">
        <v>1277</v>
      </c>
      <c r="C34" s="41" t="s">
        <v>1278</v>
      </c>
      <c r="D34" s="41" t="s">
        <v>1279</v>
      </c>
      <c r="E34" s="41" t="s">
        <v>1280</v>
      </c>
    </row>
    <row r="35" spans="1:5" ht="24" customHeight="1">
      <c r="A35" s="41" t="s">
        <v>1281</v>
      </c>
      <c r="B35" s="41" t="s">
        <v>1282</v>
      </c>
      <c r="C35" s="41" t="s">
        <v>1283</v>
      </c>
      <c r="D35" s="41" t="s">
        <v>1284</v>
      </c>
      <c r="E35" s="41" t="s">
        <v>1285</v>
      </c>
    </row>
    <row r="36" spans="1:5">
      <c r="A36" s="41" t="s">
        <v>1286</v>
      </c>
      <c r="B36" s="41" t="s">
        <v>1287</v>
      </c>
      <c r="C36" s="41" t="s">
        <v>1288</v>
      </c>
      <c r="D36" s="41" t="s">
        <v>1289</v>
      </c>
      <c r="E36" s="41" t="s">
        <v>1290</v>
      </c>
    </row>
    <row r="37" spans="1:5" ht="24" customHeight="1">
      <c r="A37" s="41" t="s">
        <v>1291</v>
      </c>
      <c r="B37" s="41" t="s">
        <v>1292</v>
      </c>
      <c r="C37" s="41" t="s">
        <v>1293</v>
      </c>
      <c r="D37" s="41" t="s">
        <v>1294</v>
      </c>
      <c r="E37" s="41" t="s">
        <v>1295</v>
      </c>
    </row>
    <row r="38" spans="1:5" ht="24" customHeight="1">
      <c r="A38" s="41" t="s">
        <v>1296</v>
      </c>
      <c r="B38" s="41" t="s">
        <v>1297</v>
      </c>
      <c r="C38" s="41" t="s">
        <v>1298</v>
      </c>
      <c r="D38" s="41" t="s">
        <v>1299</v>
      </c>
      <c r="E38" s="41" t="s">
        <v>1300</v>
      </c>
    </row>
    <row r="40" spans="1:5" ht="24" customHeight="1">
      <c r="A40" s="41" t="s">
        <v>195</v>
      </c>
      <c r="B40" s="41" t="s">
        <v>196</v>
      </c>
      <c r="C40" s="41"/>
      <c r="D40" s="41"/>
      <c r="E40" s="41"/>
    </row>
  </sheetData>
  <mergeCells count="1">
    <mergeCell ref="A32:E3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7"/>
  <sheetViews>
    <sheetView tabSelected="1" workbookViewId="0">
      <selection sqref="A1:G1"/>
    </sheetView>
  </sheetViews>
  <sheetFormatPr defaultRowHeight="13.8"/>
  <cols>
    <col min="1" max="1" width="18.69921875" customWidth="1"/>
    <col min="2" max="2" width="38.69921875" customWidth="1"/>
    <col min="3" max="3" width="58.69921875" customWidth="1"/>
    <col min="4" max="4" width="12.69921875" customWidth="1"/>
    <col min="5" max="5" width="62.69921875" customWidth="1"/>
  </cols>
  <sheetData>
    <row r="1" spans="1:5" ht="21" customHeight="1">
      <c r="A1" s="85" t="s">
        <v>1301</v>
      </c>
      <c r="B1" s="63"/>
      <c r="C1" s="63"/>
      <c r="D1" s="63"/>
      <c r="E1" s="63"/>
    </row>
    <row r="2" spans="1:5">
      <c r="A2" s="84" t="s">
        <v>1302</v>
      </c>
      <c r="B2" s="63"/>
      <c r="C2" s="63"/>
      <c r="D2" s="63"/>
      <c r="E2" s="63"/>
    </row>
    <row r="3" spans="1:5">
      <c r="A3" s="38" t="s">
        <v>1303</v>
      </c>
      <c r="B3" s="38" t="s">
        <v>1</v>
      </c>
      <c r="C3" s="38" t="s">
        <v>1304</v>
      </c>
      <c r="D3" s="38" t="s">
        <v>1305</v>
      </c>
      <c r="E3" s="38" t="s">
        <v>221</v>
      </c>
    </row>
    <row r="4" spans="1:5" ht="27.6" customHeight="1">
      <c r="A4" s="39" t="s">
        <v>1306</v>
      </c>
      <c r="B4" s="39" t="s">
        <v>1307</v>
      </c>
      <c r="C4" s="39" t="s">
        <v>1308</v>
      </c>
      <c r="D4" s="40" t="str">
        <f>IF(SUMPRODUCT(--ISERROR(Subsurface_Live_Data!A2:AA242))+SUMPRODUCT(--ISERROR(Subsurface_Scenario_Data!A2:J242))+SUMPRODUCT(--ISERROR(Subsurface_Radargram_Data!A2:G242))+SUMPRODUCT(--ISERROR(Subsurface_Chart_Data!A3:H1495))+SUMPRODUCT(--ISERROR(Subsurface_Materials_Evidence!A1:J14))=0,"PASS","CHECK")</f>
        <v>PASS</v>
      </c>
      <c r="E4" s="39" t="s">
        <v>1309</v>
      </c>
    </row>
    <row r="5" spans="1:5">
      <c r="A5" s="39" t="s">
        <v>1310</v>
      </c>
      <c r="B5" s="39" t="s">
        <v>1311</v>
      </c>
      <c r="C5" s="39" t="s">
        <v>1312</v>
      </c>
      <c r="D5" s="40" t="str">
        <f>IF(SUMPRODUCT(--_xlfn.ISFORMULA(Subsurface_Chart_Data!A3:H243))+SUMPRODUCT(--_xlfn.ISFORMULA(Subsurface_Chart_Data!A248:F488))+SUMPRODUCT(--_xlfn.ISFORMULA(Subsurface_Chart_Data!A493:F733))+SUMPRODUCT(--_xlfn.ISFORMULA(Subsurface_Chart_Data!A738:F978))+SUMPRODUCT(--_xlfn.ISFORMULA(Subsurface_Chart_Data!A983:H1223))+SUMPRODUCT(--_xlfn.ISFORMULA(Subsurface_Chart_Data!A1228:F1468))+SUMPRODUCT(--_xlfn.ISFORMULA(Subsurface_Chart_Data!A1473:B1477))+SUMPRODUCT(--_xlfn.ISFORMULA(Subsurface_Chart_Data!A1492:B1495))=9658,"PASS","CHECK")</f>
        <v>PASS</v>
      </c>
      <c r="E5" s="39" t="s">
        <v>1313</v>
      </c>
    </row>
    <row r="6" spans="1:5">
      <c r="A6" s="39" t="s">
        <v>1310</v>
      </c>
      <c r="B6" s="39" t="s">
        <v>1314</v>
      </c>
      <c r="C6" s="39" t="s">
        <v>1315</v>
      </c>
      <c r="D6" s="40" t="str">
        <f>IF(SUMPRODUCT(--_xlfn.ISFORMULA(Subsurface_Live_Data!A2:AA242))&gt;=6200,"PASS","CHECK")</f>
        <v>PASS</v>
      </c>
      <c r="E6" s="39" t="s">
        <v>1316</v>
      </c>
    </row>
    <row r="7" spans="1:5">
      <c r="A7" s="39" t="s">
        <v>1317</v>
      </c>
      <c r="B7" s="39" t="s">
        <v>1318</v>
      </c>
      <c r="C7" s="39" t="s">
        <v>1319</v>
      </c>
      <c r="D7" s="40" t="str">
        <f>IF(SUMPRODUCT(--(Subsurface_Live_Data!F2:F242&lt;Subsurface_Live_Data!I2:I242),--(Subsurface_Live_Data!I2:I242&lt;Subsurface_Live_Data!K2:K242))=ROWS(Subsurface_Live_Data!F2:F242),"PASS","CHECK")</f>
        <v>PASS</v>
      </c>
      <c r="E7" s="39" t="s">
        <v>1320</v>
      </c>
    </row>
    <row r="8" spans="1:5" ht="27.6" customHeight="1">
      <c r="A8" s="39" t="s">
        <v>1317</v>
      </c>
      <c r="B8" s="39" t="s">
        <v>1321</v>
      </c>
      <c r="C8" s="39" t="s">
        <v>1322</v>
      </c>
      <c r="D8" s="40" t="str">
        <f>IF(SUMPRODUCT(--(Subsurface_Live_Data!B2:B242&gt;Subsurface_Live_Data!G2:G242),--(Subsurface_Live_Data!G2:G242&gt;Subsurface_Live_Data!J2:J242),--(Subsurface_Live_Data!J2:J242&gt;Subsurface_Live_Data!L2:L242))=ROWS(Subsurface_Live_Data!B2:B242),"PASS","CHECK")</f>
        <v>PASS</v>
      </c>
      <c r="E8" s="39" t="s">
        <v>1323</v>
      </c>
    </row>
    <row r="9" spans="1:5" ht="27.6" customHeight="1">
      <c r="A9" s="39" t="s">
        <v>1324</v>
      </c>
      <c r="B9" s="39" t="s">
        <v>1325</v>
      </c>
      <c r="C9" s="39" t="s">
        <v>1326</v>
      </c>
      <c r="D9" s="40" t="str">
        <f>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f>
        <v>PASS</v>
      </c>
      <c r="E9" s="39" t="s">
        <v>1327</v>
      </c>
    </row>
    <row r="10" spans="1:5">
      <c r="A10" s="39" t="s">
        <v>1328</v>
      </c>
      <c r="B10" s="39" t="s">
        <v>1329</v>
      </c>
      <c r="C10" s="39" t="s">
        <v>1330</v>
      </c>
      <c r="D10" s="40" t="str">
        <f>IF(SUMPRODUCT(--(Subsurface_Live_Data!M2:M242&lt;Subsurface_Live_Data!N2:N242),--(Subsurface_Live_Data!N2:N242&lt;Subsurface_Live_Data!O2:O242))=ROWS(Subsurface_Live_Data!M2:M242),"PASS","CHECK")</f>
        <v>PASS</v>
      </c>
      <c r="E10" s="39" t="s">
        <v>1331</v>
      </c>
    </row>
    <row r="11" spans="1:5">
      <c r="A11" s="39" t="s">
        <v>1328</v>
      </c>
      <c r="B11" s="39" t="s">
        <v>1332</v>
      </c>
      <c r="C11" s="39" t="s">
        <v>1333</v>
      </c>
      <c r="D11" s="40" t="str">
        <f>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f>
        <v>PASS</v>
      </c>
      <c r="E11" s="39" t="s">
        <v>1334</v>
      </c>
    </row>
    <row r="12" spans="1:5" ht="27.6" customHeight="1">
      <c r="A12" s="39" t="s">
        <v>1335</v>
      </c>
      <c r="B12" s="39" t="s">
        <v>1336</v>
      </c>
      <c r="C12" s="39" t="s">
        <v>1337</v>
      </c>
      <c r="D12" s="40" t="str">
        <f>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f>
        <v>PASS</v>
      </c>
      <c r="E12" s="39" t="s">
        <v>1338</v>
      </c>
    </row>
    <row r="13" spans="1:5" ht="27.6" customHeight="1">
      <c r="A13" s="39" t="s">
        <v>157</v>
      </c>
      <c r="B13" s="39" t="s">
        <v>1339</v>
      </c>
      <c r="C13" s="39" t="s">
        <v>1340</v>
      </c>
      <c r="D13" s="40" t="str">
        <f>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f>
        <v>PASS</v>
      </c>
      <c r="E13" s="39" t="s">
        <v>1341</v>
      </c>
    </row>
    <row r="14" spans="1:5">
      <c r="A14" s="39" t="s">
        <v>1342</v>
      </c>
      <c r="B14" s="39" t="s">
        <v>1343</v>
      </c>
      <c r="C14" s="39" t="s">
        <v>1344</v>
      </c>
      <c r="D14" s="40" t="str">
        <f>IF(SUMPRODUCT(--(Subsurface_Scenario_Data!E2:E242&lt;Subsurface_Scenario_Data!F2:F242),--(Subsurface_Scenario_Data!F2:F242&lt;Subsurface_Scenario_Data!G2:G242))=ROWS(Subsurface_Scenario_Data!E2:E242),"PASS","CHECK")</f>
        <v>PASS</v>
      </c>
      <c r="E14" s="39" t="s">
        <v>1345</v>
      </c>
    </row>
    <row r="15" spans="1:5">
      <c r="A15" s="39" t="s">
        <v>1346</v>
      </c>
      <c r="B15" s="39" t="s">
        <v>1347</v>
      </c>
      <c r="C15" s="39" t="s">
        <v>1348</v>
      </c>
      <c r="D15" s="40" t="str">
        <f>IF(SUMPRODUCT(--(Subsurface_Scenario_Data!C2:C242&lt;=Subsurface_Scenario_Data!B2:B242),--(Subsurface_Scenario_Data!B2:B242&lt;=Subsurface_Scenario_Data!D2:D242))=ROWS(Subsurface_Scenario_Data!B2:B242),"PASS","CHECK")</f>
        <v>PASS</v>
      </c>
      <c r="E15" s="39" t="s">
        <v>1349</v>
      </c>
    </row>
    <row r="16" spans="1:5" ht="27.6" customHeight="1">
      <c r="A16" s="39" t="s">
        <v>1350</v>
      </c>
      <c r="B16" s="39" t="s">
        <v>1351</v>
      </c>
      <c r="C16" s="39" t="s">
        <v>1352</v>
      </c>
      <c r="D16" s="40" t="str">
        <f>IF(SUMPRODUCT(--(Subsurface_Radargram_Data!E2:E242=""))=COUNTIF(Subsurface_Live_Data!U2:U242,"Weak/no lens"),"PASS","CHECK")</f>
        <v>PASS</v>
      </c>
      <c r="E16" s="39" t="s">
        <v>1353</v>
      </c>
    </row>
    <row r="17" spans="1:5" ht="27.6" customHeight="1">
      <c r="A17" s="39" t="s">
        <v>1354</v>
      </c>
      <c r="B17" s="39" t="s">
        <v>1355</v>
      </c>
      <c r="C17" s="39" t="s">
        <v>1356</v>
      </c>
      <c r="D17" s="40" t="str">
        <f>IF(AND(MIN(Subsurface_Materials_Evidence!B10:B13)&gt;=0,MAX(Subsurface_Materials_Evidence!B10:B13)&lt;=100),"PASS","CHECK")</f>
        <v>PASS</v>
      </c>
      <c r="E17" s="39" t="s">
        <v>1357</v>
      </c>
    </row>
  </sheetData>
  <mergeCells count="2">
    <mergeCell ref="A2:E2"/>
    <mergeCell ref="A1:E1"/>
  </mergeCells>
  <conditionalFormatting sqref="D4:D17">
    <cfRule type="cellIs" dxfId="1" priority="1" stopIfTrue="1" operator="equal">
      <formula>"PASS"</formula>
    </cfRule>
    <cfRule type="cellIs" dxfId="0" priority="2" stopIfTrue="1" operator="equal">
      <formula>"CHECK"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Dashboard</vt:lpstr>
      <vt:lpstr>Subsurface_Dashboard</vt:lpstr>
      <vt:lpstr>Doppler_Depth_Inversion</vt:lpstr>
      <vt:lpstr>Doppler_Depth_Data</vt:lpstr>
      <vt:lpstr>Inputs</vt:lpstr>
      <vt:lpstr>Subsurface_Inputs</vt:lpstr>
      <vt:lpstr>Model_Data</vt:lpstr>
      <vt:lpstr>Subsurface_Live_Data</vt:lpstr>
      <vt:lpstr>Subsurface_Scenario_Data</vt:lpstr>
      <vt:lpstr>Subsurface_Materials_Evidence</vt:lpstr>
      <vt:lpstr>Subsurface_Radargram_Data</vt:lpstr>
      <vt:lpstr>Subsurface_Chart_Data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lpstr>Subsurface_Model_Audit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2026-06-24T22:59:28Z</dcterms:modified>
</cp:coreProperties>
</file>