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166925"/>
  <mc:AlternateContent xmlns:mc="http://schemas.openxmlformats.org/markup-compatibility/2006">
    <mc:Choice Requires="x15">
      <x15ac:absPath xmlns:x15ac="http://schemas.microsoft.com/office/spreadsheetml/2010/11/ac" url="/Users/tylor/Documents/GitHub/Imaging_Transactions/"/>
    </mc:Choice>
  </mc:AlternateContent>
  <xr:revisionPtr revIDLastSave="0" documentId="13_ncr:1_{4C7D7062-D7B1-7F41-99A6-3B7334E10583}" xr6:coauthVersionLast="45" xr6:coauthVersionMax="45" xr10:uidLastSave="{00000000-0000-0000-0000-000000000000}"/>
  <bookViews>
    <workbookView xWindow="0" yWindow="480" windowWidth="27200" windowHeight="16420" activeTab="2" xr2:uid="{3F922648-1354-2941-B1FF-2D667D1677CA}"/>
  </bookViews>
  <sheets>
    <sheet name="FillOrder" sheetId="2" r:id="rId1"/>
    <sheet name="FilledForm" sheetId="4" r:id="rId2"/>
    <sheet name="RequestForm"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I23" i="2" s="1"/>
  <c r="E23" i="2" l="1"/>
  <c r="G23" i="2"/>
  <c r="I18" i="2"/>
  <c r="C23" i="2"/>
  <c r="E18" i="2"/>
  <c r="G18" i="2"/>
  <c r="I13" i="2"/>
  <c r="C18" i="2"/>
  <c r="E13" i="2"/>
  <c r="G13" i="2"/>
  <c r="I8" i="2"/>
  <c r="C13" i="2"/>
  <c r="E8" i="2"/>
  <c r="G8" i="2"/>
  <c r="F23" i="2"/>
  <c r="H23" i="2"/>
  <c r="D23" i="2"/>
  <c r="H18" i="2"/>
  <c r="B23" i="2"/>
  <c r="D18" i="2"/>
  <c r="F18" i="2"/>
  <c r="H13" i="2"/>
  <c r="B18" i="2"/>
  <c r="D13" i="2"/>
  <c r="F13" i="2"/>
  <c r="H8" i="2"/>
  <c r="B13" i="2"/>
  <c r="D8" i="2"/>
  <c r="F8" i="2"/>
  <c r="C8" i="2" l="1"/>
  <c r="B8" i="2"/>
  <c r="I2" i="2"/>
  <c r="B3" i="2" s="1"/>
  <c r="G2" i="2"/>
</calcChain>
</file>

<file path=xl/sharedStrings.xml><?xml version="1.0" encoding="utf-8"?>
<sst xmlns="http://schemas.openxmlformats.org/spreadsheetml/2006/main" count="106" uniqueCount="20">
  <si>
    <t>VDI (Micro)</t>
  </si>
  <si>
    <t>VDI (SFF)</t>
  </si>
  <si>
    <t>North</t>
  </si>
  <si>
    <t>South</t>
  </si>
  <si>
    <t>Win 7 (Micro)</t>
  </si>
  <si>
    <t>REQ</t>
  </si>
  <si>
    <t>DONE</t>
  </si>
  <si>
    <t>Win 7 (SFF)</t>
  </si>
  <si>
    <t>Fill Order Sheet</t>
  </si>
  <si>
    <t>FROM</t>
  </si>
  <si>
    <t>TO</t>
  </si>
  <si>
    <t>TODAY</t>
  </si>
  <si>
    <t>START</t>
  </si>
  <si>
    <t>END</t>
  </si>
  <si>
    <t>DAYS LEFT</t>
  </si>
  <si>
    <t>Models</t>
  </si>
  <si>
    <t>Win7 (SFF)</t>
  </si>
  <si>
    <t>Win7 (Micro)</t>
  </si>
  <si>
    <t>G North</t>
  </si>
  <si>
    <t>G South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</si>
</sst>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3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NumberFormat="1" applyAlignment="1">
      <alignment horizontal="center"/>
    </xf>
    <xf numFmtId="0" fontId="0" fillId="0" borderId="0" xfId="0" applyFont="1" applyAlignment="1">
      <alignment horizontal="center"/>
    </xf>
    <xf numFmtId="0" fontId="0" fillId="0" borderId="0" xfId="0" applyFont="1" applyAlignment="1">
      <alignment horizontal="center" vertical="top"/>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top"/>
    </xf>
    <xf numFmtId="14" fontId="0" fillId="0" borderId="0" xfId="0" applyNumberFormat="1" applyProtection="1"/>
    <xf numFmtId="0" fontId="0" fillId="0" borderId="0" xfId="0" applyAlignment="1">
      <alignment horizontal="center"/>
    </xf>
    <xf numFmtId="0" fontId="0" fillId="0" borderId="0" xfId="0" applyAlignment="1">
      <alignment horizontal="center" vertical="top"/>
    </xf>
    <xf numFmtId="0" fontId="1" fillId="0" borderId="0" xfId="0" applyFont="1" applyAlignment="1">
      <alignment horizontal="center" vertical="center"/>
    </xf>
    <xf numFmtId="0" fontId="0" fillId="0" borderId="0" xfId="0" applyAlignment="1"/>
    <xf numFmtId="0" fontId="0" fillId="0" borderId="0" xfId="0" applyNumberFormat="1" applyAlignment="1" applyProtection="1">
      <alignment horizontal="center"/>
      <protection locked="0"/>
    </xf>
  </cellXfs>
  <cellStyles count="1">
    <cellStyle name="Normal" xfId="0" builtinId="0"/>
  </cellStyles>
  <dxfs count="59">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ill>
        <patternFill>
          <bgColor theme="1"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1" tint="0.49998474074526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1EF8B-E02F-E440-A92D-81512D641530}">
  <sheetPr codeName="Sheet1"/>
  <dimension ref="A1:J30"/>
  <sheetViews>
    <sheetView zoomScale="125" zoomScaleNormal="125" workbookViewId="0">
      <selection activeCell="K10" sqref="K10"/>
    </sheetView>
  </sheetViews>
  <sheetFormatPr baseColWidth="10" defaultRowHeight="16" x14ac:dyDescent="0.2"/>
  <cols>
    <col min="9" max="9" width="10.83203125" customWidth="1"/>
  </cols>
  <sheetData>
    <row r="1" spans="1:10" ht="48" customHeight="1" x14ac:dyDescent="0.2">
      <c r="A1" s="12" t="s">
        <v>8</v>
      </c>
      <c r="B1" s="12"/>
      <c r="C1" s="12"/>
      <c r="D1" s="12"/>
      <c r="E1" s="12"/>
      <c r="F1" s="12"/>
      <c r="G1" s="12"/>
      <c r="H1" s="12"/>
      <c r="I1" s="12"/>
      <c r="J1" s="12"/>
    </row>
    <row r="2" spans="1:10" x14ac:dyDescent="0.2">
      <c r="A2" t="s">
        <v>11</v>
      </c>
      <c r="B2" s="1">
        <f ca="1">TODAY()</f>
        <v>43768</v>
      </c>
      <c r="F2" s="5" t="s">
        <v>9</v>
      </c>
      <c r="G2" s="6">
        <f ca="1">VLOOKUP(B2, RequestForm!A3:P13, 1, TRUE)</f>
        <v>43763</v>
      </c>
      <c r="H2" s="5" t="s">
        <v>10</v>
      </c>
      <c r="I2" s="6">
        <f ca="1">VLOOKUP(B2, RequestForm!A3:P13, 2, TRUE)</f>
        <v>43770</v>
      </c>
    </row>
    <row r="3" spans="1:10" x14ac:dyDescent="0.2">
      <c r="A3" t="s">
        <v>14</v>
      </c>
      <c r="B3">
        <f ca="1">I2-B2</f>
        <v>2</v>
      </c>
    </row>
    <row r="5" spans="1:10" x14ac:dyDescent="0.2">
      <c r="B5" s="13" t="s">
        <v>0</v>
      </c>
      <c r="C5" s="13"/>
      <c r="D5" s="13"/>
      <c r="E5" s="13"/>
    </row>
    <row r="6" spans="1:10" x14ac:dyDescent="0.2">
      <c r="B6" s="11" t="s">
        <v>2</v>
      </c>
      <c r="C6" s="11"/>
      <c r="D6" s="11" t="s">
        <v>3</v>
      </c>
      <c r="E6" s="11"/>
      <c r="F6" s="11" t="s">
        <v>18</v>
      </c>
      <c r="G6" s="11"/>
      <c r="H6" s="11" t="s">
        <v>19</v>
      </c>
      <c r="I6" s="11"/>
    </row>
    <row r="7" spans="1:10" x14ac:dyDescent="0.2">
      <c r="B7" s="8" t="s">
        <v>5</v>
      </c>
      <c r="C7" s="7" t="s">
        <v>6</v>
      </c>
      <c r="D7" s="8" t="s">
        <v>5</v>
      </c>
      <c r="E7" s="7" t="s">
        <v>6</v>
      </c>
      <c r="F7" s="8" t="s">
        <v>5</v>
      </c>
      <c r="G7" s="7" t="s">
        <v>6</v>
      </c>
      <c r="H7" s="8" t="s">
        <v>5</v>
      </c>
      <c r="I7" s="7" t="s">
        <v>6</v>
      </c>
    </row>
    <row r="8" spans="1:10" x14ac:dyDescent="0.2">
      <c r="B8" s="2">
        <f ca="1">VLOOKUP(B2, RequestForm!A3:P13, 3, TRUE)</f>
        <v>0</v>
      </c>
      <c r="C8" s="7">
        <f ca="1">VLOOKUP(B2, FilledForm!A3:P13, 3, TRUE)</f>
        <v>0</v>
      </c>
      <c r="D8" s="7">
        <f ca="1">VLOOKUP(B2, RequestForm!A3:P13, 4, TRUE)</f>
        <v>0</v>
      </c>
      <c r="E8" s="7">
        <f ca="1">VLOOKUP(B2, FilledForm!A3:P13, 4, TRUE)</f>
        <v>0</v>
      </c>
      <c r="F8" s="7">
        <f ca="1">VLOOKUP(B2, RequestForm!A3:P13, 5, TRUE)</f>
        <v>0</v>
      </c>
      <c r="G8" s="7">
        <f ca="1">VLOOKUP(B2, FilledForm!A3:P13, 5, TRUE)</f>
        <v>0</v>
      </c>
      <c r="H8" s="7">
        <f ca="1">VLOOKUP(B2, RequestForm!A3:P13, 6, TRUE)</f>
        <v>0</v>
      </c>
      <c r="I8" s="7">
        <f ca="1">VLOOKUP(B2, FilledForm!A3:P13, 6, TRUE)</f>
        <v>0</v>
      </c>
    </row>
    <row r="10" spans="1:10" x14ac:dyDescent="0.2">
      <c r="B10" s="13" t="s">
        <v>1</v>
      </c>
      <c r="C10" s="13"/>
      <c r="D10" s="13"/>
      <c r="E10" s="13"/>
    </row>
    <row r="11" spans="1:10" x14ac:dyDescent="0.2">
      <c r="B11" s="11" t="s">
        <v>2</v>
      </c>
      <c r="C11" s="11"/>
      <c r="D11" s="11" t="s">
        <v>3</v>
      </c>
      <c r="E11" s="11"/>
      <c r="F11" s="11" t="s">
        <v>18</v>
      </c>
      <c r="G11" s="11"/>
      <c r="H11" s="11" t="s">
        <v>19</v>
      </c>
      <c r="I11" s="11"/>
    </row>
    <row r="12" spans="1:10" x14ac:dyDescent="0.2">
      <c r="B12" s="8" t="s">
        <v>5</v>
      </c>
      <c r="C12" s="3" t="s">
        <v>6</v>
      </c>
      <c r="D12" s="4" t="s">
        <v>5</v>
      </c>
      <c r="E12" s="7" t="s">
        <v>6</v>
      </c>
      <c r="F12" s="8" t="s">
        <v>5</v>
      </c>
      <c r="G12" s="7" t="s">
        <v>6</v>
      </c>
      <c r="H12" s="8" t="s">
        <v>5</v>
      </c>
      <c r="I12" s="7" t="s">
        <v>6</v>
      </c>
    </row>
    <row r="13" spans="1:10" x14ac:dyDescent="0.2">
      <c r="B13" s="7">
        <f ca="1">VLOOKUP(B2, RequestForm!A3:P13, 7, TRUE)</f>
        <v>0</v>
      </c>
      <c r="C13" s="7">
        <f ca="1">VLOOKUP(B2, FilledForm!A3:P13, 7, TRUE)</f>
        <v>0</v>
      </c>
      <c r="D13" s="7">
        <f ca="1">VLOOKUP(B2, RequestForm!A3:P13, 8, TRUE)</f>
        <v>0</v>
      </c>
      <c r="E13" s="7">
        <f ca="1">VLOOKUP(B2, FilledForm!A3:P13, 8, TRUE)</f>
        <v>0</v>
      </c>
      <c r="F13" s="7">
        <f ca="1">VLOOKUP(B2, RequestForm!A3:P13, 9, TRUE)</f>
        <v>0</v>
      </c>
      <c r="G13" s="7">
        <f ca="1">VLOOKUP(B2, FilledForm!A3:P13, 9, TRUE)</f>
        <v>0</v>
      </c>
      <c r="H13" s="7">
        <f ca="1">VLOOKUP(B2, RequestForm!A3:P13, 10, TRUE)</f>
        <v>0</v>
      </c>
      <c r="I13" s="7">
        <f ca="1">VLOOKUP(B2, FilledForm!A3:P13, 10, TRUE)</f>
        <v>0</v>
      </c>
    </row>
    <row r="15" spans="1:10" x14ac:dyDescent="0.2">
      <c r="B15" s="13" t="s">
        <v>4</v>
      </c>
      <c r="C15" s="13"/>
      <c r="D15" s="13"/>
      <c r="E15" s="13"/>
    </row>
    <row r="16" spans="1:10" x14ac:dyDescent="0.2">
      <c r="B16" s="11" t="s">
        <v>2</v>
      </c>
      <c r="C16" s="11"/>
      <c r="D16" s="11" t="s">
        <v>3</v>
      </c>
      <c r="E16" s="11"/>
      <c r="F16" s="11" t="s">
        <v>18</v>
      </c>
      <c r="G16" s="11"/>
      <c r="H16" s="11" t="s">
        <v>19</v>
      </c>
      <c r="I16" s="11"/>
    </row>
    <row r="17" spans="1:9" x14ac:dyDescent="0.2">
      <c r="B17" s="8" t="s">
        <v>5</v>
      </c>
      <c r="C17" s="7" t="s">
        <v>6</v>
      </c>
      <c r="D17" s="8" t="s">
        <v>5</v>
      </c>
      <c r="E17" s="7" t="s">
        <v>6</v>
      </c>
      <c r="F17" s="8" t="s">
        <v>5</v>
      </c>
      <c r="G17" s="7" t="s">
        <v>6</v>
      </c>
      <c r="H17" s="8" t="s">
        <v>5</v>
      </c>
      <c r="I17" s="7" t="s">
        <v>6</v>
      </c>
    </row>
    <row r="18" spans="1:9" x14ac:dyDescent="0.2">
      <c r="B18" s="7">
        <f ca="1">VLOOKUP(B2, RequestForm!A3:P13, 11, TRUE)</f>
        <v>0</v>
      </c>
      <c r="C18" s="7">
        <f ca="1">VLOOKUP(B2, FilledForm!A3:P13, 11, TRUE)</f>
        <v>0</v>
      </c>
      <c r="D18" s="7">
        <f ca="1">VLOOKUP(B2, RequestForm!A3:P13, 12, TRUE)</f>
        <v>0</v>
      </c>
      <c r="E18" s="7">
        <f ca="1">VLOOKUP(B2, FilledForm!A3:P13, 12, TRUE)</f>
        <v>0</v>
      </c>
      <c r="F18" s="7">
        <f ca="1">VLOOKUP(B2, RequestForm!A3:P13, 13, TRUE)</f>
        <v>0</v>
      </c>
      <c r="G18" s="7">
        <f ca="1">VLOOKUP(B2, FilledForm!A3:P13, 13, TRUE)</f>
        <v>0</v>
      </c>
      <c r="H18" s="7">
        <f ca="1">VLOOKUP(B2, RequestForm!A3:P13, 14, TRUE)</f>
        <v>0</v>
      </c>
      <c r="I18" s="7">
        <f ca="1">VLOOKUP(B2, FilledForm!A3:P13, 14, TRUE)</f>
        <v>0</v>
      </c>
    </row>
    <row r="20" spans="1:9" x14ac:dyDescent="0.2">
      <c r="B20" s="13" t="s">
        <v>7</v>
      </c>
      <c r="C20" s="13"/>
      <c r="D20" s="13"/>
      <c r="E20" s="13"/>
    </row>
    <row r="21" spans="1:9" x14ac:dyDescent="0.2">
      <c r="B21" s="11" t="s">
        <v>2</v>
      </c>
      <c r="C21" s="11"/>
      <c r="D21" s="11" t="s">
        <v>3</v>
      </c>
      <c r="E21" s="11"/>
      <c r="F21" s="11" t="s">
        <v>18</v>
      </c>
      <c r="G21" s="11"/>
      <c r="H21" s="11" t="s">
        <v>19</v>
      </c>
      <c r="I21" s="11"/>
    </row>
    <row r="22" spans="1:9" x14ac:dyDescent="0.2">
      <c r="B22" s="8" t="s">
        <v>5</v>
      </c>
      <c r="C22" s="7" t="s">
        <v>6</v>
      </c>
      <c r="D22" s="8" t="s">
        <v>5</v>
      </c>
      <c r="E22" s="7" t="s">
        <v>6</v>
      </c>
      <c r="F22" s="8" t="s">
        <v>5</v>
      </c>
      <c r="G22" s="7" t="s">
        <v>6</v>
      </c>
      <c r="H22" s="8" t="s">
        <v>5</v>
      </c>
      <c r="I22" s="7" t="s">
        <v>6</v>
      </c>
    </row>
    <row r="23" spans="1:9" x14ac:dyDescent="0.2">
      <c r="B23" s="7">
        <f ca="1">VLOOKUP(B2, RequestForm!A3:P13, 15, TRUE)</f>
        <v>0</v>
      </c>
      <c r="C23" s="7">
        <f ca="1">VLOOKUP(B2, FilledForm!A3:P13, 15, TRUE)</f>
        <v>0</v>
      </c>
      <c r="D23" s="7">
        <f ca="1">VLOOKUP(B2, RequestForm!A3:P13, 16, TRUE)</f>
        <v>0</v>
      </c>
      <c r="E23" s="7">
        <f ca="1">VLOOKUP(B2, FilledForm!A3:P13, 16, TRUE)</f>
        <v>0</v>
      </c>
      <c r="F23" s="7">
        <f ca="1">VLOOKUP(B2, RequestForm!A3:Q13, 17, TRUE)</f>
        <v>0</v>
      </c>
      <c r="G23" s="7">
        <f ca="1">VLOOKUP(B2, FilledForm!A3:Q13, 17, TRUE)</f>
        <v>0</v>
      </c>
      <c r="H23" s="7">
        <f ca="1">VLOOKUP(B2, RequestForm!A3:R13, 18, TRUE)</f>
        <v>0</v>
      </c>
      <c r="I23" s="7">
        <f ca="1">VLOOKUP(B2, FilledForm!A3:R13, 18, TRUE)</f>
        <v>0</v>
      </c>
    </row>
    <row r="26" spans="1:9" x14ac:dyDescent="0.2">
      <c r="A26" t="s">
        <v>15</v>
      </c>
    </row>
    <row r="27" spans="1:9" x14ac:dyDescent="0.2">
      <c r="A27" s="5" t="s">
        <v>0</v>
      </c>
      <c r="B27" s="5" t="s">
        <v>1</v>
      </c>
      <c r="C27" s="5" t="s">
        <v>17</v>
      </c>
      <c r="D27" s="5" t="s">
        <v>16</v>
      </c>
    </row>
    <row r="28" spans="1:9" x14ac:dyDescent="0.2">
      <c r="A28" s="5">
        <v>7040</v>
      </c>
      <c r="B28" s="5">
        <v>7010</v>
      </c>
      <c r="C28" s="5">
        <v>7040</v>
      </c>
      <c r="D28" s="5">
        <v>790</v>
      </c>
    </row>
    <row r="29" spans="1:9" x14ac:dyDescent="0.2">
      <c r="A29" s="5">
        <v>7050</v>
      </c>
      <c r="B29" s="5">
        <v>7020</v>
      </c>
      <c r="C29" s="5">
        <v>7050</v>
      </c>
      <c r="D29" s="5">
        <v>990</v>
      </c>
    </row>
    <row r="30" spans="1:9" x14ac:dyDescent="0.2">
      <c r="A30" s="5"/>
      <c r="B30" s="5">
        <v>3020</v>
      </c>
      <c r="C30" s="5"/>
      <c r="D30" s="5"/>
    </row>
  </sheetData>
  <mergeCells count="17">
    <mergeCell ref="F16:G16"/>
    <mergeCell ref="H16:I16"/>
    <mergeCell ref="F21:G21"/>
    <mergeCell ref="H21:I21"/>
    <mergeCell ref="B21:C21"/>
    <mergeCell ref="D21:E21"/>
    <mergeCell ref="D16:E16"/>
    <mergeCell ref="B16:C16"/>
    <mergeCell ref="B6:C6"/>
    <mergeCell ref="D6:E6"/>
    <mergeCell ref="F6:G6"/>
    <mergeCell ref="H6:I6"/>
    <mergeCell ref="B11:C11"/>
    <mergeCell ref="D11:E11"/>
    <mergeCell ref="F11:G11"/>
    <mergeCell ref="H11:I11"/>
    <mergeCell ref="A1:J1"/>
  </mergeCells>
  <conditionalFormatting sqref="B6 D11 D21 D16">
    <cfRule type="expression" dxfId="58" priority="40">
      <formula>C8=B8</formula>
    </cfRule>
    <cfRule type="expression" dxfId="57" priority="41">
      <formula>AND($B$3&lt;2, C8&lt;&gt;B8)</formula>
    </cfRule>
    <cfRule type="expression" dxfId="56" priority="42">
      <formula>AND($B$3&lt;4, C8&lt;&gt;B8)</formula>
    </cfRule>
  </conditionalFormatting>
  <conditionalFormatting sqref="D6">
    <cfRule type="expression" dxfId="55" priority="37">
      <formula>E8=D8</formula>
    </cfRule>
    <cfRule type="expression" dxfId="54" priority="38">
      <formula>AND($B$3&lt;2, E8&lt;&gt;D8)</formula>
    </cfRule>
    <cfRule type="expression" dxfId="53" priority="39">
      <formula>AND($B$3&lt;4, E8&lt;&gt;D8)</formula>
    </cfRule>
  </conditionalFormatting>
  <conditionalFormatting sqref="B16">
    <cfRule type="expression" dxfId="52" priority="28">
      <formula>C18=B18</formula>
    </cfRule>
    <cfRule type="expression" dxfId="51" priority="29">
      <formula>AND($B$3&lt;2, C18&lt;&gt;B18)</formula>
    </cfRule>
    <cfRule type="expression" dxfId="50" priority="30">
      <formula>AND($B$3&lt;4, C18&lt;&gt;B18)</formula>
    </cfRule>
  </conditionalFormatting>
  <conditionalFormatting sqref="B21">
    <cfRule type="expression" dxfId="49" priority="22">
      <formula>C23=B23</formula>
    </cfRule>
    <cfRule type="expression" dxfId="48" priority="23">
      <formula>AND($B$3&lt;2, C23&lt;&gt;B23)</formula>
    </cfRule>
    <cfRule type="expression" dxfId="47" priority="24">
      <formula>AND($B$3&lt;4, C23&lt;&gt;B23)</formula>
    </cfRule>
  </conditionalFormatting>
  <conditionalFormatting sqref="B11">
    <cfRule type="expression" dxfId="46" priority="16">
      <formula>C13=B13</formula>
    </cfRule>
    <cfRule type="expression" dxfId="45" priority="17">
      <formula>AND($B$3&lt;2, C13&lt;&gt;B13)</formula>
    </cfRule>
    <cfRule type="expression" dxfId="44" priority="18">
      <formula>AND($B$3&lt;4, C13&lt;&gt;B13)</formula>
    </cfRule>
  </conditionalFormatting>
  <conditionalFormatting sqref="F6">
    <cfRule type="expression" dxfId="14" priority="13">
      <formula>G8=F8</formula>
    </cfRule>
    <cfRule type="expression" dxfId="13" priority="14">
      <formula>AND($B$3&lt;2, G8&lt;&gt;F8)</formula>
    </cfRule>
    <cfRule type="expression" dxfId="12" priority="15">
      <formula>AND($B$3&lt;4, G8&lt;&gt;F8)</formula>
    </cfRule>
  </conditionalFormatting>
  <conditionalFormatting sqref="H6">
    <cfRule type="expression" dxfId="11" priority="10">
      <formula>I8=H8</formula>
    </cfRule>
    <cfRule type="expression" dxfId="10" priority="11">
      <formula>AND($B$3&lt;2, I8&lt;&gt;H8)</formula>
    </cfRule>
    <cfRule type="expression" dxfId="9" priority="12">
      <formula>AND($B$3&lt;4, I8&lt;&gt;H8)</formula>
    </cfRule>
  </conditionalFormatting>
  <conditionalFormatting sqref="F11 H11">
    <cfRule type="expression" dxfId="8" priority="7">
      <formula>G13=F13</formula>
    </cfRule>
    <cfRule type="expression" dxfId="7" priority="8">
      <formula>AND($B$3&lt;2, G13&lt;&gt;F13)</formula>
    </cfRule>
    <cfRule type="expression" dxfId="6" priority="9">
      <formula>AND($B$3&lt;4, G13&lt;&gt;F13)</formula>
    </cfRule>
  </conditionalFormatting>
  <conditionalFormatting sqref="F16 H16">
    <cfRule type="expression" dxfId="5" priority="4">
      <formula>G18=F18</formula>
    </cfRule>
    <cfRule type="expression" dxfId="4" priority="5">
      <formula>AND($B$3&lt;2, G18&lt;&gt;F18)</formula>
    </cfRule>
    <cfRule type="expression" dxfId="3" priority="6">
      <formula>AND($B$3&lt;4, G18&lt;&gt;F18)</formula>
    </cfRule>
  </conditionalFormatting>
  <conditionalFormatting sqref="F21 H21">
    <cfRule type="expression" dxfId="2" priority="1">
      <formula>G23=F23</formula>
    </cfRule>
    <cfRule type="expression" dxfId="1" priority="2">
      <formula>AND($B$3&lt;2, G23&lt;&gt;F23)</formula>
    </cfRule>
    <cfRule type="expression" dxfId="0" priority="3">
      <formula>AND($B$3&lt;4, G23&lt;&gt;F23)</formula>
    </cfRule>
  </conditionalFormatting>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14AA-22DD-1F49-8E8E-1C66F1FC6FCA}">
  <sheetPr codeName="Sheet2"/>
  <dimension ref="A1:R25"/>
  <sheetViews>
    <sheetView topLeftCell="D1" zoomScale="125" zoomScaleNormal="125" workbookViewId="0">
      <selection activeCell="D4" sqref="C4:R4"/>
    </sheetView>
  </sheetViews>
  <sheetFormatPr baseColWidth="10" defaultRowHeight="16" x14ac:dyDescent="0.2"/>
  <sheetData>
    <row r="1" spans="1:18" x14ac:dyDescent="0.2">
      <c r="C1" s="10" t="s">
        <v>0</v>
      </c>
      <c r="D1" s="10"/>
      <c r="E1" s="10"/>
      <c r="F1" s="10"/>
      <c r="G1" s="10" t="s">
        <v>1</v>
      </c>
      <c r="H1" s="10"/>
      <c r="I1" s="10"/>
      <c r="J1" s="10"/>
      <c r="K1" s="10" t="s">
        <v>4</v>
      </c>
      <c r="L1" s="10"/>
      <c r="M1" s="10"/>
      <c r="N1" s="10"/>
      <c r="O1" s="10" t="s">
        <v>7</v>
      </c>
      <c r="P1" s="10"/>
      <c r="Q1" s="10"/>
      <c r="R1" s="10"/>
    </row>
    <row r="2" spans="1:18" x14ac:dyDescent="0.2">
      <c r="A2" t="s">
        <v>12</v>
      </c>
      <c r="B2" t="s">
        <v>13</v>
      </c>
      <c r="C2" s="7" t="s">
        <v>2</v>
      </c>
      <c r="D2" s="7" t="s">
        <v>3</v>
      </c>
      <c r="E2" s="7" t="s">
        <v>18</v>
      </c>
      <c r="F2" s="7" t="s">
        <v>19</v>
      </c>
      <c r="G2" s="7" t="s">
        <v>2</v>
      </c>
      <c r="H2" s="7" t="s">
        <v>3</v>
      </c>
      <c r="I2" s="7" t="s">
        <v>18</v>
      </c>
      <c r="J2" s="7" t="s">
        <v>19</v>
      </c>
      <c r="K2" s="7" t="s">
        <v>2</v>
      </c>
      <c r="L2" s="7" t="s">
        <v>3</v>
      </c>
      <c r="M2" s="7" t="s">
        <v>18</v>
      </c>
      <c r="N2" s="7" t="s">
        <v>19</v>
      </c>
      <c r="O2" s="7" t="s">
        <v>2</v>
      </c>
      <c r="P2" s="7" t="s">
        <v>3</v>
      </c>
      <c r="Q2" s="7" t="s">
        <v>18</v>
      </c>
      <c r="R2" s="7" t="s">
        <v>19</v>
      </c>
    </row>
    <row r="3" spans="1:18" x14ac:dyDescent="0.2">
      <c r="A3" s="1">
        <v>43756</v>
      </c>
      <c r="B3" s="1">
        <v>43763</v>
      </c>
      <c r="C3" s="14">
        <v>0</v>
      </c>
      <c r="D3" s="14">
        <v>0</v>
      </c>
      <c r="E3" s="14">
        <v>0</v>
      </c>
      <c r="F3" s="14">
        <v>0</v>
      </c>
      <c r="G3" s="14">
        <v>6</v>
      </c>
      <c r="H3" s="14">
        <v>6</v>
      </c>
      <c r="I3" s="14">
        <v>0</v>
      </c>
      <c r="J3" s="14">
        <v>0</v>
      </c>
      <c r="K3" s="14">
        <v>0</v>
      </c>
      <c r="L3" s="14">
        <v>0</v>
      </c>
      <c r="M3" s="14">
        <v>0</v>
      </c>
      <c r="N3" s="14">
        <v>0</v>
      </c>
      <c r="O3" s="14">
        <v>0</v>
      </c>
      <c r="P3" s="14">
        <v>0</v>
      </c>
      <c r="Q3" s="14">
        <v>0</v>
      </c>
      <c r="R3" s="14">
        <v>0</v>
      </c>
    </row>
    <row r="4" spans="1:18" x14ac:dyDescent="0.2">
      <c r="A4" s="1">
        <v>43763</v>
      </c>
      <c r="B4" s="1">
        <v>43770</v>
      </c>
      <c r="C4" s="14">
        <v>0</v>
      </c>
      <c r="D4" s="14">
        <v>0</v>
      </c>
      <c r="E4" s="14">
        <v>0</v>
      </c>
      <c r="F4" s="14">
        <v>0</v>
      </c>
      <c r="G4" s="14">
        <v>0</v>
      </c>
      <c r="H4" s="14">
        <v>0</v>
      </c>
      <c r="I4" s="14">
        <v>0</v>
      </c>
      <c r="J4" s="14">
        <v>0</v>
      </c>
      <c r="K4" s="14">
        <v>0</v>
      </c>
      <c r="L4" s="14">
        <v>0</v>
      </c>
      <c r="M4" s="14">
        <v>0</v>
      </c>
      <c r="N4" s="14">
        <v>0</v>
      </c>
      <c r="O4" s="14">
        <v>0</v>
      </c>
      <c r="P4" s="14">
        <v>0</v>
      </c>
      <c r="Q4" s="14">
        <v>0</v>
      </c>
      <c r="R4" s="14">
        <v>0</v>
      </c>
    </row>
    <row r="5" spans="1:18" x14ac:dyDescent="0.2">
      <c r="A5" s="1">
        <v>43770</v>
      </c>
      <c r="B5" s="1">
        <v>43777</v>
      </c>
      <c r="C5" s="14">
        <v>0</v>
      </c>
      <c r="D5" s="14">
        <v>0</v>
      </c>
      <c r="E5" s="14">
        <v>0</v>
      </c>
      <c r="F5" s="14">
        <v>0</v>
      </c>
      <c r="G5" s="14">
        <v>0</v>
      </c>
      <c r="H5" s="14">
        <v>0</v>
      </c>
      <c r="I5" s="14">
        <v>0</v>
      </c>
      <c r="J5" s="14">
        <v>0</v>
      </c>
      <c r="K5" s="14">
        <v>0</v>
      </c>
      <c r="L5" s="14">
        <v>0</v>
      </c>
      <c r="M5" s="14">
        <v>0</v>
      </c>
      <c r="N5" s="14">
        <v>0</v>
      </c>
      <c r="O5" s="14">
        <v>0</v>
      </c>
      <c r="P5" s="14">
        <v>0</v>
      </c>
      <c r="Q5" s="14">
        <v>0</v>
      </c>
      <c r="R5" s="14">
        <v>0</v>
      </c>
    </row>
    <row r="6" spans="1:18" x14ac:dyDescent="0.2">
      <c r="A6" s="1">
        <v>43777</v>
      </c>
      <c r="B6" s="1">
        <v>43784</v>
      </c>
      <c r="C6" s="14">
        <v>0</v>
      </c>
      <c r="D6" s="14">
        <v>0</v>
      </c>
      <c r="E6" s="14">
        <v>0</v>
      </c>
      <c r="F6" s="14">
        <v>0</v>
      </c>
      <c r="G6" s="14">
        <v>0</v>
      </c>
      <c r="H6" s="14">
        <v>0</v>
      </c>
      <c r="I6" s="14">
        <v>0</v>
      </c>
      <c r="J6" s="14">
        <v>0</v>
      </c>
      <c r="K6" s="14">
        <v>0</v>
      </c>
      <c r="L6" s="14">
        <v>0</v>
      </c>
      <c r="M6" s="14">
        <v>0</v>
      </c>
      <c r="N6" s="14">
        <v>0</v>
      </c>
      <c r="O6" s="14">
        <v>0</v>
      </c>
      <c r="P6" s="14">
        <v>0</v>
      </c>
      <c r="Q6" s="14">
        <v>0</v>
      </c>
      <c r="R6" s="14">
        <v>0</v>
      </c>
    </row>
    <row r="7" spans="1:18" x14ac:dyDescent="0.2">
      <c r="A7" s="1">
        <v>43784</v>
      </c>
      <c r="B7" s="1">
        <v>43791</v>
      </c>
      <c r="C7" s="14">
        <v>0</v>
      </c>
      <c r="D7" s="14">
        <v>0</v>
      </c>
      <c r="E7" s="14">
        <v>0</v>
      </c>
      <c r="F7" s="14">
        <v>0</v>
      </c>
      <c r="G7" s="14">
        <v>0</v>
      </c>
      <c r="H7" s="14">
        <v>0</v>
      </c>
      <c r="I7" s="14">
        <v>0</v>
      </c>
      <c r="J7" s="14">
        <v>0</v>
      </c>
      <c r="K7" s="14">
        <v>0</v>
      </c>
      <c r="L7" s="14">
        <v>0</v>
      </c>
      <c r="M7" s="14">
        <v>0</v>
      </c>
      <c r="N7" s="14">
        <v>0</v>
      </c>
      <c r="O7" s="14">
        <v>0</v>
      </c>
      <c r="P7" s="14">
        <v>0</v>
      </c>
      <c r="Q7" s="14">
        <v>0</v>
      </c>
      <c r="R7" s="14">
        <v>0</v>
      </c>
    </row>
    <row r="8" spans="1:18" x14ac:dyDescent="0.2">
      <c r="A8" s="1">
        <v>43791</v>
      </c>
      <c r="B8" s="1">
        <v>43798</v>
      </c>
      <c r="C8" s="14">
        <v>0</v>
      </c>
      <c r="D8" s="14">
        <v>0</v>
      </c>
      <c r="E8" s="14">
        <v>0</v>
      </c>
      <c r="F8" s="14">
        <v>0</v>
      </c>
      <c r="G8" s="14">
        <v>0</v>
      </c>
      <c r="H8" s="14">
        <v>0</v>
      </c>
      <c r="I8" s="14">
        <v>0</v>
      </c>
      <c r="J8" s="14">
        <v>0</v>
      </c>
      <c r="K8" s="14">
        <v>0</v>
      </c>
      <c r="L8" s="14">
        <v>0</v>
      </c>
      <c r="M8" s="14">
        <v>0</v>
      </c>
      <c r="N8" s="14">
        <v>0</v>
      </c>
      <c r="O8" s="14">
        <v>0</v>
      </c>
      <c r="P8" s="14">
        <v>0</v>
      </c>
      <c r="Q8" s="14">
        <v>0</v>
      </c>
      <c r="R8" s="14">
        <v>0</v>
      </c>
    </row>
    <row r="9" spans="1:18" x14ac:dyDescent="0.2">
      <c r="A9" s="1">
        <v>43798</v>
      </c>
      <c r="B9" s="1">
        <v>43805</v>
      </c>
      <c r="C9" s="14">
        <v>0</v>
      </c>
      <c r="D9" s="14">
        <v>0</v>
      </c>
      <c r="E9" s="14">
        <v>0</v>
      </c>
      <c r="F9" s="14">
        <v>0</v>
      </c>
      <c r="G9" s="14">
        <v>0</v>
      </c>
      <c r="H9" s="14">
        <v>0</v>
      </c>
      <c r="I9" s="14">
        <v>0</v>
      </c>
      <c r="J9" s="14">
        <v>0</v>
      </c>
      <c r="K9" s="14">
        <v>0</v>
      </c>
      <c r="L9" s="14">
        <v>0</v>
      </c>
      <c r="M9" s="14">
        <v>0</v>
      </c>
      <c r="N9" s="14">
        <v>0</v>
      </c>
      <c r="O9" s="14">
        <v>0</v>
      </c>
      <c r="P9" s="14">
        <v>0</v>
      </c>
      <c r="Q9" s="14">
        <v>0</v>
      </c>
      <c r="R9" s="14">
        <v>0</v>
      </c>
    </row>
    <row r="10" spans="1:18" x14ac:dyDescent="0.2">
      <c r="A10" s="1">
        <v>43805</v>
      </c>
      <c r="B10" s="1">
        <v>43812</v>
      </c>
      <c r="C10" s="14">
        <v>0</v>
      </c>
      <c r="D10" s="14">
        <v>0</v>
      </c>
      <c r="E10" s="14">
        <v>0</v>
      </c>
      <c r="F10" s="14">
        <v>0</v>
      </c>
      <c r="G10" s="14">
        <v>0</v>
      </c>
      <c r="H10" s="14">
        <v>0</v>
      </c>
      <c r="I10" s="14">
        <v>0</v>
      </c>
      <c r="J10" s="14">
        <v>0</v>
      </c>
      <c r="K10" s="14">
        <v>0</v>
      </c>
      <c r="L10" s="14">
        <v>0</v>
      </c>
      <c r="M10" s="14">
        <v>0</v>
      </c>
      <c r="N10" s="14">
        <v>0</v>
      </c>
      <c r="O10" s="14">
        <v>0</v>
      </c>
      <c r="P10" s="14">
        <v>0</v>
      </c>
      <c r="Q10" s="14">
        <v>0</v>
      </c>
      <c r="R10" s="14">
        <v>0</v>
      </c>
    </row>
    <row r="11" spans="1:18" x14ac:dyDescent="0.2">
      <c r="A11" s="1">
        <v>43812</v>
      </c>
      <c r="B11" s="1">
        <v>43819</v>
      </c>
      <c r="C11" s="14">
        <v>0</v>
      </c>
      <c r="D11" s="14">
        <v>0</v>
      </c>
      <c r="E11" s="14">
        <v>0</v>
      </c>
      <c r="F11" s="14">
        <v>0</v>
      </c>
      <c r="G11" s="14">
        <v>0</v>
      </c>
      <c r="H11" s="14">
        <v>0</v>
      </c>
      <c r="I11" s="14">
        <v>0</v>
      </c>
      <c r="J11" s="14">
        <v>0</v>
      </c>
      <c r="K11" s="14">
        <v>0</v>
      </c>
      <c r="L11" s="14">
        <v>0</v>
      </c>
      <c r="M11" s="14">
        <v>0</v>
      </c>
      <c r="N11" s="14">
        <v>0</v>
      </c>
      <c r="O11" s="14">
        <v>0</v>
      </c>
      <c r="P11" s="14">
        <v>0</v>
      </c>
      <c r="Q11" s="14">
        <v>0</v>
      </c>
      <c r="R11" s="14">
        <v>0</v>
      </c>
    </row>
    <row r="12" spans="1:18" x14ac:dyDescent="0.2">
      <c r="A12" s="1">
        <v>43819</v>
      </c>
      <c r="B12" s="1">
        <v>43826</v>
      </c>
      <c r="C12" s="14">
        <v>0</v>
      </c>
      <c r="D12" s="14">
        <v>0</v>
      </c>
      <c r="E12" s="14">
        <v>0</v>
      </c>
      <c r="F12" s="14">
        <v>0</v>
      </c>
      <c r="G12" s="14">
        <v>0</v>
      </c>
      <c r="H12" s="14">
        <v>0</v>
      </c>
      <c r="I12" s="14">
        <v>0</v>
      </c>
      <c r="J12" s="14">
        <v>0</v>
      </c>
      <c r="K12" s="14">
        <v>0</v>
      </c>
      <c r="L12" s="14">
        <v>0</v>
      </c>
      <c r="M12" s="14">
        <v>0</v>
      </c>
      <c r="N12" s="14">
        <v>0</v>
      </c>
      <c r="O12" s="14">
        <v>0</v>
      </c>
      <c r="P12" s="14">
        <v>0</v>
      </c>
      <c r="Q12" s="14">
        <v>0</v>
      </c>
      <c r="R12" s="14">
        <v>0</v>
      </c>
    </row>
    <row r="13" spans="1:18" x14ac:dyDescent="0.2">
      <c r="A13" s="1">
        <v>43826</v>
      </c>
      <c r="B13" s="1">
        <v>43833</v>
      </c>
      <c r="C13" s="14">
        <v>0</v>
      </c>
      <c r="D13" s="14">
        <v>0</v>
      </c>
      <c r="E13" s="14">
        <v>0</v>
      </c>
      <c r="F13" s="14">
        <v>0</v>
      </c>
      <c r="G13" s="14">
        <v>0</v>
      </c>
      <c r="H13" s="14">
        <v>0</v>
      </c>
      <c r="I13" s="14">
        <v>0</v>
      </c>
      <c r="J13" s="14">
        <v>0</v>
      </c>
      <c r="K13" s="14">
        <v>0</v>
      </c>
      <c r="L13" s="14">
        <v>0</v>
      </c>
      <c r="M13" s="14">
        <v>0</v>
      </c>
      <c r="N13" s="14">
        <v>0</v>
      </c>
      <c r="O13" s="14">
        <v>0</v>
      </c>
      <c r="P13" s="14">
        <v>0</v>
      </c>
      <c r="Q13" s="14">
        <v>0</v>
      </c>
      <c r="R13" s="14">
        <v>0</v>
      </c>
    </row>
    <row r="14" spans="1:18" x14ac:dyDescent="0.2">
      <c r="A14" s="1">
        <v>43833</v>
      </c>
      <c r="B14" s="1">
        <v>43840</v>
      </c>
    </row>
    <row r="15" spans="1:18" x14ac:dyDescent="0.2">
      <c r="A15" s="1">
        <v>43840</v>
      </c>
      <c r="B15" s="1">
        <v>43847</v>
      </c>
    </row>
    <row r="16" spans="1:18" x14ac:dyDescent="0.2">
      <c r="A16" s="1">
        <v>43847</v>
      </c>
      <c r="B16" s="1">
        <v>43854</v>
      </c>
    </row>
    <row r="17" spans="1:2" x14ac:dyDescent="0.2">
      <c r="A17" s="1">
        <v>43854</v>
      </c>
      <c r="B17" s="1">
        <v>43861</v>
      </c>
    </row>
    <row r="18" spans="1:2" x14ac:dyDescent="0.2">
      <c r="A18" s="1">
        <v>43861</v>
      </c>
      <c r="B18" s="1">
        <v>43868</v>
      </c>
    </row>
    <row r="19" spans="1:2" x14ac:dyDescent="0.2">
      <c r="A19" s="1">
        <v>43868</v>
      </c>
      <c r="B19" s="1">
        <v>43875</v>
      </c>
    </row>
    <row r="20" spans="1:2" x14ac:dyDescent="0.2">
      <c r="A20" s="1">
        <v>43875</v>
      </c>
      <c r="B20" s="1">
        <v>43882</v>
      </c>
    </row>
    <row r="21" spans="1:2" x14ac:dyDescent="0.2">
      <c r="A21" s="1">
        <v>43882</v>
      </c>
      <c r="B21" s="1">
        <v>43889</v>
      </c>
    </row>
    <row r="22" spans="1:2" x14ac:dyDescent="0.2">
      <c r="A22" s="1">
        <v>43889</v>
      </c>
      <c r="B22" s="1">
        <v>43896</v>
      </c>
    </row>
    <row r="23" spans="1:2" x14ac:dyDescent="0.2">
      <c r="A23" s="1">
        <v>43896</v>
      </c>
      <c r="B23" s="1">
        <v>43903</v>
      </c>
    </row>
    <row r="24" spans="1:2" x14ac:dyDescent="0.2">
      <c r="A24" s="1">
        <v>43903</v>
      </c>
      <c r="B24" s="1">
        <v>43910</v>
      </c>
    </row>
    <row r="25" spans="1:2" x14ac:dyDescent="0.2">
      <c r="A25" s="1">
        <v>43910</v>
      </c>
      <c r="B25" s="1">
        <v>43917</v>
      </c>
    </row>
  </sheetData>
  <mergeCells count="4">
    <mergeCell ref="K1:N1"/>
    <mergeCell ref="O1:R1"/>
    <mergeCell ref="C1:F1"/>
    <mergeCell ref="G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45" id="{36F5F4DC-D6B8-204A-B5AA-CF8E8C8B7582}">
            <xm:f>FillOrder!$B$2&gt;=$B3</xm:f>
            <x14:dxf>
              <fill>
                <patternFill>
                  <bgColor theme="1" tint="0.499984740745262"/>
                </patternFill>
              </fill>
            </x14:dxf>
          </x14:cfRule>
          <x14:cfRule type="expression" priority="46" id="{1EF4FE21-B883-F445-9F13-AF41FA244BF7}">
            <xm:f>AND(FillOrder!$B$2 &gt;= $A3, FillOrder!$B$2 &lt; $B3)</xm:f>
            <x14:dxf>
              <font>
                <color rgb="FF9C5700"/>
              </font>
              <fill>
                <patternFill>
                  <bgColor rgb="FFFFEB9C"/>
                </patternFill>
              </fill>
            </x14:dxf>
          </x14:cfRule>
          <xm:sqref>O3:P3 K3:L3 C3:D13 G3:H3 G5:H13 K5:L13 O5:P13 E4:R4</xm:sqref>
        </x14:conditionalFormatting>
        <x14:conditionalFormatting xmlns:xm="http://schemas.microsoft.com/office/excel/2006/main">
          <x14:cfRule type="expression" priority="13" id="{20A35769-7096-B345-8567-58590449B9F0}">
            <xm:f>FillOrder!$B$2&gt;=$B3</xm:f>
            <x14:dxf>
              <fill>
                <patternFill>
                  <bgColor theme="1" tint="0.499984740745262"/>
                </patternFill>
              </fill>
            </x14:dxf>
          </x14:cfRule>
          <x14:cfRule type="expression" priority="14" id="{A3CB8580-5A7E-C84B-8804-381BE32ED213}">
            <xm:f>AND(FillOrder!$B$2 &gt;= $A3, FillOrder!$B$2 &lt; $B3)</xm:f>
            <x14:dxf>
              <font>
                <color rgb="FF9C5700"/>
              </font>
              <fill>
                <patternFill>
                  <bgColor rgb="FFFFEB9C"/>
                </patternFill>
              </fill>
            </x14:dxf>
          </x14:cfRule>
          <xm:sqref>E3:F3 E5:F13</xm:sqref>
        </x14:conditionalFormatting>
        <x14:conditionalFormatting xmlns:xm="http://schemas.microsoft.com/office/excel/2006/main">
          <x14:cfRule type="expression" priority="5" id="{6FC1D97E-C8B0-4449-B110-0F63C4218A06}">
            <xm:f>FillOrder!$B$2&gt;=$B3</xm:f>
            <x14:dxf>
              <fill>
                <patternFill>
                  <bgColor theme="1" tint="0.499984740745262"/>
                </patternFill>
              </fill>
            </x14:dxf>
          </x14:cfRule>
          <x14:cfRule type="expression" priority="6" id="{A85DA3B5-AD53-7644-AFFD-0A3134B36ADB}">
            <xm:f>AND(FillOrder!$B$2 &gt;= $A3, FillOrder!$B$2 &lt; $B3)</xm:f>
            <x14:dxf>
              <font>
                <color rgb="FF9C5700"/>
              </font>
              <fill>
                <patternFill>
                  <bgColor rgb="FFFFEB9C"/>
                </patternFill>
              </fill>
            </x14:dxf>
          </x14:cfRule>
          <xm:sqref>I3:J3 I5:J13</xm:sqref>
        </x14:conditionalFormatting>
        <x14:conditionalFormatting xmlns:xm="http://schemas.microsoft.com/office/excel/2006/main">
          <x14:cfRule type="expression" priority="3" id="{8A8CBDD7-AD2E-3D45-BCE3-5CD5CD9A8EC6}">
            <xm:f>FillOrder!$B$2&gt;=$B3</xm:f>
            <x14:dxf>
              <fill>
                <patternFill>
                  <bgColor theme="1" tint="0.499984740745262"/>
                </patternFill>
              </fill>
            </x14:dxf>
          </x14:cfRule>
          <x14:cfRule type="expression" priority="4" id="{51FE04FB-3DCE-754A-B6F0-14344B2903F8}">
            <xm:f>AND(FillOrder!$B$2 &gt;= $A3, FillOrder!$B$2 &lt; $B3)</xm:f>
            <x14:dxf>
              <font>
                <color rgb="FF9C5700"/>
              </font>
              <fill>
                <patternFill>
                  <bgColor rgb="FFFFEB9C"/>
                </patternFill>
              </fill>
            </x14:dxf>
          </x14:cfRule>
          <xm:sqref>M3:N3 M5:N13</xm:sqref>
        </x14:conditionalFormatting>
        <x14:conditionalFormatting xmlns:xm="http://schemas.microsoft.com/office/excel/2006/main">
          <x14:cfRule type="expression" priority="1" id="{DF3260AD-50BA-154B-AA69-7ACFACFBA06D}">
            <xm:f>FillOrder!$B$2&gt;=$B3</xm:f>
            <x14:dxf>
              <fill>
                <patternFill>
                  <bgColor theme="1" tint="0.499984740745262"/>
                </patternFill>
              </fill>
            </x14:dxf>
          </x14:cfRule>
          <x14:cfRule type="expression" priority="2" id="{62A9ECC9-65FD-9742-A2BD-DAC2C0044AA9}">
            <xm:f>AND(FillOrder!$B$2 &gt;= $A3, FillOrder!$B$2 &lt; $B3)</xm:f>
            <x14:dxf>
              <font>
                <color rgb="FF9C5700"/>
              </font>
              <fill>
                <patternFill>
                  <bgColor rgb="FFFFEB9C"/>
                </patternFill>
              </fill>
            </x14:dxf>
          </x14:cfRule>
          <xm:sqref>Q3:R3 Q5:R13</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InputMessage="1" showErrorMessage="1" errorTitle="Can't Change Cell Value" error="The cell that you are trying to modify is unable to be modified. It is either past the due date, the number entered is outside the bounds, or it is not a number." xr:uid="{C3D4DF6C-BC47-3443-B08D-3E3E06D328D9}">
          <x14:formula1>
            <xm:f>AND(FillOrder!$B$2&lt;$B3, C3 &gt; -1, ISNUMBER(C3), NOT(C3=""))</xm:f>
          </x14:formula1>
          <xm:sqref>C3:R13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5CBBA-7A13-B845-8E05-8C1CA20BBA06}">
  <sheetPr codeName="Sheet3"/>
  <dimension ref="A1:R25"/>
  <sheetViews>
    <sheetView tabSelected="1" zoomScale="125" zoomScaleNormal="125" workbookViewId="0">
      <selection activeCell="M17" sqref="M17"/>
    </sheetView>
  </sheetViews>
  <sheetFormatPr baseColWidth="10" defaultRowHeight="16" x14ac:dyDescent="0.2"/>
  <cols>
    <col min="3" max="3" width="10.83203125" customWidth="1"/>
  </cols>
  <sheetData>
    <row r="1" spans="1:18" x14ac:dyDescent="0.2">
      <c r="C1" s="10" t="s">
        <v>0</v>
      </c>
      <c r="D1" s="10"/>
      <c r="E1" s="10"/>
      <c r="F1" s="10"/>
      <c r="G1" s="10" t="s">
        <v>1</v>
      </c>
      <c r="H1" s="10"/>
      <c r="I1" s="10"/>
      <c r="J1" s="10"/>
      <c r="K1" s="10" t="s">
        <v>4</v>
      </c>
      <c r="L1" s="10"/>
      <c r="M1" s="10"/>
      <c r="N1" s="10"/>
      <c r="O1" s="10" t="s">
        <v>7</v>
      </c>
      <c r="P1" s="10"/>
      <c r="Q1" s="10"/>
      <c r="R1" s="10"/>
    </row>
    <row r="2" spans="1:18" x14ac:dyDescent="0.2">
      <c r="A2" t="s">
        <v>12</v>
      </c>
      <c r="B2" t="s">
        <v>13</v>
      </c>
      <c r="C2" s="7" t="s">
        <v>2</v>
      </c>
      <c r="D2" s="7" t="s">
        <v>3</v>
      </c>
      <c r="E2" s="7" t="s">
        <v>18</v>
      </c>
      <c r="F2" s="7" t="s">
        <v>19</v>
      </c>
      <c r="G2" s="7" t="s">
        <v>2</v>
      </c>
      <c r="H2" s="7" t="s">
        <v>3</v>
      </c>
      <c r="I2" s="7" t="s">
        <v>18</v>
      </c>
      <c r="J2" s="7" t="s">
        <v>19</v>
      </c>
      <c r="K2" s="7" t="s">
        <v>2</v>
      </c>
      <c r="L2" s="7" t="s">
        <v>3</v>
      </c>
      <c r="M2" s="7" t="s">
        <v>18</v>
      </c>
      <c r="N2" s="7" t="s">
        <v>19</v>
      </c>
      <c r="O2" s="7" t="s">
        <v>2</v>
      </c>
      <c r="P2" s="7" t="s">
        <v>3</v>
      </c>
      <c r="Q2" s="7" t="s">
        <v>18</v>
      </c>
      <c r="R2" s="7" t="s">
        <v>19</v>
      </c>
    </row>
    <row r="3" spans="1:18" x14ac:dyDescent="0.2">
      <c r="A3" s="9">
        <v>43756</v>
      </c>
      <c r="B3" s="9">
        <v>43763</v>
      </c>
      <c r="C3" s="14">
        <v>6</v>
      </c>
      <c r="D3" s="14">
        <v>6</v>
      </c>
      <c r="E3" s="14">
        <v>0</v>
      </c>
      <c r="F3" s="14">
        <v>0</v>
      </c>
      <c r="G3" s="14">
        <v>6</v>
      </c>
      <c r="H3" s="14">
        <v>6</v>
      </c>
      <c r="I3" s="14">
        <v>0</v>
      </c>
      <c r="J3" s="14">
        <v>0</v>
      </c>
      <c r="K3" s="14">
        <v>2</v>
      </c>
      <c r="L3" s="14">
        <v>2</v>
      </c>
      <c r="M3" s="14">
        <v>0</v>
      </c>
      <c r="N3" s="14">
        <v>0</v>
      </c>
      <c r="O3" s="14">
        <v>4</v>
      </c>
      <c r="P3" s="14">
        <v>4</v>
      </c>
      <c r="Q3" s="14">
        <v>0</v>
      </c>
      <c r="R3" s="14">
        <v>0</v>
      </c>
    </row>
    <row r="4" spans="1:18" x14ac:dyDescent="0.2">
      <c r="A4" s="9">
        <v>43763</v>
      </c>
      <c r="B4" s="9">
        <v>43770</v>
      </c>
      <c r="C4" s="14">
        <v>0</v>
      </c>
      <c r="D4" s="14">
        <v>0</v>
      </c>
      <c r="E4" s="14">
        <v>0</v>
      </c>
      <c r="F4" s="14">
        <v>0</v>
      </c>
      <c r="G4" s="14">
        <v>0</v>
      </c>
      <c r="H4" s="14">
        <v>0</v>
      </c>
      <c r="I4" s="14">
        <v>0</v>
      </c>
      <c r="J4" s="14">
        <v>0</v>
      </c>
      <c r="K4" s="14">
        <v>0</v>
      </c>
      <c r="L4" s="14">
        <v>0</v>
      </c>
      <c r="M4" s="14">
        <v>0</v>
      </c>
      <c r="N4" s="14">
        <v>0</v>
      </c>
      <c r="O4" s="14">
        <v>0</v>
      </c>
      <c r="P4" s="14">
        <v>0</v>
      </c>
      <c r="Q4" s="14">
        <v>0</v>
      </c>
      <c r="R4" s="14">
        <v>0</v>
      </c>
    </row>
    <row r="5" spans="1:18" x14ac:dyDescent="0.2">
      <c r="A5" s="9">
        <v>43770</v>
      </c>
      <c r="B5" s="9">
        <v>43777</v>
      </c>
      <c r="C5" s="14">
        <v>0</v>
      </c>
      <c r="D5" s="14">
        <v>0</v>
      </c>
      <c r="E5" s="14">
        <v>0</v>
      </c>
      <c r="F5" s="14">
        <v>0</v>
      </c>
      <c r="G5" s="14">
        <v>0</v>
      </c>
      <c r="H5" s="14">
        <v>0</v>
      </c>
      <c r="I5" s="14">
        <v>0</v>
      </c>
      <c r="J5" s="14">
        <v>0</v>
      </c>
      <c r="K5" s="14">
        <v>0</v>
      </c>
      <c r="L5" s="14">
        <v>0</v>
      </c>
      <c r="M5" s="14">
        <v>0</v>
      </c>
      <c r="N5" s="14">
        <v>0</v>
      </c>
      <c r="O5" s="14">
        <v>0</v>
      </c>
      <c r="P5" s="14">
        <v>0</v>
      </c>
      <c r="Q5" s="14">
        <v>0</v>
      </c>
      <c r="R5" s="14">
        <v>0</v>
      </c>
    </row>
    <row r="6" spans="1:18" x14ac:dyDescent="0.2">
      <c r="A6" s="9">
        <v>43777</v>
      </c>
      <c r="B6" s="9">
        <v>43784</v>
      </c>
      <c r="C6" s="14">
        <v>0</v>
      </c>
      <c r="D6" s="14">
        <v>0</v>
      </c>
      <c r="E6" s="14">
        <v>0</v>
      </c>
      <c r="F6" s="14">
        <v>0</v>
      </c>
      <c r="G6" s="14">
        <v>0</v>
      </c>
      <c r="H6" s="14">
        <v>0</v>
      </c>
      <c r="I6" s="14">
        <v>0</v>
      </c>
      <c r="J6" s="14">
        <v>0</v>
      </c>
      <c r="K6" s="14">
        <v>0</v>
      </c>
      <c r="L6" s="14">
        <v>0</v>
      </c>
      <c r="M6" s="14">
        <v>0</v>
      </c>
      <c r="N6" s="14">
        <v>0</v>
      </c>
      <c r="O6" s="14">
        <v>0</v>
      </c>
      <c r="P6" s="14">
        <v>0</v>
      </c>
      <c r="Q6" s="14">
        <v>0</v>
      </c>
      <c r="R6" s="14">
        <v>0</v>
      </c>
    </row>
    <row r="7" spans="1:18" x14ac:dyDescent="0.2">
      <c r="A7" s="9">
        <v>43784</v>
      </c>
      <c r="B7" s="9">
        <v>43791</v>
      </c>
      <c r="C7" s="14">
        <v>0</v>
      </c>
      <c r="D7" s="14">
        <v>0</v>
      </c>
      <c r="E7" s="14">
        <v>0</v>
      </c>
      <c r="F7" s="14">
        <v>0</v>
      </c>
      <c r="G7" s="14">
        <v>0</v>
      </c>
      <c r="H7" s="14">
        <v>0</v>
      </c>
      <c r="I7" s="14">
        <v>0</v>
      </c>
      <c r="J7" s="14">
        <v>0</v>
      </c>
      <c r="K7" s="14">
        <v>0</v>
      </c>
      <c r="L7" s="14">
        <v>0</v>
      </c>
      <c r="M7" s="14">
        <v>0</v>
      </c>
      <c r="N7" s="14">
        <v>0</v>
      </c>
      <c r="O7" s="14">
        <v>0</v>
      </c>
      <c r="P7" s="14">
        <v>0</v>
      </c>
      <c r="Q7" s="14">
        <v>0</v>
      </c>
      <c r="R7" s="14">
        <v>0</v>
      </c>
    </row>
    <row r="8" spans="1:18" x14ac:dyDescent="0.2">
      <c r="A8" s="9">
        <v>43791</v>
      </c>
      <c r="B8" s="9">
        <v>43798</v>
      </c>
      <c r="C8" s="14">
        <v>0</v>
      </c>
      <c r="D8" s="14">
        <v>0</v>
      </c>
      <c r="E8" s="14">
        <v>0</v>
      </c>
      <c r="F8" s="14">
        <v>0</v>
      </c>
      <c r="G8" s="14">
        <v>0</v>
      </c>
      <c r="H8" s="14">
        <v>0</v>
      </c>
      <c r="I8" s="14">
        <v>0</v>
      </c>
      <c r="J8" s="14">
        <v>0</v>
      </c>
      <c r="K8" s="14">
        <v>0</v>
      </c>
      <c r="L8" s="14">
        <v>0</v>
      </c>
      <c r="M8" s="14">
        <v>0</v>
      </c>
      <c r="N8" s="14">
        <v>0</v>
      </c>
      <c r="O8" s="14">
        <v>0</v>
      </c>
      <c r="P8" s="14">
        <v>0</v>
      </c>
      <c r="Q8" s="14">
        <v>0</v>
      </c>
      <c r="R8" s="14">
        <v>0</v>
      </c>
    </row>
    <row r="9" spans="1:18" x14ac:dyDescent="0.2">
      <c r="A9" s="9">
        <v>43798</v>
      </c>
      <c r="B9" s="9">
        <v>43805</v>
      </c>
      <c r="C9" s="14">
        <v>0</v>
      </c>
      <c r="D9" s="14">
        <v>0</v>
      </c>
      <c r="E9" s="14">
        <v>0</v>
      </c>
      <c r="F9" s="14">
        <v>0</v>
      </c>
      <c r="G9" s="14">
        <v>0</v>
      </c>
      <c r="H9" s="14">
        <v>0</v>
      </c>
      <c r="I9" s="14">
        <v>0</v>
      </c>
      <c r="J9" s="14">
        <v>0</v>
      </c>
      <c r="K9" s="14">
        <v>0</v>
      </c>
      <c r="L9" s="14">
        <v>0</v>
      </c>
      <c r="M9" s="14">
        <v>0</v>
      </c>
      <c r="N9" s="14">
        <v>0</v>
      </c>
      <c r="O9" s="14">
        <v>0</v>
      </c>
      <c r="P9" s="14">
        <v>0</v>
      </c>
      <c r="Q9" s="14">
        <v>0</v>
      </c>
      <c r="R9" s="14">
        <v>0</v>
      </c>
    </row>
    <row r="10" spans="1:18" x14ac:dyDescent="0.2">
      <c r="A10" s="9">
        <v>43805</v>
      </c>
      <c r="B10" s="9">
        <v>43812</v>
      </c>
      <c r="C10" s="14">
        <v>0</v>
      </c>
      <c r="D10" s="14">
        <v>0</v>
      </c>
      <c r="E10" s="14">
        <v>0</v>
      </c>
      <c r="F10" s="14">
        <v>0</v>
      </c>
      <c r="G10" s="14">
        <v>0</v>
      </c>
      <c r="H10" s="14">
        <v>0</v>
      </c>
      <c r="I10" s="14">
        <v>0</v>
      </c>
      <c r="J10" s="14">
        <v>0</v>
      </c>
      <c r="K10" s="14">
        <v>0</v>
      </c>
      <c r="L10" s="14">
        <v>0</v>
      </c>
      <c r="M10" s="14">
        <v>0</v>
      </c>
      <c r="N10" s="14">
        <v>0</v>
      </c>
      <c r="O10" s="14">
        <v>0</v>
      </c>
      <c r="P10" s="14">
        <v>0</v>
      </c>
      <c r="Q10" s="14">
        <v>0</v>
      </c>
      <c r="R10" s="14">
        <v>0</v>
      </c>
    </row>
    <row r="11" spans="1:18" x14ac:dyDescent="0.2">
      <c r="A11" s="9">
        <v>43812</v>
      </c>
      <c r="B11" s="9">
        <v>43819</v>
      </c>
      <c r="C11" s="14">
        <v>0</v>
      </c>
      <c r="D11" s="14">
        <v>0</v>
      </c>
      <c r="E11" s="14">
        <v>0</v>
      </c>
      <c r="F11" s="14">
        <v>0</v>
      </c>
      <c r="G11" s="14">
        <v>0</v>
      </c>
      <c r="H11" s="14">
        <v>0</v>
      </c>
      <c r="I11" s="14">
        <v>0</v>
      </c>
      <c r="J11" s="14">
        <v>0</v>
      </c>
      <c r="K11" s="14">
        <v>0</v>
      </c>
      <c r="L11" s="14">
        <v>0</v>
      </c>
      <c r="M11" s="14">
        <v>0</v>
      </c>
      <c r="N11" s="14">
        <v>0</v>
      </c>
      <c r="O11" s="14">
        <v>0</v>
      </c>
      <c r="P11" s="14">
        <v>0</v>
      </c>
      <c r="Q11" s="14">
        <v>0</v>
      </c>
      <c r="R11" s="14">
        <v>0</v>
      </c>
    </row>
    <row r="12" spans="1:18" x14ac:dyDescent="0.2">
      <c r="A12" s="9">
        <v>43819</v>
      </c>
      <c r="B12" s="9">
        <v>43826</v>
      </c>
      <c r="C12" s="14">
        <v>0</v>
      </c>
      <c r="D12" s="14">
        <v>0</v>
      </c>
      <c r="E12" s="14">
        <v>0</v>
      </c>
      <c r="F12" s="14">
        <v>0</v>
      </c>
      <c r="G12" s="14">
        <v>0</v>
      </c>
      <c r="H12" s="14">
        <v>0</v>
      </c>
      <c r="I12" s="14">
        <v>0</v>
      </c>
      <c r="J12" s="14">
        <v>0</v>
      </c>
      <c r="K12" s="14">
        <v>0</v>
      </c>
      <c r="L12" s="14">
        <v>0</v>
      </c>
      <c r="M12" s="14">
        <v>0</v>
      </c>
      <c r="N12" s="14">
        <v>0</v>
      </c>
      <c r="O12" s="14">
        <v>0</v>
      </c>
      <c r="P12" s="14">
        <v>0</v>
      </c>
      <c r="Q12" s="14">
        <v>0</v>
      </c>
      <c r="R12" s="14">
        <v>0</v>
      </c>
    </row>
    <row r="13" spans="1:18" x14ac:dyDescent="0.2">
      <c r="A13" s="9">
        <v>43826</v>
      </c>
      <c r="B13" s="9">
        <v>43833</v>
      </c>
      <c r="C13" s="14">
        <v>0</v>
      </c>
      <c r="D13" s="14">
        <v>0</v>
      </c>
      <c r="E13" s="14">
        <v>0</v>
      </c>
      <c r="F13" s="14">
        <v>0</v>
      </c>
      <c r="G13" s="14">
        <v>0</v>
      </c>
      <c r="H13" s="14">
        <v>0</v>
      </c>
      <c r="I13" s="14">
        <v>0</v>
      </c>
      <c r="J13" s="14">
        <v>0</v>
      </c>
      <c r="K13" s="14">
        <v>0</v>
      </c>
      <c r="L13" s="14">
        <v>0</v>
      </c>
      <c r="M13" s="14">
        <v>0</v>
      </c>
      <c r="N13" s="14">
        <v>0</v>
      </c>
      <c r="O13" s="14">
        <v>0</v>
      </c>
      <c r="P13" s="14">
        <v>0</v>
      </c>
      <c r="Q13" s="14">
        <v>0</v>
      </c>
      <c r="R13" s="14">
        <v>0</v>
      </c>
    </row>
    <row r="14" spans="1:18" x14ac:dyDescent="0.2">
      <c r="A14" s="9">
        <v>43833</v>
      </c>
      <c r="B14" s="9">
        <v>43840</v>
      </c>
    </row>
    <row r="15" spans="1:18" x14ac:dyDescent="0.2">
      <c r="A15" s="9">
        <v>43840</v>
      </c>
      <c r="B15" s="9">
        <v>43847</v>
      </c>
    </row>
    <row r="16" spans="1:18" x14ac:dyDescent="0.2">
      <c r="A16" s="9">
        <v>43847</v>
      </c>
      <c r="B16" s="9">
        <v>43854</v>
      </c>
    </row>
    <row r="17" spans="1:2" x14ac:dyDescent="0.2">
      <c r="A17" s="9">
        <v>43854</v>
      </c>
      <c r="B17" s="9">
        <v>43861</v>
      </c>
    </row>
    <row r="18" spans="1:2" x14ac:dyDescent="0.2">
      <c r="A18" s="9">
        <v>43861</v>
      </c>
      <c r="B18" s="9">
        <v>43868</v>
      </c>
    </row>
    <row r="19" spans="1:2" x14ac:dyDescent="0.2">
      <c r="A19" s="9">
        <v>43868</v>
      </c>
      <c r="B19" s="9">
        <v>43875</v>
      </c>
    </row>
    <row r="20" spans="1:2" x14ac:dyDescent="0.2">
      <c r="A20" s="9">
        <v>43875</v>
      </c>
      <c r="B20" s="9">
        <v>43882</v>
      </c>
    </row>
    <row r="21" spans="1:2" x14ac:dyDescent="0.2">
      <c r="A21" s="9">
        <v>43882</v>
      </c>
      <c r="B21" s="9">
        <v>43889</v>
      </c>
    </row>
    <row r="22" spans="1:2" x14ac:dyDescent="0.2">
      <c r="A22" s="9">
        <v>43889</v>
      </c>
      <c r="B22" s="9">
        <v>43896</v>
      </c>
    </row>
    <row r="23" spans="1:2" x14ac:dyDescent="0.2">
      <c r="A23" s="9">
        <v>43896</v>
      </c>
      <c r="B23" s="9">
        <v>43903</v>
      </c>
    </row>
    <row r="24" spans="1:2" x14ac:dyDescent="0.2">
      <c r="A24" s="9">
        <v>43903</v>
      </c>
      <c r="B24" s="9">
        <v>43910</v>
      </c>
    </row>
    <row r="25" spans="1:2" x14ac:dyDescent="0.2">
      <c r="A25" s="9">
        <v>43910</v>
      </c>
      <c r="B25" s="9">
        <v>43917</v>
      </c>
    </row>
  </sheetData>
  <dataConsolidate/>
  <mergeCells count="4">
    <mergeCell ref="K1:N1"/>
    <mergeCell ref="O1:R1"/>
    <mergeCell ref="C1:F1"/>
    <mergeCell ref="G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4" id="{1EDF2F9F-53E4-C34B-9ED5-9D97CFE345D4}">
            <xm:f>AND(FilledForm!C3&gt;=C3, FillOrder!$B$2 &gt;= $B3, FillOrder!$B$2 &gt; $A3 )</xm:f>
            <x14:dxf>
              <font>
                <color rgb="FF006100"/>
              </font>
              <fill>
                <patternFill>
                  <bgColor rgb="FFC6EFCE"/>
                </patternFill>
              </fill>
            </x14:dxf>
          </x14:cfRule>
          <x14:cfRule type="expression" priority="25" id="{DA47B4CC-8F62-C249-88AF-A5508F239A7B}">
            <xm:f>AND(FilledForm!C3&lt;C3, FillOrder!$B$2 &gt;= $B3, FillOrder!$B$2 &gt; $A3)</xm:f>
            <x14:dxf>
              <font>
                <color rgb="FF9C0006"/>
              </font>
              <fill>
                <patternFill>
                  <bgColor rgb="FFFFC7CE"/>
                </patternFill>
              </fill>
            </x14:dxf>
          </x14:cfRule>
          <xm:sqref>C3:D13 K3:R3 G3:H3 G5:H13 K5:R13 E4:R4</xm:sqref>
        </x14:conditionalFormatting>
        <x14:conditionalFormatting xmlns:xm="http://schemas.microsoft.com/office/excel/2006/main">
          <x14:cfRule type="expression" priority="15" id="{576B02A1-78E4-B44E-B026-C9E04B395761}">
            <xm:f>AND(FillOrder!$B$2 &gt;= $A3, FillOrder!$B$2 &lt; $B3)</xm:f>
            <x14:dxf>
              <font>
                <color rgb="FF9C5700"/>
              </font>
              <fill>
                <patternFill>
                  <bgColor rgb="FFFFEB9C"/>
                </patternFill>
              </fill>
            </x14:dxf>
          </x14:cfRule>
          <xm:sqref>C3:D13 G3:H3 K3:L3 O3:P3 O5:P13 K5:L13 G5:H13 E4:R4</xm:sqref>
        </x14:conditionalFormatting>
        <x14:conditionalFormatting xmlns:xm="http://schemas.microsoft.com/office/excel/2006/main">
          <x14:cfRule type="expression" priority="10" id="{6B87B7C5-DF29-F54C-9981-4E614F48A2B6}">
            <xm:f>AND(FillOrder!$B$2 &gt;= $A3, FillOrder!$B$2 &lt; $B3)</xm:f>
            <x14:dxf>
              <font>
                <color rgb="FF9C5700"/>
              </font>
              <fill>
                <patternFill>
                  <bgColor rgb="FFFFEB9C"/>
                </patternFill>
              </fill>
            </x14:dxf>
          </x14:cfRule>
          <xm:sqref>E3:F3 E5:F13</xm:sqref>
        </x14:conditionalFormatting>
        <x14:conditionalFormatting xmlns:xm="http://schemas.microsoft.com/office/excel/2006/main">
          <x14:cfRule type="expression" priority="7" id="{608C3CE9-A3EC-1A41-9BD7-9C3EF86071D0}">
            <xm:f>AND(FillOrder!$B$2 &gt;= $A3, FillOrder!$B$2 &lt; $B3)</xm:f>
            <x14:dxf>
              <font>
                <color rgb="FF9C5700"/>
              </font>
              <fill>
                <patternFill>
                  <bgColor rgb="FFFFEB9C"/>
                </patternFill>
              </fill>
            </x14:dxf>
          </x14:cfRule>
          <xm:sqref>I3:J3 I5:J13</xm:sqref>
        </x14:conditionalFormatting>
        <x14:conditionalFormatting xmlns:xm="http://schemas.microsoft.com/office/excel/2006/main">
          <x14:cfRule type="expression" priority="4" id="{778BD5EF-31BA-7149-87B8-F11D53338475}">
            <xm:f>AND(FillOrder!$B$2 &gt;= $A3, FillOrder!$B$2 &lt; $B3)</xm:f>
            <x14:dxf>
              <font>
                <color rgb="FF9C5700"/>
              </font>
              <fill>
                <patternFill>
                  <bgColor rgb="FFFFEB9C"/>
                </patternFill>
              </fill>
            </x14:dxf>
          </x14:cfRule>
          <xm:sqref>M3:N3 M5:N13</xm:sqref>
        </x14:conditionalFormatting>
        <x14:conditionalFormatting xmlns:xm="http://schemas.microsoft.com/office/excel/2006/main">
          <x14:cfRule type="expression" priority="1" id="{984A177D-B7C5-404E-87F8-28546E96CE47}">
            <xm:f>AND(FillOrder!$B$2 &gt;= $A3, FillOrder!$B$2 &lt; $B3)</xm:f>
            <x14:dxf>
              <font>
                <color rgb="FF9C5700"/>
              </font>
              <fill>
                <patternFill>
                  <bgColor rgb="FFFFEB9C"/>
                </patternFill>
              </fill>
            </x14:dxf>
          </x14:cfRule>
          <xm:sqref>Q3:R3 Q5:R13</xm:sqref>
        </x14:conditionalFormatting>
        <x14:conditionalFormatting xmlns:xm="http://schemas.microsoft.com/office/excel/2006/main">
          <x14:cfRule type="expression" priority="86" id="{D337C191-DBC4-1A4B-BB24-18D55F317EDF}">
            <xm:f>AND(FilledForm!O3&gt;=I3, FillOrder!$B$2 &gt;= $B3, FillOrder!$B$2 &gt; $A3 )</xm:f>
            <x14:dxf>
              <font>
                <color rgb="FF006100"/>
              </font>
              <fill>
                <patternFill>
                  <bgColor rgb="FFC6EFCE"/>
                </patternFill>
              </fill>
            </x14:dxf>
          </x14:cfRule>
          <x14:cfRule type="expression" priority="87" id="{A3B863AA-027E-B549-8892-ADE07022CF70}">
            <xm:f>AND(FilledForm!O3&lt;I3, FillOrder!$B$2 &gt;= $B3, FillOrder!$B$2 &gt; $A3)</xm:f>
            <x14:dxf>
              <font>
                <color rgb="FF9C0006"/>
              </font>
              <fill>
                <patternFill>
                  <bgColor rgb="FFFFC7CE"/>
                </patternFill>
              </fill>
            </x14:dxf>
          </x14:cfRule>
          <xm:sqref>I3:J3 I5:J13</xm:sqref>
        </x14:conditionalFormatting>
        <x14:conditionalFormatting xmlns:xm="http://schemas.microsoft.com/office/excel/2006/main">
          <x14:cfRule type="expression" priority="94" id="{1EDF2F9F-53E4-C34B-9ED5-9D97CFE345D4}">
            <xm:f>AND(FilledForm!G3&gt;=E3, FillOrder!$B$2 &gt;= $B3, FillOrder!$B$2 &gt; $A3 )</xm:f>
            <x14:dxf>
              <font>
                <color rgb="FF006100"/>
              </font>
              <fill>
                <patternFill>
                  <bgColor rgb="FFC6EFCE"/>
                </patternFill>
              </fill>
            </x14:dxf>
          </x14:cfRule>
          <x14:cfRule type="expression" priority="95" id="{DA47B4CC-8F62-C249-88AF-A5508F239A7B}">
            <xm:f>AND(FilledForm!G3&lt;E3, FillOrder!$B$2 &gt;= $B3, FillOrder!$B$2 &gt; $A3)</xm:f>
            <x14:dxf>
              <font>
                <color rgb="FF9C0006"/>
              </font>
              <fill>
                <patternFill>
                  <bgColor rgb="FFFFC7CE"/>
                </patternFill>
              </fill>
            </x14:dxf>
          </x14:cfRule>
          <xm:sqref>E3:F3 E5:F13</xm:sqref>
        </x14:conditionalFormatting>
      </x14:conditionalFormattings>
    </ext>
    <ext xmlns:x14="http://schemas.microsoft.com/office/spreadsheetml/2009/9/main" uri="{CCE6A557-97BC-4b89-ADB6-D9C93CAAB3DF}">
      <x14:dataValidations xmlns:xm="http://schemas.microsoft.com/office/excel/2006/main" count="1">
        <x14:dataValidation type="custom" allowBlank="1" showInputMessage="1" showErrorMessage="1" errorTitle="Can't Change Cell Value" error="The cell that you are trying to modify is unable to be modified. It is either past the due date, the number entered is outside the bounds, or it is not a number." xr:uid="{A6DC216A-71B0-4741-853C-4800C51DDE59}">
          <x14:formula1>
            <xm:f>AND(FillOrder!$B$2&lt;$B3, C3 &gt; -1, ISNUMBER(C3), NOT(C3=""))</xm:f>
          </x14:formula1>
          <xm:sqref>C3:R13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FillOrder</vt:lpstr>
      <vt:lpstr>FilledForm</vt:lpstr>
      <vt:lpstr>RequestForm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2019-10-24T03:37:14Z</dcterms:created>
  <dcterms:modified xsi:type="dcterms:W3CDTF">2019-10-31T04:39:04Z</dcterms:modified>
</cp:coreProperties>
</file>