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ta\OneDrive\Pulpit\06-2015\Wynikowe\"/>
    </mc:Choice>
  </mc:AlternateContent>
  <xr:revisionPtr revIDLastSave="0" documentId="13_ncr:1_{8CA068C7-769D-4C12-B165-2CCC39C65B71}" xr6:coauthVersionLast="46" xr6:coauthVersionMax="46" xr10:uidLastSave="{00000000-0000-0000-0000-000000000000}"/>
  <bookViews>
    <workbookView xWindow="-28920" yWindow="-120" windowWidth="29040" windowHeight="15990" activeTab="2" xr2:uid="{4EAFB660-493D-4AAA-BEB7-55B84D467C41}"/>
  </bookViews>
  <sheets>
    <sheet name="Wyniki" sheetId="5" r:id="rId1"/>
    <sheet name="Zadanie 4.1." sheetId="4" r:id="rId2"/>
    <sheet name="Arkusz Główny" sheetId="1" r:id="rId3"/>
  </sheets>
  <calcPr calcId="19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G3" i="1" l="1"/>
  <c r="J3" i="1" s="1"/>
  <c r="I3" i="1"/>
  <c r="H3" i="1"/>
  <c r="F187" i="1"/>
  <c r="I4" i="1" l="1"/>
  <c r="G4" i="1"/>
  <c r="J4" i="1" s="1"/>
  <c r="H4" i="1"/>
  <c r="H5" i="1" l="1"/>
  <c r="I5" i="1"/>
  <c r="G5" i="1"/>
  <c r="J5" i="1" s="1"/>
  <c r="H6" i="1" l="1"/>
  <c r="G6" i="1" l="1"/>
  <c r="J6" i="1" s="1"/>
  <c r="I6" i="1"/>
  <c r="I7" i="1" s="1"/>
  <c r="G7" i="1"/>
  <c r="J7" i="1" s="1"/>
  <c r="H7" i="1"/>
  <c r="H8" i="1" l="1"/>
  <c r="I8" i="1"/>
  <c r="G8" i="1"/>
  <c r="J8" i="1" s="1"/>
  <c r="G9" i="1" l="1"/>
  <c r="I9" i="1"/>
  <c r="H9" i="1"/>
  <c r="J9" i="1" l="1"/>
  <c r="H10" i="1"/>
  <c r="G10" i="1" l="1"/>
  <c r="I10" i="1"/>
  <c r="J10" i="1" l="1"/>
  <c r="I11" i="1" s="1"/>
  <c r="G11" i="1" l="1"/>
  <c r="H11" i="1"/>
  <c r="J11" i="1" l="1"/>
  <c r="H12" i="1" l="1"/>
  <c r="I12" i="1"/>
  <c r="G12" i="1"/>
  <c r="J12" i="1" s="1"/>
  <c r="G13" i="1" l="1"/>
  <c r="J13" i="1" s="1"/>
  <c r="I13" i="1"/>
  <c r="H13" i="1"/>
  <c r="I14" i="1" l="1"/>
  <c r="G14" i="1"/>
  <c r="H14" i="1"/>
  <c r="J14" i="1" l="1"/>
  <c r="I15" i="1" l="1"/>
  <c r="H15" i="1"/>
  <c r="G15" i="1"/>
  <c r="J15" i="1" s="1"/>
  <c r="H16" i="1" l="1"/>
  <c r="G16" i="1"/>
  <c r="I16" i="1"/>
  <c r="J16" i="1" l="1"/>
  <c r="I17" i="1" l="1"/>
  <c r="H17" i="1"/>
  <c r="G17" i="1"/>
  <c r="J17" i="1" s="1"/>
  <c r="I18" i="1" l="1"/>
  <c r="G18" i="1"/>
  <c r="H18" i="1"/>
  <c r="J18" i="1" l="1"/>
  <c r="G19" i="1" l="1"/>
  <c r="I19" i="1"/>
  <c r="H19" i="1"/>
  <c r="J19" i="1" l="1"/>
  <c r="I20" i="1" l="1"/>
  <c r="G20" i="1"/>
  <c r="H20" i="1"/>
  <c r="J20" i="1" l="1"/>
  <c r="G21" i="1" l="1"/>
  <c r="J21" i="1" s="1"/>
  <c r="H21" i="1"/>
  <c r="I21" i="1"/>
  <c r="I22" i="1" l="1"/>
  <c r="H22" i="1"/>
  <c r="G22" i="1"/>
  <c r="J22" i="1" l="1"/>
  <c r="H23" i="1" l="1"/>
  <c r="I23" i="1"/>
  <c r="G23" i="1"/>
  <c r="J23" i="1" l="1"/>
  <c r="H24" i="1" l="1"/>
  <c r="I24" i="1"/>
  <c r="G24" i="1"/>
  <c r="J24" i="1" l="1"/>
  <c r="G25" i="1" l="1"/>
  <c r="H25" i="1"/>
  <c r="I25" i="1"/>
  <c r="J25" i="1" l="1"/>
  <c r="I26" i="1" s="1"/>
  <c r="H26" i="1" l="1"/>
  <c r="H27" i="1" s="1"/>
  <c r="G26" i="1"/>
  <c r="J26" i="1" s="1"/>
  <c r="G27" i="1" s="1"/>
  <c r="J27" i="1" l="1"/>
  <c r="I27" i="1"/>
  <c r="G28" i="1" l="1"/>
  <c r="J28" i="1" s="1"/>
  <c r="H28" i="1"/>
  <c r="I28" i="1"/>
  <c r="G29" i="1" l="1"/>
  <c r="J29" i="1" s="1"/>
  <c r="H29" i="1"/>
  <c r="I29" i="1"/>
  <c r="G30" i="1" l="1"/>
  <c r="H30" i="1"/>
  <c r="I30" i="1"/>
  <c r="J30" i="1" l="1"/>
  <c r="H31" i="1" s="1"/>
  <c r="I31" i="1"/>
  <c r="G31" i="1" l="1"/>
  <c r="J31" i="1" s="1"/>
  <c r="I32" i="1" l="1"/>
  <c r="H32" i="1"/>
  <c r="G32" i="1"/>
  <c r="J32" i="1" s="1"/>
  <c r="H33" i="1" l="1"/>
  <c r="G33" i="1"/>
  <c r="J33" i="1" s="1"/>
  <c r="I33" i="1"/>
  <c r="I34" i="1" l="1"/>
  <c r="H34" i="1"/>
  <c r="G34" i="1"/>
  <c r="J34" i="1" s="1"/>
  <c r="G35" i="1" l="1"/>
  <c r="I35" i="1"/>
  <c r="H35" i="1"/>
  <c r="J35" i="1" l="1"/>
  <c r="H36" i="1" l="1"/>
  <c r="G36" i="1"/>
  <c r="I36" i="1"/>
  <c r="J36" i="1" l="1"/>
  <c r="G37" i="1" l="1"/>
  <c r="J37" i="1" s="1"/>
  <c r="H37" i="1"/>
  <c r="I37" i="1"/>
  <c r="H38" i="1" l="1"/>
  <c r="G38" i="1"/>
  <c r="J38" i="1" s="1"/>
  <c r="I38" i="1"/>
  <c r="H39" i="1" l="1"/>
  <c r="I39" i="1"/>
  <c r="G39" i="1"/>
  <c r="J39" i="1" s="1"/>
  <c r="G40" i="1" l="1"/>
  <c r="I40" i="1"/>
  <c r="H40" i="1"/>
  <c r="J40" i="1" l="1"/>
  <c r="G41" i="1" l="1"/>
  <c r="J41" i="1" s="1"/>
  <c r="H41" i="1"/>
  <c r="I41" i="1"/>
  <c r="H42" i="1" l="1"/>
  <c r="G42" i="1"/>
  <c r="J42" i="1" s="1"/>
  <c r="I42" i="1"/>
  <c r="I43" i="1" l="1"/>
  <c r="G43" i="1"/>
  <c r="J43" i="1" s="1"/>
  <c r="H43" i="1"/>
  <c r="I44" i="1" l="1"/>
  <c r="G44" i="1"/>
  <c r="H44" i="1"/>
  <c r="J44" i="1" l="1"/>
  <c r="H45" i="1" l="1"/>
  <c r="I45" i="1"/>
  <c r="G45" i="1"/>
  <c r="J45" i="1" s="1"/>
  <c r="I46" i="1" l="1"/>
  <c r="H46" i="1"/>
  <c r="G46" i="1"/>
  <c r="J46" i="1" l="1"/>
  <c r="H47" i="1" l="1"/>
  <c r="G47" i="1"/>
  <c r="J47" i="1" s="1"/>
  <c r="I47" i="1"/>
  <c r="G48" i="1" l="1"/>
  <c r="H48" i="1"/>
  <c r="I48" i="1"/>
  <c r="J48" i="1" l="1"/>
  <c r="I49" i="1" l="1"/>
  <c r="H49" i="1"/>
  <c r="G49" i="1"/>
  <c r="J49" i="1" l="1"/>
  <c r="G50" i="1" s="1"/>
  <c r="I50" i="1" l="1"/>
  <c r="H50" i="1"/>
  <c r="J50" i="1" s="1"/>
  <c r="I51" i="1" l="1"/>
  <c r="H51" i="1"/>
  <c r="G51" i="1"/>
  <c r="J51" i="1" s="1"/>
  <c r="I52" i="1" l="1"/>
  <c r="H52" i="1"/>
  <c r="G52" i="1"/>
  <c r="J52" i="1" s="1"/>
  <c r="I53" i="1" l="1"/>
  <c r="H53" i="1"/>
  <c r="G53" i="1"/>
  <c r="J53" i="1" l="1"/>
  <c r="G54" i="1" l="1"/>
  <c r="H54" i="1"/>
  <c r="I54" i="1"/>
  <c r="J54" i="1" l="1"/>
  <c r="G55" i="1" l="1"/>
  <c r="H55" i="1"/>
  <c r="I55" i="1"/>
  <c r="J55" i="1" l="1"/>
  <c r="H56" i="1" l="1"/>
  <c r="G56" i="1"/>
  <c r="J56" i="1" s="1"/>
  <c r="I56" i="1"/>
  <c r="G57" i="1" l="1"/>
  <c r="J57" i="1" s="1"/>
  <c r="I57" i="1"/>
  <c r="H57" i="1"/>
  <c r="G58" i="1" l="1"/>
  <c r="J58" i="1" s="1"/>
  <c r="I58" i="1"/>
  <c r="H58" i="1"/>
  <c r="G59" i="1" l="1"/>
  <c r="I59" i="1"/>
  <c r="H59" i="1"/>
  <c r="J59" i="1" l="1"/>
  <c r="H60" i="1" l="1"/>
  <c r="I60" i="1"/>
  <c r="G60" i="1"/>
  <c r="J60" i="1" s="1"/>
  <c r="H61" i="1" l="1"/>
  <c r="G61" i="1"/>
  <c r="J61" i="1" s="1"/>
  <c r="I61" i="1"/>
  <c r="H62" i="1" l="1"/>
  <c r="I62" i="1"/>
  <c r="G62" i="1"/>
  <c r="J62" i="1" s="1"/>
  <c r="G63" i="1" l="1"/>
  <c r="H63" i="1"/>
  <c r="I63" i="1"/>
  <c r="J63" i="1" l="1"/>
  <c r="I64" i="1" l="1"/>
  <c r="G64" i="1"/>
  <c r="H64" i="1"/>
  <c r="J64" i="1" l="1"/>
  <c r="I65" i="1" l="1"/>
  <c r="G65" i="1"/>
  <c r="J65" i="1" s="1"/>
  <c r="H65" i="1"/>
  <c r="I66" i="1" l="1"/>
  <c r="G66" i="1"/>
  <c r="J66" i="1" s="1"/>
  <c r="H66" i="1"/>
  <c r="H67" i="1" l="1"/>
  <c r="I67" i="1"/>
  <c r="G67" i="1"/>
  <c r="J67" i="1" l="1"/>
  <c r="H68" i="1" l="1"/>
  <c r="I68" i="1"/>
  <c r="G68" i="1"/>
  <c r="J68" i="1" s="1"/>
  <c r="I69" i="1" l="1"/>
  <c r="H69" i="1"/>
  <c r="G69" i="1"/>
  <c r="J69" i="1" s="1"/>
  <c r="G70" i="1" l="1"/>
  <c r="H70" i="1"/>
  <c r="I70" i="1"/>
  <c r="J70" i="1" l="1"/>
  <c r="I71" i="1" l="1"/>
  <c r="G71" i="1"/>
  <c r="H71" i="1"/>
  <c r="J71" i="1" l="1"/>
  <c r="H72" i="1" l="1"/>
  <c r="I72" i="1"/>
  <c r="G72" i="1"/>
  <c r="J72" i="1" s="1"/>
  <c r="H73" i="1" l="1"/>
  <c r="I73" i="1"/>
  <c r="G73" i="1"/>
  <c r="J73" i="1" s="1"/>
  <c r="I74" i="1" l="1"/>
  <c r="H74" i="1"/>
  <c r="G74" i="1"/>
  <c r="J74" i="1" s="1"/>
  <c r="I75" i="1" l="1"/>
  <c r="G75" i="1"/>
  <c r="J75" i="1" s="1"/>
  <c r="H75" i="1"/>
  <c r="I76" i="1" l="1"/>
  <c r="G76" i="1"/>
  <c r="J76" i="1" s="1"/>
  <c r="H76" i="1"/>
  <c r="H77" i="1" l="1"/>
  <c r="G77" i="1"/>
  <c r="J77" i="1" s="1"/>
  <c r="I77" i="1"/>
  <c r="G78" i="1" l="1"/>
  <c r="J78" i="1" s="1"/>
  <c r="H78" i="1"/>
  <c r="I78" i="1"/>
  <c r="I79" i="1" l="1"/>
  <c r="H79" i="1"/>
  <c r="G79" i="1"/>
  <c r="J79" i="1" s="1"/>
  <c r="G80" i="1" l="1"/>
  <c r="I80" i="1"/>
  <c r="H80" i="1"/>
  <c r="J80" i="1" l="1"/>
  <c r="H81" i="1" l="1"/>
  <c r="G81" i="1"/>
  <c r="J81" i="1" s="1"/>
  <c r="I81" i="1"/>
  <c r="G82" i="1" l="1"/>
  <c r="J82" i="1" s="1"/>
  <c r="I82" i="1"/>
  <c r="H82" i="1"/>
  <c r="I83" i="1" l="1"/>
  <c r="G83" i="1"/>
  <c r="J83" i="1" s="1"/>
  <c r="H83" i="1"/>
  <c r="H84" i="1" l="1"/>
  <c r="I84" i="1"/>
  <c r="G84" i="1"/>
  <c r="J84" i="1" s="1"/>
  <c r="G85" i="1" l="1"/>
  <c r="I85" i="1"/>
  <c r="H85" i="1"/>
  <c r="J85" i="1" l="1"/>
  <c r="I86" i="1" l="1"/>
  <c r="H86" i="1"/>
  <c r="G86" i="1"/>
  <c r="J86" i="1" s="1"/>
  <c r="I87" i="1" l="1"/>
  <c r="H87" i="1"/>
  <c r="G87" i="1"/>
  <c r="J87" i="1" s="1"/>
  <c r="I88" i="1" l="1"/>
  <c r="H88" i="1"/>
  <c r="G88" i="1"/>
  <c r="J88" i="1" l="1"/>
  <c r="H89" i="1" l="1"/>
  <c r="I89" i="1"/>
  <c r="G89" i="1"/>
  <c r="J89" i="1" s="1"/>
  <c r="H90" i="1" l="1"/>
  <c r="G90" i="1"/>
  <c r="J90" i="1" s="1"/>
  <c r="I90" i="1"/>
  <c r="I91" i="1" l="1"/>
  <c r="H91" i="1"/>
  <c r="G91" i="1"/>
  <c r="J91" i="1" s="1"/>
  <c r="G92" i="1" l="1"/>
  <c r="H92" i="1"/>
  <c r="I92" i="1"/>
  <c r="J92" i="1" l="1"/>
  <c r="I93" i="1" l="1"/>
  <c r="H93" i="1"/>
  <c r="G93" i="1"/>
  <c r="J93" i="1" s="1"/>
  <c r="G94" i="1" l="1"/>
  <c r="I94" i="1"/>
  <c r="H94" i="1"/>
  <c r="J94" i="1" l="1"/>
  <c r="I95" i="1" l="1"/>
  <c r="G95" i="1"/>
  <c r="J95" i="1" s="1"/>
  <c r="H95" i="1"/>
  <c r="H96" i="1" l="1"/>
  <c r="G96" i="1"/>
  <c r="J96" i="1" s="1"/>
  <c r="I96" i="1"/>
  <c r="I97" i="1" l="1"/>
  <c r="H97" i="1"/>
  <c r="G97" i="1"/>
  <c r="J97" i="1" l="1"/>
  <c r="H98" i="1" l="1"/>
  <c r="I98" i="1"/>
  <c r="G98" i="1"/>
  <c r="J98" i="1" s="1"/>
  <c r="H99" i="1" l="1"/>
  <c r="I99" i="1"/>
  <c r="G99" i="1"/>
  <c r="J99" i="1" s="1"/>
  <c r="G100" i="1" l="1"/>
  <c r="H100" i="1"/>
  <c r="I100" i="1"/>
  <c r="J100" i="1" l="1"/>
  <c r="G101" i="1" l="1"/>
  <c r="I101" i="1"/>
  <c r="H101" i="1"/>
  <c r="J101" i="1" l="1"/>
  <c r="G102" i="1" l="1"/>
  <c r="J102" i="1" s="1"/>
  <c r="H102" i="1"/>
  <c r="I102" i="1"/>
  <c r="I103" i="1" l="1"/>
  <c r="H103" i="1"/>
  <c r="G103" i="1"/>
  <c r="J103" i="1" s="1"/>
  <c r="H104" i="1" l="1"/>
  <c r="I104" i="1"/>
  <c r="G104" i="1"/>
  <c r="J104" i="1" s="1"/>
  <c r="I105" i="1" l="1"/>
  <c r="H105" i="1"/>
  <c r="G105" i="1"/>
  <c r="J105" i="1" s="1"/>
  <c r="I106" i="1" l="1"/>
  <c r="G106" i="1"/>
  <c r="J106" i="1" s="1"/>
  <c r="H106" i="1"/>
  <c r="I107" i="1" l="1"/>
  <c r="H107" i="1"/>
  <c r="G107" i="1"/>
  <c r="J107" i="1" s="1"/>
  <c r="I108" i="1" l="1"/>
  <c r="H108" i="1"/>
  <c r="G108" i="1"/>
  <c r="J108" i="1" s="1"/>
  <c r="G109" i="1" l="1"/>
  <c r="H109" i="1"/>
  <c r="I109" i="1"/>
  <c r="J109" i="1" l="1"/>
  <c r="G110" i="1" l="1"/>
  <c r="J110" i="1" s="1"/>
  <c r="I110" i="1"/>
  <c r="H110" i="1"/>
  <c r="I111" i="1" l="1"/>
  <c r="G111" i="1"/>
  <c r="H111" i="1"/>
  <c r="J111" i="1" l="1"/>
  <c r="I112" i="1" l="1"/>
  <c r="G112" i="1"/>
  <c r="J112" i="1" s="1"/>
  <c r="H112" i="1"/>
  <c r="G113" i="1" l="1"/>
  <c r="I113" i="1"/>
  <c r="H113" i="1"/>
  <c r="J113" i="1" l="1"/>
  <c r="H114" i="1" l="1"/>
  <c r="I114" i="1"/>
  <c r="G114" i="1"/>
  <c r="J114" i="1" s="1"/>
  <c r="G115" i="1" l="1"/>
  <c r="J115" i="1" s="1"/>
  <c r="I115" i="1"/>
  <c r="H115" i="1"/>
  <c r="I116" i="1" l="1"/>
  <c r="H116" i="1"/>
  <c r="G116" i="1"/>
  <c r="J116" i="1" s="1"/>
  <c r="I117" i="1" l="1"/>
  <c r="H117" i="1"/>
  <c r="G117" i="1"/>
  <c r="J117" i="1" l="1"/>
  <c r="I118" i="1" s="1"/>
  <c r="H118" i="1" l="1"/>
  <c r="G118" i="1"/>
  <c r="J118" i="1" s="1"/>
  <c r="H119" i="1" l="1"/>
  <c r="G119" i="1"/>
  <c r="J119" i="1" s="1"/>
  <c r="I119" i="1"/>
  <c r="H120" i="1" l="1"/>
  <c r="G120" i="1"/>
  <c r="I120" i="1"/>
  <c r="H121" i="1" l="1"/>
  <c r="J120" i="1"/>
  <c r="I121" i="1" l="1"/>
  <c r="G121" i="1"/>
  <c r="J121" i="1" s="1"/>
  <c r="I122" i="1" l="1"/>
  <c r="G122" i="1"/>
  <c r="J122" i="1" s="1"/>
  <c r="H122" i="1"/>
  <c r="G123" i="1" l="1"/>
  <c r="J123" i="1" s="1"/>
  <c r="H123" i="1"/>
  <c r="I123" i="1"/>
  <c r="H124" i="1" l="1"/>
  <c r="I124" i="1"/>
  <c r="G124" i="1"/>
  <c r="J124" i="1" s="1"/>
  <c r="I125" i="1" l="1"/>
  <c r="G125" i="1"/>
  <c r="J125" i="1" s="1"/>
  <c r="H125" i="1"/>
  <c r="I126" i="1" l="1"/>
  <c r="H126" i="1"/>
  <c r="G126" i="1"/>
  <c r="J126" i="1" s="1"/>
  <c r="H127" i="1" l="1"/>
  <c r="G127" i="1"/>
  <c r="J127" i="1" s="1"/>
  <c r="I127" i="1"/>
  <c r="I128" i="1" l="1"/>
  <c r="G128" i="1"/>
  <c r="J128" i="1" s="1"/>
  <c r="H128" i="1"/>
  <c r="I129" i="1" l="1"/>
  <c r="H129" i="1"/>
  <c r="G129" i="1"/>
  <c r="J129" i="1" s="1"/>
  <c r="I130" i="1" l="1"/>
  <c r="G130" i="1"/>
  <c r="J130" i="1" s="1"/>
  <c r="H130" i="1"/>
  <c r="G131" i="1" l="1"/>
  <c r="H131" i="1"/>
  <c r="I131" i="1"/>
  <c r="J131" i="1" l="1"/>
  <c r="I132" i="1" l="1"/>
  <c r="G132" i="1"/>
  <c r="H132" i="1"/>
  <c r="J132" i="1" l="1"/>
  <c r="H133" i="1" l="1"/>
  <c r="I133" i="1"/>
  <c r="G133" i="1"/>
  <c r="J133" i="1" s="1"/>
  <c r="H134" i="1" l="1"/>
  <c r="I134" i="1"/>
  <c r="G134" i="1"/>
  <c r="J134" i="1" s="1"/>
  <c r="I135" i="1" l="1"/>
  <c r="G135" i="1"/>
  <c r="J135" i="1" s="1"/>
  <c r="H135" i="1"/>
  <c r="H136" i="1" l="1"/>
  <c r="G136" i="1"/>
  <c r="I136" i="1"/>
  <c r="J136" i="1" l="1"/>
  <c r="G137" i="1" l="1"/>
  <c r="H137" i="1"/>
  <c r="I137" i="1"/>
  <c r="J137" i="1" l="1"/>
  <c r="G138" i="1" l="1"/>
  <c r="J138" i="1" s="1"/>
  <c r="I138" i="1"/>
  <c r="H138" i="1"/>
  <c r="G139" i="1" l="1"/>
  <c r="J139" i="1" s="1"/>
  <c r="I139" i="1"/>
  <c r="H139" i="1"/>
  <c r="G140" i="1" l="1"/>
  <c r="H140" i="1"/>
  <c r="I140" i="1"/>
  <c r="J140" i="1" l="1"/>
  <c r="I141" i="1" l="1"/>
  <c r="G141" i="1"/>
  <c r="J141" i="1" s="1"/>
  <c r="H141" i="1"/>
  <c r="G142" i="1" l="1"/>
  <c r="I142" i="1"/>
  <c r="H142" i="1"/>
  <c r="J142" i="1" l="1"/>
  <c r="G143" i="1" l="1"/>
  <c r="J143" i="1" s="1"/>
  <c r="I143" i="1"/>
  <c r="H143" i="1"/>
  <c r="H144" i="1" l="1"/>
  <c r="I144" i="1"/>
  <c r="G144" i="1"/>
  <c r="J144" i="1" s="1"/>
  <c r="H145" i="1" l="1"/>
  <c r="I145" i="1"/>
  <c r="G145" i="1"/>
  <c r="J145" i="1" s="1"/>
  <c r="H146" i="1" l="1"/>
  <c r="I146" i="1"/>
  <c r="G146" i="1"/>
  <c r="J146" i="1" s="1"/>
  <c r="H147" i="1" l="1"/>
  <c r="G147" i="1"/>
  <c r="J147" i="1" s="1"/>
  <c r="I147" i="1"/>
  <c r="H148" i="1" l="1"/>
  <c r="I148" i="1"/>
  <c r="G148" i="1"/>
  <c r="J148" i="1" l="1"/>
  <c r="I149" i="1" l="1"/>
  <c r="G149" i="1"/>
  <c r="H149" i="1"/>
  <c r="J149" i="1" l="1"/>
  <c r="H150" i="1" l="1"/>
  <c r="G150" i="1"/>
  <c r="I150" i="1"/>
  <c r="J150" i="1" l="1"/>
  <c r="I151" i="1" l="1"/>
  <c r="H151" i="1"/>
  <c r="G151" i="1"/>
  <c r="J151" i="1" s="1"/>
  <c r="H152" i="1" l="1"/>
  <c r="G152" i="1"/>
  <c r="J152" i="1" s="1"/>
  <c r="I152" i="1"/>
  <c r="I153" i="1" l="1"/>
  <c r="G153" i="1"/>
  <c r="H153" i="1"/>
  <c r="J153" i="1" l="1"/>
  <c r="H154" i="1" l="1"/>
  <c r="G154" i="1"/>
  <c r="J154" i="1" s="1"/>
  <c r="I154" i="1"/>
  <c r="H155" i="1" l="1"/>
  <c r="G155" i="1"/>
  <c r="I155" i="1"/>
  <c r="J155" i="1" l="1"/>
  <c r="G156" i="1" l="1"/>
  <c r="J156" i="1" s="1"/>
  <c r="H156" i="1"/>
  <c r="I156" i="1"/>
  <c r="H157" i="1" l="1"/>
  <c r="G157" i="1"/>
  <c r="J157" i="1" s="1"/>
  <c r="I157" i="1"/>
  <c r="H158" i="1" l="1"/>
  <c r="G158" i="1"/>
  <c r="J158" i="1" s="1"/>
  <c r="I158" i="1"/>
  <c r="G159" i="1" l="1"/>
  <c r="J159" i="1" s="1"/>
  <c r="I159" i="1"/>
  <c r="H159" i="1"/>
  <c r="G160" i="1" l="1"/>
  <c r="J160" i="1" s="1"/>
  <c r="I160" i="1"/>
  <c r="H160" i="1"/>
  <c r="H161" i="1" l="1"/>
  <c r="G161" i="1"/>
  <c r="J161" i="1" s="1"/>
  <c r="I161" i="1"/>
  <c r="I162" i="1" l="1"/>
  <c r="G162" i="1"/>
  <c r="J162" i="1" s="1"/>
  <c r="H162" i="1"/>
  <c r="G163" i="1" l="1"/>
  <c r="H163" i="1"/>
  <c r="I163" i="1"/>
  <c r="J163" i="1" l="1"/>
  <c r="H164" i="1" l="1"/>
  <c r="G164" i="1"/>
  <c r="J164" i="1" s="1"/>
  <c r="I164" i="1"/>
  <c r="G165" i="1" l="1"/>
  <c r="J165" i="1" s="1"/>
  <c r="H165" i="1"/>
  <c r="I165" i="1"/>
  <c r="G166" i="1" l="1"/>
  <c r="J166" i="1" s="1"/>
  <c r="I166" i="1"/>
  <c r="H166" i="1"/>
  <c r="I167" i="1" l="1"/>
  <c r="G167" i="1"/>
  <c r="J167" i="1" s="1"/>
  <c r="H167" i="1"/>
  <c r="H168" i="1" l="1"/>
  <c r="G168" i="1"/>
  <c r="J168" i="1" s="1"/>
  <c r="I168" i="1"/>
  <c r="I169" i="1" l="1"/>
  <c r="H169" i="1"/>
  <c r="G169" i="1"/>
  <c r="J169" i="1" s="1"/>
  <c r="I170" i="1" l="1"/>
  <c r="H170" i="1"/>
  <c r="G170" i="1"/>
  <c r="J170" i="1" l="1"/>
  <c r="I171" i="1" l="1"/>
  <c r="H171" i="1"/>
  <c r="G171" i="1"/>
  <c r="J171" i="1" s="1"/>
  <c r="H172" i="1" l="1"/>
  <c r="G172" i="1"/>
  <c r="J172" i="1" s="1"/>
  <c r="I172" i="1"/>
  <c r="I173" i="1" l="1"/>
  <c r="G173" i="1"/>
  <c r="J173" i="1" s="1"/>
  <c r="H173" i="1"/>
  <c r="H174" i="1" l="1"/>
  <c r="G174" i="1"/>
  <c r="J174" i="1" s="1"/>
  <c r="I174" i="1"/>
  <c r="G175" i="1" l="1"/>
  <c r="H175" i="1"/>
  <c r="I175" i="1"/>
  <c r="J175" i="1" l="1"/>
  <c r="I176" i="1" l="1"/>
  <c r="G176" i="1"/>
  <c r="H176" i="1"/>
  <c r="J176" i="1" l="1"/>
  <c r="G177" i="1" l="1"/>
  <c r="J177" i="1" s="1"/>
  <c r="H177" i="1"/>
  <c r="I177" i="1"/>
  <c r="H178" i="1" l="1"/>
  <c r="G178" i="1"/>
  <c r="J178" i="1" s="1"/>
  <c r="I178" i="1"/>
  <c r="I179" i="1" l="1"/>
  <c r="G179" i="1"/>
  <c r="H179" i="1"/>
  <c r="J179" i="1" l="1"/>
  <c r="G180" i="1" l="1"/>
  <c r="J180" i="1" s="1"/>
  <c r="I180" i="1"/>
  <c r="H180" i="1"/>
  <c r="G181" i="1" l="1"/>
  <c r="J181" i="1" s="1"/>
  <c r="H181" i="1"/>
  <c r="I181" i="1"/>
  <c r="G182" i="1" l="1"/>
  <c r="J182" i="1" s="1"/>
  <c r="I182" i="1"/>
  <c r="H182" i="1"/>
  <c r="H183" i="1" l="1"/>
  <c r="I183" i="1"/>
  <c r="G183" i="1"/>
  <c r="J183" i="1" s="1"/>
  <c r="I184" i="1" l="1"/>
  <c r="G184" i="1"/>
  <c r="H184" i="1"/>
  <c r="J184" i="1" l="1"/>
  <c r="R10" i="1" l="1"/>
  <c r="R11" i="1"/>
  <c r="R8" i="1"/>
  <c r="R9" i="1"/>
</calcChain>
</file>

<file path=xl/sharedStrings.xml><?xml version="1.0" encoding="utf-8"?>
<sst xmlns="http://schemas.openxmlformats.org/spreadsheetml/2006/main" count="38" uniqueCount="34">
  <si>
    <t>DOSTAWA - KOSTKA [t]</t>
  </si>
  <si>
    <t>DOSTAWA - ORZECH [t]</t>
  </si>
  <si>
    <t>DOSTAWA - MIAŁ [t]</t>
  </si>
  <si>
    <t>Etykiety wierszy</t>
  </si>
  <si>
    <t>Suma końcowa</t>
  </si>
  <si>
    <t>Suma z DOSTAWA - KOSTKA [t]</t>
  </si>
  <si>
    <t>MIESIĄC</t>
  </si>
  <si>
    <t>DATA DOSTAWY</t>
  </si>
  <si>
    <t>Suma z DOSTAWA - ORZECH [t]</t>
  </si>
  <si>
    <t>Suma z DOSTAWA - MIAŁ [t]</t>
  </si>
  <si>
    <t>Zadanie 4.1.</t>
  </si>
  <si>
    <t>Zadanie 4.2.</t>
  </si>
  <si>
    <t>Postać węgla</t>
  </si>
  <si>
    <t>Cena [zł/t]</t>
  </si>
  <si>
    <t>Kostka</t>
  </si>
  <si>
    <t>Orzech</t>
  </si>
  <si>
    <t>Miał</t>
  </si>
  <si>
    <t>OPŁATA</t>
  </si>
  <si>
    <t>Zadanie 4.3.</t>
  </si>
  <si>
    <t>CZYM PALONO?</t>
  </si>
  <si>
    <t>MAGAZYN - KOSTKA</t>
  </si>
  <si>
    <t>MAGAZYN - ORZECH</t>
  </si>
  <si>
    <t>MAGAZYN - MIAŁ</t>
  </si>
  <si>
    <t>Zadanie 4.4.</t>
  </si>
  <si>
    <t>ORZECH</t>
  </si>
  <si>
    <t>MIAŁ</t>
  </si>
  <si>
    <t>KOSTKA</t>
  </si>
  <si>
    <t>87 dni</t>
  </si>
  <si>
    <t>64 dni</t>
  </si>
  <si>
    <t>29 dni</t>
  </si>
  <si>
    <t>LICZBA DNI</t>
  </si>
  <si>
    <t>Zadanie 4.5.</t>
  </si>
  <si>
    <t>Zadanie 4.6.</t>
  </si>
  <si>
    <t>3 dni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</si>
</sst>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9C57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15">
    <xf numFmtId="0" fontId="0" fillId="0" borderId="0" xfId="0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2" fillId="2" borderId="1" xfId="2" applyFont="1"/>
    <xf numFmtId="0" fontId="2" fillId="2" borderId="1" xfId="2" applyFont="1" applyAlignment="1">
      <alignment horizontal="left"/>
    </xf>
    <xf numFmtId="0" fontId="2" fillId="2" borderId="1" xfId="2" applyNumberFormat="1" applyFont="1"/>
    <xf numFmtId="0" fontId="4" fillId="2" borderId="2" xfId="2" applyFont="1" applyBorder="1" applyAlignment="1">
      <alignment horizontal="center"/>
    </xf>
    <xf numFmtId="0" fontId="4" fillId="2" borderId="3" xfId="2" applyFont="1" applyBorder="1" applyAlignment="1">
      <alignment horizontal="center"/>
    </xf>
    <xf numFmtId="0" fontId="4" fillId="2" borderId="4" xfId="2" applyFont="1" applyBorder="1" applyAlignment="1">
      <alignment horizontal="center"/>
    </xf>
    <xf numFmtId="0" fontId="0" fillId="2" borderId="1" xfId="2" applyFont="1"/>
    <xf numFmtId="44" fontId="0" fillId="2" borderId="1" xfId="1" applyFont="1" applyFill="1" applyBorder="1"/>
    <xf numFmtId="14" fontId="0" fillId="2" borderId="1" xfId="2" applyNumberFormat="1" applyFont="1"/>
  </cellXfs>
  <cellStyles count="3">
    <cellStyle name="Normalny" xfId="0" builtinId="0"/>
    <cellStyle name="Uwaga" xfId="2" builtinId="10"/>
    <cellStyle name="Walutowy" xfId="1" builtinId="4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Suma dostaw każdego rodzaju węgla dla każdego miesiąca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Wyniki!$C$3</c:f>
              <c:strCache>
                <c:ptCount val="1"/>
                <c:pt idx="0">
                  <c:v>Suma z DOSTAWA - KOSTKA [t]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Wyniki!$B$4:$B$10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cat>
          <c:val>
            <c:numRef>
              <c:f>Wyniki!$C$4:$C$10</c:f>
              <c:numCache>
                <c:formatCode>General</c:formatCode>
                <c:ptCount val="7"/>
                <c:pt idx="0">
                  <c:v>2990</c:v>
                </c:pt>
                <c:pt idx="1">
                  <c:v>2579</c:v>
                </c:pt>
                <c:pt idx="2">
                  <c:v>3332</c:v>
                </c:pt>
                <c:pt idx="3">
                  <c:v>1365</c:v>
                </c:pt>
                <c:pt idx="4">
                  <c:v>1742</c:v>
                </c:pt>
                <c:pt idx="5">
                  <c:v>2756</c:v>
                </c:pt>
                <c:pt idx="6">
                  <c:v>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0-4B5B-8DAA-FACA626D11D7}"/>
            </c:ext>
          </c:extLst>
        </c:ser>
        <c:ser>
          <c:idx val="1"/>
          <c:order val="1"/>
          <c:tx>
            <c:strRef>
              <c:f>Wyniki!$D$3</c:f>
              <c:strCache>
                <c:ptCount val="1"/>
                <c:pt idx="0">
                  <c:v>Suma z DOSTAWA - ORZECH [t]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Wyniki!$B$4:$B$10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cat>
          <c:val>
            <c:numRef>
              <c:f>Wyniki!$D$4:$D$10</c:f>
              <c:numCache>
                <c:formatCode>General</c:formatCode>
                <c:ptCount val="7"/>
                <c:pt idx="0">
                  <c:v>2870</c:v>
                </c:pt>
                <c:pt idx="1">
                  <c:v>2651</c:v>
                </c:pt>
                <c:pt idx="2">
                  <c:v>3026</c:v>
                </c:pt>
                <c:pt idx="3">
                  <c:v>966</c:v>
                </c:pt>
                <c:pt idx="4">
                  <c:v>1658</c:v>
                </c:pt>
                <c:pt idx="5">
                  <c:v>2884</c:v>
                </c:pt>
                <c:pt idx="6">
                  <c:v>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60-4B5B-8DAA-FACA626D11D7}"/>
            </c:ext>
          </c:extLst>
        </c:ser>
        <c:ser>
          <c:idx val="2"/>
          <c:order val="2"/>
          <c:tx>
            <c:strRef>
              <c:f>Wyniki!$E$3</c:f>
              <c:strCache>
                <c:ptCount val="1"/>
                <c:pt idx="0">
                  <c:v>Suma z DOSTAWA - MIAŁ [t]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Wyniki!$B$4:$B$10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cat>
          <c:val>
            <c:numRef>
              <c:f>Wyniki!$E$4:$E$10</c:f>
              <c:numCache>
                <c:formatCode>General</c:formatCode>
                <c:ptCount val="7"/>
                <c:pt idx="0">
                  <c:v>1646</c:v>
                </c:pt>
                <c:pt idx="1">
                  <c:v>1252</c:v>
                </c:pt>
                <c:pt idx="2">
                  <c:v>1360</c:v>
                </c:pt>
                <c:pt idx="3">
                  <c:v>706</c:v>
                </c:pt>
                <c:pt idx="4">
                  <c:v>915</c:v>
                </c:pt>
                <c:pt idx="5">
                  <c:v>1750</c:v>
                </c:pt>
                <c:pt idx="6">
                  <c:v>1586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60-4B5B-8DAA-FACA626D1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173199"/>
        <c:axId val="912171119"/>
      </c:barChart>
      <c:catAx>
        <c:axId val="91217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2171119"/>
        <c:crosses val="autoZero"/>
        <c:auto val="1"/>
        <c:lblAlgn val="ctr"/>
        <c:lblOffset val="100"/>
        <c:noMultiLvlLbl val="0"/>
      </c:catAx>
      <c:valAx>
        <c:axId val="91217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Suma dostaw w tonach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217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2</xdr:row>
      <xdr:rowOff>14287</xdr:rowOff>
    </xdr:from>
    <xdr:to>
      <xdr:col>17</xdr:col>
      <xdr:colOff>333374</xdr:colOff>
      <xdr:row>17</xdr:row>
      <xdr:rowOff>66675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C893A80-7DAC-4443-B1FE-7D1FC56C8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kadiusz Sas" refreshedDate="44240.490048148145" createdVersion="6" refreshedVersion="6" minRefreshableVersion="3" recordCount="183" xr:uid="{72AE17DF-090A-4E18-8F29-7FE233106B71}">
  <cacheSource type="worksheet">
    <worksheetSource name="Tabela3"/>
  </cacheSource>
  <cacheFields count="5">
    <cacheField name="DATA DOSTAWY" numFmtId="14">
      <sharedItems containsSemiMixedTypes="0" containsNonDate="0" containsDate="1" containsString="0" minDate="2014-10-15T00:00:00" maxDate="2015-04-16T00:00:00"/>
    </cacheField>
    <cacheField name="DOSTAWA - KOSTKA [t]" numFmtId="0">
      <sharedItems containsSemiMixedTypes="0" containsString="0" containsNumber="1" containsInteger="1" minValue="0" maxValue="200" count="123">
        <n v="200"/>
        <n v="100"/>
        <n v="50"/>
        <n v="68"/>
        <n v="75"/>
        <n v="109"/>
        <n v="161"/>
        <n v="97"/>
        <n v="25"/>
        <n v="113"/>
        <n v="70"/>
        <n v="117"/>
        <n v="189"/>
        <n v="140"/>
        <n v="167"/>
        <n v="0"/>
        <n v="61"/>
        <n v="18"/>
        <n v="43"/>
        <n v="160"/>
        <n v="150"/>
        <n v="57"/>
        <n v="62"/>
        <n v="162"/>
        <n v="142"/>
        <n v="7"/>
        <n v="116"/>
        <n v="78"/>
        <n v="112"/>
        <n v="121"/>
        <n v="106"/>
        <n v="26"/>
        <n v="79"/>
        <n v="192"/>
        <n v="9"/>
        <n v="123"/>
        <n v="87"/>
        <n v="165"/>
        <n v="144"/>
        <n v="54"/>
        <n v="188"/>
        <n v="24"/>
        <n v="101"/>
        <n v="67"/>
        <n v="22"/>
        <n v="5"/>
        <n v="105"/>
        <n v="108"/>
        <n v="64"/>
        <n v="114"/>
        <n v="147"/>
        <n v="69"/>
        <n v="158"/>
        <n v="37"/>
        <n v="197"/>
        <n v="19"/>
        <n v="27"/>
        <n v="11"/>
        <n v="182"/>
        <n v="63"/>
        <n v="33"/>
        <n v="119"/>
        <n v="58"/>
        <n v="174"/>
        <n v="45"/>
        <n v="94"/>
        <n v="12"/>
        <n v="80"/>
        <n v="90"/>
        <n v="130"/>
        <n v="88"/>
        <n v="83"/>
        <n v="139"/>
        <n v="82"/>
        <n v="23"/>
        <n v="118"/>
        <n v="59"/>
        <n v="127"/>
        <n v="40"/>
        <n v="145"/>
        <n v="148"/>
        <n v="131"/>
        <n v="53"/>
        <n v="159"/>
        <n v="128"/>
        <n v="195"/>
        <n v="126"/>
        <n v="96"/>
        <n v="1"/>
        <n v="107"/>
        <n v="52"/>
        <n v="104"/>
        <n v="86"/>
        <n v="102"/>
        <n v="81"/>
        <n v="21"/>
        <n v="56"/>
        <n v="93"/>
        <n v="132"/>
        <n v="178"/>
        <n v="138"/>
        <n v="194"/>
        <n v="28"/>
        <n v="168"/>
        <n v="77"/>
        <n v="17"/>
        <n v="175"/>
        <n v="164"/>
        <n v="199"/>
        <n v="111"/>
        <n v="84"/>
        <n v="125"/>
        <n v="172"/>
        <n v="103"/>
        <n v="191"/>
        <n v="38"/>
        <n v="55"/>
        <n v="10"/>
        <n v="95"/>
        <n v="186"/>
        <n v="2"/>
        <n v="136"/>
        <n v="4"/>
      </sharedItems>
    </cacheField>
    <cacheField name="DOSTAWA - ORZECH [t]" numFmtId="0">
      <sharedItems containsSemiMixedTypes="0" containsString="0" containsNumber="1" containsInteger="1" minValue="1" maxValue="191"/>
    </cacheField>
    <cacheField name="DOSTAWA - MIAŁ [t]" numFmtId="0">
      <sharedItems containsSemiMixedTypes="0" containsString="0" containsNumber="1" containsInteger="1" minValue="0" maxValue="99"/>
    </cacheField>
    <cacheField name="MIESIĄC" numFmtId="0">
      <sharedItems containsSemiMixedTypes="0" containsString="0" containsNumber="1" containsInteger="1" minValue="1" maxValue="12" count="7">
        <n v="10"/>
        <n v="11"/>
        <n v="12"/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d v="2014-10-15T00:00:00"/>
    <x v="0"/>
    <n v="120"/>
    <n v="81"/>
    <x v="0"/>
  </r>
  <r>
    <d v="2014-10-16T00:00:00"/>
    <x v="1"/>
    <n v="135"/>
    <n v="33"/>
    <x v="0"/>
  </r>
  <r>
    <d v="2014-10-17T00:00:00"/>
    <x v="2"/>
    <n v="29"/>
    <n v="85"/>
    <x v="0"/>
  </r>
  <r>
    <d v="2014-10-18T00:00:00"/>
    <x v="3"/>
    <n v="107"/>
    <n v="84"/>
    <x v="0"/>
  </r>
  <r>
    <d v="2014-10-19T00:00:00"/>
    <x v="4"/>
    <n v="49"/>
    <n v="23"/>
    <x v="0"/>
  </r>
  <r>
    <d v="2014-10-20T00:00:00"/>
    <x v="5"/>
    <n v="90"/>
    <n v="48"/>
    <x v="0"/>
  </r>
  <r>
    <d v="2014-10-21T00:00:00"/>
    <x v="6"/>
    <n v="2"/>
    <n v="16"/>
    <x v="0"/>
  </r>
  <r>
    <d v="2014-10-22T00:00:00"/>
    <x v="7"/>
    <n v="129"/>
    <n v="43"/>
    <x v="0"/>
  </r>
  <r>
    <d v="2014-10-23T00:00:00"/>
    <x v="8"/>
    <n v="186"/>
    <n v="4"/>
    <x v="0"/>
  </r>
  <r>
    <d v="2014-10-24T00:00:00"/>
    <x v="9"/>
    <n v="97"/>
    <n v="97"/>
    <x v="0"/>
  </r>
  <r>
    <d v="2014-10-25T00:00:00"/>
    <x v="10"/>
    <n v="12"/>
    <n v="53"/>
    <x v="0"/>
  </r>
  <r>
    <d v="2014-10-26T00:00:00"/>
    <x v="11"/>
    <n v="142"/>
    <n v="90"/>
    <x v="0"/>
  </r>
  <r>
    <d v="2014-10-27T00:00:00"/>
    <x v="12"/>
    <n v="28"/>
    <n v="43"/>
    <x v="0"/>
  </r>
  <r>
    <d v="2014-10-28T00:00:00"/>
    <x v="13"/>
    <n v="191"/>
    <n v="40"/>
    <x v="0"/>
  </r>
  <r>
    <d v="2014-10-29T00:00:00"/>
    <x v="14"/>
    <n v="48"/>
    <n v="30"/>
    <x v="0"/>
  </r>
  <r>
    <d v="2014-10-30T00:00:00"/>
    <x v="15"/>
    <n v="154"/>
    <n v="68"/>
    <x v="0"/>
  </r>
  <r>
    <d v="2014-10-31T00:00:00"/>
    <x v="16"/>
    <n v="139"/>
    <n v="77"/>
    <x v="0"/>
  </r>
  <r>
    <d v="2014-11-01T00:00:00"/>
    <x v="17"/>
    <n v="163"/>
    <n v="75"/>
    <x v="1"/>
  </r>
  <r>
    <d v="2014-11-02T00:00:00"/>
    <x v="18"/>
    <n v="169"/>
    <n v="0"/>
    <x v="1"/>
  </r>
  <r>
    <d v="2014-11-03T00:00:00"/>
    <x v="19"/>
    <n v="135"/>
    <n v="34"/>
    <x v="1"/>
  </r>
  <r>
    <d v="2014-11-04T00:00:00"/>
    <x v="20"/>
    <n v="89"/>
    <n v="17"/>
    <x v="1"/>
  </r>
  <r>
    <d v="2014-11-05T00:00:00"/>
    <x v="21"/>
    <n v="109"/>
    <n v="93"/>
    <x v="1"/>
  </r>
  <r>
    <d v="2014-11-06T00:00:00"/>
    <x v="22"/>
    <n v="80"/>
    <n v="62"/>
    <x v="1"/>
  </r>
  <r>
    <d v="2014-11-07T00:00:00"/>
    <x v="23"/>
    <n v="62"/>
    <n v="88"/>
    <x v="1"/>
  </r>
  <r>
    <d v="2014-11-08T00:00:00"/>
    <x v="24"/>
    <n v="79"/>
    <n v="76"/>
    <x v="1"/>
  </r>
  <r>
    <d v="2014-11-09T00:00:00"/>
    <x v="25"/>
    <n v="30"/>
    <n v="68"/>
    <x v="1"/>
  </r>
  <r>
    <d v="2014-11-10T00:00:00"/>
    <x v="26"/>
    <n v="6"/>
    <n v="88"/>
    <x v="1"/>
  </r>
  <r>
    <d v="2014-11-11T00:00:00"/>
    <x v="15"/>
    <n v="1"/>
    <n v="47"/>
    <x v="1"/>
  </r>
  <r>
    <d v="2014-11-12T00:00:00"/>
    <x v="27"/>
    <n v="84"/>
    <n v="16"/>
    <x v="1"/>
  </r>
  <r>
    <d v="2014-11-13T00:00:00"/>
    <x v="28"/>
    <n v="140"/>
    <n v="97"/>
    <x v="1"/>
  </r>
  <r>
    <d v="2014-11-14T00:00:00"/>
    <x v="5"/>
    <n v="74"/>
    <n v="53"/>
    <x v="1"/>
  </r>
  <r>
    <d v="2014-11-15T00:00:00"/>
    <x v="29"/>
    <n v="77"/>
    <n v="70"/>
    <x v="1"/>
  </r>
  <r>
    <d v="2014-11-16T00:00:00"/>
    <x v="30"/>
    <n v="89"/>
    <n v="75"/>
    <x v="1"/>
  </r>
  <r>
    <d v="2014-11-17T00:00:00"/>
    <x v="21"/>
    <n v="119"/>
    <n v="64"/>
    <x v="1"/>
  </r>
  <r>
    <d v="2014-11-18T00:00:00"/>
    <x v="31"/>
    <n v="87"/>
    <n v="84"/>
    <x v="1"/>
  </r>
  <r>
    <d v="2014-11-19T00:00:00"/>
    <x v="32"/>
    <n v="171"/>
    <n v="75"/>
    <x v="1"/>
  </r>
  <r>
    <d v="2014-11-20T00:00:00"/>
    <x v="33"/>
    <n v="151"/>
    <n v="45"/>
    <x v="1"/>
  </r>
  <r>
    <d v="2014-11-21T00:00:00"/>
    <x v="34"/>
    <n v="64"/>
    <n v="22"/>
    <x v="1"/>
  </r>
  <r>
    <d v="2014-11-22T00:00:00"/>
    <x v="35"/>
    <n v="150"/>
    <n v="10"/>
    <x v="1"/>
  </r>
  <r>
    <d v="2014-11-23T00:00:00"/>
    <x v="36"/>
    <n v="123"/>
    <n v="33"/>
    <x v="1"/>
  </r>
  <r>
    <d v="2014-11-24T00:00:00"/>
    <x v="37"/>
    <n v="88"/>
    <n v="13"/>
    <x v="1"/>
  </r>
  <r>
    <d v="2014-11-25T00:00:00"/>
    <x v="38"/>
    <n v="78"/>
    <n v="82"/>
    <x v="1"/>
  </r>
  <r>
    <d v="2014-11-26T00:00:00"/>
    <x v="39"/>
    <n v="38"/>
    <n v="68"/>
    <x v="1"/>
  </r>
  <r>
    <d v="2014-11-27T00:00:00"/>
    <x v="40"/>
    <n v="44"/>
    <n v="86"/>
    <x v="1"/>
  </r>
  <r>
    <d v="2014-11-28T00:00:00"/>
    <x v="37"/>
    <n v="170"/>
    <n v="62"/>
    <x v="1"/>
  </r>
  <r>
    <d v="2014-11-29T00:00:00"/>
    <x v="41"/>
    <n v="94"/>
    <n v="87"/>
    <x v="1"/>
  </r>
  <r>
    <d v="2014-11-30T00:00:00"/>
    <x v="15"/>
    <n v="120"/>
    <n v="60"/>
    <x v="1"/>
  </r>
  <r>
    <d v="2014-12-01T00:00:00"/>
    <x v="42"/>
    <n v="53"/>
    <n v="62"/>
    <x v="2"/>
  </r>
  <r>
    <d v="2014-12-02T00:00:00"/>
    <x v="43"/>
    <n v="147"/>
    <n v="20"/>
    <x v="2"/>
  </r>
  <r>
    <d v="2014-12-03T00:00:00"/>
    <x v="5"/>
    <n v="99"/>
    <n v="70"/>
    <x v="2"/>
  </r>
  <r>
    <d v="2014-12-04T00:00:00"/>
    <x v="44"/>
    <n v="16"/>
    <n v="59"/>
    <x v="2"/>
  </r>
  <r>
    <d v="2014-12-05T00:00:00"/>
    <x v="45"/>
    <n v="91"/>
    <n v="73"/>
    <x v="2"/>
  </r>
  <r>
    <d v="2014-12-06T00:00:00"/>
    <x v="46"/>
    <n v="154"/>
    <n v="48"/>
    <x v="2"/>
  </r>
  <r>
    <d v="2014-12-07T00:00:00"/>
    <x v="47"/>
    <n v="5"/>
    <n v="71"/>
    <x v="2"/>
  </r>
  <r>
    <d v="2014-12-08T00:00:00"/>
    <x v="48"/>
    <n v="37"/>
    <n v="89"/>
    <x v="2"/>
  </r>
  <r>
    <d v="2014-12-09T00:00:00"/>
    <x v="49"/>
    <n v="140"/>
    <n v="36"/>
    <x v="2"/>
  </r>
  <r>
    <d v="2014-12-10T00:00:00"/>
    <x v="50"/>
    <n v="140"/>
    <n v="61"/>
    <x v="2"/>
  </r>
  <r>
    <d v="2014-12-11T00:00:00"/>
    <x v="51"/>
    <n v="120"/>
    <n v="52"/>
    <x v="2"/>
  </r>
  <r>
    <d v="2014-12-12T00:00:00"/>
    <x v="42"/>
    <n v="39"/>
    <n v="10"/>
    <x v="2"/>
  </r>
  <r>
    <d v="2014-12-13T00:00:00"/>
    <x v="52"/>
    <n v="36"/>
    <n v="79"/>
    <x v="2"/>
  </r>
  <r>
    <d v="2014-12-14T00:00:00"/>
    <x v="32"/>
    <n v="105"/>
    <n v="73"/>
    <x v="2"/>
  </r>
  <r>
    <d v="2014-12-15T00:00:00"/>
    <x v="45"/>
    <n v="24"/>
    <n v="43"/>
    <x v="2"/>
  </r>
  <r>
    <d v="2014-12-16T00:00:00"/>
    <x v="3"/>
    <n v="112"/>
    <n v="25"/>
    <x v="2"/>
  </r>
  <r>
    <d v="2014-12-17T00:00:00"/>
    <x v="53"/>
    <n v="57"/>
    <n v="81"/>
    <x v="2"/>
  </r>
  <r>
    <d v="2014-12-18T00:00:00"/>
    <x v="40"/>
    <n v="28"/>
    <n v="7"/>
    <x v="2"/>
  </r>
  <r>
    <d v="2014-12-19T00:00:00"/>
    <x v="14"/>
    <n v="41"/>
    <n v="45"/>
    <x v="2"/>
  </r>
  <r>
    <d v="2014-12-20T00:00:00"/>
    <x v="54"/>
    <n v="82"/>
    <n v="43"/>
    <x v="2"/>
  </r>
  <r>
    <d v="2014-12-21T00:00:00"/>
    <x v="39"/>
    <n v="130"/>
    <n v="50"/>
    <x v="2"/>
  </r>
  <r>
    <d v="2014-12-22T00:00:00"/>
    <x v="55"/>
    <n v="153"/>
    <n v="65"/>
    <x v="2"/>
  </r>
  <r>
    <d v="2014-12-23T00:00:00"/>
    <x v="56"/>
    <n v="160"/>
    <n v="81"/>
    <x v="2"/>
  </r>
  <r>
    <d v="2014-12-24T00:00:00"/>
    <x v="57"/>
    <n v="140"/>
    <n v="77"/>
    <x v="2"/>
  </r>
  <r>
    <d v="2014-12-25T00:00:00"/>
    <x v="58"/>
    <n v="50"/>
    <n v="22"/>
    <x v="2"/>
  </r>
  <r>
    <d v="2014-12-26T00:00:00"/>
    <x v="59"/>
    <n v="83"/>
    <n v="69"/>
    <x v="2"/>
  </r>
  <r>
    <d v="2014-12-27T00:00:00"/>
    <x v="60"/>
    <n v="59"/>
    <n v="46"/>
    <x v="2"/>
  </r>
  <r>
    <d v="2014-12-28T00:00:00"/>
    <x v="61"/>
    <n v="57"/>
    <n v="67"/>
    <x v="2"/>
  </r>
  <r>
    <d v="2014-12-29T00:00:00"/>
    <x v="62"/>
    <n v="176"/>
    <n v="16"/>
    <x v="2"/>
  </r>
  <r>
    <d v="2014-12-30T00:00:00"/>
    <x v="63"/>
    <n v="61"/>
    <n v="46"/>
    <x v="2"/>
  </r>
  <r>
    <d v="2014-12-31T00:00:00"/>
    <x v="64"/>
    <n v="154"/>
    <n v="0"/>
    <x v="2"/>
  </r>
  <r>
    <d v="2015-01-01T00:00:00"/>
    <x v="65"/>
    <n v="120"/>
    <n v="95"/>
    <x v="3"/>
  </r>
  <r>
    <d v="2015-01-02T00:00:00"/>
    <x v="66"/>
    <n v="5"/>
    <n v="42"/>
    <x v="3"/>
  </r>
  <r>
    <d v="2015-01-03T00:00:00"/>
    <x v="67"/>
    <n v="170"/>
    <n v="96"/>
    <x v="3"/>
  </r>
  <r>
    <d v="2015-01-04T00:00:00"/>
    <x v="67"/>
    <n v="10"/>
    <n v="30"/>
    <x v="3"/>
  </r>
  <r>
    <d v="2015-01-05T00:00:00"/>
    <x v="68"/>
    <n v="80"/>
    <n v="31"/>
    <x v="3"/>
  </r>
  <r>
    <d v="2015-01-06T00:00:00"/>
    <x v="69"/>
    <n v="163"/>
    <n v="92"/>
    <x v="3"/>
  </r>
  <r>
    <d v="2015-01-07T00:00:00"/>
    <x v="39"/>
    <n v="7"/>
    <n v="79"/>
    <x v="3"/>
  </r>
  <r>
    <d v="2015-01-08T00:00:00"/>
    <x v="70"/>
    <n v="125"/>
    <n v="97"/>
    <x v="3"/>
  </r>
  <r>
    <d v="2015-01-09T00:00:00"/>
    <x v="71"/>
    <n v="85"/>
    <n v="99"/>
    <x v="3"/>
  </r>
  <r>
    <d v="2015-01-10T00:00:00"/>
    <x v="72"/>
    <n v="155"/>
    <n v="11"/>
    <x v="3"/>
  </r>
  <r>
    <d v="2015-01-11T00:00:00"/>
    <x v="73"/>
    <n v="43"/>
    <n v="93"/>
    <x v="3"/>
  </r>
  <r>
    <d v="2015-01-12T00:00:00"/>
    <x v="74"/>
    <n v="40"/>
    <n v="83"/>
    <x v="3"/>
  </r>
  <r>
    <d v="2015-01-13T00:00:00"/>
    <x v="75"/>
    <n v="165"/>
    <n v="56"/>
    <x v="3"/>
  </r>
  <r>
    <d v="2015-01-14T00:00:00"/>
    <x v="76"/>
    <n v="35"/>
    <n v="17"/>
    <x v="3"/>
  </r>
  <r>
    <d v="2015-01-15T00:00:00"/>
    <x v="77"/>
    <n v="58"/>
    <n v="39"/>
    <x v="3"/>
  </r>
  <r>
    <d v="2015-01-16T00:00:00"/>
    <x v="29"/>
    <n v="175"/>
    <n v="77"/>
    <x v="3"/>
  </r>
  <r>
    <d v="2015-01-17T00:00:00"/>
    <x v="67"/>
    <n v="101"/>
    <n v="3"/>
    <x v="3"/>
  </r>
  <r>
    <d v="2015-01-18T00:00:00"/>
    <x v="12"/>
    <n v="161"/>
    <n v="53"/>
    <x v="3"/>
  </r>
  <r>
    <d v="2015-01-19T00:00:00"/>
    <x v="17"/>
    <n v="61"/>
    <n v="19"/>
    <x v="3"/>
  </r>
  <r>
    <d v="2015-01-20T00:00:00"/>
    <x v="3"/>
    <n v="127"/>
    <n v="3"/>
    <x v="3"/>
  </r>
  <r>
    <d v="2015-01-21T00:00:00"/>
    <x v="53"/>
    <n v="112"/>
    <n v="68"/>
    <x v="3"/>
  </r>
  <r>
    <d v="2015-01-22T00:00:00"/>
    <x v="78"/>
    <n v="140"/>
    <n v="15"/>
    <x v="3"/>
  </r>
  <r>
    <d v="2015-01-23T00:00:00"/>
    <x v="12"/>
    <n v="87"/>
    <n v="64"/>
    <x v="3"/>
  </r>
  <r>
    <d v="2015-01-24T00:00:00"/>
    <x v="79"/>
    <n v="18"/>
    <n v="1"/>
    <x v="3"/>
  </r>
  <r>
    <d v="2015-01-25T00:00:00"/>
    <x v="80"/>
    <n v="27"/>
    <n v="13"/>
    <x v="3"/>
  </r>
  <r>
    <d v="2015-01-26T00:00:00"/>
    <x v="77"/>
    <n v="161"/>
    <n v="31"/>
    <x v="3"/>
  </r>
  <r>
    <d v="2015-01-27T00:00:00"/>
    <x v="81"/>
    <n v="1"/>
    <n v="98"/>
    <x v="3"/>
  </r>
  <r>
    <d v="2015-01-28T00:00:00"/>
    <x v="24"/>
    <n v="131"/>
    <n v="62"/>
    <x v="3"/>
  </r>
  <r>
    <d v="2015-01-29T00:00:00"/>
    <x v="29"/>
    <n v="150"/>
    <n v="25"/>
    <x v="3"/>
  </r>
  <r>
    <d v="2015-01-30T00:00:00"/>
    <x v="60"/>
    <n v="113"/>
    <n v="62"/>
    <x v="3"/>
  </r>
  <r>
    <d v="2015-01-31T00:00:00"/>
    <x v="24"/>
    <n v="44"/>
    <n v="92"/>
    <x v="3"/>
  </r>
  <r>
    <d v="2015-02-01T00:00:00"/>
    <x v="61"/>
    <n v="167"/>
    <n v="64"/>
    <x v="4"/>
  </r>
  <r>
    <d v="2015-02-02T00:00:00"/>
    <x v="39"/>
    <n v="109"/>
    <n v="65"/>
    <x v="4"/>
  </r>
  <r>
    <d v="2015-02-03T00:00:00"/>
    <x v="82"/>
    <n v="94"/>
    <n v="43"/>
    <x v="4"/>
  </r>
  <r>
    <d v="2015-02-04T00:00:00"/>
    <x v="37"/>
    <n v="101"/>
    <n v="8"/>
    <x v="4"/>
  </r>
  <r>
    <d v="2015-02-05T00:00:00"/>
    <x v="83"/>
    <n v="68"/>
    <n v="96"/>
    <x v="4"/>
  </r>
  <r>
    <d v="2015-02-06T00:00:00"/>
    <x v="32"/>
    <n v="119"/>
    <n v="35"/>
    <x v="4"/>
  </r>
  <r>
    <d v="2015-02-07T00:00:00"/>
    <x v="84"/>
    <n v="148"/>
    <n v="77"/>
    <x v="4"/>
  </r>
  <r>
    <d v="2015-02-08T00:00:00"/>
    <x v="85"/>
    <n v="39"/>
    <n v="77"/>
    <x v="4"/>
  </r>
  <r>
    <d v="2015-02-09T00:00:00"/>
    <x v="36"/>
    <n v="8"/>
    <n v="17"/>
    <x v="4"/>
  </r>
  <r>
    <d v="2015-02-10T00:00:00"/>
    <x v="49"/>
    <n v="124"/>
    <n v="94"/>
    <x v="4"/>
  </r>
  <r>
    <d v="2015-02-11T00:00:00"/>
    <x v="86"/>
    <n v="122"/>
    <n v="39"/>
    <x v="4"/>
  </r>
  <r>
    <d v="2015-02-12T00:00:00"/>
    <x v="87"/>
    <n v="113"/>
    <n v="28"/>
    <x v="4"/>
  </r>
  <r>
    <d v="2015-02-13T00:00:00"/>
    <x v="37"/>
    <n v="4"/>
    <n v="83"/>
    <x v="4"/>
  </r>
  <r>
    <d v="2015-02-14T00:00:00"/>
    <x v="88"/>
    <n v="117"/>
    <n v="76"/>
    <x v="4"/>
  </r>
  <r>
    <d v="2015-02-15T00:00:00"/>
    <x v="89"/>
    <n v="70"/>
    <n v="28"/>
    <x v="4"/>
  </r>
  <r>
    <d v="2015-02-16T00:00:00"/>
    <x v="71"/>
    <n v="81"/>
    <n v="1"/>
    <x v="4"/>
  </r>
  <r>
    <d v="2015-02-17T00:00:00"/>
    <x v="18"/>
    <n v="109"/>
    <n v="50"/>
    <x v="4"/>
  </r>
  <r>
    <d v="2015-02-18T00:00:00"/>
    <x v="90"/>
    <n v="110"/>
    <n v="19"/>
    <x v="4"/>
  </r>
  <r>
    <d v="2015-02-19T00:00:00"/>
    <x v="91"/>
    <n v="132"/>
    <n v="57"/>
    <x v="4"/>
  </r>
  <r>
    <d v="2015-02-20T00:00:00"/>
    <x v="21"/>
    <n v="150"/>
    <n v="36"/>
    <x v="4"/>
  </r>
  <r>
    <d v="2015-02-21T00:00:00"/>
    <x v="92"/>
    <n v="183"/>
    <n v="0"/>
    <x v="4"/>
  </r>
  <r>
    <d v="2015-02-22T00:00:00"/>
    <x v="47"/>
    <n v="20"/>
    <n v="87"/>
    <x v="4"/>
  </r>
  <r>
    <d v="2015-02-23T00:00:00"/>
    <x v="93"/>
    <n v="142"/>
    <n v="20"/>
    <x v="4"/>
  </r>
  <r>
    <d v="2015-02-24T00:00:00"/>
    <x v="94"/>
    <n v="133"/>
    <n v="25"/>
    <x v="4"/>
  </r>
  <r>
    <d v="2015-02-25T00:00:00"/>
    <x v="76"/>
    <n v="87"/>
    <n v="10"/>
    <x v="4"/>
  </r>
  <r>
    <d v="2015-02-26T00:00:00"/>
    <x v="95"/>
    <n v="75"/>
    <n v="65"/>
    <x v="4"/>
  </r>
  <r>
    <d v="2015-02-27T00:00:00"/>
    <x v="32"/>
    <n v="14"/>
    <n v="27"/>
    <x v="4"/>
  </r>
  <r>
    <d v="2015-02-28T00:00:00"/>
    <x v="96"/>
    <n v="12"/>
    <n v="25"/>
    <x v="4"/>
  </r>
  <r>
    <d v="2015-03-01T00:00:00"/>
    <x v="85"/>
    <n v="90"/>
    <n v="56"/>
    <x v="5"/>
  </r>
  <r>
    <d v="2015-03-02T00:00:00"/>
    <x v="9"/>
    <n v="90"/>
    <n v="24"/>
    <x v="5"/>
  </r>
  <r>
    <d v="2015-03-03T00:00:00"/>
    <x v="97"/>
    <n v="139"/>
    <n v="47"/>
    <x v="5"/>
  </r>
  <r>
    <d v="2015-03-04T00:00:00"/>
    <x v="97"/>
    <n v="147"/>
    <n v="26"/>
    <x v="5"/>
  </r>
  <r>
    <d v="2015-03-05T00:00:00"/>
    <x v="32"/>
    <n v="145"/>
    <n v="36"/>
    <x v="5"/>
  </r>
  <r>
    <d v="2015-03-06T00:00:00"/>
    <x v="80"/>
    <n v="127"/>
    <n v="27"/>
    <x v="5"/>
  </r>
  <r>
    <d v="2015-03-07T00:00:00"/>
    <x v="98"/>
    <n v="128"/>
    <n v="37"/>
    <x v="5"/>
  </r>
  <r>
    <d v="2015-03-08T00:00:00"/>
    <x v="44"/>
    <n v="115"/>
    <n v="28"/>
    <x v="5"/>
  </r>
  <r>
    <d v="2015-03-09T00:00:00"/>
    <x v="2"/>
    <n v="99"/>
    <n v="78"/>
    <x v="5"/>
  </r>
  <r>
    <d v="2015-03-10T00:00:00"/>
    <x v="99"/>
    <n v="146"/>
    <n v="75"/>
    <x v="5"/>
  </r>
  <r>
    <d v="2015-03-11T00:00:00"/>
    <x v="7"/>
    <n v="135"/>
    <n v="66"/>
    <x v="5"/>
  </r>
  <r>
    <d v="2015-03-12T00:00:00"/>
    <x v="100"/>
    <n v="160"/>
    <n v="6"/>
    <x v="5"/>
  </r>
  <r>
    <d v="2015-03-13T00:00:00"/>
    <x v="101"/>
    <n v="87"/>
    <n v="60"/>
    <x v="5"/>
  </r>
  <r>
    <d v="2015-03-14T00:00:00"/>
    <x v="92"/>
    <n v="21"/>
    <n v="45"/>
    <x v="5"/>
  </r>
  <r>
    <d v="2015-03-15T00:00:00"/>
    <x v="31"/>
    <n v="60"/>
    <n v="44"/>
    <x v="5"/>
  </r>
  <r>
    <d v="2015-03-16T00:00:00"/>
    <x v="102"/>
    <n v="35"/>
    <n v="96"/>
    <x v="5"/>
  </r>
  <r>
    <d v="2015-03-17T00:00:00"/>
    <x v="82"/>
    <n v="100"/>
    <n v="64"/>
    <x v="5"/>
  </r>
  <r>
    <d v="2015-03-18T00:00:00"/>
    <x v="103"/>
    <n v="64"/>
    <n v="46"/>
    <x v="5"/>
  </r>
  <r>
    <d v="2015-03-19T00:00:00"/>
    <x v="104"/>
    <n v="60"/>
    <n v="35"/>
    <x v="5"/>
  </r>
  <r>
    <d v="2015-03-20T00:00:00"/>
    <x v="105"/>
    <n v="80"/>
    <n v="30"/>
    <x v="5"/>
  </r>
  <r>
    <d v="2015-03-21T00:00:00"/>
    <x v="106"/>
    <n v="47"/>
    <n v="25"/>
    <x v="5"/>
  </r>
  <r>
    <d v="2015-03-22T00:00:00"/>
    <x v="107"/>
    <n v="60"/>
    <n v="22"/>
    <x v="5"/>
  </r>
  <r>
    <d v="2015-03-23T00:00:00"/>
    <x v="108"/>
    <n v="80"/>
    <n v="45"/>
    <x v="5"/>
  </r>
  <r>
    <d v="2015-03-24T00:00:00"/>
    <x v="109"/>
    <n v="92"/>
    <n v="45"/>
    <x v="5"/>
  </r>
  <r>
    <d v="2015-03-25T00:00:00"/>
    <x v="62"/>
    <n v="90"/>
    <n v="40"/>
    <x v="5"/>
  </r>
  <r>
    <d v="2015-03-26T00:00:00"/>
    <x v="76"/>
    <n v="164"/>
    <n v="47"/>
    <x v="5"/>
  </r>
  <r>
    <d v="2015-03-27T00:00:00"/>
    <x v="52"/>
    <n v="120"/>
    <n v="30"/>
    <x v="5"/>
  </r>
  <r>
    <d v="2015-03-28T00:00:00"/>
    <x v="110"/>
    <n v="90"/>
    <n v="30"/>
    <x v="5"/>
  </r>
  <r>
    <d v="2015-03-29T00:00:00"/>
    <x v="48"/>
    <n v="61"/>
    <n v="60"/>
    <x v="5"/>
  </r>
  <r>
    <d v="2015-03-30T00:00:00"/>
    <x v="111"/>
    <n v="84"/>
    <n v="40"/>
    <x v="5"/>
  </r>
  <r>
    <d v="2015-03-31T00:00:00"/>
    <x v="80"/>
    <n v="110"/>
    <n v="50"/>
    <x v="5"/>
  </r>
  <r>
    <d v="2015-04-01T00:00:00"/>
    <x v="112"/>
    <n v="100"/>
    <n v="30"/>
    <x v="6"/>
  </r>
  <r>
    <d v="2015-04-02T00:00:00"/>
    <x v="113"/>
    <n v="60"/>
    <n v="40"/>
    <x v="6"/>
  </r>
  <r>
    <d v="2015-04-03T00:00:00"/>
    <x v="114"/>
    <n v="41"/>
    <n v="52"/>
    <x v="6"/>
  </r>
  <r>
    <d v="2015-04-04T00:00:00"/>
    <x v="84"/>
    <n v="98"/>
    <n v="40"/>
    <x v="6"/>
  </r>
  <r>
    <d v="2015-04-05T00:00:00"/>
    <x v="4"/>
    <n v="87"/>
    <n v="47"/>
    <x v="6"/>
  </r>
  <r>
    <d v="2015-04-06T00:00:00"/>
    <x v="115"/>
    <n v="100"/>
    <n v="50"/>
    <x v="6"/>
  </r>
  <r>
    <d v="2015-04-07T00:00:00"/>
    <x v="67"/>
    <n v="40"/>
    <n v="30"/>
    <x v="6"/>
  </r>
  <r>
    <d v="2015-04-08T00:00:00"/>
    <x v="116"/>
    <n v="60"/>
    <n v="50"/>
    <x v="6"/>
  </r>
  <r>
    <d v="2015-04-09T00:00:00"/>
    <x v="117"/>
    <n v="80"/>
    <n v="48"/>
    <x v="6"/>
  </r>
  <r>
    <d v="2015-04-10T00:00:00"/>
    <x v="118"/>
    <n v="60"/>
    <n v="51"/>
    <x v="6"/>
  </r>
  <r>
    <d v="2015-04-11T00:00:00"/>
    <x v="68"/>
    <n v="100"/>
    <n v="50"/>
    <x v="6"/>
  </r>
  <r>
    <d v="2015-04-12T00:00:00"/>
    <x v="119"/>
    <n v="60"/>
    <n v="92"/>
    <x v="6"/>
  </r>
  <r>
    <d v="2015-04-13T00:00:00"/>
    <x v="120"/>
    <n v="40"/>
    <n v="50"/>
    <x v="6"/>
  </r>
  <r>
    <d v="2015-04-14T00:00:00"/>
    <x v="121"/>
    <n v="20"/>
    <n v="66"/>
    <x v="6"/>
  </r>
  <r>
    <d v="2015-04-15T00:00:00"/>
    <x v="122"/>
    <n v="20"/>
    <n v="1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2D51AA-06C2-4CB9-8F08-921ED84D8132}" name="Tabela przestawna3" cacheId="14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D11" firstHeaderRow="0" firstDataRow="1" firstDataCol="1"/>
  <pivotFields count="5">
    <pivotField numFmtId="14" showAll="0"/>
    <pivotField dataField="1" showAll="0">
      <items count="124">
        <item x="15"/>
        <item x="88"/>
        <item x="120"/>
        <item x="122"/>
        <item x="45"/>
        <item x="25"/>
        <item x="34"/>
        <item x="117"/>
        <item x="57"/>
        <item x="66"/>
        <item x="105"/>
        <item x="17"/>
        <item x="55"/>
        <item x="95"/>
        <item x="44"/>
        <item x="74"/>
        <item x="41"/>
        <item x="8"/>
        <item x="31"/>
        <item x="56"/>
        <item x="102"/>
        <item x="60"/>
        <item x="53"/>
        <item x="115"/>
        <item x="78"/>
        <item x="18"/>
        <item x="64"/>
        <item x="2"/>
        <item x="90"/>
        <item x="82"/>
        <item x="39"/>
        <item x="116"/>
        <item x="96"/>
        <item x="21"/>
        <item x="62"/>
        <item x="76"/>
        <item x="16"/>
        <item x="22"/>
        <item x="59"/>
        <item x="48"/>
        <item x="43"/>
        <item x="3"/>
        <item x="51"/>
        <item x="10"/>
        <item x="4"/>
        <item x="104"/>
        <item x="27"/>
        <item x="32"/>
        <item x="67"/>
        <item x="94"/>
        <item x="73"/>
        <item x="71"/>
        <item x="110"/>
        <item x="92"/>
        <item x="36"/>
        <item x="70"/>
        <item x="68"/>
        <item x="97"/>
        <item x="65"/>
        <item x="118"/>
        <item x="87"/>
        <item x="7"/>
        <item x="1"/>
        <item x="42"/>
        <item x="93"/>
        <item x="113"/>
        <item x="91"/>
        <item x="46"/>
        <item x="30"/>
        <item x="89"/>
        <item x="47"/>
        <item x="5"/>
        <item x="109"/>
        <item x="28"/>
        <item x="9"/>
        <item x="49"/>
        <item x="26"/>
        <item x="11"/>
        <item x="75"/>
        <item x="61"/>
        <item x="29"/>
        <item x="35"/>
        <item x="111"/>
        <item x="86"/>
        <item x="77"/>
        <item x="84"/>
        <item x="69"/>
        <item x="81"/>
        <item x="98"/>
        <item x="121"/>
        <item x="100"/>
        <item x="72"/>
        <item x="13"/>
        <item x="24"/>
        <item x="38"/>
        <item x="79"/>
        <item x="50"/>
        <item x="80"/>
        <item x="20"/>
        <item x="52"/>
        <item x="83"/>
        <item x="19"/>
        <item x="6"/>
        <item x="23"/>
        <item x="107"/>
        <item x="37"/>
        <item x="14"/>
        <item x="103"/>
        <item x="112"/>
        <item x="63"/>
        <item x="106"/>
        <item x="99"/>
        <item x="58"/>
        <item x="119"/>
        <item x="40"/>
        <item x="12"/>
        <item x="114"/>
        <item x="33"/>
        <item x="101"/>
        <item x="85"/>
        <item x="54"/>
        <item x="108"/>
        <item x="0"/>
        <item t="default"/>
      </items>
    </pivotField>
    <pivotField dataField="1" showAll="0"/>
    <pivotField dataField="1" showAll="0"/>
    <pivotField axis="axisRow" showAll="0">
      <items count="8">
        <item x="3"/>
        <item x="4"/>
        <item x="5"/>
        <item x="6"/>
        <item x="0"/>
        <item x="1"/>
        <item x="2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DOSTAWA - KOSTKA [t]" fld="1" baseField="0" baseItem="0"/>
    <dataField name="Suma z DOSTAWA - ORZECH [t]" fld="2" baseField="0" baseItem="0"/>
    <dataField name="Suma z DOSTAWA - MIAŁ [t]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BF5ABA-12C1-4528-8008-C85A93288E2B}" name="Tabela3" displayName="Tabela3" ref="A1:J184" totalsRowShown="0" headerRowDxfId="6">
  <autoFilter ref="A1:J184" xr:uid="{F4434915-0667-46F6-AFA5-EF3160865140}"/>
  <tableColumns count="10">
    <tableColumn id="5" xr3:uid="{AC6FC5F1-172C-4E34-81CF-D119541A3F88}" name="DATA DOSTAWY"/>
    <tableColumn id="1" xr3:uid="{C196A19C-4B43-42B9-B413-39F3F8A729FE}" name="DOSTAWA - KOSTKA [t]"/>
    <tableColumn id="2" xr3:uid="{81EDD30F-9163-498B-B059-3317B6629C1E}" name="DOSTAWA - ORZECH [t]"/>
    <tableColumn id="3" xr3:uid="{48374592-5E47-4C96-BA9E-2B757FF207AF}" name="DOSTAWA - MIAŁ [t]"/>
    <tableColumn id="4" xr3:uid="{9F6E6A63-D2CA-411A-8987-9F8B60A65BF7}" name="MIESIĄC" dataDxfId="5">
      <calculatedColumnFormula>MONTH(Tabela3[[#This Row],[DATA DOSTAWY]])</calculatedColumnFormula>
    </tableColumn>
    <tableColumn id="6" xr3:uid="{C83C29C9-7405-4266-8B5E-6DA4FB46A03D}" name="OPŁATA" dataDxfId="4">
      <calculatedColumnFormula>B2*$S$3+C2*$S$4+D2*$S$5</calculatedColumnFormula>
    </tableColumn>
    <tableColumn id="10" xr3:uid="{31BA90A8-A0BF-4F1C-8D2A-412833DDC786}" name="MAGAZYN - KOSTKA" dataDxfId="3">
      <calculatedColumnFormula>B2</calculatedColumnFormula>
    </tableColumn>
    <tableColumn id="9" xr3:uid="{1DA064E0-1D11-4FE6-BD57-C7C059A007BC}" name="MAGAZYN - ORZECH" dataDxfId="1">
      <calculatedColumnFormula>H1+C2</calculatedColumnFormula>
    </tableColumn>
    <tableColumn id="8" xr3:uid="{27E39137-249B-4433-9BC8-7749C4DDED5D}" name="MAGAZYN - MIAŁ" dataDxfId="2">
      <calculatedColumnFormula>D2</calculatedColumnFormula>
    </tableColumn>
    <tableColumn id="7" xr3:uid="{E5148E32-44AC-45D1-9BD2-E5D218573FCC}" name="CZYM PALONO?" dataDxfId="0">
      <calculatedColumnFormula>IF(G2&gt;=200,"KOSTKA",IF(H2&gt;=260,"ORZECH",IF(I2&gt;=320,"MIAŁ"," ")))</calculatedColumnFormula>
    </tableColumn>
  </tableColumns>
  <tableStyleInfo name="TableStyleLight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43BA0F-3239-4830-BD1B-0CF010DF2FD1}" name="Tabela4" displayName="Tabela4" ref="R2:S5" totalsRowShown="0">
  <autoFilter ref="R2:S5" xr:uid="{82A66282-15BE-4013-93A6-31BC864CC1A6}"/>
  <tableColumns count="2">
    <tableColumn id="1" xr3:uid="{DA9A1723-6E6E-4F46-B408-ADF309E35452}" name="Postać węgla"/>
    <tableColumn id="2" xr3:uid="{86501570-C246-4C8A-B5C6-3D4F0E9FC80A}" name="Cena [zł/t]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EA19-BD9B-4D6F-9F9F-870C9CD42A84}">
  <dimension ref="B2:J24"/>
  <sheetViews>
    <sheetView workbookViewId="0">
      <selection activeCell="B25" sqref="B25"/>
    </sheetView>
  </sheetViews>
  <sheetFormatPr defaultRowHeight="15" x14ac:dyDescent="0.25"/>
  <cols>
    <col min="2" max="2" width="15.85546875" bestFit="1" customWidth="1"/>
    <col min="3" max="4" width="28.5703125" bestFit="1" customWidth="1"/>
    <col min="5" max="5" width="26.140625" bestFit="1" customWidth="1"/>
  </cols>
  <sheetData>
    <row r="2" spans="2:10" x14ac:dyDescent="0.25">
      <c r="B2" s="9" t="s">
        <v>10</v>
      </c>
      <c r="C2" s="10"/>
      <c r="D2" s="10"/>
      <c r="E2" s="11"/>
      <c r="G2" s="9" t="s">
        <v>11</v>
      </c>
      <c r="H2" s="10"/>
      <c r="I2" s="10"/>
      <c r="J2" s="11"/>
    </row>
    <row r="3" spans="2:10" x14ac:dyDescent="0.25">
      <c r="B3" s="6"/>
      <c r="C3" s="6" t="s">
        <v>5</v>
      </c>
      <c r="D3" s="6" t="s">
        <v>8</v>
      </c>
      <c r="E3" s="6" t="s">
        <v>9</v>
      </c>
    </row>
    <row r="4" spans="2:10" x14ac:dyDescent="0.25">
      <c r="B4" s="7">
        <v>1</v>
      </c>
      <c r="C4" s="8">
        <v>2990</v>
      </c>
      <c r="D4" s="8">
        <v>2870</v>
      </c>
      <c r="E4" s="8">
        <v>1646</v>
      </c>
    </row>
    <row r="5" spans="2:10" x14ac:dyDescent="0.25">
      <c r="B5" s="7">
        <v>2</v>
      </c>
      <c r="C5" s="8">
        <v>2579</v>
      </c>
      <c r="D5" s="8">
        <v>2651</v>
      </c>
      <c r="E5" s="8">
        <v>1252</v>
      </c>
    </row>
    <row r="6" spans="2:10" x14ac:dyDescent="0.25">
      <c r="B6" s="7">
        <v>3</v>
      </c>
      <c r="C6" s="8">
        <v>3332</v>
      </c>
      <c r="D6" s="8">
        <v>3026</v>
      </c>
      <c r="E6" s="8">
        <v>1360</v>
      </c>
    </row>
    <row r="7" spans="2:10" x14ac:dyDescent="0.25">
      <c r="B7" s="7">
        <v>4</v>
      </c>
      <c r="C7" s="8">
        <v>1365</v>
      </c>
      <c r="D7" s="8">
        <v>966</v>
      </c>
      <c r="E7" s="8">
        <v>706</v>
      </c>
    </row>
    <row r="8" spans="2:10" x14ac:dyDescent="0.25">
      <c r="B8" s="7">
        <v>10</v>
      </c>
      <c r="C8" s="8">
        <v>1742</v>
      </c>
      <c r="D8" s="8">
        <v>1658</v>
      </c>
      <c r="E8" s="8">
        <v>915</v>
      </c>
    </row>
    <row r="9" spans="2:10" x14ac:dyDescent="0.25">
      <c r="B9" s="7">
        <v>11</v>
      </c>
      <c r="C9" s="8">
        <v>2756</v>
      </c>
      <c r="D9" s="8">
        <v>2884</v>
      </c>
      <c r="E9" s="8">
        <v>1750</v>
      </c>
    </row>
    <row r="10" spans="2:10" x14ac:dyDescent="0.25">
      <c r="B10" s="7">
        <v>12</v>
      </c>
      <c r="C10" s="8">
        <v>2696</v>
      </c>
      <c r="D10" s="8">
        <v>2749</v>
      </c>
      <c r="E10" s="8">
        <v>1586</v>
      </c>
    </row>
    <row r="12" spans="2:10" x14ac:dyDescent="0.25">
      <c r="B12" s="12" t="s">
        <v>18</v>
      </c>
    </row>
    <row r="13" spans="2:10" x14ac:dyDescent="0.25">
      <c r="B13" s="13">
        <v>25880280</v>
      </c>
    </row>
    <row r="15" spans="2:10" x14ac:dyDescent="0.25">
      <c r="B15" s="12" t="s">
        <v>23</v>
      </c>
      <c r="C15" s="12"/>
    </row>
    <row r="16" spans="2:10" x14ac:dyDescent="0.25">
      <c r="B16" s="12" t="s">
        <v>26</v>
      </c>
      <c r="C16" s="12" t="s">
        <v>27</v>
      </c>
    </row>
    <row r="17" spans="2:3" x14ac:dyDescent="0.25">
      <c r="B17" s="12" t="s">
        <v>24</v>
      </c>
      <c r="C17" s="12" t="s">
        <v>28</v>
      </c>
    </row>
    <row r="18" spans="2:3" x14ac:dyDescent="0.25">
      <c r="B18" s="12" t="s">
        <v>25</v>
      </c>
      <c r="C18" s="12" t="s">
        <v>29</v>
      </c>
    </row>
    <row r="20" spans="2:3" x14ac:dyDescent="0.25">
      <c r="B20" s="12" t="s">
        <v>31</v>
      </c>
    </row>
    <row r="21" spans="2:3" x14ac:dyDescent="0.25">
      <c r="B21" s="14">
        <v>41930</v>
      </c>
    </row>
    <row r="23" spans="2:3" x14ac:dyDescent="0.25">
      <c r="B23" s="12" t="s">
        <v>32</v>
      </c>
    </row>
    <row r="24" spans="2:3" x14ac:dyDescent="0.25">
      <c r="B24" s="12" t="s">
        <v>33</v>
      </c>
    </row>
  </sheetData>
  <mergeCells count="2">
    <mergeCell ref="B2:E2"/>
    <mergeCell ref="G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859E5-D1D5-4CFA-A56C-7D15066A3D55}">
  <dimension ref="A3:D11"/>
  <sheetViews>
    <sheetView workbookViewId="0">
      <selection activeCell="A3" sqref="A3:D10"/>
    </sheetView>
  </sheetViews>
  <sheetFormatPr defaultRowHeight="15" x14ac:dyDescent="0.25"/>
  <cols>
    <col min="1" max="1" width="17.7109375" bestFit="1" customWidth="1"/>
    <col min="2" max="3" width="28.5703125" bestFit="1" customWidth="1"/>
    <col min="4" max="4" width="26.140625" bestFit="1" customWidth="1"/>
    <col min="5" max="8" width="2" bestFit="1" customWidth="1"/>
    <col min="9" max="63" width="3" bestFit="1" customWidth="1"/>
    <col min="64" max="124" width="4" bestFit="1" customWidth="1"/>
    <col min="125" max="125" width="14.28515625" bestFit="1" customWidth="1"/>
  </cols>
  <sheetData>
    <row r="3" spans="1:4" x14ac:dyDescent="0.25">
      <c r="A3" s="2" t="s">
        <v>3</v>
      </c>
      <c r="B3" t="s">
        <v>5</v>
      </c>
      <c r="C3" t="s">
        <v>8</v>
      </c>
      <c r="D3" t="s">
        <v>9</v>
      </c>
    </row>
    <row r="4" spans="1:4" x14ac:dyDescent="0.25">
      <c r="A4" s="3">
        <v>1</v>
      </c>
      <c r="B4" s="4">
        <v>2990</v>
      </c>
      <c r="C4" s="4">
        <v>2870</v>
      </c>
      <c r="D4" s="4">
        <v>1646</v>
      </c>
    </row>
    <row r="5" spans="1:4" x14ac:dyDescent="0.25">
      <c r="A5" s="3">
        <v>2</v>
      </c>
      <c r="B5" s="4">
        <v>2579</v>
      </c>
      <c r="C5" s="4">
        <v>2651</v>
      </c>
      <c r="D5" s="4">
        <v>1252</v>
      </c>
    </row>
    <row r="6" spans="1:4" x14ac:dyDescent="0.25">
      <c r="A6" s="3">
        <v>3</v>
      </c>
      <c r="B6" s="4">
        <v>3332</v>
      </c>
      <c r="C6" s="4">
        <v>3026</v>
      </c>
      <c r="D6" s="4">
        <v>1360</v>
      </c>
    </row>
    <row r="7" spans="1:4" x14ac:dyDescent="0.25">
      <c r="A7" s="3">
        <v>4</v>
      </c>
      <c r="B7" s="4">
        <v>1365</v>
      </c>
      <c r="C7" s="4">
        <v>966</v>
      </c>
      <c r="D7" s="4">
        <v>706</v>
      </c>
    </row>
    <row r="8" spans="1:4" x14ac:dyDescent="0.25">
      <c r="A8" s="3">
        <v>10</v>
      </c>
      <c r="B8" s="4">
        <v>1742</v>
      </c>
      <c r="C8" s="4">
        <v>1658</v>
      </c>
      <c r="D8" s="4">
        <v>915</v>
      </c>
    </row>
    <row r="9" spans="1:4" x14ac:dyDescent="0.25">
      <c r="A9" s="3">
        <v>11</v>
      </c>
      <c r="B9" s="4">
        <v>2756</v>
      </c>
      <c r="C9" s="4">
        <v>2884</v>
      </c>
      <c r="D9" s="4">
        <v>1750</v>
      </c>
    </row>
    <row r="10" spans="1:4" x14ac:dyDescent="0.25">
      <c r="A10" s="3">
        <v>12</v>
      </c>
      <c r="B10" s="4">
        <v>2696</v>
      </c>
      <c r="C10" s="4">
        <v>2749</v>
      </c>
      <c r="D10" s="4">
        <v>1586</v>
      </c>
    </row>
    <row r="11" spans="1:4" x14ac:dyDescent="0.25">
      <c r="A11" s="3" t="s">
        <v>4</v>
      </c>
      <c r="B11" s="4">
        <v>17460</v>
      </c>
      <c r="C11" s="4">
        <v>16804</v>
      </c>
      <c r="D11" s="4">
        <v>9215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5C21E-8E1E-461F-B6C0-4480D93C140F}">
  <dimension ref="A1:S187"/>
  <sheetViews>
    <sheetView tabSelected="1" workbookViewId="0">
      <selection activeCell="J5" sqref="J5"/>
    </sheetView>
  </sheetViews>
  <sheetFormatPr defaultRowHeight="15" x14ac:dyDescent="0.25"/>
  <cols>
    <col min="1" max="1" width="17.85546875" bestFit="1" customWidth="1"/>
    <col min="2" max="2" width="23.5703125" customWidth="1"/>
    <col min="3" max="3" width="21.140625" customWidth="1"/>
    <col min="4" max="4" width="21.5703125" bestFit="1" customWidth="1"/>
    <col min="5" max="5" width="10.7109375" bestFit="1" customWidth="1"/>
    <col min="6" max="6" width="11.5703125" bestFit="1" customWidth="1"/>
    <col min="7" max="8" width="21.5703125" bestFit="1" customWidth="1"/>
    <col min="9" max="9" width="19" bestFit="1" customWidth="1"/>
    <col min="10" max="10" width="17.5703125" bestFit="1" customWidth="1"/>
    <col min="18" max="18" width="14.7109375" bestFit="1" customWidth="1"/>
    <col min="19" max="19" width="12.5703125" bestFit="1" customWidth="1"/>
  </cols>
  <sheetData>
    <row r="1" spans="1:19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6</v>
      </c>
      <c r="F1" s="1" t="s">
        <v>17</v>
      </c>
      <c r="G1" s="1" t="s">
        <v>20</v>
      </c>
      <c r="H1" s="1" t="s">
        <v>21</v>
      </c>
      <c r="I1" s="1" t="s">
        <v>22</v>
      </c>
      <c r="J1" s="1" t="s">
        <v>19</v>
      </c>
    </row>
    <row r="2" spans="1:19" x14ac:dyDescent="0.25">
      <c r="A2" s="5">
        <v>41927</v>
      </c>
      <c r="B2">
        <v>200</v>
      </c>
      <c r="C2">
        <v>120</v>
      </c>
      <c r="D2">
        <v>81</v>
      </c>
      <c r="E2">
        <f>MONTH(Tabela3[[#This Row],[DATA DOSTAWY]])</f>
        <v>10</v>
      </c>
      <c r="F2">
        <f t="shared" ref="F2:F33" si="0">B2*$S$3+C2*$S$4+D2*$S$5</f>
        <v>242180</v>
      </c>
      <c r="G2">
        <v>280</v>
      </c>
      <c r="H2">
        <v>200</v>
      </c>
      <c r="I2">
        <v>161</v>
      </c>
      <c r="J2" t="str">
        <f t="shared" ref="J2:J33" si="1">IF(G2&gt;=200,"KOSTKA",IF(H2&gt;=260,"ORZECH",IF(I2&gt;=320,"MIAŁ"," ")))</f>
        <v>KOSTKA</v>
      </c>
      <c r="R2" t="s">
        <v>12</v>
      </c>
      <c r="S2" t="s">
        <v>13</v>
      </c>
    </row>
    <row r="3" spans="1:19" x14ac:dyDescent="0.25">
      <c r="A3" s="5">
        <v>41928</v>
      </c>
      <c r="B3">
        <v>100</v>
      </c>
      <c r="C3">
        <v>135</v>
      </c>
      <c r="D3">
        <v>33</v>
      </c>
      <c r="E3">
        <f>MONTH(Tabela3[[#This Row],[DATA DOSTAWY]])</f>
        <v>10</v>
      </c>
      <c r="F3">
        <f t="shared" si="0"/>
        <v>164740</v>
      </c>
      <c r="G3">
        <f>IF(J2="KOSTKA",G2+B3-200,G2+B3)</f>
        <v>180</v>
      </c>
      <c r="H3">
        <f>IF(J2="ORZECH",H2+C3-260,H2+C3)</f>
        <v>335</v>
      </c>
      <c r="I3">
        <f>IF(J2="MIAŁ",I2+D3-320,I2+D3)</f>
        <v>194</v>
      </c>
      <c r="J3" t="str">
        <f t="shared" si="1"/>
        <v>ORZECH</v>
      </c>
      <c r="R3" t="s">
        <v>14</v>
      </c>
      <c r="S3">
        <v>685</v>
      </c>
    </row>
    <row r="4" spans="1:19" x14ac:dyDescent="0.25">
      <c r="A4" s="5">
        <v>41929</v>
      </c>
      <c r="B4">
        <v>50</v>
      </c>
      <c r="C4">
        <v>29</v>
      </c>
      <c r="D4">
        <v>85</v>
      </c>
      <c r="E4">
        <f>MONTH(Tabela3[[#This Row],[DATA DOSTAWY]])</f>
        <v>10</v>
      </c>
      <c r="F4">
        <f t="shared" si="0"/>
        <v>84530</v>
      </c>
      <c r="G4">
        <f t="shared" ref="G4:G67" si="2">IF(J3="KOSTKA",G3+B4-200,G3+B4)</f>
        <v>230</v>
      </c>
      <c r="H4">
        <f t="shared" ref="H4:H67" si="3">IF(J3="ORZECH",H3+C4-260,H3+C4)</f>
        <v>104</v>
      </c>
      <c r="I4">
        <f t="shared" ref="I4:I67" si="4">IF(J3="MIAŁ",I3+D4-320,I3+D4)</f>
        <v>279</v>
      </c>
      <c r="J4" t="str">
        <f t="shared" si="1"/>
        <v>KOSTKA</v>
      </c>
      <c r="R4" t="s">
        <v>15</v>
      </c>
      <c r="S4">
        <v>620</v>
      </c>
    </row>
    <row r="5" spans="1:19" x14ac:dyDescent="0.25">
      <c r="A5" s="5">
        <v>41930</v>
      </c>
      <c r="B5">
        <v>68</v>
      </c>
      <c r="C5">
        <v>107</v>
      </c>
      <c r="D5">
        <v>84</v>
      </c>
      <c r="E5">
        <f>MONTH(Tabela3[[#This Row],[DATA DOSTAWY]])</f>
        <v>10</v>
      </c>
      <c r="F5">
        <f t="shared" si="0"/>
        <v>144840</v>
      </c>
      <c r="G5">
        <f t="shared" si="2"/>
        <v>98</v>
      </c>
      <c r="H5">
        <f t="shared" si="3"/>
        <v>211</v>
      </c>
      <c r="I5">
        <f t="shared" si="4"/>
        <v>363</v>
      </c>
      <c r="J5" t="str">
        <f t="shared" si="1"/>
        <v>MIAŁ</v>
      </c>
      <c r="R5" t="s">
        <v>16</v>
      </c>
      <c r="S5">
        <v>380</v>
      </c>
    </row>
    <row r="6" spans="1:19" x14ac:dyDescent="0.25">
      <c r="A6" s="5">
        <v>41931</v>
      </c>
      <c r="B6">
        <v>75</v>
      </c>
      <c r="C6">
        <v>49</v>
      </c>
      <c r="D6">
        <v>23</v>
      </c>
      <c r="E6">
        <f>MONTH(Tabela3[[#This Row],[DATA DOSTAWY]])</f>
        <v>10</v>
      </c>
      <c r="F6">
        <f t="shared" si="0"/>
        <v>90495</v>
      </c>
      <c r="G6">
        <f t="shared" si="2"/>
        <v>173</v>
      </c>
      <c r="H6">
        <f t="shared" si="3"/>
        <v>260</v>
      </c>
      <c r="I6">
        <f t="shared" si="4"/>
        <v>66</v>
      </c>
      <c r="J6" t="str">
        <f t="shared" si="1"/>
        <v>ORZECH</v>
      </c>
    </row>
    <row r="7" spans="1:19" x14ac:dyDescent="0.25">
      <c r="A7" s="5">
        <v>41932</v>
      </c>
      <c r="B7">
        <v>109</v>
      </c>
      <c r="C7">
        <v>90</v>
      </c>
      <c r="D7">
        <v>48</v>
      </c>
      <c r="E7">
        <f>MONTH(Tabela3[[#This Row],[DATA DOSTAWY]])</f>
        <v>10</v>
      </c>
      <c r="F7">
        <f t="shared" si="0"/>
        <v>148705</v>
      </c>
      <c r="G7">
        <f t="shared" si="2"/>
        <v>282</v>
      </c>
      <c r="H7">
        <f t="shared" si="3"/>
        <v>90</v>
      </c>
      <c r="I7">
        <f t="shared" si="4"/>
        <v>114</v>
      </c>
      <c r="J7" t="str">
        <f t="shared" si="1"/>
        <v>KOSTKA</v>
      </c>
      <c r="R7" s="12" t="s">
        <v>30</v>
      </c>
    </row>
    <row r="8" spans="1:19" x14ac:dyDescent="0.25">
      <c r="A8" s="5">
        <v>41933</v>
      </c>
      <c r="B8">
        <v>161</v>
      </c>
      <c r="C8">
        <v>2</v>
      </c>
      <c r="D8">
        <v>16</v>
      </c>
      <c r="E8">
        <f>MONTH(Tabela3[[#This Row],[DATA DOSTAWY]])</f>
        <v>10</v>
      </c>
      <c r="F8">
        <f t="shared" si="0"/>
        <v>117605</v>
      </c>
      <c r="G8">
        <f t="shared" si="2"/>
        <v>243</v>
      </c>
      <c r="H8">
        <f t="shared" si="3"/>
        <v>92</v>
      </c>
      <c r="I8">
        <f t="shared" si="4"/>
        <v>130</v>
      </c>
      <c r="J8" t="str">
        <f t="shared" si="1"/>
        <v>KOSTKA</v>
      </c>
      <c r="R8" s="12">
        <f>COUNTIF(J:J,"=KOSTKA")</f>
        <v>87</v>
      </c>
    </row>
    <row r="9" spans="1:19" x14ac:dyDescent="0.25">
      <c r="A9" s="5">
        <v>41934</v>
      </c>
      <c r="B9">
        <v>97</v>
      </c>
      <c r="C9">
        <v>129</v>
      </c>
      <c r="D9">
        <v>43</v>
      </c>
      <c r="E9">
        <f>MONTH(Tabela3[[#This Row],[DATA DOSTAWY]])</f>
        <v>10</v>
      </c>
      <c r="F9">
        <f t="shared" si="0"/>
        <v>162765</v>
      </c>
      <c r="G9">
        <f t="shared" si="2"/>
        <v>140</v>
      </c>
      <c r="H9">
        <f t="shared" si="3"/>
        <v>221</v>
      </c>
      <c r="I9">
        <f t="shared" si="4"/>
        <v>173</v>
      </c>
      <c r="J9" t="str">
        <f t="shared" si="1"/>
        <v xml:space="preserve"> </v>
      </c>
      <c r="R9" s="12">
        <f>COUNTIF(J:J,"=ORZECH")</f>
        <v>64</v>
      </c>
    </row>
    <row r="10" spans="1:19" x14ac:dyDescent="0.25">
      <c r="A10" s="5">
        <v>41935</v>
      </c>
      <c r="B10">
        <v>25</v>
      </c>
      <c r="C10">
        <v>186</v>
      </c>
      <c r="D10">
        <v>4</v>
      </c>
      <c r="E10">
        <f>MONTH(Tabela3[[#This Row],[DATA DOSTAWY]])</f>
        <v>10</v>
      </c>
      <c r="F10">
        <f t="shared" si="0"/>
        <v>133965</v>
      </c>
      <c r="G10">
        <f t="shared" si="2"/>
        <v>165</v>
      </c>
      <c r="H10">
        <f t="shared" si="3"/>
        <v>407</v>
      </c>
      <c r="I10">
        <f t="shared" si="4"/>
        <v>177</v>
      </c>
      <c r="J10" t="str">
        <f t="shared" si="1"/>
        <v>ORZECH</v>
      </c>
      <c r="R10" s="12">
        <f>COUNTIF(J:J,"=MIAŁ")</f>
        <v>29</v>
      </c>
    </row>
    <row r="11" spans="1:19" x14ac:dyDescent="0.25">
      <c r="A11" s="5">
        <v>41936</v>
      </c>
      <c r="B11">
        <v>113</v>
      </c>
      <c r="C11">
        <v>97</v>
      </c>
      <c r="D11">
        <v>97</v>
      </c>
      <c r="E11">
        <f>MONTH(Tabela3[[#This Row],[DATA DOSTAWY]])</f>
        <v>10</v>
      </c>
      <c r="F11">
        <f t="shared" si="0"/>
        <v>174405</v>
      </c>
      <c r="G11">
        <f t="shared" si="2"/>
        <v>278</v>
      </c>
      <c r="H11">
        <f t="shared" si="3"/>
        <v>244</v>
      </c>
      <c r="I11">
        <f t="shared" si="4"/>
        <v>274</v>
      </c>
      <c r="J11" t="str">
        <f t="shared" si="1"/>
        <v>KOSTKA</v>
      </c>
      <c r="R11" s="12">
        <f>COUNTIF(J:J,"= ")</f>
        <v>3</v>
      </c>
    </row>
    <row r="12" spans="1:19" x14ac:dyDescent="0.25">
      <c r="A12" s="5">
        <v>41937</v>
      </c>
      <c r="B12">
        <v>70</v>
      </c>
      <c r="C12">
        <v>12</v>
      </c>
      <c r="D12">
        <v>53</v>
      </c>
      <c r="E12">
        <f>MONTH(Tabela3[[#This Row],[DATA DOSTAWY]])</f>
        <v>10</v>
      </c>
      <c r="F12">
        <f t="shared" si="0"/>
        <v>75530</v>
      </c>
      <c r="G12">
        <f t="shared" si="2"/>
        <v>148</v>
      </c>
      <c r="H12">
        <f t="shared" si="3"/>
        <v>256</v>
      </c>
      <c r="I12">
        <f t="shared" si="4"/>
        <v>327</v>
      </c>
      <c r="J12" t="str">
        <f t="shared" si="1"/>
        <v>MIAŁ</v>
      </c>
    </row>
    <row r="13" spans="1:19" x14ac:dyDescent="0.25">
      <c r="A13" s="5">
        <v>41938</v>
      </c>
      <c r="B13">
        <v>117</v>
      </c>
      <c r="C13">
        <v>142</v>
      </c>
      <c r="D13">
        <v>90</v>
      </c>
      <c r="E13">
        <f>MONTH(Tabela3[[#This Row],[DATA DOSTAWY]])</f>
        <v>10</v>
      </c>
      <c r="F13">
        <f t="shared" si="0"/>
        <v>202385</v>
      </c>
      <c r="G13">
        <f t="shared" si="2"/>
        <v>265</v>
      </c>
      <c r="H13">
        <f t="shared" si="3"/>
        <v>398</v>
      </c>
      <c r="I13">
        <f t="shared" si="4"/>
        <v>97</v>
      </c>
      <c r="J13" t="str">
        <f t="shared" si="1"/>
        <v>KOSTKA</v>
      </c>
    </row>
    <row r="14" spans="1:19" x14ac:dyDescent="0.25">
      <c r="A14" s="5">
        <v>41939</v>
      </c>
      <c r="B14">
        <v>189</v>
      </c>
      <c r="C14">
        <v>28</v>
      </c>
      <c r="D14">
        <v>43</v>
      </c>
      <c r="E14">
        <f>MONTH(Tabela3[[#This Row],[DATA DOSTAWY]])</f>
        <v>10</v>
      </c>
      <c r="F14">
        <f t="shared" si="0"/>
        <v>163165</v>
      </c>
      <c r="G14">
        <f t="shared" si="2"/>
        <v>254</v>
      </c>
      <c r="H14">
        <f t="shared" si="3"/>
        <v>426</v>
      </c>
      <c r="I14">
        <f t="shared" si="4"/>
        <v>140</v>
      </c>
      <c r="J14" t="str">
        <f t="shared" si="1"/>
        <v>KOSTKA</v>
      </c>
    </row>
    <row r="15" spans="1:19" x14ac:dyDescent="0.25">
      <c r="A15" s="5">
        <v>41940</v>
      </c>
      <c r="B15">
        <v>140</v>
      </c>
      <c r="C15">
        <v>191</v>
      </c>
      <c r="D15">
        <v>40</v>
      </c>
      <c r="E15">
        <f>MONTH(Tabela3[[#This Row],[DATA DOSTAWY]])</f>
        <v>10</v>
      </c>
      <c r="F15">
        <f t="shared" si="0"/>
        <v>229520</v>
      </c>
      <c r="G15">
        <f t="shared" si="2"/>
        <v>194</v>
      </c>
      <c r="H15">
        <f t="shared" si="3"/>
        <v>617</v>
      </c>
      <c r="I15">
        <f t="shared" si="4"/>
        <v>180</v>
      </c>
      <c r="J15" t="str">
        <f t="shared" si="1"/>
        <v>ORZECH</v>
      </c>
    </row>
    <row r="16" spans="1:19" x14ac:dyDescent="0.25">
      <c r="A16" s="5">
        <v>41941</v>
      </c>
      <c r="B16">
        <v>167</v>
      </c>
      <c r="C16">
        <v>48</v>
      </c>
      <c r="D16">
        <v>30</v>
      </c>
      <c r="E16">
        <f>MONTH(Tabela3[[#This Row],[DATA DOSTAWY]])</f>
        <v>10</v>
      </c>
      <c r="F16">
        <f t="shared" si="0"/>
        <v>155555</v>
      </c>
      <c r="G16">
        <f t="shared" si="2"/>
        <v>361</v>
      </c>
      <c r="H16">
        <f t="shared" si="3"/>
        <v>405</v>
      </c>
      <c r="I16">
        <f t="shared" si="4"/>
        <v>210</v>
      </c>
      <c r="J16" t="str">
        <f t="shared" si="1"/>
        <v>KOSTKA</v>
      </c>
    </row>
    <row r="17" spans="1:10" x14ac:dyDescent="0.25">
      <c r="A17" s="5">
        <v>41942</v>
      </c>
      <c r="B17">
        <v>0</v>
      </c>
      <c r="C17">
        <v>154</v>
      </c>
      <c r="D17">
        <v>68</v>
      </c>
      <c r="E17">
        <f>MONTH(Tabela3[[#This Row],[DATA DOSTAWY]])</f>
        <v>10</v>
      </c>
      <c r="F17">
        <f t="shared" si="0"/>
        <v>121320</v>
      </c>
      <c r="G17">
        <f t="shared" si="2"/>
        <v>161</v>
      </c>
      <c r="H17">
        <f t="shared" si="3"/>
        <v>559</v>
      </c>
      <c r="I17">
        <f t="shared" si="4"/>
        <v>278</v>
      </c>
      <c r="J17" t="str">
        <f t="shared" si="1"/>
        <v>ORZECH</v>
      </c>
    </row>
    <row r="18" spans="1:10" x14ac:dyDescent="0.25">
      <c r="A18" s="5">
        <v>41943</v>
      </c>
      <c r="B18">
        <v>61</v>
      </c>
      <c r="C18">
        <v>139</v>
      </c>
      <c r="D18">
        <v>77</v>
      </c>
      <c r="E18">
        <f>MONTH(Tabela3[[#This Row],[DATA DOSTAWY]])</f>
        <v>10</v>
      </c>
      <c r="F18">
        <f t="shared" si="0"/>
        <v>157225</v>
      </c>
      <c r="G18">
        <f t="shared" si="2"/>
        <v>222</v>
      </c>
      <c r="H18">
        <f t="shared" si="3"/>
        <v>438</v>
      </c>
      <c r="I18">
        <f t="shared" si="4"/>
        <v>355</v>
      </c>
      <c r="J18" t="str">
        <f t="shared" si="1"/>
        <v>KOSTKA</v>
      </c>
    </row>
    <row r="19" spans="1:10" x14ac:dyDescent="0.25">
      <c r="A19" s="5">
        <v>41944</v>
      </c>
      <c r="B19">
        <v>18</v>
      </c>
      <c r="C19">
        <v>163</v>
      </c>
      <c r="D19">
        <v>75</v>
      </c>
      <c r="E19">
        <f>MONTH(Tabela3[[#This Row],[DATA DOSTAWY]])</f>
        <v>11</v>
      </c>
      <c r="F19">
        <f t="shared" si="0"/>
        <v>141890</v>
      </c>
      <c r="G19">
        <f t="shared" si="2"/>
        <v>40</v>
      </c>
      <c r="H19">
        <f t="shared" si="3"/>
        <v>601</v>
      </c>
      <c r="I19">
        <f t="shared" si="4"/>
        <v>430</v>
      </c>
      <c r="J19" t="str">
        <f t="shared" si="1"/>
        <v>ORZECH</v>
      </c>
    </row>
    <row r="20" spans="1:10" x14ac:dyDescent="0.25">
      <c r="A20" s="5">
        <v>41945</v>
      </c>
      <c r="B20">
        <v>43</v>
      </c>
      <c r="C20">
        <v>169</v>
      </c>
      <c r="D20">
        <v>0</v>
      </c>
      <c r="E20">
        <f>MONTH(Tabela3[[#This Row],[DATA DOSTAWY]])</f>
        <v>11</v>
      </c>
      <c r="F20">
        <f t="shared" si="0"/>
        <v>134235</v>
      </c>
      <c r="G20">
        <f t="shared" si="2"/>
        <v>83</v>
      </c>
      <c r="H20">
        <f t="shared" si="3"/>
        <v>510</v>
      </c>
      <c r="I20">
        <f t="shared" si="4"/>
        <v>430</v>
      </c>
      <c r="J20" t="str">
        <f t="shared" si="1"/>
        <v>ORZECH</v>
      </c>
    </row>
    <row r="21" spans="1:10" x14ac:dyDescent="0.25">
      <c r="A21" s="5">
        <v>41946</v>
      </c>
      <c r="B21">
        <v>160</v>
      </c>
      <c r="C21">
        <v>135</v>
      </c>
      <c r="D21">
        <v>34</v>
      </c>
      <c r="E21">
        <f>MONTH(Tabela3[[#This Row],[DATA DOSTAWY]])</f>
        <v>11</v>
      </c>
      <c r="F21">
        <f t="shared" si="0"/>
        <v>206220</v>
      </c>
      <c r="G21">
        <f t="shared" si="2"/>
        <v>243</v>
      </c>
      <c r="H21">
        <f t="shared" si="3"/>
        <v>385</v>
      </c>
      <c r="I21">
        <f t="shared" si="4"/>
        <v>464</v>
      </c>
      <c r="J21" t="str">
        <f t="shared" si="1"/>
        <v>KOSTKA</v>
      </c>
    </row>
    <row r="22" spans="1:10" x14ac:dyDescent="0.25">
      <c r="A22" s="5">
        <v>41947</v>
      </c>
      <c r="B22">
        <v>150</v>
      </c>
      <c r="C22">
        <v>89</v>
      </c>
      <c r="D22">
        <v>17</v>
      </c>
      <c r="E22">
        <f>MONTH(Tabela3[[#This Row],[DATA DOSTAWY]])</f>
        <v>11</v>
      </c>
      <c r="F22">
        <f t="shared" si="0"/>
        <v>164390</v>
      </c>
      <c r="G22">
        <f t="shared" si="2"/>
        <v>193</v>
      </c>
      <c r="H22">
        <f t="shared" si="3"/>
        <v>474</v>
      </c>
      <c r="I22">
        <f t="shared" si="4"/>
        <v>481</v>
      </c>
      <c r="J22" t="str">
        <f t="shared" si="1"/>
        <v>ORZECH</v>
      </c>
    </row>
    <row r="23" spans="1:10" x14ac:dyDescent="0.25">
      <c r="A23" s="5">
        <v>41948</v>
      </c>
      <c r="B23">
        <v>57</v>
      </c>
      <c r="C23">
        <v>109</v>
      </c>
      <c r="D23">
        <v>93</v>
      </c>
      <c r="E23">
        <f>MONTH(Tabela3[[#This Row],[DATA DOSTAWY]])</f>
        <v>11</v>
      </c>
      <c r="F23">
        <f t="shared" si="0"/>
        <v>141965</v>
      </c>
      <c r="G23">
        <f t="shared" si="2"/>
        <v>250</v>
      </c>
      <c r="H23">
        <f t="shared" si="3"/>
        <v>323</v>
      </c>
      <c r="I23">
        <f t="shared" si="4"/>
        <v>574</v>
      </c>
      <c r="J23" t="str">
        <f t="shared" si="1"/>
        <v>KOSTKA</v>
      </c>
    </row>
    <row r="24" spans="1:10" x14ac:dyDescent="0.25">
      <c r="A24" s="5">
        <v>41949</v>
      </c>
      <c r="B24">
        <v>62</v>
      </c>
      <c r="C24">
        <v>80</v>
      </c>
      <c r="D24">
        <v>62</v>
      </c>
      <c r="E24">
        <f>MONTH(Tabela3[[#This Row],[DATA DOSTAWY]])</f>
        <v>11</v>
      </c>
      <c r="F24">
        <f t="shared" si="0"/>
        <v>115630</v>
      </c>
      <c r="G24">
        <f t="shared" si="2"/>
        <v>112</v>
      </c>
      <c r="H24">
        <f t="shared" si="3"/>
        <v>403</v>
      </c>
      <c r="I24">
        <f t="shared" si="4"/>
        <v>636</v>
      </c>
      <c r="J24" t="str">
        <f t="shared" si="1"/>
        <v>ORZECH</v>
      </c>
    </row>
    <row r="25" spans="1:10" x14ac:dyDescent="0.25">
      <c r="A25" s="5">
        <v>41950</v>
      </c>
      <c r="B25">
        <v>162</v>
      </c>
      <c r="C25">
        <v>62</v>
      </c>
      <c r="D25">
        <v>88</v>
      </c>
      <c r="E25">
        <f>MONTH(Tabela3[[#This Row],[DATA DOSTAWY]])</f>
        <v>11</v>
      </c>
      <c r="F25">
        <f t="shared" si="0"/>
        <v>182850</v>
      </c>
      <c r="G25">
        <f t="shared" si="2"/>
        <v>274</v>
      </c>
      <c r="H25">
        <f t="shared" si="3"/>
        <v>205</v>
      </c>
      <c r="I25">
        <f t="shared" si="4"/>
        <v>724</v>
      </c>
      <c r="J25" t="str">
        <f t="shared" si="1"/>
        <v>KOSTKA</v>
      </c>
    </row>
    <row r="26" spans="1:10" x14ac:dyDescent="0.25">
      <c r="A26" s="5">
        <v>41951</v>
      </c>
      <c r="B26">
        <v>142</v>
      </c>
      <c r="C26">
        <v>79</v>
      </c>
      <c r="D26">
        <v>76</v>
      </c>
      <c r="E26">
        <f>MONTH(Tabela3[[#This Row],[DATA DOSTAWY]])</f>
        <v>11</v>
      </c>
      <c r="F26">
        <f t="shared" si="0"/>
        <v>175130</v>
      </c>
      <c r="G26">
        <f t="shared" si="2"/>
        <v>216</v>
      </c>
      <c r="H26">
        <f t="shared" si="3"/>
        <v>284</v>
      </c>
      <c r="I26">
        <f t="shared" si="4"/>
        <v>800</v>
      </c>
      <c r="J26" t="str">
        <f t="shared" si="1"/>
        <v>KOSTKA</v>
      </c>
    </row>
    <row r="27" spans="1:10" x14ac:dyDescent="0.25">
      <c r="A27" s="5">
        <v>41952</v>
      </c>
      <c r="B27">
        <v>7</v>
      </c>
      <c r="C27">
        <v>30</v>
      </c>
      <c r="D27">
        <v>68</v>
      </c>
      <c r="E27">
        <f>MONTH(Tabela3[[#This Row],[DATA DOSTAWY]])</f>
        <v>11</v>
      </c>
      <c r="F27">
        <f t="shared" si="0"/>
        <v>49235</v>
      </c>
      <c r="G27">
        <f t="shared" si="2"/>
        <v>23</v>
      </c>
      <c r="H27">
        <f t="shared" si="3"/>
        <v>314</v>
      </c>
      <c r="I27">
        <f t="shared" si="4"/>
        <v>868</v>
      </c>
      <c r="J27" t="str">
        <f t="shared" si="1"/>
        <v>ORZECH</v>
      </c>
    </row>
    <row r="28" spans="1:10" x14ac:dyDescent="0.25">
      <c r="A28" s="5">
        <v>41953</v>
      </c>
      <c r="B28">
        <v>116</v>
      </c>
      <c r="C28">
        <v>6</v>
      </c>
      <c r="D28">
        <v>88</v>
      </c>
      <c r="E28">
        <f>MONTH(Tabela3[[#This Row],[DATA DOSTAWY]])</f>
        <v>11</v>
      </c>
      <c r="F28">
        <f t="shared" si="0"/>
        <v>116620</v>
      </c>
      <c r="G28">
        <f t="shared" si="2"/>
        <v>139</v>
      </c>
      <c r="H28">
        <f t="shared" si="3"/>
        <v>60</v>
      </c>
      <c r="I28">
        <f t="shared" si="4"/>
        <v>956</v>
      </c>
      <c r="J28" t="str">
        <f t="shared" si="1"/>
        <v>MIAŁ</v>
      </c>
    </row>
    <row r="29" spans="1:10" x14ac:dyDescent="0.25">
      <c r="A29" s="5">
        <v>41954</v>
      </c>
      <c r="B29">
        <v>0</v>
      </c>
      <c r="C29">
        <v>1</v>
      </c>
      <c r="D29">
        <v>47</v>
      </c>
      <c r="E29">
        <f>MONTH(Tabela3[[#This Row],[DATA DOSTAWY]])</f>
        <v>11</v>
      </c>
      <c r="F29">
        <f t="shared" si="0"/>
        <v>18480</v>
      </c>
      <c r="G29">
        <f t="shared" si="2"/>
        <v>139</v>
      </c>
      <c r="H29">
        <f t="shared" si="3"/>
        <v>61</v>
      </c>
      <c r="I29">
        <f t="shared" si="4"/>
        <v>683</v>
      </c>
      <c r="J29" t="str">
        <f t="shared" si="1"/>
        <v>MIAŁ</v>
      </c>
    </row>
    <row r="30" spans="1:10" x14ac:dyDescent="0.25">
      <c r="A30" s="5">
        <v>41955</v>
      </c>
      <c r="B30">
        <v>78</v>
      </c>
      <c r="C30">
        <v>84</v>
      </c>
      <c r="D30">
        <v>16</v>
      </c>
      <c r="E30">
        <f>MONTH(Tabela3[[#This Row],[DATA DOSTAWY]])</f>
        <v>11</v>
      </c>
      <c r="F30">
        <f t="shared" si="0"/>
        <v>111590</v>
      </c>
      <c r="G30">
        <f t="shared" si="2"/>
        <v>217</v>
      </c>
      <c r="H30">
        <f t="shared" si="3"/>
        <v>145</v>
      </c>
      <c r="I30">
        <f t="shared" si="4"/>
        <v>379</v>
      </c>
      <c r="J30" t="str">
        <f t="shared" si="1"/>
        <v>KOSTKA</v>
      </c>
    </row>
    <row r="31" spans="1:10" x14ac:dyDescent="0.25">
      <c r="A31" s="5">
        <v>41956</v>
      </c>
      <c r="B31">
        <v>112</v>
      </c>
      <c r="C31">
        <v>140</v>
      </c>
      <c r="D31">
        <v>97</v>
      </c>
      <c r="E31">
        <f>MONTH(Tabela3[[#This Row],[DATA DOSTAWY]])</f>
        <v>11</v>
      </c>
      <c r="F31">
        <f t="shared" si="0"/>
        <v>200380</v>
      </c>
      <c r="G31">
        <f t="shared" si="2"/>
        <v>129</v>
      </c>
      <c r="H31">
        <f t="shared" si="3"/>
        <v>285</v>
      </c>
      <c r="I31">
        <f t="shared" si="4"/>
        <v>476</v>
      </c>
      <c r="J31" t="str">
        <f t="shared" si="1"/>
        <v>ORZECH</v>
      </c>
    </row>
    <row r="32" spans="1:10" x14ac:dyDescent="0.25">
      <c r="A32" s="5">
        <v>41957</v>
      </c>
      <c r="B32">
        <v>109</v>
      </c>
      <c r="C32">
        <v>74</v>
      </c>
      <c r="D32">
        <v>53</v>
      </c>
      <c r="E32">
        <f>MONTH(Tabela3[[#This Row],[DATA DOSTAWY]])</f>
        <v>11</v>
      </c>
      <c r="F32">
        <f t="shared" si="0"/>
        <v>140685</v>
      </c>
      <c r="G32">
        <f t="shared" si="2"/>
        <v>238</v>
      </c>
      <c r="H32">
        <f t="shared" si="3"/>
        <v>99</v>
      </c>
      <c r="I32">
        <f t="shared" si="4"/>
        <v>529</v>
      </c>
      <c r="J32" t="str">
        <f t="shared" si="1"/>
        <v>KOSTKA</v>
      </c>
    </row>
    <row r="33" spans="1:10" x14ac:dyDescent="0.25">
      <c r="A33" s="5">
        <v>41958</v>
      </c>
      <c r="B33">
        <v>121</v>
      </c>
      <c r="C33">
        <v>77</v>
      </c>
      <c r="D33">
        <v>70</v>
      </c>
      <c r="E33">
        <f>MONTH(Tabela3[[#This Row],[DATA DOSTAWY]])</f>
        <v>11</v>
      </c>
      <c r="F33">
        <f t="shared" si="0"/>
        <v>157225</v>
      </c>
      <c r="G33">
        <f t="shared" si="2"/>
        <v>159</v>
      </c>
      <c r="H33">
        <f t="shared" si="3"/>
        <v>176</v>
      </c>
      <c r="I33">
        <f t="shared" si="4"/>
        <v>599</v>
      </c>
      <c r="J33" t="str">
        <f t="shared" si="1"/>
        <v>MIAŁ</v>
      </c>
    </row>
    <row r="34" spans="1:10" x14ac:dyDescent="0.25">
      <c r="A34" s="5">
        <v>41959</v>
      </c>
      <c r="B34">
        <v>106</v>
      </c>
      <c r="C34">
        <v>89</v>
      </c>
      <c r="D34">
        <v>75</v>
      </c>
      <c r="E34">
        <f>MONTH(Tabela3[[#This Row],[DATA DOSTAWY]])</f>
        <v>11</v>
      </c>
      <c r="F34">
        <f t="shared" ref="F34:F65" si="5">B34*$S$3+C34*$S$4+D34*$S$5</f>
        <v>156290</v>
      </c>
      <c r="G34">
        <f t="shared" si="2"/>
        <v>265</v>
      </c>
      <c r="H34">
        <f t="shared" si="3"/>
        <v>265</v>
      </c>
      <c r="I34">
        <f t="shared" si="4"/>
        <v>354</v>
      </c>
      <c r="J34" t="str">
        <f t="shared" ref="J34:J65" si="6">IF(G34&gt;=200,"KOSTKA",IF(H34&gt;=260,"ORZECH",IF(I34&gt;=320,"MIAŁ"," ")))</f>
        <v>KOSTKA</v>
      </c>
    </row>
    <row r="35" spans="1:10" x14ac:dyDescent="0.25">
      <c r="A35" s="5">
        <v>41960</v>
      </c>
      <c r="B35">
        <v>57</v>
      </c>
      <c r="C35">
        <v>119</v>
      </c>
      <c r="D35">
        <v>64</v>
      </c>
      <c r="E35">
        <f>MONTH(Tabela3[[#This Row],[DATA DOSTAWY]])</f>
        <v>11</v>
      </c>
      <c r="F35">
        <f t="shared" si="5"/>
        <v>137145</v>
      </c>
      <c r="G35">
        <f t="shared" si="2"/>
        <v>122</v>
      </c>
      <c r="H35">
        <f t="shared" si="3"/>
        <v>384</v>
      </c>
      <c r="I35">
        <f t="shared" si="4"/>
        <v>418</v>
      </c>
      <c r="J35" t="str">
        <f t="shared" si="6"/>
        <v>ORZECH</v>
      </c>
    </row>
    <row r="36" spans="1:10" x14ac:dyDescent="0.25">
      <c r="A36" s="5">
        <v>41961</v>
      </c>
      <c r="B36">
        <v>26</v>
      </c>
      <c r="C36">
        <v>87</v>
      </c>
      <c r="D36">
        <v>84</v>
      </c>
      <c r="E36">
        <f>MONTH(Tabela3[[#This Row],[DATA DOSTAWY]])</f>
        <v>11</v>
      </c>
      <c r="F36">
        <f t="shared" si="5"/>
        <v>103670</v>
      </c>
      <c r="G36">
        <f t="shared" si="2"/>
        <v>148</v>
      </c>
      <c r="H36">
        <f t="shared" si="3"/>
        <v>211</v>
      </c>
      <c r="I36">
        <f t="shared" si="4"/>
        <v>502</v>
      </c>
      <c r="J36" t="str">
        <f t="shared" si="6"/>
        <v>MIAŁ</v>
      </c>
    </row>
    <row r="37" spans="1:10" x14ac:dyDescent="0.25">
      <c r="A37" s="5">
        <v>41962</v>
      </c>
      <c r="B37">
        <v>79</v>
      </c>
      <c r="C37">
        <v>171</v>
      </c>
      <c r="D37">
        <v>75</v>
      </c>
      <c r="E37">
        <f>MONTH(Tabela3[[#This Row],[DATA DOSTAWY]])</f>
        <v>11</v>
      </c>
      <c r="F37">
        <f t="shared" si="5"/>
        <v>188635</v>
      </c>
      <c r="G37">
        <f t="shared" si="2"/>
        <v>227</v>
      </c>
      <c r="H37">
        <f t="shared" si="3"/>
        <v>382</v>
      </c>
      <c r="I37">
        <f t="shared" si="4"/>
        <v>257</v>
      </c>
      <c r="J37" t="str">
        <f t="shared" si="6"/>
        <v>KOSTKA</v>
      </c>
    </row>
    <row r="38" spans="1:10" x14ac:dyDescent="0.25">
      <c r="A38" s="5">
        <v>41963</v>
      </c>
      <c r="B38">
        <v>192</v>
      </c>
      <c r="C38">
        <v>151</v>
      </c>
      <c r="D38">
        <v>45</v>
      </c>
      <c r="E38">
        <f>MONTH(Tabela3[[#This Row],[DATA DOSTAWY]])</f>
        <v>11</v>
      </c>
      <c r="F38">
        <f t="shared" si="5"/>
        <v>242240</v>
      </c>
      <c r="G38">
        <f t="shared" si="2"/>
        <v>219</v>
      </c>
      <c r="H38">
        <f t="shared" si="3"/>
        <v>533</v>
      </c>
      <c r="I38">
        <f t="shared" si="4"/>
        <v>302</v>
      </c>
      <c r="J38" t="str">
        <f t="shared" si="6"/>
        <v>KOSTKA</v>
      </c>
    </row>
    <row r="39" spans="1:10" x14ac:dyDescent="0.25">
      <c r="A39" s="5">
        <v>41964</v>
      </c>
      <c r="B39">
        <v>9</v>
      </c>
      <c r="C39">
        <v>64</v>
      </c>
      <c r="D39">
        <v>22</v>
      </c>
      <c r="E39">
        <f>MONTH(Tabela3[[#This Row],[DATA DOSTAWY]])</f>
        <v>11</v>
      </c>
      <c r="F39">
        <f t="shared" si="5"/>
        <v>54205</v>
      </c>
      <c r="G39">
        <f t="shared" si="2"/>
        <v>28</v>
      </c>
      <c r="H39">
        <f t="shared" si="3"/>
        <v>597</v>
      </c>
      <c r="I39">
        <f t="shared" si="4"/>
        <v>324</v>
      </c>
      <c r="J39" t="str">
        <f t="shared" si="6"/>
        <v>ORZECH</v>
      </c>
    </row>
    <row r="40" spans="1:10" x14ac:dyDescent="0.25">
      <c r="A40" s="5">
        <v>41965</v>
      </c>
      <c r="B40">
        <v>123</v>
      </c>
      <c r="C40">
        <v>150</v>
      </c>
      <c r="D40">
        <v>10</v>
      </c>
      <c r="E40">
        <f>MONTH(Tabela3[[#This Row],[DATA DOSTAWY]])</f>
        <v>11</v>
      </c>
      <c r="F40">
        <f t="shared" si="5"/>
        <v>181055</v>
      </c>
      <c r="G40">
        <f t="shared" si="2"/>
        <v>151</v>
      </c>
      <c r="H40">
        <f t="shared" si="3"/>
        <v>487</v>
      </c>
      <c r="I40">
        <f t="shared" si="4"/>
        <v>334</v>
      </c>
      <c r="J40" t="str">
        <f t="shared" si="6"/>
        <v>ORZECH</v>
      </c>
    </row>
    <row r="41" spans="1:10" x14ac:dyDescent="0.25">
      <c r="A41" s="5">
        <v>41966</v>
      </c>
      <c r="B41">
        <v>87</v>
      </c>
      <c r="C41">
        <v>123</v>
      </c>
      <c r="D41">
        <v>33</v>
      </c>
      <c r="E41">
        <f>MONTH(Tabela3[[#This Row],[DATA DOSTAWY]])</f>
        <v>11</v>
      </c>
      <c r="F41">
        <f t="shared" si="5"/>
        <v>148395</v>
      </c>
      <c r="G41">
        <f t="shared" si="2"/>
        <v>238</v>
      </c>
      <c r="H41">
        <f t="shared" si="3"/>
        <v>350</v>
      </c>
      <c r="I41">
        <f t="shared" si="4"/>
        <v>367</v>
      </c>
      <c r="J41" t="str">
        <f t="shared" si="6"/>
        <v>KOSTKA</v>
      </c>
    </row>
    <row r="42" spans="1:10" x14ac:dyDescent="0.25">
      <c r="A42" s="5">
        <v>41967</v>
      </c>
      <c r="B42">
        <v>165</v>
      </c>
      <c r="C42">
        <v>88</v>
      </c>
      <c r="D42">
        <v>13</v>
      </c>
      <c r="E42">
        <f>MONTH(Tabela3[[#This Row],[DATA DOSTAWY]])</f>
        <v>11</v>
      </c>
      <c r="F42">
        <f t="shared" si="5"/>
        <v>172525</v>
      </c>
      <c r="G42">
        <f t="shared" si="2"/>
        <v>203</v>
      </c>
      <c r="H42">
        <f t="shared" si="3"/>
        <v>438</v>
      </c>
      <c r="I42">
        <f t="shared" si="4"/>
        <v>380</v>
      </c>
      <c r="J42" t="str">
        <f t="shared" si="6"/>
        <v>KOSTKA</v>
      </c>
    </row>
    <row r="43" spans="1:10" x14ac:dyDescent="0.25">
      <c r="A43" s="5">
        <v>41968</v>
      </c>
      <c r="B43">
        <v>144</v>
      </c>
      <c r="C43">
        <v>78</v>
      </c>
      <c r="D43">
        <v>82</v>
      </c>
      <c r="E43">
        <f>MONTH(Tabela3[[#This Row],[DATA DOSTAWY]])</f>
        <v>11</v>
      </c>
      <c r="F43">
        <f t="shared" si="5"/>
        <v>178160</v>
      </c>
      <c r="G43">
        <f t="shared" si="2"/>
        <v>147</v>
      </c>
      <c r="H43">
        <f t="shared" si="3"/>
        <v>516</v>
      </c>
      <c r="I43">
        <f t="shared" si="4"/>
        <v>462</v>
      </c>
      <c r="J43" t="str">
        <f t="shared" si="6"/>
        <v>ORZECH</v>
      </c>
    </row>
    <row r="44" spans="1:10" x14ac:dyDescent="0.25">
      <c r="A44" s="5">
        <v>41969</v>
      </c>
      <c r="B44">
        <v>54</v>
      </c>
      <c r="C44">
        <v>38</v>
      </c>
      <c r="D44">
        <v>68</v>
      </c>
      <c r="E44">
        <f>MONTH(Tabela3[[#This Row],[DATA DOSTAWY]])</f>
        <v>11</v>
      </c>
      <c r="F44">
        <f t="shared" si="5"/>
        <v>86390</v>
      </c>
      <c r="G44">
        <f t="shared" si="2"/>
        <v>201</v>
      </c>
      <c r="H44">
        <f t="shared" si="3"/>
        <v>294</v>
      </c>
      <c r="I44">
        <f t="shared" si="4"/>
        <v>530</v>
      </c>
      <c r="J44" t="str">
        <f t="shared" si="6"/>
        <v>KOSTKA</v>
      </c>
    </row>
    <row r="45" spans="1:10" x14ac:dyDescent="0.25">
      <c r="A45" s="5">
        <v>41970</v>
      </c>
      <c r="B45">
        <v>188</v>
      </c>
      <c r="C45">
        <v>44</v>
      </c>
      <c r="D45">
        <v>86</v>
      </c>
      <c r="E45">
        <f>MONTH(Tabela3[[#This Row],[DATA DOSTAWY]])</f>
        <v>11</v>
      </c>
      <c r="F45">
        <f t="shared" si="5"/>
        <v>188740</v>
      </c>
      <c r="G45">
        <f t="shared" si="2"/>
        <v>189</v>
      </c>
      <c r="H45">
        <f t="shared" si="3"/>
        <v>338</v>
      </c>
      <c r="I45">
        <f t="shared" si="4"/>
        <v>616</v>
      </c>
      <c r="J45" t="str">
        <f t="shared" si="6"/>
        <v>ORZECH</v>
      </c>
    </row>
    <row r="46" spans="1:10" x14ac:dyDescent="0.25">
      <c r="A46" s="5">
        <v>41971</v>
      </c>
      <c r="B46">
        <v>165</v>
      </c>
      <c r="C46">
        <v>170</v>
      </c>
      <c r="D46">
        <v>62</v>
      </c>
      <c r="E46">
        <f>MONTH(Tabela3[[#This Row],[DATA DOSTAWY]])</f>
        <v>11</v>
      </c>
      <c r="F46">
        <f t="shared" si="5"/>
        <v>241985</v>
      </c>
      <c r="G46">
        <f t="shared" si="2"/>
        <v>354</v>
      </c>
      <c r="H46">
        <f t="shared" si="3"/>
        <v>248</v>
      </c>
      <c r="I46">
        <f t="shared" si="4"/>
        <v>678</v>
      </c>
      <c r="J46" t="str">
        <f t="shared" si="6"/>
        <v>KOSTKA</v>
      </c>
    </row>
    <row r="47" spans="1:10" x14ac:dyDescent="0.25">
      <c r="A47" s="5">
        <v>41972</v>
      </c>
      <c r="B47">
        <v>24</v>
      </c>
      <c r="C47">
        <v>94</v>
      </c>
      <c r="D47">
        <v>87</v>
      </c>
      <c r="E47">
        <f>MONTH(Tabela3[[#This Row],[DATA DOSTAWY]])</f>
        <v>11</v>
      </c>
      <c r="F47">
        <f t="shared" si="5"/>
        <v>107780</v>
      </c>
      <c r="G47">
        <f t="shared" si="2"/>
        <v>178</v>
      </c>
      <c r="H47">
        <f t="shared" si="3"/>
        <v>342</v>
      </c>
      <c r="I47">
        <f t="shared" si="4"/>
        <v>765</v>
      </c>
      <c r="J47" t="str">
        <f t="shared" si="6"/>
        <v>ORZECH</v>
      </c>
    </row>
    <row r="48" spans="1:10" x14ac:dyDescent="0.25">
      <c r="A48" s="5">
        <v>41973</v>
      </c>
      <c r="B48">
        <v>0</v>
      </c>
      <c r="C48">
        <v>120</v>
      </c>
      <c r="D48">
        <v>60</v>
      </c>
      <c r="E48">
        <f>MONTH(Tabela3[[#This Row],[DATA DOSTAWY]])</f>
        <v>11</v>
      </c>
      <c r="F48">
        <f t="shared" si="5"/>
        <v>97200</v>
      </c>
      <c r="G48">
        <f t="shared" si="2"/>
        <v>178</v>
      </c>
      <c r="H48">
        <f t="shared" si="3"/>
        <v>202</v>
      </c>
      <c r="I48">
        <f t="shared" si="4"/>
        <v>825</v>
      </c>
      <c r="J48" t="str">
        <f t="shared" si="6"/>
        <v>MIAŁ</v>
      </c>
    </row>
    <row r="49" spans="1:10" x14ac:dyDescent="0.25">
      <c r="A49" s="5">
        <v>41974</v>
      </c>
      <c r="B49">
        <v>101</v>
      </c>
      <c r="C49">
        <v>53</v>
      </c>
      <c r="D49">
        <v>62</v>
      </c>
      <c r="E49">
        <f>MONTH(Tabela3[[#This Row],[DATA DOSTAWY]])</f>
        <v>12</v>
      </c>
      <c r="F49">
        <f t="shared" si="5"/>
        <v>125605</v>
      </c>
      <c r="G49">
        <f t="shared" si="2"/>
        <v>279</v>
      </c>
      <c r="H49">
        <f t="shared" si="3"/>
        <v>255</v>
      </c>
      <c r="I49">
        <f t="shared" si="4"/>
        <v>567</v>
      </c>
      <c r="J49" t="str">
        <f t="shared" si="6"/>
        <v>KOSTKA</v>
      </c>
    </row>
    <row r="50" spans="1:10" x14ac:dyDescent="0.25">
      <c r="A50" s="5">
        <v>41975</v>
      </c>
      <c r="B50">
        <v>67</v>
      </c>
      <c r="C50">
        <v>147</v>
      </c>
      <c r="D50">
        <v>20</v>
      </c>
      <c r="E50">
        <f>MONTH(Tabela3[[#This Row],[DATA DOSTAWY]])</f>
        <v>12</v>
      </c>
      <c r="F50">
        <f t="shared" si="5"/>
        <v>144635</v>
      </c>
      <c r="G50">
        <f t="shared" si="2"/>
        <v>146</v>
      </c>
      <c r="H50">
        <f t="shared" si="3"/>
        <v>402</v>
      </c>
      <c r="I50">
        <f t="shared" si="4"/>
        <v>587</v>
      </c>
      <c r="J50" t="str">
        <f t="shared" si="6"/>
        <v>ORZECH</v>
      </c>
    </row>
    <row r="51" spans="1:10" x14ac:dyDescent="0.25">
      <c r="A51" s="5">
        <v>41976</v>
      </c>
      <c r="B51">
        <v>109</v>
      </c>
      <c r="C51">
        <v>99</v>
      </c>
      <c r="D51">
        <v>70</v>
      </c>
      <c r="E51">
        <f>MONTH(Tabela3[[#This Row],[DATA DOSTAWY]])</f>
        <v>12</v>
      </c>
      <c r="F51">
        <f t="shared" si="5"/>
        <v>162645</v>
      </c>
      <c r="G51">
        <f t="shared" si="2"/>
        <v>255</v>
      </c>
      <c r="H51">
        <f t="shared" si="3"/>
        <v>241</v>
      </c>
      <c r="I51">
        <f t="shared" si="4"/>
        <v>657</v>
      </c>
      <c r="J51" t="str">
        <f t="shared" si="6"/>
        <v>KOSTKA</v>
      </c>
    </row>
    <row r="52" spans="1:10" x14ac:dyDescent="0.25">
      <c r="A52" s="5">
        <v>41977</v>
      </c>
      <c r="B52">
        <v>22</v>
      </c>
      <c r="C52">
        <v>16</v>
      </c>
      <c r="D52">
        <v>59</v>
      </c>
      <c r="E52">
        <f>MONTH(Tabela3[[#This Row],[DATA DOSTAWY]])</f>
        <v>12</v>
      </c>
      <c r="F52">
        <f t="shared" si="5"/>
        <v>47410</v>
      </c>
      <c r="G52">
        <f t="shared" si="2"/>
        <v>77</v>
      </c>
      <c r="H52">
        <f t="shared" si="3"/>
        <v>257</v>
      </c>
      <c r="I52">
        <f t="shared" si="4"/>
        <v>716</v>
      </c>
      <c r="J52" t="str">
        <f t="shared" si="6"/>
        <v>MIAŁ</v>
      </c>
    </row>
    <row r="53" spans="1:10" x14ac:dyDescent="0.25">
      <c r="A53" s="5">
        <v>41978</v>
      </c>
      <c r="B53">
        <v>5</v>
      </c>
      <c r="C53">
        <v>91</v>
      </c>
      <c r="D53">
        <v>73</v>
      </c>
      <c r="E53">
        <f>MONTH(Tabela3[[#This Row],[DATA DOSTAWY]])</f>
        <v>12</v>
      </c>
      <c r="F53">
        <f t="shared" si="5"/>
        <v>87585</v>
      </c>
      <c r="G53">
        <f t="shared" si="2"/>
        <v>82</v>
      </c>
      <c r="H53">
        <f t="shared" si="3"/>
        <v>348</v>
      </c>
      <c r="I53">
        <f t="shared" si="4"/>
        <v>469</v>
      </c>
      <c r="J53" t="str">
        <f t="shared" si="6"/>
        <v>ORZECH</v>
      </c>
    </row>
    <row r="54" spans="1:10" x14ac:dyDescent="0.25">
      <c r="A54" s="5">
        <v>41979</v>
      </c>
      <c r="B54">
        <v>105</v>
      </c>
      <c r="C54">
        <v>154</v>
      </c>
      <c r="D54">
        <v>48</v>
      </c>
      <c r="E54">
        <f>MONTH(Tabela3[[#This Row],[DATA DOSTAWY]])</f>
        <v>12</v>
      </c>
      <c r="F54">
        <f t="shared" si="5"/>
        <v>185645</v>
      </c>
      <c r="G54">
        <f t="shared" si="2"/>
        <v>187</v>
      </c>
      <c r="H54">
        <f t="shared" si="3"/>
        <v>242</v>
      </c>
      <c r="I54">
        <f t="shared" si="4"/>
        <v>517</v>
      </c>
      <c r="J54" t="str">
        <f t="shared" si="6"/>
        <v>MIAŁ</v>
      </c>
    </row>
    <row r="55" spans="1:10" x14ac:dyDescent="0.25">
      <c r="A55" s="5">
        <v>41980</v>
      </c>
      <c r="B55">
        <v>108</v>
      </c>
      <c r="C55">
        <v>5</v>
      </c>
      <c r="D55">
        <v>71</v>
      </c>
      <c r="E55">
        <f>MONTH(Tabela3[[#This Row],[DATA DOSTAWY]])</f>
        <v>12</v>
      </c>
      <c r="F55">
        <f t="shared" si="5"/>
        <v>104060</v>
      </c>
      <c r="G55">
        <f t="shared" si="2"/>
        <v>295</v>
      </c>
      <c r="H55">
        <f t="shared" si="3"/>
        <v>247</v>
      </c>
      <c r="I55">
        <f t="shared" si="4"/>
        <v>268</v>
      </c>
      <c r="J55" t="str">
        <f t="shared" si="6"/>
        <v>KOSTKA</v>
      </c>
    </row>
    <row r="56" spans="1:10" x14ac:dyDescent="0.25">
      <c r="A56" s="5">
        <v>41981</v>
      </c>
      <c r="B56">
        <v>64</v>
      </c>
      <c r="C56">
        <v>37</v>
      </c>
      <c r="D56">
        <v>89</v>
      </c>
      <c r="E56">
        <f>MONTH(Tabela3[[#This Row],[DATA DOSTAWY]])</f>
        <v>12</v>
      </c>
      <c r="F56">
        <f t="shared" si="5"/>
        <v>100600</v>
      </c>
      <c r="G56">
        <f t="shared" si="2"/>
        <v>159</v>
      </c>
      <c r="H56">
        <f t="shared" si="3"/>
        <v>284</v>
      </c>
      <c r="I56">
        <f t="shared" si="4"/>
        <v>357</v>
      </c>
      <c r="J56" t="str">
        <f t="shared" si="6"/>
        <v>ORZECH</v>
      </c>
    </row>
    <row r="57" spans="1:10" x14ac:dyDescent="0.25">
      <c r="A57" s="5">
        <v>41982</v>
      </c>
      <c r="B57">
        <v>114</v>
      </c>
      <c r="C57">
        <v>140</v>
      </c>
      <c r="D57">
        <v>36</v>
      </c>
      <c r="E57">
        <f>MONTH(Tabela3[[#This Row],[DATA DOSTAWY]])</f>
        <v>12</v>
      </c>
      <c r="F57">
        <f t="shared" si="5"/>
        <v>178570</v>
      </c>
      <c r="G57">
        <f t="shared" si="2"/>
        <v>273</v>
      </c>
      <c r="H57">
        <f t="shared" si="3"/>
        <v>164</v>
      </c>
      <c r="I57">
        <f t="shared" si="4"/>
        <v>393</v>
      </c>
      <c r="J57" t="str">
        <f t="shared" si="6"/>
        <v>KOSTKA</v>
      </c>
    </row>
    <row r="58" spans="1:10" x14ac:dyDescent="0.25">
      <c r="A58" s="5">
        <v>41983</v>
      </c>
      <c r="B58">
        <v>147</v>
      </c>
      <c r="C58">
        <v>140</v>
      </c>
      <c r="D58">
        <v>61</v>
      </c>
      <c r="E58">
        <f>MONTH(Tabela3[[#This Row],[DATA DOSTAWY]])</f>
        <v>12</v>
      </c>
      <c r="F58">
        <f t="shared" si="5"/>
        <v>210675</v>
      </c>
      <c r="G58">
        <f t="shared" si="2"/>
        <v>220</v>
      </c>
      <c r="H58">
        <f t="shared" si="3"/>
        <v>304</v>
      </c>
      <c r="I58">
        <f t="shared" si="4"/>
        <v>454</v>
      </c>
      <c r="J58" t="str">
        <f t="shared" si="6"/>
        <v>KOSTKA</v>
      </c>
    </row>
    <row r="59" spans="1:10" x14ac:dyDescent="0.25">
      <c r="A59" s="5">
        <v>41984</v>
      </c>
      <c r="B59">
        <v>69</v>
      </c>
      <c r="C59">
        <v>120</v>
      </c>
      <c r="D59">
        <v>52</v>
      </c>
      <c r="E59">
        <f>MONTH(Tabela3[[#This Row],[DATA DOSTAWY]])</f>
        <v>12</v>
      </c>
      <c r="F59">
        <f t="shared" si="5"/>
        <v>141425</v>
      </c>
      <c r="G59">
        <f t="shared" si="2"/>
        <v>89</v>
      </c>
      <c r="H59">
        <f t="shared" si="3"/>
        <v>424</v>
      </c>
      <c r="I59">
        <f t="shared" si="4"/>
        <v>506</v>
      </c>
      <c r="J59" t="str">
        <f t="shared" si="6"/>
        <v>ORZECH</v>
      </c>
    </row>
    <row r="60" spans="1:10" x14ac:dyDescent="0.25">
      <c r="A60" s="5">
        <v>41985</v>
      </c>
      <c r="B60">
        <v>101</v>
      </c>
      <c r="C60">
        <v>39</v>
      </c>
      <c r="D60">
        <v>10</v>
      </c>
      <c r="E60">
        <f>MONTH(Tabela3[[#This Row],[DATA DOSTAWY]])</f>
        <v>12</v>
      </c>
      <c r="F60">
        <f t="shared" si="5"/>
        <v>97165</v>
      </c>
      <c r="G60">
        <f t="shared" si="2"/>
        <v>190</v>
      </c>
      <c r="H60">
        <f t="shared" si="3"/>
        <v>203</v>
      </c>
      <c r="I60">
        <f t="shared" si="4"/>
        <v>516</v>
      </c>
      <c r="J60" t="str">
        <f t="shared" si="6"/>
        <v>MIAŁ</v>
      </c>
    </row>
    <row r="61" spans="1:10" x14ac:dyDescent="0.25">
      <c r="A61" s="5">
        <v>41986</v>
      </c>
      <c r="B61">
        <v>158</v>
      </c>
      <c r="C61">
        <v>36</v>
      </c>
      <c r="D61">
        <v>79</v>
      </c>
      <c r="E61">
        <f>MONTH(Tabela3[[#This Row],[DATA DOSTAWY]])</f>
        <v>12</v>
      </c>
      <c r="F61">
        <f t="shared" si="5"/>
        <v>160570</v>
      </c>
      <c r="G61">
        <f t="shared" si="2"/>
        <v>348</v>
      </c>
      <c r="H61">
        <f t="shared" si="3"/>
        <v>239</v>
      </c>
      <c r="I61">
        <f t="shared" si="4"/>
        <v>275</v>
      </c>
      <c r="J61" t="str">
        <f t="shared" si="6"/>
        <v>KOSTKA</v>
      </c>
    </row>
    <row r="62" spans="1:10" x14ac:dyDescent="0.25">
      <c r="A62" s="5">
        <v>41987</v>
      </c>
      <c r="B62">
        <v>79</v>
      </c>
      <c r="C62">
        <v>105</v>
      </c>
      <c r="D62">
        <v>73</v>
      </c>
      <c r="E62">
        <f>MONTH(Tabela3[[#This Row],[DATA DOSTAWY]])</f>
        <v>12</v>
      </c>
      <c r="F62">
        <f t="shared" si="5"/>
        <v>146955</v>
      </c>
      <c r="G62">
        <f t="shared" si="2"/>
        <v>227</v>
      </c>
      <c r="H62">
        <f t="shared" si="3"/>
        <v>344</v>
      </c>
      <c r="I62">
        <f t="shared" si="4"/>
        <v>348</v>
      </c>
      <c r="J62" t="str">
        <f t="shared" si="6"/>
        <v>KOSTKA</v>
      </c>
    </row>
    <row r="63" spans="1:10" x14ac:dyDescent="0.25">
      <c r="A63" s="5">
        <v>41988</v>
      </c>
      <c r="B63">
        <v>5</v>
      </c>
      <c r="C63">
        <v>24</v>
      </c>
      <c r="D63">
        <v>43</v>
      </c>
      <c r="E63">
        <f>MONTH(Tabela3[[#This Row],[DATA DOSTAWY]])</f>
        <v>12</v>
      </c>
      <c r="F63">
        <f t="shared" si="5"/>
        <v>34645</v>
      </c>
      <c r="G63">
        <f t="shared" si="2"/>
        <v>32</v>
      </c>
      <c r="H63">
        <f t="shared" si="3"/>
        <v>368</v>
      </c>
      <c r="I63">
        <f t="shared" si="4"/>
        <v>391</v>
      </c>
      <c r="J63" t="str">
        <f t="shared" si="6"/>
        <v>ORZECH</v>
      </c>
    </row>
    <row r="64" spans="1:10" x14ac:dyDescent="0.25">
      <c r="A64" s="5">
        <v>41989</v>
      </c>
      <c r="B64">
        <v>68</v>
      </c>
      <c r="C64">
        <v>112</v>
      </c>
      <c r="D64">
        <v>25</v>
      </c>
      <c r="E64">
        <f>MONTH(Tabela3[[#This Row],[DATA DOSTAWY]])</f>
        <v>12</v>
      </c>
      <c r="F64">
        <f t="shared" si="5"/>
        <v>125520</v>
      </c>
      <c r="G64">
        <f t="shared" si="2"/>
        <v>100</v>
      </c>
      <c r="H64">
        <f t="shared" si="3"/>
        <v>220</v>
      </c>
      <c r="I64">
        <f t="shared" si="4"/>
        <v>416</v>
      </c>
      <c r="J64" t="str">
        <f t="shared" si="6"/>
        <v>MIAŁ</v>
      </c>
    </row>
    <row r="65" spans="1:10" x14ac:dyDescent="0.25">
      <c r="A65" s="5">
        <v>41990</v>
      </c>
      <c r="B65">
        <v>37</v>
      </c>
      <c r="C65">
        <v>57</v>
      </c>
      <c r="D65">
        <v>81</v>
      </c>
      <c r="E65">
        <f>MONTH(Tabela3[[#This Row],[DATA DOSTAWY]])</f>
        <v>12</v>
      </c>
      <c r="F65">
        <f t="shared" si="5"/>
        <v>91465</v>
      </c>
      <c r="G65">
        <f t="shared" si="2"/>
        <v>137</v>
      </c>
      <c r="H65">
        <f t="shared" si="3"/>
        <v>277</v>
      </c>
      <c r="I65">
        <f t="shared" si="4"/>
        <v>177</v>
      </c>
      <c r="J65" t="str">
        <f t="shared" si="6"/>
        <v>ORZECH</v>
      </c>
    </row>
    <row r="66" spans="1:10" x14ac:dyDescent="0.25">
      <c r="A66" s="5">
        <v>41991</v>
      </c>
      <c r="B66">
        <v>188</v>
      </c>
      <c r="C66">
        <v>28</v>
      </c>
      <c r="D66">
        <v>7</v>
      </c>
      <c r="E66">
        <f>MONTH(Tabela3[[#This Row],[DATA DOSTAWY]])</f>
        <v>12</v>
      </c>
      <c r="F66">
        <f t="shared" ref="F66:F97" si="7">B66*$S$3+C66*$S$4+D66*$S$5</f>
        <v>148800</v>
      </c>
      <c r="G66">
        <f t="shared" si="2"/>
        <v>325</v>
      </c>
      <c r="H66">
        <f t="shared" si="3"/>
        <v>45</v>
      </c>
      <c r="I66">
        <f t="shared" si="4"/>
        <v>184</v>
      </c>
      <c r="J66" t="str">
        <f t="shared" ref="J66:J97" si="8">IF(G66&gt;=200,"KOSTKA",IF(H66&gt;=260,"ORZECH",IF(I66&gt;=320,"MIAŁ"," ")))</f>
        <v>KOSTKA</v>
      </c>
    </row>
    <row r="67" spans="1:10" x14ac:dyDescent="0.25">
      <c r="A67" s="5">
        <v>41992</v>
      </c>
      <c r="B67">
        <v>167</v>
      </c>
      <c r="C67">
        <v>41</v>
      </c>
      <c r="D67">
        <v>45</v>
      </c>
      <c r="E67">
        <f>MONTH(Tabela3[[#This Row],[DATA DOSTAWY]])</f>
        <v>12</v>
      </c>
      <c r="F67">
        <f t="shared" si="7"/>
        <v>156915</v>
      </c>
      <c r="G67">
        <f t="shared" si="2"/>
        <v>292</v>
      </c>
      <c r="H67">
        <f t="shared" si="3"/>
        <v>86</v>
      </c>
      <c r="I67">
        <f t="shared" si="4"/>
        <v>229</v>
      </c>
      <c r="J67" t="str">
        <f t="shared" si="8"/>
        <v>KOSTKA</v>
      </c>
    </row>
    <row r="68" spans="1:10" x14ac:dyDescent="0.25">
      <c r="A68" s="5">
        <v>41993</v>
      </c>
      <c r="B68">
        <v>197</v>
      </c>
      <c r="C68">
        <v>82</v>
      </c>
      <c r="D68">
        <v>43</v>
      </c>
      <c r="E68">
        <f>MONTH(Tabela3[[#This Row],[DATA DOSTAWY]])</f>
        <v>12</v>
      </c>
      <c r="F68">
        <f t="shared" si="7"/>
        <v>202125</v>
      </c>
      <c r="G68">
        <f t="shared" ref="G68:G131" si="9">IF(J67="KOSTKA",G67+B68-200,G67+B68)</f>
        <v>289</v>
      </c>
      <c r="H68">
        <f t="shared" ref="H68:H131" si="10">IF(J67="ORZECH",H67+C68-260,H67+C68)</f>
        <v>168</v>
      </c>
      <c r="I68">
        <f t="shared" ref="I68:I131" si="11">IF(J67="MIAŁ",I67+D68-320,I67+D68)</f>
        <v>272</v>
      </c>
      <c r="J68" t="str">
        <f t="shared" si="8"/>
        <v>KOSTKA</v>
      </c>
    </row>
    <row r="69" spans="1:10" x14ac:dyDescent="0.25">
      <c r="A69" s="5">
        <v>41994</v>
      </c>
      <c r="B69">
        <v>54</v>
      </c>
      <c r="C69">
        <v>130</v>
      </c>
      <c r="D69">
        <v>50</v>
      </c>
      <c r="E69">
        <f>MONTH(Tabela3[[#This Row],[DATA DOSTAWY]])</f>
        <v>12</v>
      </c>
      <c r="F69">
        <f t="shared" si="7"/>
        <v>136590</v>
      </c>
      <c r="G69">
        <f t="shared" si="9"/>
        <v>143</v>
      </c>
      <c r="H69">
        <f t="shared" si="10"/>
        <v>298</v>
      </c>
      <c r="I69">
        <f t="shared" si="11"/>
        <v>322</v>
      </c>
      <c r="J69" t="str">
        <f t="shared" si="8"/>
        <v>ORZECH</v>
      </c>
    </row>
    <row r="70" spans="1:10" x14ac:dyDescent="0.25">
      <c r="A70" s="5">
        <v>41995</v>
      </c>
      <c r="B70">
        <v>19</v>
      </c>
      <c r="C70">
        <v>153</v>
      </c>
      <c r="D70">
        <v>65</v>
      </c>
      <c r="E70">
        <f>MONTH(Tabela3[[#This Row],[DATA DOSTAWY]])</f>
        <v>12</v>
      </c>
      <c r="F70">
        <f t="shared" si="7"/>
        <v>132575</v>
      </c>
      <c r="G70">
        <f t="shared" si="9"/>
        <v>162</v>
      </c>
      <c r="H70">
        <f t="shared" si="10"/>
        <v>191</v>
      </c>
      <c r="I70">
        <f t="shared" si="11"/>
        <v>387</v>
      </c>
      <c r="J70" t="str">
        <f t="shared" si="8"/>
        <v>MIAŁ</v>
      </c>
    </row>
    <row r="71" spans="1:10" x14ac:dyDescent="0.25">
      <c r="A71" s="5">
        <v>41996</v>
      </c>
      <c r="B71">
        <v>27</v>
      </c>
      <c r="C71">
        <v>160</v>
      </c>
      <c r="D71">
        <v>81</v>
      </c>
      <c r="E71">
        <f>MONTH(Tabela3[[#This Row],[DATA DOSTAWY]])</f>
        <v>12</v>
      </c>
      <c r="F71">
        <f t="shared" si="7"/>
        <v>148475</v>
      </c>
      <c r="G71">
        <f t="shared" si="9"/>
        <v>189</v>
      </c>
      <c r="H71">
        <f t="shared" si="10"/>
        <v>351</v>
      </c>
      <c r="I71">
        <f t="shared" si="11"/>
        <v>148</v>
      </c>
      <c r="J71" t="str">
        <f t="shared" si="8"/>
        <v>ORZECH</v>
      </c>
    </row>
    <row r="72" spans="1:10" x14ac:dyDescent="0.25">
      <c r="A72" s="5">
        <v>41997</v>
      </c>
      <c r="B72">
        <v>11</v>
      </c>
      <c r="C72">
        <v>140</v>
      </c>
      <c r="D72">
        <v>77</v>
      </c>
      <c r="E72">
        <f>MONTH(Tabela3[[#This Row],[DATA DOSTAWY]])</f>
        <v>12</v>
      </c>
      <c r="F72">
        <f t="shared" si="7"/>
        <v>123595</v>
      </c>
      <c r="G72">
        <f t="shared" si="9"/>
        <v>200</v>
      </c>
      <c r="H72">
        <f t="shared" si="10"/>
        <v>231</v>
      </c>
      <c r="I72">
        <f t="shared" si="11"/>
        <v>225</v>
      </c>
      <c r="J72" t="str">
        <f t="shared" si="8"/>
        <v>KOSTKA</v>
      </c>
    </row>
    <row r="73" spans="1:10" x14ac:dyDescent="0.25">
      <c r="A73" s="5">
        <v>41998</v>
      </c>
      <c r="B73">
        <v>182</v>
      </c>
      <c r="C73">
        <v>50</v>
      </c>
      <c r="D73">
        <v>22</v>
      </c>
      <c r="E73">
        <f>MONTH(Tabela3[[#This Row],[DATA DOSTAWY]])</f>
        <v>12</v>
      </c>
      <c r="F73">
        <f t="shared" si="7"/>
        <v>164030</v>
      </c>
      <c r="G73">
        <f t="shared" si="9"/>
        <v>182</v>
      </c>
      <c r="H73">
        <f t="shared" si="10"/>
        <v>281</v>
      </c>
      <c r="I73">
        <f t="shared" si="11"/>
        <v>247</v>
      </c>
      <c r="J73" t="str">
        <f t="shared" si="8"/>
        <v>ORZECH</v>
      </c>
    </row>
    <row r="74" spans="1:10" x14ac:dyDescent="0.25">
      <c r="A74" s="5">
        <v>41999</v>
      </c>
      <c r="B74">
        <v>63</v>
      </c>
      <c r="C74">
        <v>83</v>
      </c>
      <c r="D74">
        <v>69</v>
      </c>
      <c r="E74">
        <f>MONTH(Tabela3[[#This Row],[DATA DOSTAWY]])</f>
        <v>12</v>
      </c>
      <c r="F74">
        <f t="shared" si="7"/>
        <v>120835</v>
      </c>
      <c r="G74">
        <f t="shared" si="9"/>
        <v>245</v>
      </c>
      <c r="H74">
        <f t="shared" si="10"/>
        <v>104</v>
      </c>
      <c r="I74">
        <f t="shared" si="11"/>
        <v>316</v>
      </c>
      <c r="J74" t="str">
        <f t="shared" si="8"/>
        <v>KOSTKA</v>
      </c>
    </row>
    <row r="75" spans="1:10" x14ac:dyDescent="0.25">
      <c r="A75" s="5">
        <v>42000</v>
      </c>
      <c r="B75">
        <v>33</v>
      </c>
      <c r="C75">
        <v>59</v>
      </c>
      <c r="D75">
        <v>46</v>
      </c>
      <c r="E75">
        <f>MONTH(Tabela3[[#This Row],[DATA DOSTAWY]])</f>
        <v>12</v>
      </c>
      <c r="F75">
        <f t="shared" si="7"/>
        <v>76665</v>
      </c>
      <c r="G75">
        <f t="shared" si="9"/>
        <v>78</v>
      </c>
      <c r="H75">
        <f t="shared" si="10"/>
        <v>163</v>
      </c>
      <c r="I75">
        <f t="shared" si="11"/>
        <v>362</v>
      </c>
      <c r="J75" t="str">
        <f t="shared" si="8"/>
        <v>MIAŁ</v>
      </c>
    </row>
    <row r="76" spans="1:10" x14ac:dyDescent="0.25">
      <c r="A76" s="5">
        <v>42001</v>
      </c>
      <c r="B76">
        <v>119</v>
      </c>
      <c r="C76">
        <v>57</v>
      </c>
      <c r="D76">
        <v>67</v>
      </c>
      <c r="E76">
        <f>MONTH(Tabela3[[#This Row],[DATA DOSTAWY]])</f>
        <v>12</v>
      </c>
      <c r="F76">
        <f t="shared" si="7"/>
        <v>142315</v>
      </c>
      <c r="G76">
        <f t="shared" si="9"/>
        <v>197</v>
      </c>
      <c r="H76">
        <f t="shared" si="10"/>
        <v>220</v>
      </c>
      <c r="I76">
        <f t="shared" si="11"/>
        <v>109</v>
      </c>
      <c r="J76" t="str">
        <f t="shared" si="8"/>
        <v xml:space="preserve"> </v>
      </c>
    </row>
    <row r="77" spans="1:10" x14ac:dyDescent="0.25">
      <c r="A77" s="5">
        <v>42002</v>
      </c>
      <c r="B77">
        <v>58</v>
      </c>
      <c r="C77">
        <v>176</v>
      </c>
      <c r="D77">
        <v>16</v>
      </c>
      <c r="E77">
        <f>MONTH(Tabela3[[#This Row],[DATA DOSTAWY]])</f>
        <v>12</v>
      </c>
      <c r="F77">
        <f t="shared" si="7"/>
        <v>154930</v>
      </c>
      <c r="G77">
        <f t="shared" si="9"/>
        <v>255</v>
      </c>
      <c r="H77">
        <f t="shared" si="10"/>
        <v>396</v>
      </c>
      <c r="I77">
        <f t="shared" si="11"/>
        <v>125</v>
      </c>
      <c r="J77" t="str">
        <f t="shared" si="8"/>
        <v>KOSTKA</v>
      </c>
    </row>
    <row r="78" spans="1:10" x14ac:dyDescent="0.25">
      <c r="A78" s="5">
        <v>42003</v>
      </c>
      <c r="B78">
        <v>174</v>
      </c>
      <c r="C78">
        <v>61</v>
      </c>
      <c r="D78">
        <v>46</v>
      </c>
      <c r="E78">
        <f>MONTH(Tabela3[[#This Row],[DATA DOSTAWY]])</f>
        <v>12</v>
      </c>
      <c r="F78">
        <f t="shared" si="7"/>
        <v>174490</v>
      </c>
      <c r="G78">
        <f t="shared" si="9"/>
        <v>229</v>
      </c>
      <c r="H78">
        <f t="shared" si="10"/>
        <v>457</v>
      </c>
      <c r="I78">
        <f t="shared" si="11"/>
        <v>171</v>
      </c>
      <c r="J78" t="str">
        <f t="shared" si="8"/>
        <v>KOSTKA</v>
      </c>
    </row>
    <row r="79" spans="1:10" x14ac:dyDescent="0.25">
      <c r="A79" s="5">
        <v>42004</v>
      </c>
      <c r="B79">
        <v>45</v>
      </c>
      <c r="C79">
        <v>154</v>
      </c>
      <c r="D79">
        <v>0</v>
      </c>
      <c r="E79">
        <f>MONTH(Tabela3[[#This Row],[DATA DOSTAWY]])</f>
        <v>12</v>
      </c>
      <c r="F79">
        <f t="shared" si="7"/>
        <v>126305</v>
      </c>
      <c r="G79">
        <f t="shared" si="9"/>
        <v>74</v>
      </c>
      <c r="H79">
        <f t="shared" si="10"/>
        <v>611</v>
      </c>
      <c r="I79">
        <f t="shared" si="11"/>
        <v>171</v>
      </c>
      <c r="J79" t="str">
        <f t="shared" si="8"/>
        <v>ORZECH</v>
      </c>
    </row>
    <row r="80" spans="1:10" x14ac:dyDescent="0.25">
      <c r="A80" s="5">
        <v>42005</v>
      </c>
      <c r="B80">
        <v>94</v>
      </c>
      <c r="C80">
        <v>120</v>
      </c>
      <c r="D80">
        <v>95</v>
      </c>
      <c r="E80">
        <f>MONTH(Tabela3[[#This Row],[DATA DOSTAWY]])</f>
        <v>1</v>
      </c>
      <c r="F80">
        <f t="shared" si="7"/>
        <v>174890</v>
      </c>
      <c r="G80">
        <f t="shared" si="9"/>
        <v>168</v>
      </c>
      <c r="H80">
        <f t="shared" si="10"/>
        <v>471</v>
      </c>
      <c r="I80">
        <f t="shared" si="11"/>
        <v>266</v>
      </c>
      <c r="J80" t="str">
        <f t="shared" si="8"/>
        <v>ORZECH</v>
      </c>
    </row>
    <row r="81" spans="1:10" x14ac:dyDescent="0.25">
      <c r="A81" s="5">
        <v>42006</v>
      </c>
      <c r="B81">
        <v>12</v>
      </c>
      <c r="C81">
        <v>5</v>
      </c>
      <c r="D81">
        <v>42</v>
      </c>
      <c r="E81">
        <f>MONTH(Tabela3[[#This Row],[DATA DOSTAWY]])</f>
        <v>1</v>
      </c>
      <c r="F81">
        <f t="shared" si="7"/>
        <v>27280</v>
      </c>
      <c r="G81">
        <f t="shared" si="9"/>
        <v>180</v>
      </c>
      <c r="H81">
        <f t="shared" si="10"/>
        <v>216</v>
      </c>
      <c r="I81">
        <f t="shared" si="11"/>
        <v>308</v>
      </c>
      <c r="J81" t="str">
        <f t="shared" si="8"/>
        <v xml:space="preserve"> </v>
      </c>
    </row>
    <row r="82" spans="1:10" x14ac:dyDescent="0.25">
      <c r="A82" s="5">
        <v>42007</v>
      </c>
      <c r="B82">
        <v>80</v>
      </c>
      <c r="C82">
        <v>170</v>
      </c>
      <c r="D82">
        <v>96</v>
      </c>
      <c r="E82">
        <f>MONTH(Tabela3[[#This Row],[DATA DOSTAWY]])</f>
        <v>1</v>
      </c>
      <c r="F82">
        <f t="shared" si="7"/>
        <v>196680</v>
      </c>
      <c r="G82">
        <f t="shared" si="9"/>
        <v>260</v>
      </c>
      <c r="H82">
        <f t="shared" si="10"/>
        <v>386</v>
      </c>
      <c r="I82">
        <f t="shared" si="11"/>
        <v>404</v>
      </c>
      <c r="J82" t="str">
        <f t="shared" si="8"/>
        <v>KOSTKA</v>
      </c>
    </row>
    <row r="83" spans="1:10" x14ac:dyDescent="0.25">
      <c r="A83" s="5">
        <v>42008</v>
      </c>
      <c r="B83">
        <v>80</v>
      </c>
      <c r="C83">
        <v>10</v>
      </c>
      <c r="D83">
        <v>30</v>
      </c>
      <c r="E83">
        <f>MONTH(Tabela3[[#This Row],[DATA DOSTAWY]])</f>
        <v>1</v>
      </c>
      <c r="F83">
        <f t="shared" si="7"/>
        <v>72400</v>
      </c>
      <c r="G83">
        <f t="shared" si="9"/>
        <v>140</v>
      </c>
      <c r="H83">
        <f t="shared" si="10"/>
        <v>396</v>
      </c>
      <c r="I83">
        <f t="shared" si="11"/>
        <v>434</v>
      </c>
      <c r="J83" t="str">
        <f t="shared" si="8"/>
        <v>ORZECH</v>
      </c>
    </row>
    <row r="84" spans="1:10" x14ac:dyDescent="0.25">
      <c r="A84" s="5">
        <v>42009</v>
      </c>
      <c r="B84">
        <v>90</v>
      </c>
      <c r="C84">
        <v>80</v>
      </c>
      <c r="D84">
        <v>31</v>
      </c>
      <c r="E84">
        <f>MONTH(Tabela3[[#This Row],[DATA DOSTAWY]])</f>
        <v>1</v>
      </c>
      <c r="F84">
        <f t="shared" si="7"/>
        <v>123030</v>
      </c>
      <c r="G84">
        <f t="shared" si="9"/>
        <v>230</v>
      </c>
      <c r="H84">
        <f t="shared" si="10"/>
        <v>216</v>
      </c>
      <c r="I84">
        <f t="shared" si="11"/>
        <v>465</v>
      </c>
      <c r="J84" t="str">
        <f t="shared" si="8"/>
        <v>KOSTKA</v>
      </c>
    </row>
    <row r="85" spans="1:10" x14ac:dyDescent="0.25">
      <c r="A85" s="5">
        <v>42010</v>
      </c>
      <c r="B85">
        <v>130</v>
      </c>
      <c r="C85">
        <v>163</v>
      </c>
      <c r="D85">
        <v>92</v>
      </c>
      <c r="E85">
        <f>MONTH(Tabela3[[#This Row],[DATA DOSTAWY]])</f>
        <v>1</v>
      </c>
      <c r="F85">
        <f t="shared" si="7"/>
        <v>225070</v>
      </c>
      <c r="G85">
        <f t="shared" si="9"/>
        <v>160</v>
      </c>
      <c r="H85">
        <f t="shared" si="10"/>
        <v>379</v>
      </c>
      <c r="I85">
        <f t="shared" si="11"/>
        <v>557</v>
      </c>
      <c r="J85" t="str">
        <f t="shared" si="8"/>
        <v>ORZECH</v>
      </c>
    </row>
    <row r="86" spans="1:10" x14ac:dyDescent="0.25">
      <c r="A86" s="5">
        <v>42011</v>
      </c>
      <c r="B86">
        <v>54</v>
      </c>
      <c r="C86">
        <v>7</v>
      </c>
      <c r="D86">
        <v>79</v>
      </c>
      <c r="E86">
        <f>MONTH(Tabela3[[#This Row],[DATA DOSTAWY]])</f>
        <v>1</v>
      </c>
      <c r="F86">
        <f t="shared" si="7"/>
        <v>71350</v>
      </c>
      <c r="G86">
        <f t="shared" si="9"/>
        <v>214</v>
      </c>
      <c r="H86">
        <f t="shared" si="10"/>
        <v>126</v>
      </c>
      <c r="I86">
        <f t="shared" si="11"/>
        <v>636</v>
      </c>
      <c r="J86" t="str">
        <f t="shared" si="8"/>
        <v>KOSTKA</v>
      </c>
    </row>
    <row r="87" spans="1:10" x14ac:dyDescent="0.25">
      <c r="A87" s="5">
        <v>42012</v>
      </c>
      <c r="B87">
        <v>88</v>
      </c>
      <c r="C87">
        <v>125</v>
      </c>
      <c r="D87">
        <v>97</v>
      </c>
      <c r="E87">
        <f>MONTH(Tabela3[[#This Row],[DATA DOSTAWY]])</f>
        <v>1</v>
      </c>
      <c r="F87">
        <f t="shared" si="7"/>
        <v>174640</v>
      </c>
      <c r="G87">
        <f t="shared" si="9"/>
        <v>102</v>
      </c>
      <c r="H87">
        <f t="shared" si="10"/>
        <v>251</v>
      </c>
      <c r="I87">
        <f t="shared" si="11"/>
        <v>733</v>
      </c>
      <c r="J87" t="str">
        <f t="shared" si="8"/>
        <v>MIAŁ</v>
      </c>
    </row>
    <row r="88" spans="1:10" x14ac:dyDescent="0.25">
      <c r="A88" s="5">
        <v>42013</v>
      </c>
      <c r="B88">
        <v>83</v>
      </c>
      <c r="C88">
        <v>85</v>
      </c>
      <c r="D88">
        <v>99</v>
      </c>
      <c r="E88">
        <f>MONTH(Tabela3[[#This Row],[DATA DOSTAWY]])</f>
        <v>1</v>
      </c>
      <c r="F88">
        <f t="shared" si="7"/>
        <v>147175</v>
      </c>
      <c r="G88">
        <f t="shared" si="9"/>
        <v>185</v>
      </c>
      <c r="H88">
        <f t="shared" si="10"/>
        <v>336</v>
      </c>
      <c r="I88">
        <f t="shared" si="11"/>
        <v>512</v>
      </c>
      <c r="J88" t="str">
        <f t="shared" si="8"/>
        <v>ORZECH</v>
      </c>
    </row>
    <row r="89" spans="1:10" x14ac:dyDescent="0.25">
      <c r="A89" s="5">
        <v>42014</v>
      </c>
      <c r="B89">
        <v>139</v>
      </c>
      <c r="C89">
        <v>155</v>
      </c>
      <c r="D89">
        <v>11</v>
      </c>
      <c r="E89">
        <f>MONTH(Tabela3[[#This Row],[DATA DOSTAWY]])</f>
        <v>1</v>
      </c>
      <c r="F89">
        <f t="shared" si="7"/>
        <v>195495</v>
      </c>
      <c r="G89">
        <f t="shared" si="9"/>
        <v>324</v>
      </c>
      <c r="H89">
        <f t="shared" si="10"/>
        <v>231</v>
      </c>
      <c r="I89">
        <f t="shared" si="11"/>
        <v>523</v>
      </c>
      <c r="J89" t="str">
        <f t="shared" si="8"/>
        <v>KOSTKA</v>
      </c>
    </row>
    <row r="90" spans="1:10" x14ac:dyDescent="0.25">
      <c r="A90" s="5">
        <v>42015</v>
      </c>
      <c r="B90">
        <v>82</v>
      </c>
      <c r="C90">
        <v>43</v>
      </c>
      <c r="D90">
        <v>93</v>
      </c>
      <c r="E90">
        <f>MONTH(Tabela3[[#This Row],[DATA DOSTAWY]])</f>
        <v>1</v>
      </c>
      <c r="F90">
        <f t="shared" si="7"/>
        <v>118170</v>
      </c>
      <c r="G90">
        <f t="shared" si="9"/>
        <v>206</v>
      </c>
      <c r="H90">
        <f t="shared" si="10"/>
        <v>274</v>
      </c>
      <c r="I90">
        <f t="shared" si="11"/>
        <v>616</v>
      </c>
      <c r="J90" t="str">
        <f t="shared" si="8"/>
        <v>KOSTKA</v>
      </c>
    </row>
    <row r="91" spans="1:10" x14ac:dyDescent="0.25">
      <c r="A91" s="5">
        <v>42016</v>
      </c>
      <c r="B91">
        <v>23</v>
      </c>
      <c r="C91">
        <v>40</v>
      </c>
      <c r="D91">
        <v>83</v>
      </c>
      <c r="E91">
        <f>MONTH(Tabela3[[#This Row],[DATA DOSTAWY]])</f>
        <v>1</v>
      </c>
      <c r="F91">
        <f t="shared" si="7"/>
        <v>72095</v>
      </c>
      <c r="G91">
        <f t="shared" si="9"/>
        <v>29</v>
      </c>
      <c r="H91">
        <f t="shared" si="10"/>
        <v>314</v>
      </c>
      <c r="I91">
        <f t="shared" si="11"/>
        <v>699</v>
      </c>
      <c r="J91" t="str">
        <f t="shared" si="8"/>
        <v>ORZECH</v>
      </c>
    </row>
    <row r="92" spans="1:10" x14ac:dyDescent="0.25">
      <c r="A92" s="5">
        <v>42017</v>
      </c>
      <c r="B92">
        <v>118</v>
      </c>
      <c r="C92">
        <v>165</v>
      </c>
      <c r="D92">
        <v>56</v>
      </c>
      <c r="E92">
        <f>MONTH(Tabela3[[#This Row],[DATA DOSTAWY]])</f>
        <v>1</v>
      </c>
      <c r="F92">
        <f t="shared" si="7"/>
        <v>204410</v>
      </c>
      <c r="G92">
        <f t="shared" si="9"/>
        <v>147</v>
      </c>
      <c r="H92">
        <f t="shared" si="10"/>
        <v>219</v>
      </c>
      <c r="I92">
        <f t="shared" si="11"/>
        <v>755</v>
      </c>
      <c r="J92" t="str">
        <f t="shared" si="8"/>
        <v>MIAŁ</v>
      </c>
    </row>
    <row r="93" spans="1:10" x14ac:dyDescent="0.25">
      <c r="A93" s="5">
        <v>42018</v>
      </c>
      <c r="B93">
        <v>59</v>
      </c>
      <c r="C93">
        <v>35</v>
      </c>
      <c r="D93">
        <v>17</v>
      </c>
      <c r="E93">
        <f>MONTH(Tabela3[[#This Row],[DATA DOSTAWY]])</f>
        <v>1</v>
      </c>
      <c r="F93">
        <f t="shared" si="7"/>
        <v>68575</v>
      </c>
      <c r="G93">
        <f t="shared" si="9"/>
        <v>206</v>
      </c>
      <c r="H93">
        <f t="shared" si="10"/>
        <v>254</v>
      </c>
      <c r="I93">
        <f t="shared" si="11"/>
        <v>452</v>
      </c>
      <c r="J93" t="str">
        <f t="shared" si="8"/>
        <v>KOSTKA</v>
      </c>
    </row>
    <row r="94" spans="1:10" x14ac:dyDescent="0.25">
      <c r="A94" s="5">
        <v>42019</v>
      </c>
      <c r="B94">
        <v>127</v>
      </c>
      <c r="C94">
        <v>58</v>
      </c>
      <c r="D94">
        <v>39</v>
      </c>
      <c r="E94">
        <f>MONTH(Tabela3[[#This Row],[DATA DOSTAWY]])</f>
        <v>1</v>
      </c>
      <c r="F94">
        <f t="shared" si="7"/>
        <v>137775</v>
      </c>
      <c r="G94">
        <f t="shared" si="9"/>
        <v>133</v>
      </c>
      <c r="H94">
        <f t="shared" si="10"/>
        <v>312</v>
      </c>
      <c r="I94">
        <f t="shared" si="11"/>
        <v>491</v>
      </c>
      <c r="J94" t="str">
        <f t="shared" si="8"/>
        <v>ORZECH</v>
      </c>
    </row>
    <row r="95" spans="1:10" x14ac:dyDescent="0.25">
      <c r="A95" s="5">
        <v>42020</v>
      </c>
      <c r="B95">
        <v>121</v>
      </c>
      <c r="C95">
        <v>175</v>
      </c>
      <c r="D95">
        <v>77</v>
      </c>
      <c r="E95">
        <f>MONTH(Tabela3[[#This Row],[DATA DOSTAWY]])</f>
        <v>1</v>
      </c>
      <c r="F95">
        <f t="shared" si="7"/>
        <v>220645</v>
      </c>
      <c r="G95">
        <f t="shared" si="9"/>
        <v>254</v>
      </c>
      <c r="H95">
        <f t="shared" si="10"/>
        <v>227</v>
      </c>
      <c r="I95">
        <f t="shared" si="11"/>
        <v>568</v>
      </c>
      <c r="J95" t="str">
        <f t="shared" si="8"/>
        <v>KOSTKA</v>
      </c>
    </row>
    <row r="96" spans="1:10" x14ac:dyDescent="0.25">
      <c r="A96" s="5">
        <v>42021</v>
      </c>
      <c r="B96">
        <v>80</v>
      </c>
      <c r="C96">
        <v>101</v>
      </c>
      <c r="D96">
        <v>3</v>
      </c>
      <c r="E96">
        <f>MONTH(Tabela3[[#This Row],[DATA DOSTAWY]])</f>
        <v>1</v>
      </c>
      <c r="F96">
        <f t="shared" si="7"/>
        <v>118560</v>
      </c>
      <c r="G96">
        <f t="shared" si="9"/>
        <v>134</v>
      </c>
      <c r="H96">
        <f t="shared" si="10"/>
        <v>328</v>
      </c>
      <c r="I96">
        <f t="shared" si="11"/>
        <v>571</v>
      </c>
      <c r="J96" t="str">
        <f t="shared" si="8"/>
        <v>ORZECH</v>
      </c>
    </row>
    <row r="97" spans="1:10" x14ac:dyDescent="0.25">
      <c r="A97" s="5">
        <v>42022</v>
      </c>
      <c r="B97">
        <v>189</v>
      </c>
      <c r="C97">
        <v>161</v>
      </c>
      <c r="D97">
        <v>53</v>
      </c>
      <c r="E97">
        <f>MONTH(Tabela3[[#This Row],[DATA DOSTAWY]])</f>
        <v>1</v>
      </c>
      <c r="F97">
        <f t="shared" si="7"/>
        <v>249425</v>
      </c>
      <c r="G97">
        <f t="shared" si="9"/>
        <v>323</v>
      </c>
      <c r="H97">
        <f t="shared" si="10"/>
        <v>229</v>
      </c>
      <c r="I97">
        <f t="shared" si="11"/>
        <v>624</v>
      </c>
      <c r="J97" t="str">
        <f t="shared" si="8"/>
        <v>KOSTKA</v>
      </c>
    </row>
    <row r="98" spans="1:10" x14ac:dyDescent="0.25">
      <c r="A98" s="5">
        <v>42023</v>
      </c>
      <c r="B98">
        <v>18</v>
      </c>
      <c r="C98">
        <v>61</v>
      </c>
      <c r="D98">
        <v>19</v>
      </c>
      <c r="E98">
        <f>MONTH(Tabela3[[#This Row],[DATA DOSTAWY]])</f>
        <v>1</v>
      </c>
      <c r="F98">
        <f t="shared" ref="F98:F129" si="12">B98*$S$3+C98*$S$4+D98*$S$5</f>
        <v>57370</v>
      </c>
      <c r="G98">
        <f t="shared" si="9"/>
        <v>141</v>
      </c>
      <c r="H98">
        <f t="shared" si="10"/>
        <v>290</v>
      </c>
      <c r="I98">
        <f t="shared" si="11"/>
        <v>643</v>
      </c>
      <c r="J98" t="str">
        <f t="shared" ref="J98:J129" si="13">IF(G98&gt;=200,"KOSTKA",IF(H98&gt;=260,"ORZECH",IF(I98&gt;=320,"MIAŁ"," ")))</f>
        <v>ORZECH</v>
      </c>
    </row>
    <row r="99" spans="1:10" x14ac:dyDescent="0.25">
      <c r="A99" s="5">
        <v>42024</v>
      </c>
      <c r="B99">
        <v>68</v>
      </c>
      <c r="C99">
        <v>127</v>
      </c>
      <c r="D99">
        <v>3</v>
      </c>
      <c r="E99">
        <f>MONTH(Tabela3[[#This Row],[DATA DOSTAWY]])</f>
        <v>1</v>
      </c>
      <c r="F99">
        <f t="shared" si="12"/>
        <v>126460</v>
      </c>
      <c r="G99">
        <f t="shared" si="9"/>
        <v>209</v>
      </c>
      <c r="H99">
        <f t="shared" si="10"/>
        <v>157</v>
      </c>
      <c r="I99">
        <f t="shared" si="11"/>
        <v>646</v>
      </c>
      <c r="J99" t="str">
        <f t="shared" si="13"/>
        <v>KOSTKA</v>
      </c>
    </row>
    <row r="100" spans="1:10" x14ac:dyDescent="0.25">
      <c r="A100" s="5">
        <v>42025</v>
      </c>
      <c r="B100">
        <v>37</v>
      </c>
      <c r="C100">
        <v>112</v>
      </c>
      <c r="D100">
        <v>68</v>
      </c>
      <c r="E100">
        <f>MONTH(Tabela3[[#This Row],[DATA DOSTAWY]])</f>
        <v>1</v>
      </c>
      <c r="F100">
        <f t="shared" si="12"/>
        <v>120625</v>
      </c>
      <c r="G100">
        <f t="shared" si="9"/>
        <v>46</v>
      </c>
      <c r="H100">
        <f t="shared" si="10"/>
        <v>269</v>
      </c>
      <c r="I100">
        <f t="shared" si="11"/>
        <v>714</v>
      </c>
      <c r="J100" t="str">
        <f t="shared" si="13"/>
        <v>ORZECH</v>
      </c>
    </row>
    <row r="101" spans="1:10" x14ac:dyDescent="0.25">
      <c r="A101" s="5">
        <v>42026</v>
      </c>
      <c r="B101">
        <v>40</v>
      </c>
      <c r="C101">
        <v>140</v>
      </c>
      <c r="D101">
        <v>15</v>
      </c>
      <c r="E101">
        <f>MONTH(Tabela3[[#This Row],[DATA DOSTAWY]])</f>
        <v>1</v>
      </c>
      <c r="F101">
        <f t="shared" si="12"/>
        <v>119900</v>
      </c>
      <c r="G101">
        <f t="shared" si="9"/>
        <v>86</v>
      </c>
      <c r="H101">
        <f t="shared" si="10"/>
        <v>149</v>
      </c>
      <c r="I101">
        <f t="shared" si="11"/>
        <v>729</v>
      </c>
      <c r="J101" t="str">
        <f t="shared" si="13"/>
        <v>MIAŁ</v>
      </c>
    </row>
    <row r="102" spans="1:10" x14ac:dyDescent="0.25">
      <c r="A102" s="5">
        <v>42027</v>
      </c>
      <c r="B102">
        <v>189</v>
      </c>
      <c r="C102">
        <v>87</v>
      </c>
      <c r="D102">
        <v>64</v>
      </c>
      <c r="E102">
        <f>MONTH(Tabela3[[#This Row],[DATA DOSTAWY]])</f>
        <v>1</v>
      </c>
      <c r="F102">
        <f t="shared" si="12"/>
        <v>207725</v>
      </c>
      <c r="G102">
        <f t="shared" si="9"/>
        <v>275</v>
      </c>
      <c r="H102">
        <f t="shared" si="10"/>
        <v>236</v>
      </c>
      <c r="I102">
        <f t="shared" si="11"/>
        <v>473</v>
      </c>
      <c r="J102" t="str">
        <f t="shared" si="13"/>
        <v>KOSTKA</v>
      </c>
    </row>
    <row r="103" spans="1:10" x14ac:dyDescent="0.25">
      <c r="A103" s="5">
        <v>42028</v>
      </c>
      <c r="B103">
        <v>145</v>
      </c>
      <c r="C103">
        <v>18</v>
      </c>
      <c r="D103">
        <v>1</v>
      </c>
      <c r="E103">
        <f>MONTH(Tabela3[[#This Row],[DATA DOSTAWY]])</f>
        <v>1</v>
      </c>
      <c r="F103">
        <f t="shared" si="12"/>
        <v>110865</v>
      </c>
      <c r="G103">
        <f t="shared" si="9"/>
        <v>220</v>
      </c>
      <c r="H103">
        <f t="shared" si="10"/>
        <v>254</v>
      </c>
      <c r="I103">
        <f t="shared" si="11"/>
        <v>474</v>
      </c>
      <c r="J103" t="str">
        <f t="shared" si="13"/>
        <v>KOSTKA</v>
      </c>
    </row>
    <row r="104" spans="1:10" x14ac:dyDescent="0.25">
      <c r="A104" s="5">
        <v>42029</v>
      </c>
      <c r="B104">
        <v>148</v>
      </c>
      <c r="C104">
        <v>27</v>
      </c>
      <c r="D104">
        <v>13</v>
      </c>
      <c r="E104">
        <f>MONTH(Tabela3[[#This Row],[DATA DOSTAWY]])</f>
        <v>1</v>
      </c>
      <c r="F104">
        <f t="shared" si="12"/>
        <v>123060</v>
      </c>
      <c r="G104">
        <f t="shared" si="9"/>
        <v>168</v>
      </c>
      <c r="H104">
        <f t="shared" si="10"/>
        <v>281</v>
      </c>
      <c r="I104">
        <f t="shared" si="11"/>
        <v>487</v>
      </c>
      <c r="J104" t="str">
        <f t="shared" si="13"/>
        <v>ORZECH</v>
      </c>
    </row>
    <row r="105" spans="1:10" x14ac:dyDescent="0.25">
      <c r="A105" s="5">
        <v>42030</v>
      </c>
      <c r="B105">
        <v>127</v>
      </c>
      <c r="C105">
        <v>161</v>
      </c>
      <c r="D105">
        <v>31</v>
      </c>
      <c r="E105">
        <f>MONTH(Tabela3[[#This Row],[DATA DOSTAWY]])</f>
        <v>1</v>
      </c>
      <c r="F105">
        <f t="shared" si="12"/>
        <v>198595</v>
      </c>
      <c r="G105">
        <f t="shared" si="9"/>
        <v>295</v>
      </c>
      <c r="H105">
        <f t="shared" si="10"/>
        <v>182</v>
      </c>
      <c r="I105">
        <f t="shared" si="11"/>
        <v>518</v>
      </c>
      <c r="J105" t="str">
        <f t="shared" si="13"/>
        <v>KOSTKA</v>
      </c>
    </row>
    <row r="106" spans="1:10" x14ac:dyDescent="0.25">
      <c r="A106" s="5">
        <v>42031</v>
      </c>
      <c r="B106">
        <v>131</v>
      </c>
      <c r="C106">
        <v>1</v>
      </c>
      <c r="D106">
        <v>98</v>
      </c>
      <c r="E106">
        <f>MONTH(Tabela3[[#This Row],[DATA DOSTAWY]])</f>
        <v>1</v>
      </c>
      <c r="F106">
        <f t="shared" si="12"/>
        <v>127595</v>
      </c>
      <c r="G106">
        <f t="shared" si="9"/>
        <v>226</v>
      </c>
      <c r="H106">
        <f t="shared" si="10"/>
        <v>183</v>
      </c>
      <c r="I106">
        <f t="shared" si="11"/>
        <v>616</v>
      </c>
      <c r="J106" t="str">
        <f t="shared" si="13"/>
        <v>KOSTKA</v>
      </c>
    </row>
    <row r="107" spans="1:10" x14ac:dyDescent="0.25">
      <c r="A107" s="5">
        <v>42032</v>
      </c>
      <c r="B107">
        <v>142</v>
      </c>
      <c r="C107">
        <v>131</v>
      </c>
      <c r="D107">
        <v>62</v>
      </c>
      <c r="E107">
        <f>MONTH(Tabela3[[#This Row],[DATA DOSTAWY]])</f>
        <v>1</v>
      </c>
      <c r="F107">
        <f t="shared" si="12"/>
        <v>202050</v>
      </c>
      <c r="G107">
        <f t="shared" si="9"/>
        <v>168</v>
      </c>
      <c r="H107">
        <f t="shared" si="10"/>
        <v>314</v>
      </c>
      <c r="I107">
        <f t="shared" si="11"/>
        <v>678</v>
      </c>
      <c r="J107" t="str">
        <f t="shared" si="13"/>
        <v>ORZECH</v>
      </c>
    </row>
    <row r="108" spans="1:10" x14ac:dyDescent="0.25">
      <c r="A108" s="5">
        <v>42033</v>
      </c>
      <c r="B108">
        <v>121</v>
      </c>
      <c r="C108">
        <v>150</v>
      </c>
      <c r="D108">
        <v>25</v>
      </c>
      <c r="E108">
        <f>MONTH(Tabela3[[#This Row],[DATA DOSTAWY]])</f>
        <v>1</v>
      </c>
      <c r="F108">
        <f t="shared" si="12"/>
        <v>185385</v>
      </c>
      <c r="G108">
        <f t="shared" si="9"/>
        <v>289</v>
      </c>
      <c r="H108">
        <f t="shared" si="10"/>
        <v>204</v>
      </c>
      <c r="I108">
        <f t="shared" si="11"/>
        <v>703</v>
      </c>
      <c r="J108" t="str">
        <f t="shared" si="13"/>
        <v>KOSTKA</v>
      </c>
    </row>
    <row r="109" spans="1:10" x14ac:dyDescent="0.25">
      <c r="A109" s="5">
        <v>42034</v>
      </c>
      <c r="B109">
        <v>33</v>
      </c>
      <c r="C109">
        <v>113</v>
      </c>
      <c r="D109">
        <v>62</v>
      </c>
      <c r="E109">
        <f>MONTH(Tabela3[[#This Row],[DATA DOSTAWY]])</f>
        <v>1</v>
      </c>
      <c r="F109">
        <f t="shared" si="12"/>
        <v>116225</v>
      </c>
      <c r="G109">
        <f t="shared" si="9"/>
        <v>122</v>
      </c>
      <c r="H109">
        <f t="shared" si="10"/>
        <v>317</v>
      </c>
      <c r="I109">
        <f t="shared" si="11"/>
        <v>765</v>
      </c>
      <c r="J109" t="str">
        <f t="shared" si="13"/>
        <v>ORZECH</v>
      </c>
    </row>
    <row r="110" spans="1:10" x14ac:dyDescent="0.25">
      <c r="A110" s="5">
        <v>42035</v>
      </c>
      <c r="B110">
        <v>142</v>
      </c>
      <c r="C110">
        <v>44</v>
      </c>
      <c r="D110">
        <v>92</v>
      </c>
      <c r="E110">
        <f>MONTH(Tabela3[[#This Row],[DATA DOSTAWY]])</f>
        <v>1</v>
      </c>
      <c r="F110">
        <f t="shared" si="12"/>
        <v>159510</v>
      </c>
      <c r="G110">
        <f t="shared" si="9"/>
        <v>264</v>
      </c>
      <c r="H110">
        <f t="shared" si="10"/>
        <v>101</v>
      </c>
      <c r="I110">
        <f t="shared" si="11"/>
        <v>857</v>
      </c>
      <c r="J110" t="str">
        <f t="shared" si="13"/>
        <v>KOSTKA</v>
      </c>
    </row>
    <row r="111" spans="1:10" x14ac:dyDescent="0.25">
      <c r="A111" s="5">
        <v>42036</v>
      </c>
      <c r="B111">
        <v>119</v>
      </c>
      <c r="C111">
        <v>167</v>
      </c>
      <c r="D111">
        <v>64</v>
      </c>
      <c r="E111">
        <f>MONTH(Tabela3[[#This Row],[DATA DOSTAWY]])</f>
        <v>2</v>
      </c>
      <c r="F111">
        <f t="shared" si="12"/>
        <v>209375</v>
      </c>
      <c r="G111">
        <f t="shared" si="9"/>
        <v>183</v>
      </c>
      <c r="H111">
        <f t="shared" si="10"/>
        <v>268</v>
      </c>
      <c r="I111">
        <f t="shared" si="11"/>
        <v>921</v>
      </c>
      <c r="J111" t="str">
        <f t="shared" si="13"/>
        <v>ORZECH</v>
      </c>
    </row>
    <row r="112" spans="1:10" x14ac:dyDescent="0.25">
      <c r="A112" s="5">
        <v>42037</v>
      </c>
      <c r="B112">
        <v>54</v>
      </c>
      <c r="C112">
        <v>109</v>
      </c>
      <c r="D112">
        <v>65</v>
      </c>
      <c r="E112">
        <f>MONTH(Tabela3[[#This Row],[DATA DOSTAWY]])</f>
        <v>2</v>
      </c>
      <c r="F112">
        <f t="shared" si="12"/>
        <v>129270</v>
      </c>
      <c r="G112">
        <f t="shared" si="9"/>
        <v>237</v>
      </c>
      <c r="H112">
        <f t="shared" si="10"/>
        <v>117</v>
      </c>
      <c r="I112">
        <f t="shared" si="11"/>
        <v>986</v>
      </c>
      <c r="J112" t="str">
        <f t="shared" si="13"/>
        <v>KOSTKA</v>
      </c>
    </row>
    <row r="113" spans="1:10" x14ac:dyDescent="0.25">
      <c r="A113" s="5">
        <v>42038</v>
      </c>
      <c r="B113">
        <v>53</v>
      </c>
      <c r="C113">
        <v>94</v>
      </c>
      <c r="D113">
        <v>43</v>
      </c>
      <c r="E113">
        <f>MONTH(Tabela3[[#This Row],[DATA DOSTAWY]])</f>
        <v>2</v>
      </c>
      <c r="F113">
        <f t="shared" si="12"/>
        <v>110925</v>
      </c>
      <c r="G113">
        <f t="shared" si="9"/>
        <v>90</v>
      </c>
      <c r="H113">
        <f t="shared" si="10"/>
        <v>211</v>
      </c>
      <c r="I113">
        <f t="shared" si="11"/>
        <v>1029</v>
      </c>
      <c r="J113" t="str">
        <f t="shared" si="13"/>
        <v>MIAŁ</v>
      </c>
    </row>
    <row r="114" spans="1:10" x14ac:dyDescent="0.25">
      <c r="A114" s="5">
        <v>42039</v>
      </c>
      <c r="B114">
        <v>165</v>
      </c>
      <c r="C114">
        <v>101</v>
      </c>
      <c r="D114">
        <v>8</v>
      </c>
      <c r="E114">
        <f>MONTH(Tabela3[[#This Row],[DATA DOSTAWY]])</f>
        <v>2</v>
      </c>
      <c r="F114">
        <f t="shared" si="12"/>
        <v>178685</v>
      </c>
      <c r="G114">
        <f t="shared" si="9"/>
        <v>255</v>
      </c>
      <c r="H114">
        <f t="shared" si="10"/>
        <v>312</v>
      </c>
      <c r="I114">
        <f t="shared" si="11"/>
        <v>717</v>
      </c>
      <c r="J114" t="str">
        <f t="shared" si="13"/>
        <v>KOSTKA</v>
      </c>
    </row>
    <row r="115" spans="1:10" x14ac:dyDescent="0.25">
      <c r="A115" s="5">
        <v>42040</v>
      </c>
      <c r="B115">
        <v>159</v>
      </c>
      <c r="C115">
        <v>68</v>
      </c>
      <c r="D115">
        <v>96</v>
      </c>
      <c r="E115">
        <f>MONTH(Tabela3[[#This Row],[DATA DOSTAWY]])</f>
        <v>2</v>
      </c>
      <c r="F115">
        <f t="shared" si="12"/>
        <v>187555</v>
      </c>
      <c r="G115">
        <f t="shared" si="9"/>
        <v>214</v>
      </c>
      <c r="H115">
        <f t="shared" si="10"/>
        <v>380</v>
      </c>
      <c r="I115">
        <f t="shared" si="11"/>
        <v>813</v>
      </c>
      <c r="J115" t="str">
        <f t="shared" si="13"/>
        <v>KOSTKA</v>
      </c>
    </row>
    <row r="116" spans="1:10" x14ac:dyDescent="0.25">
      <c r="A116" s="5">
        <v>42041</v>
      </c>
      <c r="B116">
        <v>79</v>
      </c>
      <c r="C116">
        <v>119</v>
      </c>
      <c r="D116">
        <v>35</v>
      </c>
      <c r="E116">
        <f>MONTH(Tabela3[[#This Row],[DATA DOSTAWY]])</f>
        <v>2</v>
      </c>
      <c r="F116">
        <f t="shared" si="12"/>
        <v>141195</v>
      </c>
      <c r="G116">
        <f t="shared" si="9"/>
        <v>93</v>
      </c>
      <c r="H116">
        <f t="shared" si="10"/>
        <v>499</v>
      </c>
      <c r="I116">
        <f t="shared" si="11"/>
        <v>848</v>
      </c>
      <c r="J116" t="str">
        <f t="shared" si="13"/>
        <v>ORZECH</v>
      </c>
    </row>
    <row r="117" spans="1:10" x14ac:dyDescent="0.25">
      <c r="A117" s="5">
        <v>42042</v>
      </c>
      <c r="B117">
        <v>128</v>
      </c>
      <c r="C117">
        <v>148</v>
      </c>
      <c r="D117">
        <v>77</v>
      </c>
      <c r="E117">
        <f>MONTH(Tabela3[[#This Row],[DATA DOSTAWY]])</f>
        <v>2</v>
      </c>
      <c r="F117">
        <f t="shared" si="12"/>
        <v>208700</v>
      </c>
      <c r="G117">
        <f t="shared" si="9"/>
        <v>221</v>
      </c>
      <c r="H117">
        <f t="shared" si="10"/>
        <v>387</v>
      </c>
      <c r="I117">
        <f t="shared" si="11"/>
        <v>925</v>
      </c>
      <c r="J117" t="str">
        <f t="shared" si="13"/>
        <v>KOSTKA</v>
      </c>
    </row>
    <row r="118" spans="1:10" x14ac:dyDescent="0.25">
      <c r="A118" s="5">
        <v>42043</v>
      </c>
      <c r="B118">
        <v>195</v>
      </c>
      <c r="C118">
        <v>39</v>
      </c>
      <c r="D118">
        <v>77</v>
      </c>
      <c r="E118">
        <f>MONTH(Tabela3[[#This Row],[DATA DOSTAWY]])</f>
        <v>2</v>
      </c>
      <c r="F118">
        <f t="shared" si="12"/>
        <v>187015</v>
      </c>
      <c r="G118">
        <f t="shared" si="9"/>
        <v>216</v>
      </c>
      <c r="H118">
        <f t="shared" si="10"/>
        <v>426</v>
      </c>
      <c r="I118">
        <f t="shared" si="11"/>
        <v>1002</v>
      </c>
      <c r="J118" t="str">
        <f t="shared" si="13"/>
        <v>KOSTKA</v>
      </c>
    </row>
    <row r="119" spans="1:10" x14ac:dyDescent="0.25">
      <c r="A119" s="5">
        <v>42044</v>
      </c>
      <c r="B119">
        <v>87</v>
      </c>
      <c r="C119">
        <v>8</v>
      </c>
      <c r="D119">
        <v>17</v>
      </c>
      <c r="E119">
        <f>MONTH(Tabela3[[#This Row],[DATA DOSTAWY]])</f>
        <v>2</v>
      </c>
      <c r="F119">
        <f t="shared" si="12"/>
        <v>71015</v>
      </c>
      <c r="G119">
        <f t="shared" si="9"/>
        <v>103</v>
      </c>
      <c r="H119">
        <f t="shared" si="10"/>
        <v>434</v>
      </c>
      <c r="I119">
        <f t="shared" si="11"/>
        <v>1019</v>
      </c>
      <c r="J119" t="str">
        <f t="shared" si="13"/>
        <v>ORZECH</v>
      </c>
    </row>
    <row r="120" spans="1:10" x14ac:dyDescent="0.25">
      <c r="A120" s="5">
        <v>42045</v>
      </c>
      <c r="B120">
        <v>114</v>
      </c>
      <c r="C120">
        <v>124</v>
      </c>
      <c r="D120">
        <v>94</v>
      </c>
      <c r="E120">
        <f>MONTH(Tabela3[[#This Row],[DATA DOSTAWY]])</f>
        <v>2</v>
      </c>
      <c r="F120">
        <f t="shared" si="12"/>
        <v>190690</v>
      </c>
      <c r="G120">
        <f t="shared" si="9"/>
        <v>217</v>
      </c>
      <c r="H120">
        <f t="shared" si="10"/>
        <v>298</v>
      </c>
      <c r="I120">
        <f t="shared" si="11"/>
        <v>1113</v>
      </c>
      <c r="J120" t="str">
        <f t="shared" si="13"/>
        <v>KOSTKA</v>
      </c>
    </row>
    <row r="121" spans="1:10" x14ac:dyDescent="0.25">
      <c r="A121" s="5">
        <v>42046</v>
      </c>
      <c r="B121">
        <v>126</v>
      </c>
      <c r="C121">
        <v>122</v>
      </c>
      <c r="D121">
        <v>39</v>
      </c>
      <c r="E121">
        <f>MONTH(Tabela3[[#This Row],[DATA DOSTAWY]])</f>
        <v>2</v>
      </c>
      <c r="F121">
        <f t="shared" si="12"/>
        <v>176770</v>
      </c>
      <c r="G121">
        <f t="shared" si="9"/>
        <v>143</v>
      </c>
      <c r="H121">
        <f t="shared" si="10"/>
        <v>420</v>
      </c>
      <c r="I121">
        <f t="shared" si="11"/>
        <v>1152</v>
      </c>
      <c r="J121" t="str">
        <f t="shared" si="13"/>
        <v>ORZECH</v>
      </c>
    </row>
    <row r="122" spans="1:10" x14ac:dyDescent="0.25">
      <c r="A122" s="5">
        <v>42047</v>
      </c>
      <c r="B122">
        <v>96</v>
      </c>
      <c r="C122">
        <v>113</v>
      </c>
      <c r="D122">
        <v>28</v>
      </c>
      <c r="E122">
        <f>MONTH(Tabela3[[#This Row],[DATA DOSTAWY]])</f>
        <v>2</v>
      </c>
      <c r="F122">
        <f t="shared" si="12"/>
        <v>146460</v>
      </c>
      <c r="G122">
        <f t="shared" si="9"/>
        <v>239</v>
      </c>
      <c r="H122">
        <f t="shared" si="10"/>
        <v>273</v>
      </c>
      <c r="I122">
        <f t="shared" si="11"/>
        <v>1180</v>
      </c>
      <c r="J122" t="str">
        <f t="shared" si="13"/>
        <v>KOSTKA</v>
      </c>
    </row>
    <row r="123" spans="1:10" x14ac:dyDescent="0.25">
      <c r="A123" s="5">
        <v>42048</v>
      </c>
      <c r="B123">
        <v>165</v>
      </c>
      <c r="C123">
        <v>4</v>
      </c>
      <c r="D123">
        <v>83</v>
      </c>
      <c r="E123">
        <f>MONTH(Tabela3[[#This Row],[DATA DOSTAWY]])</f>
        <v>2</v>
      </c>
      <c r="F123">
        <f t="shared" si="12"/>
        <v>147045</v>
      </c>
      <c r="G123">
        <f t="shared" si="9"/>
        <v>204</v>
      </c>
      <c r="H123">
        <f t="shared" si="10"/>
        <v>277</v>
      </c>
      <c r="I123">
        <f t="shared" si="11"/>
        <v>1263</v>
      </c>
      <c r="J123" t="str">
        <f t="shared" si="13"/>
        <v>KOSTKA</v>
      </c>
    </row>
    <row r="124" spans="1:10" x14ac:dyDescent="0.25">
      <c r="A124" s="5">
        <v>42049</v>
      </c>
      <c r="B124">
        <v>1</v>
      </c>
      <c r="C124">
        <v>117</v>
      </c>
      <c r="D124">
        <v>76</v>
      </c>
      <c r="E124">
        <f>MONTH(Tabela3[[#This Row],[DATA DOSTAWY]])</f>
        <v>2</v>
      </c>
      <c r="F124">
        <f t="shared" si="12"/>
        <v>102105</v>
      </c>
      <c r="G124">
        <f t="shared" si="9"/>
        <v>5</v>
      </c>
      <c r="H124">
        <f t="shared" si="10"/>
        <v>394</v>
      </c>
      <c r="I124">
        <f t="shared" si="11"/>
        <v>1339</v>
      </c>
      <c r="J124" t="str">
        <f t="shared" si="13"/>
        <v>ORZECH</v>
      </c>
    </row>
    <row r="125" spans="1:10" x14ac:dyDescent="0.25">
      <c r="A125" s="5">
        <v>42050</v>
      </c>
      <c r="B125">
        <v>107</v>
      </c>
      <c r="C125">
        <v>70</v>
      </c>
      <c r="D125">
        <v>28</v>
      </c>
      <c r="E125">
        <f>MONTH(Tabela3[[#This Row],[DATA DOSTAWY]])</f>
        <v>2</v>
      </c>
      <c r="F125">
        <f t="shared" si="12"/>
        <v>127335</v>
      </c>
      <c r="G125">
        <f t="shared" si="9"/>
        <v>112</v>
      </c>
      <c r="H125">
        <f t="shared" si="10"/>
        <v>204</v>
      </c>
      <c r="I125">
        <f t="shared" si="11"/>
        <v>1367</v>
      </c>
      <c r="J125" t="str">
        <f t="shared" si="13"/>
        <v>MIAŁ</v>
      </c>
    </row>
    <row r="126" spans="1:10" x14ac:dyDescent="0.25">
      <c r="A126" s="5">
        <v>42051</v>
      </c>
      <c r="B126">
        <v>83</v>
      </c>
      <c r="C126">
        <v>81</v>
      </c>
      <c r="D126">
        <v>1</v>
      </c>
      <c r="E126">
        <f>MONTH(Tabela3[[#This Row],[DATA DOSTAWY]])</f>
        <v>2</v>
      </c>
      <c r="F126">
        <f t="shared" si="12"/>
        <v>107455</v>
      </c>
      <c r="G126">
        <f t="shared" si="9"/>
        <v>195</v>
      </c>
      <c r="H126">
        <f t="shared" si="10"/>
        <v>285</v>
      </c>
      <c r="I126">
        <f t="shared" si="11"/>
        <v>1048</v>
      </c>
      <c r="J126" t="str">
        <f t="shared" si="13"/>
        <v>ORZECH</v>
      </c>
    </row>
    <row r="127" spans="1:10" x14ac:dyDescent="0.25">
      <c r="A127" s="5">
        <v>42052</v>
      </c>
      <c r="B127">
        <v>43</v>
      </c>
      <c r="C127">
        <v>109</v>
      </c>
      <c r="D127">
        <v>50</v>
      </c>
      <c r="E127">
        <f>MONTH(Tabela3[[#This Row],[DATA DOSTAWY]])</f>
        <v>2</v>
      </c>
      <c r="F127">
        <f t="shared" si="12"/>
        <v>116035</v>
      </c>
      <c r="G127">
        <f t="shared" si="9"/>
        <v>238</v>
      </c>
      <c r="H127">
        <f t="shared" si="10"/>
        <v>134</v>
      </c>
      <c r="I127">
        <f t="shared" si="11"/>
        <v>1098</v>
      </c>
      <c r="J127" t="str">
        <f t="shared" si="13"/>
        <v>KOSTKA</v>
      </c>
    </row>
    <row r="128" spans="1:10" x14ac:dyDescent="0.25">
      <c r="A128" s="5">
        <v>42053</v>
      </c>
      <c r="B128">
        <v>52</v>
      </c>
      <c r="C128">
        <v>110</v>
      </c>
      <c r="D128">
        <v>19</v>
      </c>
      <c r="E128">
        <f>MONTH(Tabela3[[#This Row],[DATA DOSTAWY]])</f>
        <v>2</v>
      </c>
      <c r="F128">
        <f t="shared" si="12"/>
        <v>111040</v>
      </c>
      <c r="G128">
        <f t="shared" si="9"/>
        <v>90</v>
      </c>
      <c r="H128">
        <f t="shared" si="10"/>
        <v>244</v>
      </c>
      <c r="I128">
        <f t="shared" si="11"/>
        <v>1117</v>
      </c>
      <c r="J128" t="str">
        <f t="shared" si="13"/>
        <v>MIAŁ</v>
      </c>
    </row>
    <row r="129" spans="1:10" x14ac:dyDescent="0.25">
      <c r="A129" s="5">
        <v>42054</v>
      </c>
      <c r="B129">
        <v>104</v>
      </c>
      <c r="C129">
        <v>132</v>
      </c>
      <c r="D129">
        <v>57</v>
      </c>
      <c r="E129">
        <f>MONTH(Tabela3[[#This Row],[DATA DOSTAWY]])</f>
        <v>2</v>
      </c>
      <c r="F129">
        <f t="shared" si="12"/>
        <v>174740</v>
      </c>
      <c r="G129">
        <f t="shared" si="9"/>
        <v>194</v>
      </c>
      <c r="H129">
        <f t="shared" si="10"/>
        <v>376</v>
      </c>
      <c r="I129">
        <f t="shared" si="11"/>
        <v>854</v>
      </c>
      <c r="J129" t="str">
        <f t="shared" si="13"/>
        <v>ORZECH</v>
      </c>
    </row>
    <row r="130" spans="1:10" x14ac:dyDescent="0.25">
      <c r="A130" s="5">
        <v>42055</v>
      </c>
      <c r="B130">
        <v>57</v>
      </c>
      <c r="C130">
        <v>150</v>
      </c>
      <c r="D130">
        <v>36</v>
      </c>
      <c r="E130">
        <f>MONTH(Tabela3[[#This Row],[DATA DOSTAWY]])</f>
        <v>2</v>
      </c>
      <c r="F130">
        <f t="shared" ref="F130:F161" si="14">B130*$S$3+C130*$S$4+D130*$S$5</f>
        <v>145725</v>
      </c>
      <c r="G130">
        <f t="shared" si="9"/>
        <v>251</v>
      </c>
      <c r="H130">
        <f t="shared" si="10"/>
        <v>266</v>
      </c>
      <c r="I130">
        <f t="shared" si="11"/>
        <v>890</v>
      </c>
      <c r="J130" t="str">
        <f t="shared" ref="J130:J161" si="15">IF(G130&gt;=200,"KOSTKA",IF(H130&gt;=260,"ORZECH",IF(I130&gt;=320,"MIAŁ"," ")))</f>
        <v>KOSTKA</v>
      </c>
    </row>
    <row r="131" spans="1:10" x14ac:dyDescent="0.25">
      <c r="A131" s="5">
        <v>42056</v>
      </c>
      <c r="B131">
        <v>86</v>
      </c>
      <c r="C131">
        <v>183</v>
      </c>
      <c r="D131">
        <v>0</v>
      </c>
      <c r="E131">
        <f>MONTH(Tabela3[[#This Row],[DATA DOSTAWY]])</f>
        <v>2</v>
      </c>
      <c r="F131">
        <f t="shared" si="14"/>
        <v>172370</v>
      </c>
      <c r="G131">
        <f t="shared" si="9"/>
        <v>137</v>
      </c>
      <c r="H131">
        <f t="shared" si="10"/>
        <v>449</v>
      </c>
      <c r="I131">
        <f t="shared" si="11"/>
        <v>890</v>
      </c>
      <c r="J131" t="str">
        <f t="shared" si="15"/>
        <v>ORZECH</v>
      </c>
    </row>
    <row r="132" spans="1:10" x14ac:dyDescent="0.25">
      <c r="A132" s="5">
        <v>42057</v>
      </c>
      <c r="B132">
        <v>108</v>
      </c>
      <c r="C132">
        <v>20</v>
      </c>
      <c r="D132">
        <v>87</v>
      </c>
      <c r="E132">
        <f>MONTH(Tabela3[[#This Row],[DATA DOSTAWY]])</f>
        <v>2</v>
      </c>
      <c r="F132">
        <f t="shared" si="14"/>
        <v>119440</v>
      </c>
      <c r="G132">
        <f t="shared" ref="G132:G184" si="16">IF(J131="KOSTKA",G131+B132-200,G131+B132)</f>
        <v>245</v>
      </c>
      <c r="H132">
        <f t="shared" ref="H132:H184" si="17">IF(J131="ORZECH",H131+C132-260,H131+C132)</f>
        <v>209</v>
      </c>
      <c r="I132">
        <f t="shared" ref="I132:I184" si="18">IF(J131="MIAŁ",I131+D132-320,I131+D132)</f>
        <v>977</v>
      </c>
      <c r="J132" t="str">
        <f t="shared" si="15"/>
        <v>KOSTKA</v>
      </c>
    </row>
    <row r="133" spans="1:10" x14ac:dyDescent="0.25">
      <c r="A133" s="5">
        <v>42058</v>
      </c>
      <c r="B133">
        <v>102</v>
      </c>
      <c r="C133">
        <v>142</v>
      </c>
      <c r="D133">
        <v>20</v>
      </c>
      <c r="E133">
        <f>MONTH(Tabela3[[#This Row],[DATA DOSTAWY]])</f>
        <v>2</v>
      </c>
      <c r="F133">
        <f t="shared" si="14"/>
        <v>165510</v>
      </c>
      <c r="G133">
        <f t="shared" si="16"/>
        <v>147</v>
      </c>
      <c r="H133">
        <f t="shared" si="17"/>
        <v>351</v>
      </c>
      <c r="I133">
        <f t="shared" si="18"/>
        <v>997</v>
      </c>
      <c r="J133" t="str">
        <f t="shared" si="15"/>
        <v>ORZECH</v>
      </c>
    </row>
    <row r="134" spans="1:10" x14ac:dyDescent="0.25">
      <c r="A134" s="5">
        <v>42059</v>
      </c>
      <c r="B134">
        <v>81</v>
      </c>
      <c r="C134">
        <v>133</v>
      </c>
      <c r="D134">
        <v>25</v>
      </c>
      <c r="E134">
        <f>MONTH(Tabela3[[#This Row],[DATA DOSTAWY]])</f>
        <v>2</v>
      </c>
      <c r="F134">
        <f t="shared" si="14"/>
        <v>147445</v>
      </c>
      <c r="G134">
        <f t="shared" si="16"/>
        <v>228</v>
      </c>
      <c r="H134">
        <f t="shared" si="17"/>
        <v>224</v>
      </c>
      <c r="I134">
        <f t="shared" si="18"/>
        <v>1022</v>
      </c>
      <c r="J134" t="str">
        <f t="shared" si="15"/>
        <v>KOSTKA</v>
      </c>
    </row>
    <row r="135" spans="1:10" x14ac:dyDescent="0.25">
      <c r="A135" s="5">
        <v>42060</v>
      </c>
      <c r="B135">
        <v>59</v>
      </c>
      <c r="C135">
        <v>87</v>
      </c>
      <c r="D135">
        <v>10</v>
      </c>
      <c r="E135">
        <f>MONTH(Tabela3[[#This Row],[DATA DOSTAWY]])</f>
        <v>2</v>
      </c>
      <c r="F135">
        <f t="shared" si="14"/>
        <v>98155</v>
      </c>
      <c r="G135">
        <f t="shared" si="16"/>
        <v>87</v>
      </c>
      <c r="H135">
        <f t="shared" si="17"/>
        <v>311</v>
      </c>
      <c r="I135">
        <f t="shared" si="18"/>
        <v>1032</v>
      </c>
      <c r="J135" t="str">
        <f t="shared" si="15"/>
        <v>ORZECH</v>
      </c>
    </row>
    <row r="136" spans="1:10" x14ac:dyDescent="0.25">
      <c r="A136" s="5">
        <v>42061</v>
      </c>
      <c r="B136">
        <v>21</v>
      </c>
      <c r="C136">
        <v>75</v>
      </c>
      <c r="D136">
        <v>65</v>
      </c>
      <c r="E136">
        <f>MONTH(Tabela3[[#This Row],[DATA DOSTAWY]])</f>
        <v>2</v>
      </c>
      <c r="F136">
        <f t="shared" si="14"/>
        <v>85585</v>
      </c>
      <c r="G136">
        <f t="shared" si="16"/>
        <v>108</v>
      </c>
      <c r="H136">
        <f t="shared" si="17"/>
        <v>126</v>
      </c>
      <c r="I136">
        <f t="shared" si="18"/>
        <v>1097</v>
      </c>
      <c r="J136" t="str">
        <f t="shared" si="15"/>
        <v>MIAŁ</v>
      </c>
    </row>
    <row r="137" spans="1:10" x14ac:dyDescent="0.25">
      <c r="A137" s="5">
        <v>42062</v>
      </c>
      <c r="B137">
        <v>79</v>
      </c>
      <c r="C137">
        <v>14</v>
      </c>
      <c r="D137">
        <v>27</v>
      </c>
      <c r="E137">
        <f>MONTH(Tabela3[[#This Row],[DATA DOSTAWY]])</f>
        <v>2</v>
      </c>
      <c r="F137">
        <f t="shared" si="14"/>
        <v>73055</v>
      </c>
      <c r="G137">
        <f t="shared" si="16"/>
        <v>187</v>
      </c>
      <c r="H137">
        <f t="shared" si="17"/>
        <v>140</v>
      </c>
      <c r="I137">
        <f t="shared" si="18"/>
        <v>804</v>
      </c>
      <c r="J137" t="str">
        <f t="shared" si="15"/>
        <v>MIAŁ</v>
      </c>
    </row>
    <row r="138" spans="1:10" x14ac:dyDescent="0.25">
      <c r="A138" s="5">
        <v>42063</v>
      </c>
      <c r="B138">
        <v>56</v>
      </c>
      <c r="C138">
        <v>12</v>
      </c>
      <c r="D138">
        <v>25</v>
      </c>
      <c r="E138">
        <f>MONTH(Tabela3[[#This Row],[DATA DOSTAWY]])</f>
        <v>2</v>
      </c>
      <c r="F138">
        <f t="shared" si="14"/>
        <v>55300</v>
      </c>
      <c r="G138">
        <f t="shared" si="16"/>
        <v>243</v>
      </c>
      <c r="H138">
        <f t="shared" si="17"/>
        <v>152</v>
      </c>
      <c r="I138">
        <f t="shared" si="18"/>
        <v>509</v>
      </c>
      <c r="J138" t="str">
        <f t="shared" si="15"/>
        <v>KOSTKA</v>
      </c>
    </row>
    <row r="139" spans="1:10" x14ac:dyDescent="0.25">
      <c r="A139" s="5">
        <v>42064</v>
      </c>
      <c r="B139">
        <v>195</v>
      </c>
      <c r="C139">
        <v>90</v>
      </c>
      <c r="D139">
        <v>56</v>
      </c>
      <c r="E139">
        <f>MONTH(Tabela3[[#This Row],[DATA DOSTAWY]])</f>
        <v>3</v>
      </c>
      <c r="F139">
        <f t="shared" si="14"/>
        <v>210655</v>
      </c>
      <c r="G139">
        <f t="shared" si="16"/>
        <v>238</v>
      </c>
      <c r="H139">
        <f t="shared" si="17"/>
        <v>242</v>
      </c>
      <c r="I139">
        <f t="shared" si="18"/>
        <v>565</v>
      </c>
      <c r="J139" t="str">
        <f t="shared" si="15"/>
        <v>KOSTKA</v>
      </c>
    </row>
    <row r="140" spans="1:10" x14ac:dyDescent="0.25">
      <c r="A140" s="5">
        <v>42065</v>
      </c>
      <c r="B140">
        <v>113</v>
      </c>
      <c r="C140">
        <v>90</v>
      </c>
      <c r="D140">
        <v>24</v>
      </c>
      <c r="E140">
        <f>MONTH(Tabela3[[#This Row],[DATA DOSTAWY]])</f>
        <v>3</v>
      </c>
      <c r="F140">
        <f t="shared" si="14"/>
        <v>142325</v>
      </c>
      <c r="G140">
        <f t="shared" si="16"/>
        <v>151</v>
      </c>
      <c r="H140">
        <f t="shared" si="17"/>
        <v>332</v>
      </c>
      <c r="I140">
        <f t="shared" si="18"/>
        <v>589</v>
      </c>
      <c r="J140" t="str">
        <f t="shared" si="15"/>
        <v>ORZECH</v>
      </c>
    </row>
    <row r="141" spans="1:10" x14ac:dyDescent="0.25">
      <c r="A141" s="5">
        <v>42066</v>
      </c>
      <c r="B141">
        <v>93</v>
      </c>
      <c r="C141">
        <v>139</v>
      </c>
      <c r="D141">
        <v>47</v>
      </c>
      <c r="E141">
        <f>MONTH(Tabela3[[#This Row],[DATA DOSTAWY]])</f>
        <v>3</v>
      </c>
      <c r="F141">
        <f t="shared" si="14"/>
        <v>167745</v>
      </c>
      <c r="G141">
        <f t="shared" si="16"/>
        <v>244</v>
      </c>
      <c r="H141">
        <f t="shared" si="17"/>
        <v>211</v>
      </c>
      <c r="I141">
        <f t="shared" si="18"/>
        <v>636</v>
      </c>
      <c r="J141" t="str">
        <f t="shared" si="15"/>
        <v>KOSTKA</v>
      </c>
    </row>
    <row r="142" spans="1:10" x14ac:dyDescent="0.25">
      <c r="A142" s="5">
        <v>42067</v>
      </c>
      <c r="B142">
        <v>93</v>
      </c>
      <c r="C142">
        <v>147</v>
      </c>
      <c r="D142">
        <v>26</v>
      </c>
      <c r="E142">
        <f>MONTH(Tabela3[[#This Row],[DATA DOSTAWY]])</f>
        <v>3</v>
      </c>
      <c r="F142">
        <f t="shared" si="14"/>
        <v>164725</v>
      </c>
      <c r="G142">
        <f t="shared" si="16"/>
        <v>137</v>
      </c>
      <c r="H142">
        <f t="shared" si="17"/>
        <v>358</v>
      </c>
      <c r="I142">
        <f t="shared" si="18"/>
        <v>662</v>
      </c>
      <c r="J142" t="str">
        <f t="shared" si="15"/>
        <v>ORZECH</v>
      </c>
    </row>
    <row r="143" spans="1:10" x14ac:dyDescent="0.25">
      <c r="A143" s="5">
        <v>42068</v>
      </c>
      <c r="B143">
        <v>79</v>
      </c>
      <c r="C143">
        <v>145</v>
      </c>
      <c r="D143">
        <v>36</v>
      </c>
      <c r="E143">
        <f>MONTH(Tabela3[[#This Row],[DATA DOSTAWY]])</f>
        <v>3</v>
      </c>
      <c r="F143">
        <f t="shared" si="14"/>
        <v>157695</v>
      </c>
      <c r="G143">
        <f t="shared" si="16"/>
        <v>216</v>
      </c>
      <c r="H143">
        <f t="shared" si="17"/>
        <v>243</v>
      </c>
      <c r="I143">
        <f t="shared" si="18"/>
        <v>698</v>
      </c>
      <c r="J143" t="str">
        <f t="shared" si="15"/>
        <v>KOSTKA</v>
      </c>
    </row>
    <row r="144" spans="1:10" x14ac:dyDescent="0.25">
      <c r="A144" s="5">
        <v>42069</v>
      </c>
      <c r="B144">
        <v>148</v>
      </c>
      <c r="C144">
        <v>127</v>
      </c>
      <c r="D144">
        <v>27</v>
      </c>
      <c r="E144">
        <f>MONTH(Tabela3[[#This Row],[DATA DOSTAWY]])</f>
        <v>3</v>
      </c>
      <c r="F144">
        <f t="shared" si="14"/>
        <v>190380</v>
      </c>
      <c r="G144">
        <f t="shared" si="16"/>
        <v>164</v>
      </c>
      <c r="H144">
        <f t="shared" si="17"/>
        <v>370</v>
      </c>
      <c r="I144">
        <f t="shared" si="18"/>
        <v>725</v>
      </c>
      <c r="J144" t="str">
        <f t="shared" si="15"/>
        <v>ORZECH</v>
      </c>
    </row>
    <row r="145" spans="1:10" x14ac:dyDescent="0.25">
      <c r="A145" s="5">
        <v>42070</v>
      </c>
      <c r="B145">
        <v>132</v>
      </c>
      <c r="C145">
        <v>128</v>
      </c>
      <c r="D145">
        <v>37</v>
      </c>
      <c r="E145">
        <f>MONTH(Tabela3[[#This Row],[DATA DOSTAWY]])</f>
        <v>3</v>
      </c>
      <c r="F145">
        <f t="shared" si="14"/>
        <v>183840</v>
      </c>
      <c r="G145">
        <f t="shared" si="16"/>
        <v>296</v>
      </c>
      <c r="H145">
        <f t="shared" si="17"/>
        <v>238</v>
      </c>
      <c r="I145">
        <f t="shared" si="18"/>
        <v>762</v>
      </c>
      <c r="J145" t="str">
        <f t="shared" si="15"/>
        <v>KOSTKA</v>
      </c>
    </row>
    <row r="146" spans="1:10" x14ac:dyDescent="0.25">
      <c r="A146" s="5">
        <v>42071</v>
      </c>
      <c r="B146">
        <v>22</v>
      </c>
      <c r="C146">
        <v>115</v>
      </c>
      <c r="D146">
        <v>28</v>
      </c>
      <c r="E146">
        <f>MONTH(Tabela3[[#This Row],[DATA DOSTAWY]])</f>
        <v>3</v>
      </c>
      <c r="F146">
        <f t="shared" si="14"/>
        <v>97010</v>
      </c>
      <c r="G146">
        <f t="shared" si="16"/>
        <v>118</v>
      </c>
      <c r="H146">
        <f t="shared" si="17"/>
        <v>353</v>
      </c>
      <c r="I146">
        <f t="shared" si="18"/>
        <v>790</v>
      </c>
      <c r="J146" t="str">
        <f t="shared" si="15"/>
        <v>ORZECH</v>
      </c>
    </row>
    <row r="147" spans="1:10" x14ac:dyDescent="0.25">
      <c r="A147" s="5">
        <v>42072</v>
      </c>
      <c r="B147">
        <v>50</v>
      </c>
      <c r="C147">
        <v>99</v>
      </c>
      <c r="D147">
        <v>78</v>
      </c>
      <c r="E147">
        <f>MONTH(Tabela3[[#This Row],[DATA DOSTAWY]])</f>
        <v>3</v>
      </c>
      <c r="F147">
        <f t="shared" si="14"/>
        <v>125270</v>
      </c>
      <c r="G147">
        <f t="shared" si="16"/>
        <v>168</v>
      </c>
      <c r="H147">
        <f t="shared" si="17"/>
        <v>192</v>
      </c>
      <c r="I147">
        <f t="shared" si="18"/>
        <v>868</v>
      </c>
      <c r="J147" t="str">
        <f t="shared" si="15"/>
        <v>MIAŁ</v>
      </c>
    </row>
    <row r="148" spans="1:10" x14ac:dyDescent="0.25">
      <c r="A148" s="5">
        <v>42073</v>
      </c>
      <c r="B148">
        <v>178</v>
      </c>
      <c r="C148">
        <v>146</v>
      </c>
      <c r="D148">
        <v>75</v>
      </c>
      <c r="E148">
        <f>MONTH(Tabela3[[#This Row],[DATA DOSTAWY]])</f>
        <v>3</v>
      </c>
      <c r="F148">
        <f t="shared" si="14"/>
        <v>240950</v>
      </c>
      <c r="G148">
        <f t="shared" si="16"/>
        <v>346</v>
      </c>
      <c r="H148">
        <f t="shared" si="17"/>
        <v>338</v>
      </c>
      <c r="I148">
        <f t="shared" si="18"/>
        <v>623</v>
      </c>
      <c r="J148" t="str">
        <f t="shared" si="15"/>
        <v>KOSTKA</v>
      </c>
    </row>
    <row r="149" spans="1:10" x14ac:dyDescent="0.25">
      <c r="A149" s="5">
        <v>42074</v>
      </c>
      <c r="B149">
        <v>97</v>
      </c>
      <c r="C149">
        <v>135</v>
      </c>
      <c r="D149">
        <v>66</v>
      </c>
      <c r="E149">
        <f>MONTH(Tabela3[[#This Row],[DATA DOSTAWY]])</f>
        <v>3</v>
      </c>
      <c r="F149">
        <f t="shared" si="14"/>
        <v>175225</v>
      </c>
      <c r="G149">
        <f t="shared" si="16"/>
        <v>243</v>
      </c>
      <c r="H149">
        <f t="shared" si="17"/>
        <v>473</v>
      </c>
      <c r="I149">
        <f t="shared" si="18"/>
        <v>689</v>
      </c>
      <c r="J149" t="str">
        <f t="shared" si="15"/>
        <v>KOSTKA</v>
      </c>
    </row>
    <row r="150" spans="1:10" x14ac:dyDescent="0.25">
      <c r="A150" s="5">
        <v>42075</v>
      </c>
      <c r="B150">
        <v>138</v>
      </c>
      <c r="C150">
        <v>160</v>
      </c>
      <c r="D150">
        <v>6</v>
      </c>
      <c r="E150">
        <f>MONTH(Tabela3[[#This Row],[DATA DOSTAWY]])</f>
        <v>3</v>
      </c>
      <c r="F150">
        <f t="shared" si="14"/>
        <v>196010</v>
      </c>
      <c r="G150">
        <f t="shared" si="16"/>
        <v>181</v>
      </c>
      <c r="H150">
        <f t="shared" si="17"/>
        <v>633</v>
      </c>
      <c r="I150">
        <f t="shared" si="18"/>
        <v>695</v>
      </c>
      <c r="J150" t="str">
        <f t="shared" si="15"/>
        <v>ORZECH</v>
      </c>
    </row>
    <row r="151" spans="1:10" x14ac:dyDescent="0.25">
      <c r="A151" s="5">
        <v>42076</v>
      </c>
      <c r="B151">
        <v>194</v>
      </c>
      <c r="C151">
        <v>87</v>
      </c>
      <c r="D151">
        <v>60</v>
      </c>
      <c r="E151">
        <f>MONTH(Tabela3[[#This Row],[DATA DOSTAWY]])</f>
        <v>3</v>
      </c>
      <c r="F151">
        <f t="shared" si="14"/>
        <v>209630</v>
      </c>
      <c r="G151">
        <f t="shared" si="16"/>
        <v>375</v>
      </c>
      <c r="H151">
        <f t="shared" si="17"/>
        <v>460</v>
      </c>
      <c r="I151">
        <f t="shared" si="18"/>
        <v>755</v>
      </c>
      <c r="J151" t="str">
        <f t="shared" si="15"/>
        <v>KOSTKA</v>
      </c>
    </row>
    <row r="152" spans="1:10" x14ac:dyDescent="0.25">
      <c r="A152" s="5">
        <v>42077</v>
      </c>
      <c r="B152">
        <v>86</v>
      </c>
      <c r="C152">
        <v>21</v>
      </c>
      <c r="D152">
        <v>45</v>
      </c>
      <c r="E152">
        <f>MONTH(Tabela3[[#This Row],[DATA DOSTAWY]])</f>
        <v>3</v>
      </c>
      <c r="F152">
        <f t="shared" si="14"/>
        <v>89030</v>
      </c>
      <c r="G152">
        <f t="shared" si="16"/>
        <v>261</v>
      </c>
      <c r="H152">
        <f t="shared" si="17"/>
        <v>481</v>
      </c>
      <c r="I152">
        <f t="shared" si="18"/>
        <v>800</v>
      </c>
      <c r="J152" t="str">
        <f t="shared" si="15"/>
        <v>KOSTKA</v>
      </c>
    </row>
    <row r="153" spans="1:10" x14ac:dyDescent="0.25">
      <c r="A153" s="5">
        <v>42078</v>
      </c>
      <c r="B153">
        <v>26</v>
      </c>
      <c r="C153">
        <v>60</v>
      </c>
      <c r="D153">
        <v>44</v>
      </c>
      <c r="E153">
        <f>MONTH(Tabela3[[#This Row],[DATA DOSTAWY]])</f>
        <v>3</v>
      </c>
      <c r="F153">
        <f t="shared" si="14"/>
        <v>71730</v>
      </c>
      <c r="G153">
        <f t="shared" si="16"/>
        <v>87</v>
      </c>
      <c r="H153">
        <f t="shared" si="17"/>
        <v>541</v>
      </c>
      <c r="I153">
        <f t="shared" si="18"/>
        <v>844</v>
      </c>
      <c r="J153" t="str">
        <f t="shared" si="15"/>
        <v>ORZECH</v>
      </c>
    </row>
    <row r="154" spans="1:10" x14ac:dyDescent="0.25">
      <c r="A154" s="5">
        <v>42079</v>
      </c>
      <c r="B154">
        <v>28</v>
      </c>
      <c r="C154">
        <v>35</v>
      </c>
      <c r="D154">
        <v>96</v>
      </c>
      <c r="E154">
        <f>MONTH(Tabela3[[#This Row],[DATA DOSTAWY]])</f>
        <v>3</v>
      </c>
      <c r="F154">
        <f t="shared" si="14"/>
        <v>77360</v>
      </c>
      <c r="G154">
        <f t="shared" si="16"/>
        <v>115</v>
      </c>
      <c r="H154">
        <f t="shared" si="17"/>
        <v>316</v>
      </c>
      <c r="I154">
        <f t="shared" si="18"/>
        <v>940</v>
      </c>
      <c r="J154" t="str">
        <f t="shared" si="15"/>
        <v>ORZECH</v>
      </c>
    </row>
    <row r="155" spans="1:10" x14ac:dyDescent="0.25">
      <c r="A155" s="5">
        <v>42080</v>
      </c>
      <c r="B155">
        <v>53</v>
      </c>
      <c r="C155">
        <v>100</v>
      </c>
      <c r="D155">
        <v>64</v>
      </c>
      <c r="E155">
        <f>MONTH(Tabela3[[#This Row],[DATA DOSTAWY]])</f>
        <v>3</v>
      </c>
      <c r="F155">
        <f t="shared" si="14"/>
        <v>122625</v>
      </c>
      <c r="G155">
        <f t="shared" si="16"/>
        <v>168</v>
      </c>
      <c r="H155">
        <f t="shared" si="17"/>
        <v>156</v>
      </c>
      <c r="I155">
        <f t="shared" si="18"/>
        <v>1004</v>
      </c>
      <c r="J155" t="str">
        <f t="shared" si="15"/>
        <v>MIAŁ</v>
      </c>
    </row>
    <row r="156" spans="1:10" x14ac:dyDescent="0.25">
      <c r="A156" s="5">
        <v>42081</v>
      </c>
      <c r="B156">
        <v>168</v>
      </c>
      <c r="C156">
        <v>64</v>
      </c>
      <c r="D156">
        <v>46</v>
      </c>
      <c r="E156">
        <f>MONTH(Tabela3[[#This Row],[DATA DOSTAWY]])</f>
        <v>3</v>
      </c>
      <c r="F156">
        <f t="shared" si="14"/>
        <v>172240</v>
      </c>
      <c r="G156">
        <f t="shared" si="16"/>
        <v>336</v>
      </c>
      <c r="H156">
        <f t="shared" si="17"/>
        <v>220</v>
      </c>
      <c r="I156">
        <f t="shared" si="18"/>
        <v>730</v>
      </c>
      <c r="J156" t="str">
        <f t="shared" si="15"/>
        <v>KOSTKA</v>
      </c>
    </row>
    <row r="157" spans="1:10" x14ac:dyDescent="0.25">
      <c r="A157" s="5">
        <v>42082</v>
      </c>
      <c r="B157">
        <v>77</v>
      </c>
      <c r="C157">
        <v>60</v>
      </c>
      <c r="D157">
        <v>35</v>
      </c>
      <c r="E157">
        <f>MONTH(Tabela3[[#This Row],[DATA DOSTAWY]])</f>
        <v>3</v>
      </c>
      <c r="F157">
        <f t="shared" si="14"/>
        <v>103245</v>
      </c>
      <c r="G157">
        <f t="shared" si="16"/>
        <v>213</v>
      </c>
      <c r="H157">
        <f t="shared" si="17"/>
        <v>280</v>
      </c>
      <c r="I157">
        <f t="shared" si="18"/>
        <v>765</v>
      </c>
      <c r="J157" t="str">
        <f t="shared" si="15"/>
        <v>KOSTKA</v>
      </c>
    </row>
    <row r="158" spans="1:10" x14ac:dyDescent="0.25">
      <c r="A158" s="5">
        <v>42083</v>
      </c>
      <c r="B158">
        <v>17</v>
      </c>
      <c r="C158">
        <v>80</v>
      </c>
      <c r="D158">
        <v>30</v>
      </c>
      <c r="E158">
        <f>MONTH(Tabela3[[#This Row],[DATA DOSTAWY]])</f>
        <v>3</v>
      </c>
      <c r="F158">
        <f t="shared" si="14"/>
        <v>72645</v>
      </c>
      <c r="G158">
        <f t="shared" si="16"/>
        <v>30</v>
      </c>
      <c r="H158">
        <f t="shared" si="17"/>
        <v>360</v>
      </c>
      <c r="I158">
        <f t="shared" si="18"/>
        <v>795</v>
      </c>
      <c r="J158" t="str">
        <f t="shared" si="15"/>
        <v>ORZECH</v>
      </c>
    </row>
    <row r="159" spans="1:10" x14ac:dyDescent="0.25">
      <c r="A159" s="5">
        <v>42084</v>
      </c>
      <c r="B159">
        <v>175</v>
      </c>
      <c r="C159">
        <v>47</v>
      </c>
      <c r="D159">
        <v>25</v>
      </c>
      <c r="E159">
        <f>MONTH(Tabela3[[#This Row],[DATA DOSTAWY]])</f>
        <v>3</v>
      </c>
      <c r="F159">
        <f t="shared" si="14"/>
        <v>158515</v>
      </c>
      <c r="G159">
        <f t="shared" si="16"/>
        <v>205</v>
      </c>
      <c r="H159">
        <f t="shared" si="17"/>
        <v>147</v>
      </c>
      <c r="I159">
        <f t="shared" si="18"/>
        <v>820</v>
      </c>
      <c r="J159" t="str">
        <f t="shared" si="15"/>
        <v>KOSTKA</v>
      </c>
    </row>
    <row r="160" spans="1:10" x14ac:dyDescent="0.25">
      <c r="A160" s="5">
        <v>42085</v>
      </c>
      <c r="B160">
        <v>164</v>
      </c>
      <c r="C160">
        <v>60</v>
      </c>
      <c r="D160">
        <v>22</v>
      </c>
      <c r="E160">
        <f>MONTH(Tabela3[[#This Row],[DATA DOSTAWY]])</f>
        <v>3</v>
      </c>
      <c r="F160">
        <f t="shared" si="14"/>
        <v>157900</v>
      </c>
      <c r="G160">
        <f t="shared" si="16"/>
        <v>169</v>
      </c>
      <c r="H160">
        <f t="shared" si="17"/>
        <v>207</v>
      </c>
      <c r="I160">
        <f t="shared" si="18"/>
        <v>842</v>
      </c>
      <c r="J160" t="str">
        <f t="shared" si="15"/>
        <v>MIAŁ</v>
      </c>
    </row>
    <row r="161" spans="1:10" x14ac:dyDescent="0.25">
      <c r="A161" s="5">
        <v>42086</v>
      </c>
      <c r="B161">
        <v>199</v>
      </c>
      <c r="C161">
        <v>80</v>
      </c>
      <c r="D161">
        <v>45</v>
      </c>
      <c r="E161">
        <f>MONTH(Tabela3[[#This Row],[DATA DOSTAWY]])</f>
        <v>3</v>
      </c>
      <c r="F161">
        <f t="shared" si="14"/>
        <v>203015</v>
      </c>
      <c r="G161">
        <f t="shared" si="16"/>
        <v>368</v>
      </c>
      <c r="H161">
        <f t="shared" si="17"/>
        <v>287</v>
      </c>
      <c r="I161">
        <f t="shared" si="18"/>
        <v>567</v>
      </c>
      <c r="J161" t="str">
        <f t="shared" si="15"/>
        <v>KOSTKA</v>
      </c>
    </row>
    <row r="162" spans="1:10" x14ac:dyDescent="0.25">
      <c r="A162" s="5">
        <v>42087</v>
      </c>
      <c r="B162">
        <v>111</v>
      </c>
      <c r="C162">
        <v>92</v>
      </c>
      <c r="D162">
        <v>45</v>
      </c>
      <c r="E162">
        <f>MONTH(Tabela3[[#This Row],[DATA DOSTAWY]])</f>
        <v>3</v>
      </c>
      <c r="F162">
        <f t="shared" ref="F162:F184" si="19">B162*$S$3+C162*$S$4+D162*$S$5</f>
        <v>150175</v>
      </c>
      <c r="G162">
        <f t="shared" si="16"/>
        <v>279</v>
      </c>
      <c r="H162">
        <f t="shared" si="17"/>
        <v>379</v>
      </c>
      <c r="I162">
        <f t="shared" si="18"/>
        <v>612</v>
      </c>
      <c r="J162" t="str">
        <f t="shared" ref="J162:J193" si="20">IF(G162&gt;=200,"KOSTKA",IF(H162&gt;=260,"ORZECH",IF(I162&gt;=320,"MIAŁ"," ")))</f>
        <v>KOSTKA</v>
      </c>
    </row>
    <row r="163" spans="1:10" x14ac:dyDescent="0.25">
      <c r="A163" s="5">
        <v>42088</v>
      </c>
      <c r="B163">
        <v>58</v>
      </c>
      <c r="C163">
        <v>90</v>
      </c>
      <c r="D163">
        <v>40</v>
      </c>
      <c r="E163">
        <f>MONTH(Tabela3[[#This Row],[DATA DOSTAWY]])</f>
        <v>3</v>
      </c>
      <c r="F163">
        <f t="shared" si="19"/>
        <v>110730</v>
      </c>
      <c r="G163">
        <f t="shared" si="16"/>
        <v>137</v>
      </c>
      <c r="H163">
        <f t="shared" si="17"/>
        <v>469</v>
      </c>
      <c r="I163">
        <f t="shared" si="18"/>
        <v>652</v>
      </c>
      <c r="J163" t="str">
        <f t="shared" si="20"/>
        <v>ORZECH</v>
      </c>
    </row>
    <row r="164" spans="1:10" x14ac:dyDescent="0.25">
      <c r="A164" s="5">
        <v>42089</v>
      </c>
      <c r="B164">
        <v>59</v>
      </c>
      <c r="C164">
        <v>164</v>
      </c>
      <c r="D164">
        <v>47</v>
      </c>
      <c r="E164">
        <f>MONTH(Tabela3[[#This Row],[DATA DOSTAWY]])</f>
        <v>3</v>
      </c>
      <c r="F164">
        <f t="shared" si="19"/>
        <v>159955</v>
      </c>
      <c r="G164">
        <f t="shared" si="16"/>
        <v>196</v>
      </c>
      <c r="H164">
        <f t="shared" si="17"/>
        <v>373</v>
      </c>
      <c r="I164">
        <f t="shared" si="18"/>
        <v>699</v>
      </c>
      <c r="J164" t="str">
        <f t="shared" si="20"/>
        <v>ORZECH</v>
      </c>
    </row>
    <row r="165" spans="1:10" x14ac:dyDescent="0.25">
      <c r="A165" s="5">
        <v>42090</v>
      </c>
      <c r="B165">
        <v>158</v>
      </c>
      <c r="C165">
        <v>120</v>
      </c>
      <c r="D165">
        <v>30</v>
      </c>
      <c r="E165">
        <f>MONTH(Tabela3[[#This Row],[DATA DOSTAWY]])</f>
        <v>3</v>
      </c>
      <c r="F165">
        <f t="shared" si="19"/>
        <v>194030</v>
      </c>
      <c r="G165">
        <f t="shared" si="16"/>
        <v>354</v>
      </c>
      <c r="H165">
        <f t="shared" si="17"/>
        <v>233</v>
      </c>
      <c r="I165">
        <f t="shared" si="18"/>
        <v>729</v>
      </c>
      <c r="J165" t="str">
        <f t="shared" si="20"/>
        <v>KOSTKA</v>
      </c>
    </row>
    <row r="166" spans="1:10" x14ac:dyDescent="0.25">
      <c r="A166" s="5">
        <v>42091</v>
      </c>
      <c r="B166">
        <v>84</v>
      </c>
      <c r="C166">
        <v>90</v>
      </c>
      <c r="D166">
        <v>30</v>
      </c>
      <c r="E166">
        <f>MONTH(Tabela3[[#This Row],[DATA DOSTAWY]])</f>
        <v>3</v>
      </c>
      <c r="F166">
        <f t="shared" si="19"/>
        <v>124740</v>
      </c>
      <c r="G166">
        <f t="shared" si="16"/>
        <v>238</v>
      </c>
      <c r="H166">
        <f t="shared" si="17"/>
        <v>323</v>
      </c>
      <c r="I166">
        <f t="shared" si="18"/>
        <v>759</v>
      </c>
      <c r="J166" t="str">
        <f t="shared" si="20"/>
        <v>KOSTKA</v>
      </c>
    </row>
    <row r="167" spans="1:10" x14ac:dyDescent="0.25">
      <c r="A167" s="5">
        <v>42092</v>
      </c>
      <c r="B167">
        <v>64</v>
      </c>
      <c r="C167">
        <v>61</v>
      </c>
      <c r="D167">
        <v>60</v>
      </c>
      <c r="E167">
        <f>MONTH(Tabela3[[#This Row],[DATA DOSTAWY]])</f>
        <v>3</v>
      </c>
      <c r="F167">
        <f t="shared" si="19"/>
        <v>104460</v>
      </c>
      <c r="G167">
        <f t="shared" si="16"/>
        <v>102</v>
      </c>
      <c r="H167">
        <f t="shared" si="17"/>
        <v>384</v>
      </c>
      <c r="I167">
        <f t="shared" si="18"/>
        <v>819</v>
      </c>
      <c r="J167" t="str">
        <f t="shared" si="20"/>
        <v>ORZECH</v>
      </c>
    </row>
    <row r="168" spans="1:10" x14ac:dyDescent="0.25">
      <c r="A168" s="5">
        <v>42093</v>
      </c>
      <c r="B168">
        <v>125</v>
      </c>
      <c r="C168">
        <v>84</v>
      </c>
      <c r="D168">
        <v>40</v>
      </c>
      <c r="E168">
        <f>MONTH(Tabela3[[#This Row],[DATA DOSTAWY]])</f>
        <v>3</v>
      </c>
      <c r="F168">
        <f t="shared" si="19"/>
        <v>152905</v>
      </c>
      <c r="G168">
        <f t="shared" si="16"/>
        <v>227</v>
      </c>
      <c r="H168">
        <f t="shared" si="17"/>
        <v>208</v>
      </c>
      <c r="I168">
        <f t="shared" si="18"/>
        <v>859</v>
      </c>
      <c r="J168" t="str">
        <f t="shared" si="20"/>
        <v>KOSTKA</v>
      </c>
    </row>
    <row r="169" spans="1:10" x14ac:dyDescent="0.25">
      <c r="A169" s="5">
        <v>42094</v>
      </c>
      <c r="B169">
        <v>148</v>
      </c>
      <c r="C169">
        <v>110</v>
      </c>
      <c r="D169">
        <v>50</v>
      </c>
      <c r="E169">
        <f>MONTH(Tabela3[[#This Row],[DATA DOSTAWY]])</f>
        <v>3</v>
      </c>
      <c r="F169">
        <f t="shared" si="19"/>
        <v>188580</v>
      </c>
      <c r="G169">
        <f t="shared" si="16"/>
        <v>175</v>
      </c>
      <c r="H169">
        <f t="shared" si="17"/>
        <v>318</v>
      </c>
      <c r="I169">
        <f t="shared" si="18"/>
        <v>909</v>
      </c>
      <c r="J169" t="str">
        <f t="shared" si="20"/>
        <v>ORZECH</v>
      </c>
    </row>
    <row r="170" spans="1:10" x14ac:dyDescent="0.25">
      <c r="A170" s="5">
        <v>42095</v>
      </c>
      <c r="B170">
        <v>172</v>
      </c>
      <c r="C170">
        <v>100</v>
      </c>
      <c r="D170">
        <v>30</v>
      </c>
      <c r="E170">
        <f>MONTH(Tabela3[[#This Row],[DATA DOSTAWY]])</f>
        <v>4</v>
      </c>
      <c r="F170">
        <f t="shared" si="19"/>
        <v>191220</v>
      </c>
      <c r="G170">
        <f t="shared" si="16"/>
        <v>347</v>
      </c>
      <c r="H170">
        <f t="shared" si="17"/>
        <v>158</v>
      </c>
      <c r="I170">
        <f t="shared" si="18"/>
        <v>939</v>
      </c>
      <c r="J170" t="str">
        <f t="shared" si="20"/>
        <v>KOSTKA</v>
      </c>
    </row>
    <row r="171" spans="1:10" x14ac:dyDescent="0.25">
      <c r="A171" s="5">
        <v>42096</v>
      </c>
      <c r="B171">
        <v>103</v>
      </c>
      <c r="C171">
        <v>60</v>
      </c>
      <c r="D171">
        <v>40</v>
      </c>
      <c r="E171">
        <f>MONTH(Tabela3[[#This Row],[DATA DOSTAWY]])</f>
        <v>4</v>
      </c>
      <c r="F171">
        <f t="shared" si="19"/>
        <v>122955</v>
      </c>
      <c r="G171">
        <f t="shared" si="16"/>
        <v>250</v>
      </c>
      <c r="H171">
        <f t="shared" si="17"/>
        <v>218</v>
      </c>
      <c r="I171">
        <f t="shared" si="18"/>
        <v>979</v>
      </c>
      <c r="J171" t="str">
        <f t="shared" si="20"/>
        <v>KOSTKA</v>
      </c>
    </row>
    <row r="172" spans="1:10" x14ac:dyDescent="0.25">
      <c r="A172" s="5">
        <v>42097</v>
      </c>
      <c r="B172">
        <v>191</v>
      </c>
      <c r="C172">
        <v>41</v>
      </c>
      <c r="D172">
        <v>52</v>
      </c>
      <c r="E172">
        <f>MONTH(Tabela3[[#This Row],[DATA DOSTAWY]])</f>
        <v>4</v>
      </c>
      <c r="F172">
        <f t="shared" si="19"/>
        <v>176015</v>
      </c>
      <c r="G172">
        <f t="shared" si="16"/>
        <v>241</v>
      </c>
      <c r="H172">
        <f t="shared" si="17"/>
        <v>259</v>
      </c>
      <c r="I172">
        <f t="shared" si="18"/>
        <v>1031</v>
      </c>
      <c r="J172" t="str">
        <f t="shared" si="20"/>
        <v>KOSTKA</v>
      </c>
    </row>
    <row r="173" spans="1:10" x14ac:dyDescent="0.25">
      <c r="A173" s="5">
        <v>42098</v>
      </c>
      <c r="B173">
        <v>128</v>
      </c>
      <c r="C173">
        <v>98</v>
      </c>
      <c r="D173">
        <v>40</v>
      </c>
      <c r="E173">
        <f>MONTH(Tabela3[[#This Row],[DATA DOSTAWY]])</f>
        <v>4</v>
      </c>
      <c r="F173">
        <f t="shared" si="19"/>
        <v>163640</v>
      </c>
      <c r="G173">
        <f t="shared" si="16"/>
        <v>169</v>
      </c>
      <c r="H173">
        <f t="shared" si="17"/>
        <v>357</v>
      </c>
      <c r="I173">
        <f t="shared" si="18"/>
        <v>1071</v>
      </c>
      <c r="J173" t="str">
        <f t="shared" si="20"/>
        <v>ORZECH</v>
      </c>
    </row>
    <row r="174" spans="1:10" x14ac:dyDescent="0.25">
      <c r="A174" s="5">
        <v>42099</v>
      </c>
      <c r="B174">
        <v>75</v>
      </c>
      <c r="C174">
        <v>87</v>
      </c>
      <c r="D174">
        <v>47</v>
      </c>
      <c r="E174">
        <f>MONTH(Tabela3[[#This Row],[DATA DOSTAWY]])</f>
        <v>4</v>
      </c>
      <c r="F174">
        <f t="shared" si="19"/>
        <v>123175</v>
      </c>
      <c r="G174">
        <f t="shared" si="16"/>
        <v>244</v>
      </c>
      <c r="H174">
        <f t="shared" si="17"/>
        <v>184</v>
      </c>
      <c r="I174">
        <f t="shared" si="18"/>
        <v>1118</v>
      </c>
      <c r="J174" t="str">
        <f t="shared" si="20"/>
        <v>KOSTKA</v>
      </c>
    </row>
    <row r="175" spans="1:10" x14ac:dyDescent="0.25">
      <c r="A175" s="5">
        <v>42100</v>
      </c>
      <c r="B175">
        <v>38</v>
      </c>
      <c r="C175">
        <v>100</v>
      </c>
      <c r="D175">
        <v>50</v>
      </c>
      <c r="E175">
        <f>MONTH(Tabela3[[#This Row],[DATA DOSTAWY]])</f>
        <v>4</v>
      </c>
      <c r="F175">
        <f t="shared" si="19"/>
        <v>107030</v>
      </c>
      <c r="G175">
        <f t="shared" si="16"/>
        <v>82</v>
      </c>
      <c r="H175">
        <f t="shared" si="17"/>
        <v>284</v>
      </c>
      <c r="I175">
        <f t="shared" si="18"/>
        <v>1168</v>
      </c>
      <c r="J175" t="str">
        <f t="shared" si="20"/>
        <v>ORZECH</v>
      </c>
    </row>
    <row r="176" spans="1:10" x14ac:dyDescent="0.25">
      <c r="A176" s="5">
        <v>42101</v>
      </c>
      <c r="B176">
        <v>80</v>
      </c>
      <c r="C176">
        <v>40</v>
      </c>
      <c r="D176">
        <v>30</v>
      </c>
      <c r="E176">
        <f>MONTH(Tabela3[[#This Row],[DATA DOSTAWY]])</f>
        <v>4</v>
      </c>
      <c r="F176">
        <f t="shared" si="19"/>
        <v>91000</v>
      </c>
      <c r="G176">
        <f t="shared" si="16"/>
        <v>162</v>
      </c>
      <c r="H176">
        <f t="shared" si="17"/>
        <v>64</v>
      </c>
      <c r="I176">
        <f t="shared" si="18"/>
        <v>1198</v>
      </c>
      <c r="J176" t="str">
        <f t="shared" si="20"/>
        <v>MIAŁ</v>
      </c>
    </row>
    <row r="177" spans="1:10" x14ac:dyDescent="0.25">
      <c r="A177" s="5">
        <v>42102</v>
      </c>
      <c r="B177">
        <v>55</v>
      </c>
      <c r="C177">
        <v>60</v>
      </c>
      <c r="D177">
        <v>50</v>
      </c>
      <c r="E177">
        <f>MONTH(Tabela3[[#This Row],[DATA DOSTAWY]])</f>
        <v>4</v>
      </c>
      <c r="F177">
        <f t="shared" si="19"/>
        <v>93875</v>
      </c>
      <c r="G177">
        <f t="shared" si="16"/>
        <v>217</v>
      </c>
      <c r="H177">
        <f t="shared" si="17"/>
        <v>124</v>
      </c>
      <c r="I177">
        <f t="shared" si="18"/>
        <v>928</v>
      </c>
      <c r="J177" t="str">
        <f t="shared" si="20"/>
        <v>KOSTKA</v>
      </c>
    </row>
    <row r="178" spans="1:10" x14ac:dyDescent="0.25">
      <c r="A178" s="5">
        <v>42103</v>
      </c>
      <c r="B178">
        <v>10</v>
      </c>
      <c r="C178">
        <v>80</v>
      </c>
      <c r="D178">
        <v>48</v>
      </c>
      <c r="E178">
        <f>MONTH(Tabela3[[#This Row],[DATA DOSTAWY]])</f>
        <v>4</v>
      </c>
      <c r="F178">
        <f t="shared" si="19"/>
        <v>74690</v>
      </c>
      <c r="G178">
        <f t="shared" si="16"/>
        <v>27</v>
      </c>
      <c r="H178">
        <f t="shared" si="17"/>
        <v>204</v>
      </c>
      <c r="I178">
        <f t="shared" si="18"/>
        <v>976</v>
      </c>
      <c r="J178" t="str">
        <f t="shared" si="20"/>
        <v>MIAŁ</v>
      </c>
    </row>
    <row r="179" spans="1:10" x14ac:dyDescent="0.25">
      <c r="A179" s="5">
        <v>42104</v>
      </c>
      <c r="B179">
        <v>95</v>
      </c>
      <c r="C179">
        <v>60</v>
      </c>
      <c r="D179">
        <v>51</v>
      </c>
      <c r="E179">
        <f>MONTH(Tabela3[[#This Row],[DATA DOSTAWY]])</f>
        <v>4</v>
      </c>
      <c r="F179">
        <f t="shared" si="19"/>
        <v>121655</v>
      </c>
      <c r="G179">
        <f t="shared" si="16"/>
        <v>122</v>
      </c>
      <c r="H179">
        <f t="shared" si="17"/>
        <v>264</v>
      </c>
      <c r="I179">
        <f t="shared" si="18"/>
        <v>707</v>
      </c>
      <c r="J179" t="str">
        <f t="shared" si="20"/>
        <v>ORZECH</v>
      </c>
    </row>
    <row r="180" spans="1:10" x14ac:dyDescent="0.25">
      <c r="A180" s="5">
        <v>42105</v>
      </c>
      <c r="B180">
        <v>90</v>
      </c>
      <c r="C180">
        <v>100</v>
      </c>
      <c r="D180">
        <v>50</v>
      </c>
      <c r="E180">
        <f>MONTH(Tabela3[[#This Row],[DATA DOSTAWY]])</f>
        <v>4</v>
      </c>
      <c r="F180">
        <f t="shared" si="19"/>
        <v>142650</v>
      </c>
      <c r="G180">
        <f t="shared" si="16"/>
        <v>212</v>
      </c>
      <c r="H180">
        <f t="shared" si="17"/>
        <v>104</v>
      </c>
      <c r="I180">
        <f t="shared" si="18"/>
        <v>757</v>
      </c>
      <c r="J180" t="str">
        <f t="shared" si="20"/>
        <v>KOSTKA</v>
      </c>
    </row>
    <row r="181" spans="1:10" x14ac:dyDescent="0.25">
      <c r="A181" s="5">
        <v>42106</v>
      </c>
      <c r="B181">
        <v>186</v>
      </c>
      <c r="C181">
        <v>60</v>
      </c>
      <c r="D181">
        <v>92</v>
      </c>
      <c r="E181">
        <f>MONTH(Tabela3[[#This Row],[DATA DOSTAWY]])</f>
        <v>4</v>
      </c>
      <c r="F181">
        <f t="shared" si="19"/>
        <v>199570</v>
      </c>
      <c r="G181">
        <f t="shared" si="16"/>
        <v>198</v>
      </c>
      <c r="H181">
        <f t="shared" si="17"/>
        <v>164</v>
      </c>
      <c r="I181">
        <f t="shared" si="18"/>
        <v>849</v>
      </c>
      <c r="J181" t="str">
        <f t="shared" si="20"/>
        <v>MIAŁ</v>
      </c>
    </row>
    <row r="182" spans="1:10" x14ac:dyDescent="0.25">
      <c r="A182" s="5">
        <v>42107</v>
      </c>
      <c r="B182">
        <v>2</v>
      </c>
      <c r="C182">
        <v>40</v>
      </c>
      <c r="D182">
        <v>50</v>
      </c>
      <c r="E182">
        <f>MONTH(Tabela3[[#This Row],[DATA DOSTAWY]])</f>
        <v>4</v>
      </c>
      <c r="F182">
        <f t="shared" si="19"/>
        <v>45170</v>
      </c>
      <c r="G182">
        <f t="shared" si="16"/>
        <v>200</v>
      </c>
      <c r="H182">
        <f t="shared" si="17"/>
        <v>204</v>
      </c>
      <c r="I182">
        <f t="shared" si="18"/>
        <v>579</v>
      </c>
      <c r="J182" t="str">
        <f t="shared" si="20"/>
        <v>KOSTKA</v>
      </c>
    </row>
    <row r="183" spans="1:10" x14ac:dyDescent="0.25">
      <c r="A183" s="5">
        <v>42108</v>
      </c>
      <c r="B183">
        <v>136</v>
      </c>
      <c r="C183">
        <v>20</v>
      </c>
      <c r="D183">
        <v>66</v>
      </c>
      <c r="E183">
        <f>MONTH(Tabela3[[#This Row],[DATA DOSTAWY]])</f>
        <v>4</v>
      </c>
      <c r="F183">
        <f t="shared" si="19"/>
        <v>130640</v>
      </c>
      <c r="G183">
        <f t="shared" si="16"/>
        <v>136</v>
      </c>
      <c r="H183">
        <f t="shared" si="17"/>
        <v>224</v>
      </c>
      <c r="I183">
        <f t="shared" si="18"/>
        <v>645</v>
      </c>
      <c r="J183" t="str">
        <f t="shared" si="20"/>
        <v>MIAŁ</v>
      </c>
    </row>
    <row r="184" spans="1:10" x14ac:dyDescent="0.25">
      <c r="A184" s="5">
        <v>42109</v>
      </c>
      <c r="B184">
        <v>4</v>
      </c>
      <c r="C184">
        <v>20</v>
      </c>
      <c r="D184">
        <v>10</v>
      </c>
      <c r="E184">
        <f>MONTH(Tabela3[[#This Row],[DATA DOSTAWY]])</f>
        <v>4</v>
      </c>
      <c r="F184">
        <f t="shared" si="19"/>
        <v>18940</v>
      </c>
      <c r="G184">
        <f t="shared" si="16"/>
        <v>140</v>
      </c>
      <c r="H184">
        <f t="shared" si="17"/>
        <v>244</v>
      </c>
      <c r="I184">
        <f t="shared" si="18"/>
        <v>335</v>
      </c>
      <c r="J184" t="str">
        <f t="shared" si="20"/>
        <v>MIAŁ</v>
      </c>
    </row>
    <row r="186" spans="1:10" x14ac:dyDescent="0.25">
      <c r="F186" s="12" t="s">
        <v>18</v>
      </c>
      <c r="G186" s="12"/>
      <c r="H186" s="12"/>
      <c r="I186" s="12"/>
    </row>
    <row r="187" spans="1:10" x14ac:dyDescent="0.25">
      <c r="F187" s="12">
        <f>SUM(F2:F184)</f>
        <v>25880280</v>
      </c>
      <c r="G187" s="12"/>
      <c r="H187" s="12"/>
      <c r="I187" s="12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Wyniki</vt:lpstr>
      <vt:lpstr>Zadanie 4.1.</vt:lpstr>
      <vt:lpstr>Arkusz Główny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Arkadiusz Sas</dc:creator>
  <cp:lastModifiedBy>Arkadiusz Sas</cp:lastModifiedBy>
  <dcterms:created xsi:type="dcterms:W3CDTF">2021-02-13T10:39:08Z</dcterms:created>
  <dcterms:modified xsi:type="dcterms:W3CDTF">2021-02-13T11:17:40Z</dcterms:modified>
</cp:coreProperties>
</file>