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aurent\OneDrive\Dev\Github\TypeCobol\TypeCobol.Grammar\Perf\"/>
    </mc:Choice>
  </mc:AlternateContent>
  <bookViews>
    <workbookView xWindow="0" yWindow="0" windowWidth="28740" windowHeight="12240" firstSheet="2" activeTab="3"/>
  </bookViews>
  <sheets>
    <sheet name="testIPPBATCH.PGM" sheetId="4" r:id="rId1"/>
    <sheet name="CompileOnce" sheetId="3" r:id="rId2"/>
    <sheet name="codeElement" sheetId="1" r:id="rId3"/>
    <sheet name="cobolCompilationUnit" sheetId="2" r:id="rId4"/>
    <sheet name="Optimizations" sheetId="5" r:id="rId5"/>
    <sheet name="Memory" sheetId="6" r:id="rId6"/>
    <sheet name="After optim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Q3" i="1"/>
  <c r="A30" i="6" l="1"/>
  <c r="J4" i="1" l="1"/>
  <c r="J3" i="2" l="1"/>
  <c r="D5" i="2" l="1"/>
  <c r="D1" i="2" s="1"/>
  <c r="D2" i="2"/>
  <c r="D3" i="2"/>
  <c r="D4" i="2"/>
  <c r="I18" i="1"/>
  <c r="J12" i="1"/>
  <c r="J6" i="1"/>
  <c r="J7" i="1"/>
  <c r="J8" i="1"/>
  <c r="J9" i="1"/>
  <c r="J10" i="1"/>
  <c r="J11" i="1"/>
  <c r="J13" i="1"/>
  <c r="J14" i="1"/>
  <c r="J5" i="1"/>
  <c r="I21" i="1"/>
  <c r="I22" i="1"/>
  <c r="I20" i="1"/>
  <c r="I19" i="1"/>
  <c r="D16" i="1"/>
  <c r="C8" i="3"/>
  <c r="J3" i="1" l="1"/>
</calcChain>
</file>

<file path=xl/sharedStrings.xml><?xml version="1.0" encoding="utf-8"?>
<sst xmlns="http://schemas.openxmlformats.org/spreadsheetml/2006/main" count="112" uniqueCount="63">
  <si>
    <t>ifStatement</t>
  </si>
  <si>
    <t>conditionalExpression</t>
  </si>
  <si>
    <t>RefreshProgramClass</t>
  </si>
  <si>
    <t>IPPBATCH.PGM</t>
  </si>
  <si>
    <t>20 090 lignes</t>
  </si>
  <si>
    <t>UpdateTokensLines</t>
  </si>
  <si>
    <t>RefreshProcessedTokens</t>
  </si>
  <si>
    <t>RefreshCodeElements</t>
  </si>
  <si>
    <t>codeElement</t>
  </si>
  <si>
    <t>cobolCompilationUnit</t>
  </si>
  <si>
    <t>du temps passé dans ANTLR</t>
  </si>
  <si>
    <t>moveStatement</t>
  </si>
  <si>
    <t>identifier</t>
  </si>
  <si>
    <t>performProcedureStatement</t>
  </si>
  <si>
    <t>callStatement</t>
  </si>
  <si>
    <t>callBy</t>
  </si>
  <si>
    <t>computeStatement</t>
  </si>
  <si>
    <t>arithmeticExpression</t>
  </si>
  <si>
    <t>whenConditionalExpression</t>
  </si>
  <si>
    <t>codeElement/AdaptivePredict</t>
  </si>
  <si>
    <t>du temps passé dans 7 rules</t>
  </si>
  <si>
    <t>conditionalExpression/AdaptivePredict</t>
  </si>
  <si>
    <t>simpleCondition/AdaptivePredict</t>
  </si>
  <si>
    <t>operand/AdaptivePredict</t>
  </si>
  <si>
    <t>abbreviatedOr/AdaptivePredict</t>
  </si>
  <si>
    <t>abbreviatedAnd/AdaptivePredict</t>
  </si>
  <si>
    <t>identifier/AdaptivePredict</t>
  </si>
  <si>
    <t>dataNameReference/AdaptivePredict</t>
  </si>
  <si>
    <t>subscript/AdaptivePredict</t>
  </si>
  <si>
    <t>callBy/AdaptivePredict</t>
  </si>
  <si>
    <t>Top 4 rules</t>
  </si>
  <si>
    <t>Top 4 methods</t>
  </si>
  <si>
    <t>section/AdaptivePredict</t>
  </si>
  <si>
    <t>paragraph/AdaptivePredict</t>
  </si>
  <si>
    <t>statement/AdaptivePredict</t>
  </si>
  <si>
    <t>ifStatementWithBody/AdaptivePredict</t>
  </si>
  <si>
    <t>statement</t>
  </si>
  <si>
    <t>Before</t>
  </si>
  <si>
    <t>10s709</t>
  </si>
  <si>
    <t>CobolProgramClass</t>
  </si>
  <si>
    <t>After</t>
  </si>
  <si>
    <t>statement: imperativeStatement | conditionalStatement</t>
  </si>
  <si>
    <t>paragraph: (ParagraphHeader sentence* ) | sentence+</t>
  </si>
  <si>
    <t>Add check</t>
  </si>
  <si>
    <t>None</t>
  </si>
  <si>
    <t xml:space="preserve">statement: AddStatement |…  // no distinction between imperative and conditional statements at the parser level </t>
  </si>
  <si>
    <t>Check that conditional statements were not nested after parsing</t>
  </si>
  <si>
    <t>sectionsAndParagraphs: ((SectionHeader | ParagraphHeader) | sentence)+</t>
  </si>
  <si>
    <t>CodeElements</t>
  </si>
  <si>
    <t>Top 10 methods</t>
  </si>
  <si>
    <t>Top 8 expression methods</t>
  </si>
  <si>
    <t>Réduction mémoire</t>
  </si>
  <si>
    <t>Mo</t>
  </si>
  <si>
    <t>Version optimisée</t>
  </si>
  <si>
    <t>Branche master</t>
  </si>
  <si>
    <t>Gain pull request</t>
  </si>
  <si>
    <t>Scanner</t>
  </si>
  <si>
    <t>Preprocessor</t>
  </si>
  <si>
    <t>CodeElements parser</t>
  </si>
  <si>
    <t>CodeElements builder</t>
  </si>
  <si>
    <t>ProgramClass parser</t>
  </si>
  <si>
    <t>ProgramClass builder</t>
  </si>
  <si>
    <t>dont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</si>
</sst>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3" fillId="2" borderId="0" xfId="0" applyNumberFormat="1" applyFont="1" applyFill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4" fontId="4" fillId="0" borderId="0" xfId="0" applyNumberFormat="1" applyFont="1"/>
    <xf numFmtId="164" fontId="5" fillId="0" borderId="0" xfId="0" applyNumberFormat="1" applyFont="1"/>
    <xf numFmtId="0" fontId="4" fillId="0" borderId="0" xfId="0" applyFont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4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64" fontId="3" fillId="0" borderId="0" xfId="0" applyNumberFormat="1" applyFont="1" applyFill="1"/>
    <xf numFmtId="164" fontId="4" fillId="2" borderId="0" xfId="0" applyNumberFormat="1" applyFont="1" applyFill="1"/>
    <xf numFmtId="164" fontId="5" fillId="2" borderId="0" xfId="0" applyNumberFormat="1" applyFont="1" applyFill="1"/>
    <xf numFmtId="0" fontId="6" fillId="4" borderId="0" xfId="0" applyFont="1" applyFill="1"/>
    <xf numFmtId="0" fontId="1" fillId="4" borderId="0" xfId="0" applyFont="1" applyFill="1"/>
    <xf numFmtId="164" fontId="6" fillId="4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0" fontId="3" fillId="2" borderId="0" xfId="0" applyFont="1" applyFill="1"/>
    <xf numFmtId="1" fontId="3" fillId="2" borderId="0" xfId="0" applyNumberFormat="1" applyFont="1" applyFill="1"/>
    <xf numFmtId="1" fontId="1" fillId="0" borderId="0" xfId="0" applyNumberFormat="1" applyFont="1"/>
    <xf numFmtId="0" fontId="0" fillId="4" borderId="0" xfId="0" applyFill="1"/>
    <xf numFmtId="164" fontId="0" fillId="4" borderId="0" xfId="0" applyNumberFormat="1" applyFill="1"/>
    <xf numFmtId="0" fontId="7" fillId="0" borderId="0" xfId="0" applyFont="1"/>
    <xf numFmtId="164" fontId="8" fillId="0" borderId="0" xfId="0" applyNumberFormat="1" applyFont="1"/>
    <xf numFmtId="10" fontId="1" fillId="2" borderId="0" xfId="0" applyNumberFormat="1" applyFont="1" applyFill="1"/>
    <xf numFmtId="0" fontId="2" fillId="0" borderId="0" xfId="0" applyFont="1"/>
    <xf numFmtId="9" fontId="0" fillId="0" borderId="0" xfId="0" applyNumberFormat="1"/>
    <xf numFmtId="9" fontId="8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26</xdr:row>
      <xdr:rowOff>47625</xdr:rowOff>
    </xdr:from>
    <xdr:to>
      <xdr:col>10</xdr:col>
      <xdr:colOff>218511</xdr:colOff>
      <xdr:row>39</xdr:row>
      <xdr:rowOff>142554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4810125"/>
          <a:ext cx="4514286" cy="2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38100</xdr:rowOff>
    </xdr:from>
    <xdr:to>
      <xdr:col>5</xdr:col>
      <xdr:colOff>180339</xdr:colOff>
      <xdr:row>39</xdr:row>
      <xdr:rowOff>66362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00600"/>
          <a:ext cx="5085714" cy="2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26</xdr:row>
      <xdr:rowOff>19050</xdr:rowOff>
    </xdr:from>
    <xdr:to>
      <xdr:col>18</xdr:col>
      <xdr:colOff>361296</xdr:colOff>
      <xdr:row>52</xdr:row>
      <xdr:rowOff>37479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4100" y="4781550"/>
          <a:ext cx="5228571" cy="4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8</xdr:col>
      <xdr:colOff>608517</xdr:colOff>
      <xdr:row>76</xdr:row>
      <xdr:rowOff>180500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68000"/>
          <a:ext cx="8666667" cy="3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</xdr:col>
      <xdr:colOff>647351</xdr:colOff>
      <xdr:row>89</xdr:row>
      <xdr:rowOff>66429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859000"/>
          <a:ext cx="2790476" cy="1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6</xdr:col>
      <xdr:colOff>294530</xdr:colOff>
      <xdr:row>106</xdr:row>
      <xdr:rowOff>104452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526000"/>
          <a:ext cx="5961905" cy="25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93</xdr:row>
      <xdr:rowOff>19050</xdr:rowOff>
    </xdr:from>
    <xdr:to>
      <xdr:col>16</xdr:col>
      <xdr:colOff>151368</xdr:colOff>
      <xdr:row>118</xdr:row>
      <xdr:rowOff>142264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48375" y="17545050"/>
          <a:ext cx="8257143" cy="4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408457</xdr:colOff>
      <xdr:row>22</xdr:row>
      <xdr:rowOff>171071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8942857" cy="30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760952</xdr:colOff>
      <xdr:row>11</xdr:row>
      <xdr:rowOff>94976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0952" cy="2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10</xdr:col>
      <xdr:colOff>722857</xdr:colOff>
      <xdr:row>24</xdr:row>
      <xdr:rowOff>9238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8342857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8" sqref="F8"/>
    </sheetView>
  </sheetViews>
  <sheetFormatPr baseColWidth="10" defaultRowHeight="15" x14ac:dyDescent="0.25"/>
  <sheetData>
    <row r="1" spans="1:3" x14ac:dyDescent="0.25">
      <c r="A1" t="s">
        <v>3</v>
      </c>
    </row>
    <row r="2" spans="1:3" x14ac:dyDescent="0.25">
      <c r="A2" t="s">
        <v>4</v>
      </c>
    </row>
    <row r="4" spans="1:3" x14ac:dyDescent="0.25">
      <c r="A4" t="s">
        <v>54</v>
      </c>
      <c r="C4" s="38">
        <v>10709</v>
      </c>
    </row>
    <row r="5" spans="1:3" x14ac:dyDescent="0.25">
      <c r="C5" s="38"/>
    </row>
    <row r="6" spans="1:3" x14ac:dyDescent="0.25">
      <c r="A6" t="s">
        <v>53</v>
      </c>
      <c r="C6" s="38">
        <v>3647</v>
      </c>
    </row>
    <row r="8" spans="1:3" x14ac:dyDescent="0.25">
      <c r="A8" t="s">
        <v>55</v>
      </c>
      <c r="C8" s="37">
        <f>(C4-C6)/C4</f>
        <v>0.65944532636100472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3" sqref="E13"/>
    </sheetView>
  </sheetViews>
  <sheetFormatPr baseColWidth="10" defaultRowHeight="15" x14ac:dyDescent="0.25"/>
  <cols>
    <col min="2" max="2" width="20.5703125" customWidth="1"/>
    <col min="5" max="5" width="11.42578125" style="1"/>
  </cols>
  <sheetData>
    <row r="1" spans="1:5" x14ac:dyDescent="0.25">
      <c r="A1" t="s">
        <v>5</v>
      </c>
      <c r="D1" s="1">
        <v>3.0245746691871456E-2</v>
      </c>
    </row>
    <row r="2" spans="1:5" x14ac:dyDescent="0.25">
      <c r="A2" t="s">
        <v>6</v>
      </c>
      <c r="D2" s="1">
        <v>1.2602394454946441E-2</v>
      </c>
    </row>
    <row r="3" spans="1:5" x14ac:dyDescent="0.25">
      <c r="A3" t="s">
        <v>7</v>
      </c>
      <c r="D3" s="1">
        <v>0.47006931316950223</v>
      </c>
    </row>
    <row r="4" spans="1:5" x14ac:dyDescent="0.25">
      <c r="B4" s="2" t="s">
        <v>8</v>
      </c>
      <c r="C4" s="3">
        <v>0.4298298676748582</v>
      </c>
      <c r="D4" s="1"/>
    </row>
    <row r="5" spans="1:5" x14ac:dyDescent="0.25">
      <c r="A5" t="s">
        <v>2</v>
      </c>
      <c r="D5" s="1">
        <v>0.48555765595463141</v>
      </c>
    </row>
    <row r="6" spans="1:5" x14ac:dyDescent="0.25">
      <c r="B6" s="2" t="s">
        <v>9</v>
      </c>
      <c r="C6" s="3">
        <v>0.48522999369880276</v>
      </c>
    </row>
    <row r="8" spans="1:5" x14ac:dyDescent="0.25">
      <c r="C8" s="4">
        <f>SUM(C6,C4)</f>
        <v>0.91505986137366091</v>
      </c>
      <c r="D8" s="6" t="s">
        <v>10</v>
      </c>
      <c r="E8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B1" workbookViewId="0">
      <selection activeCell="E20" sqref="E20"/>
    </sheetView>
  </sheetViews>
  <sheetFormatPr baseColWidth="10" defaultRowHeight="15" x14ac:dyDescent="0.25"/>
  <cols>
    <col min="2" max="2" width="20.7109375" customWidth="1"/>
    <col min="3" max="3" width="11.85546875" style="1" customWidth="1"/>
    <col min="4" max="4" width="11.42578125" style="1"/>
    <col min="5" max="5" width="18.140625" customWidth="1"/>
    <col min="7" max="7" width="12.7109375" bestFit="1" customWidth="1"/>
    <col min="8" max="8" width="23.140625" customWidth="1"/>
    <col min="10" max="10" width="11.42578125" style="1"/>
  </cols>
  <sheetData>
    <row r="1" spans="1:17" x14ac:dyDescent="0.25">
      <c r="A1" t="s">
        <v>0</v>
      </c>
      <c r="D1" s="1">
        <v>0.63500000000000001</v>
      </c>
      <c r="G1" t="s">
        <v>8</v>
      </c>
      <c r="I1">
        <v>9163</v>
      </c>
      <c r="M1" t="s">
        <v>37</v>
      </c>
      <c r="N1" t="s">
        <v>8</v>
      </c>
      <c r="P1">
        <v>7808</v>
      </c>
    </row>
    <row r="2" spans="1:17" x14ac:dyDescent="0.25">
      <c r="B2" s="2" t="s">
        <v>1</v>
      </c>
      <c r="C2" s="3">
        <v>0.63400000000000001</v>
      </c>
    </row>
    <row r="3" spans="1:17" x14ac:dyDescent="0.25">
      <c r="A3" t="s">
        <v>11</v>
      </c>
      <c r="D3" s="1">
        <v>9.5000000000000001E-2</v>
      </c>
      <c r="G3" s="17" t="s">
        <v>49</v>
      </c>
      <c r="H3" s="5"/>
      <c r="I3" s="5"/>
      <c r="J3" s="18">
        <f>SUM(J5:J14)</f>
        <v>0.91487504092546101</v>
      </c>
      <c r="M3" t="s">
        <v>40</v>
      </c>
      <c r="N3" t="s">
        <v>8</v>
      </c>
      <c r="P3">
        <v>2250</v>
      </c>
      <c r="Q3" s="33">
        <f>(P1-P3)/P1</f>
        <v>0.71183401639344257</v>
      </c>
    </row>
    <row r="4" spans="1:17" x14ac:dyDescent="0.25">
      <c r="B4" s="2" t="s">
        <v>12</v>
      </c>
      <c r="C4" s="3">
        <v>7.5999999999999998E-2</v>
      </c>
      <c r="G4" s="22" t="s">
        <v>50</v>
      </c>
      <c r="H4" s="23"/>
      <c r="I4" s="23"/>
      <c r="J4" s="24">
        <f>SUM(J5:J8)+J10+J11+J13+J14</f>
        <v>0.85321401287787835</v>
      </c>
    </row>
    <row r="5" spans="1:17" x14ac:dyDescent="0.25">
      <c r="B5" s="2" t="s">
        <v>12</v>
      </c>
      <c r="C5" s="3">
        <v>1.2999999999999999E-2</v>
      </c>
      <c r="G5" s="2" t="s">
        <v>21</v>
      </c>
      <c r="H5" s="2"/>
      <c r="I5" s="2">
        <v>2352</v>
      </c>
      <c r="J5" s="3">
        <f t="shared" ref="J5:J8" si="0">I5/$I$1</f>
        <v>0.25668449197860965</v>
      </c>
    </row>
    <row r="6" spans="1:17" x14ac:dyDescent="0.25">
      <c r="A6" t="s">
        <v>13</v>
      </c>
      <c r="D6" s="1">
        <v>7.5999999999999998E-2</v>
      </c>
      <c r="G6" s="2" t="s">
        <v>26</v>
      </c>
      <c r="H6" s="2"/>
      <c r="I6" s="2">
        <v>2269</v>
      </c>
      <c r="J6" s="3">
        <f t="shared" si="0"/>
        <v>0.24762632325657535</v>
      </c>
    </row>
    <row r="7" spans="1:17" x14ac:dyDescent="0.25">
      <c r="B7" s="2" t="s">
        <v>1</v>
      </c>
      <c r="C7" s="3">
        <v>7.0999999999999994E-2</v>
      </c>
      <c r="G7" s="2" t="s">
        <v>23</v>
      </c>
      <c r="H7" s="2"/>
      <c r="I7" s="2">
        <v>1499</v>
      </c>
      <c r="J7" s="3">
        <f t="shared" si="0"/>
        <v>0.1635927098111972</v>
      </c>
    </row>
    <row r="8" spans="1:17" x14ac:dyDescent="0.25">
      <c r="A8" t="s">
        <v>14</v>
      </c>
      <c r="D8" s="1">
        <v>4.5999999999999999E-2</v>
      </c>
      <c r="G8" s="2" t="s">
        <v>22</v>
      </c>
      <c r="H8" s="2"/>
      <c r="I8" s="2">
        <v>900</v>
      </c>
      <c r="J8" s="3">
        <f t="shared" si="0"/>
        <v>9.8221106624467966E-2</v>
      </c>
    </row>
    <row r="9" spans="1:17" x14ac:dyDescent="0.25">
      <c r="B9" s="2" t="s">
        <v>15</v>
      </c>
      <c r="C9" s="3">
        <v>4.5999999999999999E-2</v>
      </c>
      <c r="G9" t="s">
        <v>29</v>
      </c>
      <c r="I9">
        <v>355</v>
      </c>
      <c r="J9" s="1">
        <f t="shared" ref="J9:J14" si="1">I9/$I$1</f>
        <v>3.874276983520681E-2</v>
      </c>
    </row>
    <row r="10" spans="1:17" x14ac:dyDescent="0.25">
      <c r="A10" t="s">
        <v>16</v>
      </c>
      <c r="D10" s="1">
        <v>2.9000000000000001E-2</v>
      </c>
      <c r="G10" s="2" t="s">
        <v>24</v>
      </c>
      <c r="H10" s="2"/>
      <c r="I10" s="2">
        <v>270</v>
      </c>
      <c r="J10" s="3">
        <f t="shared" si="1"/>
        <v>2.9466331987340392E-2</v>
      </c>
    </row>
    <row r="11" spans="1:17" x14ac:dyDescent="0.25">
      <c r="B11" s="2" t="s">
        <v>17</v>
      </c>
      <c r="C11" s="3">
        <v>2.7E-2</v>
      </c>
      <c r="G11" s="2" t="s">
        <v>27</v>
      </c>
      <c r="H11" s="2"/>
      <c r="I11" s="2">
        <v>219</v>
      </c>
      <c r="J11" s="3">
        <f t="shared" si="1"/>
        <v>2.390046927862054E-2</v>
      </c>
    </row>
    <row r="12" spans="1:17" x14ac:dyDescent="0.25">
      <c r="A12" t="s">
        <v>18</v>
      </c>
      <c r="D12" s="1">
        <v>2.8000000000000001E-2</v>
      </c>
      <c r="G12" t="s">
        <v>19</v>
      </c>
      <c r="I12">
        <v>210</v>
      </c>
      <c r="J12" s="1">
        <f t="shared" si="1"/>
        <v>2.291825821237586E-2</v>
      </c>
    </row>
    <row r="13" spans="1:17" x14ac:dyDescent="0.25">
      <c r="B13" s="2" t="s">
        <v>1</v>
      </c>
      <c r="C13" s="3">
        <v>2.8000000000000001E-2</v>
      </c>
      <c r="G13" s="2" t="s">
        <v>25</v>
      </c>
      <c r="H13" s="2"/>
      <c r="I13" s="2">
        <v>156</v>
      </c>
      <c r="J13" s="3">
        <f t="shared" si="1"/>
        <v>1.702499181490778E-2</v>
      </c>
    </row>
    <row r="14" spans="1:17" x14ac:dyDescent="0.25">
      <c r="A14" t="s">
        <v>19</v>
      </c>
      <c r="D14" s="1">
        <v>2.3E-2</v>
      </c>
      <c r="G14" s="2" t="s">
        <v>28</v>
      </c>
      <c r="H14" s="2"/>
      <c r="I14" s="2">
        <v>153</v>
      </c>
      <c r="J14" s="3">
        <f t="shared" si="1"/>
        <v>1.6697588126159554E-2</v>
      </c>
    </row>
    <row r="16" spans="1:17" x14ac:dyDescent="0.25">
      <c r="D16" s="9">
        <f>SUM(D1:D14)</f>
        <v>0.93200000000000005</v>
      </c>
      <c r="E16" t="s">
        <v>20</v>
      </c>
    </row>
    <row r="18" spans="1:10" x14ac:dyDescent="0.25">
      <c r="G18" s="21" t="s">
        <v>30</v>
      </c>
      <c r="H18" s="20"/>
      <c r="I18" s="21">
        <f>SUM(I19:I22)</f>
        <v>0.89500000000000002</v>
      </c>
    </row>
    <row r="19" spans="1:10" s="15" customFormat="1" x14ac:dyDescent="0.25">
      <c r="C19" s="19"/>
      <c r="G19" s="10" t="s">
        <v>1</v>
      </c>
      <c r="H19" s="10"/>
      <c r="I19" s="8">
        <f>C2+C7+C13</f>
        <v>0.73299999999999998</v>
      </c>
      <c r="J19" s="16"/>
    </row>
    <row r="20" spans="1:10" x14ac:dyDescent="0.25">
      <c r="G20" s="10" t="s">
        <v>12</v>
      </c>
      <c r="H20" s="10"/>
      <c r="I20" s="8">
        <f>C4+C5</f>
        <v>8.8999999999999996E-2</v>
      </c>
    </row>
    <row r="21" spans="1:10" x14ac:dyDescent="0.25">
      <c r="G21" s="10" t="s">
        <v>15</v>
      </c>
      <c r="H21" s="10"/>
      <c r="I21" s="8">
        <f>C9</f>
        <v>4.5999999999999999E-2</v>
      </c>
    </row>
    <row r="22" spans="1:10" x14ac:dyDescent="0.25">
      <c r="G22" s="10" t="s">
        <v>17</v>
      </c>
      <c r="H22" s="10"/>
      <c r="I22" s="8">
        <f>C11</f>
        <v>2.7E-2</v>
      </c>
    </row>
    <row r="24" spans="1:10" x14ac:dyDescent="0.25">
      <c r="G24" s="10"/>
      <c r="H24" s="10"/>
      <c r="I24" s="8"/>
    </row>
    <row r="26" spans="1:10" s="12" customFormat="1" x14ac:dyDescent="0.25">
      <c r="A26" s="11" t="s">
        <v>1</v>
      </c>
      <c r="C26" s="13"/>
      <c r="D26" s="13"/>
      <c r="J26" s="13"/>
    </row>
    <row r="27" spans="1:10" x14ac:dyDescent="0.25">
      <c r="A27" s="10"/>
    </row>
    <row r="28" spans="1:10" x14ac:dyDescent="0.25">
      <c r="A28" s="10"/>
    </row>
    <row r="29" spans="1:10" x14ac:dyDescent="0.25">
      <c r="A29" s="10"/>
    </row>
    <row r="30" spans="1:10" x14ac:dyDescent="0.25">
      <c r="A30" s="10"/>
    </row>
    <row r="31" spans="1:10" x14ac:dyDescent="0.25">
      <c r="A31" s="10"/>
    </row>
    <row r="32" spans="1:10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0" x14ac:dyDescent="0.25">
      <c r="A49" s="10"/>
    </row>
    <row r="50" spans="1:10" x14ac:dyDescent="0.25">
      <c r="A50" s="10"/>
    </row>
    <row r="51" spans="1:10" x14ac:dyDescent="0.25">
      <c r="A51" s="10"/>
    </row>
    <row r="52" spans="1:10" x14ac:dyDescent="0.25">
      <c r="A52" s="10"/>
    </row>
    <row r="53" spans="1:10" x14ac:dyDescent="0.25">
      <c r="A53" s="10"/>
    </row>
    <row r="54" spans="1:10" x14ac:dyDescent="0.25">
      <c r="A54" s="10"/>
    </row>
    <row r="55" spans="1:10" x14ac:dyDescent="0.25">
      <c r="A55" s="10"/>
    </row>
    <row r="56" spans="1:10" x14ac:dyDescent="0.25">
      <c r="A56" s="10"/>
    </row>
    <row r="57" spans="1:10" s="12" customFormat="1" x14ac:dyDescent="0.25">
      <c r="A57" s="11" t="s">
        <v>12</v>
      </c>
      <c r="C57" s="13"/>
      <c r="D57" s="13"/>
      <c r="J57" s="13"/>
    </row>
    <row r="58" spans="1:10" s="15" customFormat="1" x14ac:dyDescent="0.25">
      <c r="A58" s="14"/>
      <c r="C58" s="16"/>
      <c r="D58" s="16"/>
      <c r="J58" s="16"/>
    </row>
    <row r="59" spans="1:10" s="15" customFormat="1" x14ac:dyDescent="0.25">
      <c r="A59" s="14"/>
      <c r="C59" s="16"/>
      <c r="D59" s="16"/>
      <c r="J59" s="16"/>
    </row>
    <row r="60" spans="1:10" s="15" customFormat="1" x14ac:dyDescent="0.25">
      <c r="A60" s="14"/>
      <c r="C60" s="16"/>
      <c r="D60" s="16"/>
      <c r="J60" s="16"/>
    </row>
    <row r="61" spans="1:10" s="15" customFormat="1" x14ac:dyDescent="0.25">
      <c r="A61" s="14"/>
      <c r="C61" s="16"/>
      <c r="D61" s="16"/>
      <c r="J61" s="16"/>
    </row>
    <row r="62" spans="1:10" s="15" customFormat="1" x14ac:dyDescent="0.25">
      <c r="A62" s="14"/>
      <c r="C62" s="16"/>
      <c r="D62" s="16"/>
      <c r="J62" s="16"/>
    </row>
    <row r="63" spans="1:10" s="15" customFormat="1" x14ac:dyDescent="0.25">
      <c r="A63" s="14"/>
      <c r="C63" s="16"/>
      <c r="D63" s="16"/>
      <c r="J63" s="16"/>
    </row>
    <row r="64" spans="1:10" s="15" customFormat="1" x14ac:dyDescent="0.25">
      <c r="A64" s="14"/>
      <c r="C64" s="16"/>
      <c r="D64" s="16"/>
      <c r="J64" s="16"/>
    </row>
    <row r="65" spans="1:10" s="15" customFormat="1" x14ac:dyDescent="0.25">
      <c r="A65" s="14"/>
      <c r="C65" s="16"/>
      <c r="D65" s="16"/>
      <c r="J65" s="16"/>
    </row>
    <row r="66" spans="1:10" s="15" customFormat="1" x14ac:dyDescent="0.25">
      <c r="A66" s="14"/>
      <c r="C66" s="16"/>
      <c r="D66" s="16"/>
      <c r="J66" s="16"/>
    </row>
    <row r="67" spans="1:10" s="15" customFormat="1" x14ac:dyDescent="0.25">
      <c r="A67" s="14"/>
      <c r="C67" s="16"/>
      <c r="D67" s="16"/>
      <c r="J67" s="16"/>
    </row>
    <row r="68" spans="1:10" s="15" customFormat="1" x14ac:dyDescent="0.25">
      <c r="A68" s="14"/>
      <c r="C68" s="16"/>
      <c r="D68" s="16"/>
      <c r="J68" s="16"/>
    </row>
    <row r="69" spans="1:10" s="15" customFormat="1" x14ac:dyDescent="0.25">
      <c r="A69" s="14"/>
      <c r="C69" s="16"/>
      <c r="D69" s="16"/>
      <c r="J69" s="16"/>
    </row>
    <row r="70" spans="1:10" s="15" customFormat="1" x14ac:dyDescent="0.25">
      <c r="A70" s="14"/>
      <c r="C70" s="16"/>
      <c r="D70" s="16"/>
      <c r="J70" s="16"/>
    </row>
    <row r="71" spans="1:10" s="15" customFormat="1" x14ac:dyDescent="0.25">
      <c r="A71" s="14"/>
      <c r="C71" s="16"/>
      <c r="D71" s="16"/>
      <c r="J71" s="16"/>
    </row>
    <row r="72" spans="1:10" s="15" customFormat="1" x14ac:dyDescent="0.25">
      <c r="A72" s="14"/>
      <c r="C72" s="16"/>
      <c r="D72" s="16"/>
      <c r="J72" s="16"/>
    </row>
    <row r="73" spans="1:10" s="15" customFormat="1" x14ac:dyDescent="0.25">
      <c r="A73" s="14"/>
      <c r="C73" s="16"/>
      <c r="D73" s="16"/>
      <c r="J73" s="16"/>
    </row>
    <row r="74" spans="1:10" s="15" customFormat="1" x14ac:dyDescent="0.25">
      <c r="A74" s="14"/>
      <c r="C74" s="16"/>
      <c r="D74" s="16"/>
      <c r="J74" s="16"/>
    </row>
    <row r="75" spans="1:10" s="15" customFormat="1" x14ac:dyDescent="0.25">
      <c r="A75" s="14"/>
      <c r="C75" s="16"/>
      <c r="D75" s="16"/>
      <c r="J75" s="16"/>
    </row>
    <row r="76" spans="1:10" s="15" customFormat="1" x14ac:dyDescent="0.25">
      <c r="A76" s="14"/>
      <c r="C76" s="16"/>
      <c r="D76" s="16"/>
      <c r="J76" s="16"/>
    </row>
    <row r="77" spans="1:10" x14ac:dyDescent="0.25">
      <c r="A77" s="10"/>
    </row>
    <row r="78" spans="1:10" x14ac:dyDescent="0.25">
      <c r="A78" s="10"/>
    </row>
    <row r="79" spans="1:10" s="12" customFormat="1" x14ac:dyDescent="0.25">
      <c r="A79" s="11" t="s">
        <v>15</v>
      </c>
      <c r="C79" s="13"/>
      <c r="D79" s="13"/>
      <c r="J79" s="13"/>
    </row>
    <row r="80" spans="1:10" x14ac:dyDescent="0.25">
      <c r="A80" s="10"/>
    </row>
    <row r="81" spans="1:10" x14ac:dyDescent="0.25">
      <c r="A81" s="10"/>
    </row>
    <row r="82" spans="1:10" x14ac:dyDescent="0.25">
      <c r="A82" s="10"/>
    </row>
    <row r="83" spans="1:10" x14ac:dyDescent="0.25">
      <c r="A83" s="10"/>
    </row>
    <row r="84" spans="1:10" x14ac:dyDescent="0.25">
      <c r="A84" s="10"/>
    </row>
    <row r="85" spans="1:10" x14ac:dyDescent="0.25">
      <c r="A85" s="10"/>
    </row>
    <row r="86" spans="1:10" x14ac:dyDescent="0.25">
      <c r="A86" s="10"/>
    </row>
    <row r="87" spans="1:10" x14ac:dyDescent="0.25">
      <c r="A87" s="10"/>
    </row>
    <row r="88" spans="1:10" x14ac:dyDescent="0.25">
      <c r="A88" s="10"/>
    </row>
    <row r="89" spans="1:10" x14ac:dyDescent="0.25">
      <c r="A89" s="10"/>
    </row>
    <row r="90" spans="1:10" x14ac:dyDescent="0.25">
      <c r="A90" s="10"/>
    </row>
    <row r="91" spans="1:10" x14ac:dyDescent="0.25">
      <c r="A91" s="10"/>
    </row>
    <row r="92" spans="1:10" x14ac:dyDescent="0.25">
      <c r="A92" s="10"/>
    </row>
    <row r="93" spans="1:10" s="12" customFormat="1" x14ac:dyDescent="0.25">
      <c r="A93" s="11" t="s">
        <v>17</v>
      </c>
      <c r="C93" s="13"/>
      <c r="D93" s="13"/>
      <c r="J93" s="13"/>
    </row>
    <row r="94" spans="1:10" x14ac:dyDescent="0.25">
      <c r="A94" s="10"/>
    </row>
    <row r="95" spans="1:10" x14ac:dyDescent="0.25">
      <c r="A95" s="10"/>
    </row>
    <row r="96" spans="1:10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</sheetData>
  <sortState ref="H3:I23">
    <sortCondition descending="1" ref="H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25" sqref="A25:XFD33"/>
    </sheetView>
  </sheetViews>
  <sheetFormatPr baseColWidth="10" defaultRowHeight="15" x14ac:dyDescent="0.25"/>
  <cols>
    <col min="2" max="2" width="25.140625" customWidth="1"/>
    <col min="3" max="3" width="11.42578125" style="25"/>
  </cols>
  <sheetData>
    <row r="1" spans="1:10" x14ac:dyDescent="0.25">
      <c r="A1" s="27" t="s">
        <v>31</v>
      </c>
      <c r="B1" s="27"/>
      <c r="C1" s="28"/>
      <c r="D1" s="4">
        <f>SUM(D2:D4)</f>
        <v>0.96306245802552048</v>
      </c>
      <c r="F1" t="s">
        <v>37</v>
      </c>
      <c r="G1" t="s">
        <v>9</v>
      </c>
      <c r="I1">
        <v>10423</v>
      </c>
    </row>
    <row r="2" spans="1:10" x14ac:dyDescent="0.25">
      <c r="A2" s="2" t="s">
        <v>33</v>
      </c>
      <c r="B2" s="2"/>
      <c r="C2" s="29">
        <v>5690</v>
      </c>
      <c r="D2" s="3">
        <f t="shared" ref="D2:D3" si="0">C2/$I$1</f>
        <v>0.54590808788256739</v>
      </c>
    </row>
    <row r="3" spans="1:10" x14ac:dyDescent="0.25">
      <c r="A3" s="2" t="s">
        <v>34</v>
      </c>
      <c r="B3" s="2"/>
      <c r="C3" s="29">
        <v>3386</v>
      </c>
      <c r="D3" s="3">
        <f t="shared" si="0"/>
        <v>0.32485848604048739</v>
      </c>
      <c r="F3" t="s">
        <v>40</v>
      </c>
      <c r="G3" t="s">
        <v>9</v>
      </c>
      <c r="I3">
        <v>2338</v>
      </c>
      <c r="J3" s="33">
        <f>(I1-I3)/I1</f>
        <v>0.77568838146406982</v>
      </c>
    </row>
    <row r="4" spans="1:10" x14ac:dyDescent="0.25">
      <c r="A4" s="2" t="s">
        <v>35</v>
      </c>
      <c r="B4" s="2"/>
      <c r="C4" s="29">
        <v>962</v>
      </c>
      <c r="D4" s="3">
        <f>C4/$I$1</f>
        <v>9.2295884102465697E-2</v>
      </c>
    </row>
    <row r="5" spans="1:10" x14ac:dyDescent="0.25">
      <c r="A5" s="2" t="s">
        <v>32</v>
      </c>
      <c r="B5" s="2"/>
      <c r="C5" s="29">
        <v>295</v>
      </c>
      <c r="D5" s="3">
        <f>C5/$I$1</f>
        <v>2.8302791902523265E-2</v>
      </c>
    </row>
    <row r="7" spans="1:10" s="12" customFormat="1" x14ac:dyDescent="0.25">
      <c r="A7" s="12" t="s">
        <v>36</v>
      </c>
      <c r="C7" s="2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" sqref="B1"/>
    </sheetView>
  </sheetViews>
  <sheetFormatPr baseColWidth="10" defaultRowHeight="15" x14ac:dyDescent="0.25"/>
  <cols>
    <col min="2" max="2" width="6.85546875" bestFit="1" customWidth="1"/>
    <col min="4" max="4" width="11.42578125" style="1"/>
  </cols>
  <sheetData>
    <row r="1" spans="1:4" x14ac:dyDescent="0.25">
      <c r="A1" t="s">
        <v>37</v>
      </c>
      <c r="B1" t="s">
        <v>38</v>
      </c>
    </row>
    <row r="3" spans="1:4" s="17" customFormat="1" x14ac:dyDescent="0.25">
      <c r="A3" s="17" t="s">
        <v>39</v>
      </c>
      <c r="D3" s="18"/>
    </row>
    <row r="4" spans="1:4" s="30" customFormat="1" x14ac:dyDescent="0.25">
      <c r="A4" s="30" t="s">
        <v>33</v>
      </c>
      <c r="D4" s="31">
        <v>0.54590808788256739</v>
      </c>
    </row>
    <row r="5" spans="1:4" x14ac:dyDescent="0.25">
      <c r="A5" t="s">
        <v>37</v>
      </c>
      <c r="C5" t="s">
        <v>42</v>
      </c>
    </row>
    <row r="6" spans="1:4" x14ac:dyDescent="0.25">
      <c r="A6" t="s">
        <v>40</v>
      </c>
      <c r="C6" t="s">
        <v>47</v>
      </c>
    </row>
    <row r="7" spans="1:4" x14ac:dyDescent="0.25">
      <c r="A7" t="s">
        <v>43</v>
      </c>
      <c r="C7" s="32" t="s">
        <v>44</v>
      </c>
    </row>
    <row r="8" spans="1:4" s="30" customFormat="1" x14ac:dyDescent="0.25">
      <c r="A8" s="30" t="s">
        <v>34</v>
      </c>
      <c r="D8" s="31">
        <v>0.32485848604048739</v>
      </c>
    </row>
    <row r="9" spans="1:4" x14ac:dyDescent="0.25">
      <c r="A9" t="s">
        <v>37</v>
      </c>
      <c r="C9" t="s">
        <v>41</v>
      </c>
    </row>
    <row r="10" spans="1:4" x14ac:dyDescent="0.25">
      <c r="A10" t="s">
        <v>40</v>
      </c>
      <c r="C10" t="s">
        <v>45</v>
      </c>
    </row>
    <row r="11" spans="1:4" x14ac:dyDescent="0.25">
      <c r="A11" t="s">
        <v>43</v>
      </c>
      <c r="C11" s="2" t="s">
        <v>46</v>
      </c>
    </row>
    <row r="13" spans="1:4" s="17" customFormat="1" x14ac:dyDescent="0.25">
      <c r="A13" s="17" t="s">
        <v>48</v>
      </c>
      <c r="D13" s="18"/>
    </row>
    <row r="14" spans="1:4" s="30" customFormat="1" x14ac:dyDescent="0.25">
      <c r="A14" s="30" t="s">
        <v>21</v>
      </c>
      <c r="D14" s="31">
        <v>0.25668449197860965</v>
      </c>
    </row>
    <row r="15" spans="1:4" x14ac:dyDescent="0.25">
      <c r="A15" t="s">
        <v>37</v>
      </c>
    </row>
    <row r="16" spans="1:4" x14ac:dyDescent="0.25">
      <c r="A16" t="s">
        <v>40</v>
      </c>
    </row>
    <row r="17" spans="1:4" x14ac:dyDescent="0.25">
      <c r="A17" t="s">
        <v>43</v>
      </c>
      <c r="C17" s="32"/>
    </row>
    <row r="18" spans="1:4" s="30" customFormat="1" x14ac:dyDescent="0.25">
      <c r="A18" s="30" t="s">
        <v>26</v>
      </c>
      <c r="D18" s="31">
        <v>0.24762632325657535</v>
      </c>
    </row>
    <row r="19" spans="1:4" x14ac:dyDescent="0.25">
      <c r="A19" t="s">
        <v>37</v>
      </c>
    </row>
    <row r="20" spans="1:4" x14ac:dyDescent="0.25">
      <c r="A20" t="s">
        <v>40</v>
      </c>
    </row>
    <row r="21" spans="1:4" x14ac:dyDescent="0.25">
      <c r="A21" t="s">
        <v>43</v>
      </c>
      <c r="C21" s="2"/>
    </row>
    <row r="22" spans="1:4" s="30" customFormat="1" x14ac:dyDescent="0.25">
      <c r="A22" s="30" t="s">
        <v>23</v>
      </c>
      <c r="D22" s="31">
        <v>0.12463167085015825</v>
      </c>
    </row>
    <row r="23" spans="1:4" x14ac:dyDescent="0.25">
      <c r="A23" t="s">
        <v>37</v>
      </c>
    </row>
    <row r="24" spans="1:4" x14ac:dyDescent="0.25">
      <c r="A24" t="s">
        <v>40</v>
      </c>
    </row>
    <row r="25" spans="1:4" x14ac:dyDescent="0.25">
      <c r="A25" t="s">
        <v>43</v>
      </c>
      <c r="C25" s="32"/>
    </row>
    <row r="26" spans="1:4" s="30" customFormat="1" x14ac:dyDescent="0.25">
      <c r="A26" s="30" t="s">
        <v>22</v>
      </c>
      <c r="D26" s="31">
        <v>9.8221106624467966E-2</v>
      </c>
    </row>
    <row r="27" spans="1:4" x14ac:dyDescent="0.25">
      <c r="A27" t="s">
        <v>37</v>
      </c>
    </row>
    <row r="28" spans="1:4" x14ac:dyDescent="0.25">
      <c r="A28" t="s">
        <v>40</v>
      </c>
    </row>
    <row r="29" spans="1:4" x14ac:dyDescent="0.25">
      <c r="A29" t="s">
        <v>43</v>
      </c>
      <c r="C29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B30"/>
  <sheetViews>
    <sheetView workbookViewId="0">
      <selection activeCell="B29" sqref="B29"/>
    </sheetView>
  </sheetViews>
  <sheetFormatPr baseColWidth="10" defaultRowHeight="15" x14ac:dyDescent="0.25"/>
  <sheetData>
    <row r="26" spans="1:2" x14ac:dyDescent="0.25">
      <c r="A26" s="35" t="s">
        <v>51</v>
      </c>
    </row>
    <row r="27" spans="1:2" x14ac:dyDescent="0.25">
      <c r="A27">
        <v>38.5</v>
      </c>
      <c r="B27" t="s">
        <v>52</v>
      </c>
    </row>
    <row r="28" spans="1:2" x14ac:dyDescent="0.25">
      <c r="A28">
        <v>27.5</v>
      </c>
      <c r="B28" t="s">
        <v>52</v>
      </c>
    </row>
    <row r="30" spans="1:2" x14ac:dyDescent="0.25">
      <c r="A30" s="34">
        <f>(A27-A28)/A27</f>
        <v>0.2857142857142857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2" sqref="C12"/>
    </sheetView>
  </sheetViews>
  <sheetFormatPr baseColWidth="10" defaultRowHeight="15" x14ac:dyDescent="0.25"/>
  <cols>
    <col min="1" max="1" width="20" bestFit="1" customWidth="1"/>
    <col min="3" max="3" width="35.7109375" bestFit="1" customWidth="1"/>
  </cols>
  <sheetData>
    <row r="1" spans="1:5" x14ac:dyDescent="0.25">
      <c r="A1" t="s">
        <v>56</v>
      </c>
      <c r="B1" s="36">
        <v>0.08</v>
      </c>
    </row>
    <row r="2" spans="1:5" x14ac:dyDescent="0.25">
      <c r="A2" t="s">
        <v>57</v>
      </c>
      <c r="B2" s="36">
        <v>0.03</v>
      </c>
    </row>
    <row r="3" spans="1:5" x14ac:dyDescent="0.25">
      <c r="A3" t="s">
        <v>58</v>
      </c>
      <c r="B3" s="36">
        <v>0.32</v>
      </c>
    </row>
    <row r="4" spans="1:5" x14ac:dyDescent="0.25">
      <c r="B4" s="39" t="s">
        <v>62</v>
      </c>
      <c r="C4" s="40" t="s">
        <v>1</v>
      </c>
      <c r="D4" s="39">
        <v>0.48</v>
      </c>
      <c r="E4" s="36"/>
    </row>
    <row r="5" spans="1:5" x14ac:dyDescent="0.25">
      <c r="A5" t="s">
        <v>59</v>
      </c>
      <c r="B5" s="36">
        <v>0.06</v>
      </c>
    </row>
    <row r="6" spans="1:5" x14ac:dyDescent="0.25">
      <c r="A6" t="s">
        <v>60</v>
      </c>
      <c r="B6" s="36">
        <v>0.47</v>
      </c>
    </row>
    <row r="7" spans="1:5" x14ac:dyDescent="0.25">
      <c r="B7" s="39" t="s">
        <v>62</v>
      </c>
      <c r="C7" s="40" t="s">
        <v>35</v>
      </c>
      <c r="D7" s="39">
        <v>0.52</v>
      </c>
    </row>
    <row r="8" spans="1:5" x14ac:dyDescent="0.25">
      <c r="C8" s="40" t="s">
        <v>32</v>
      </c>
      <c r="D8" s="39">
        <v>0.2</v>
      </c>
    </row>
    <row r="9" spans="1:5" x14ac:dyDescent="0.25">
      <c r="C9" s="40" t="s">
        <v>34</v>
      </c>
      <c r="D9" s="39">
        <v>0.14000000000000001</v>
      </c>
    </row>
    <row r="10" spans="1:5" x14ac:dyDescent="0.25">
      <c r="A10" t="s">
        <v>61</v>
      </c>
      <c r="B10" s="36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testIPPBATCH.PGM</vt:lpstr>
      <vt:lpstr>CompileOnce</vt:lpstr>
      <vt:lpstr>codeElement</vt:lpstr>
      <vt:lpstr>cobolCompilationUnit</vt:lpstr>
      <vt:lpstr>Optimizations</vt:lpstr>
      <vt:lpstr>Memory</vt:lpstr>
      <vt:lpstr>After optim1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2016-01-29T21:57:03Z</dcterms:created>
  <dcterms:modified xsi:type="dcterms:W3CDTF">2016-02-02T00:33:48Z</dcterms:modified>
</cp:coreProperties>
</file>