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Dividend_Projects\DIVIDEND DASHBOARD\data\"/>
    </mc:Choice>
  </mc:AlternateContent>
  <xr:revisionPtr revIDLastSave="0" documentId="13_ncr:1_{F652B47D-0B98-4B87-A574-26C39DF70A9C}" xr6:coauthVersionLast="47" xr6:coauthVersionMax="47" xr10:uidLastSave="{00000000-0000-0000-0000-000000000000}"/>
  <bookViews>
    <workbookView xWindow="28680" yWindow="-120" windowWidth="29040" windowHeight="15720" xr2:uid="{00000000-000D-0000-FFFF-FFFF00000000}"/>
  </bookViews>
  <sheets>
    <sheet name="current_holdings" sheetId="5" r:id="rId1"/>
    <sheet name="closed_trades" sheetId="7" r:id="rId2"/>
    <sheet name="indices" sheetId="6" r:id="rId3"/>
    <sheet name="dividend_info" sheetId="1" r:id="rId4"/>
    <sheet name="2023" sheetId="2" r:id="rId5"/>
    <sheet name="2022" sheetId="3" r:id="rId6"/>
    <sheet name="2021"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5" l="1" a="1"/>
  <c r="B18" i="5" s="1"/>
  <c r="M18" i="5" s="1"/>
  <c r="C18" i="5" a="1"/>
  <c r="C18" i="5" s="1"/>
  <c r="D18" i="5" a="1"/>
  <c r="D18" i="5" s="1"/>
  <c r="E18" i="5" a="1"/>
  <c r="E18" i="5" s="1"/>
  <c r="F18" i="5" a="1"/>
  <c r="F18" i="5" s="1"/>
  <c r="G18" i="5" a="1"/>
  <c r="G18" i="5" s="1"/>
  <c r="L18" i="5"/>
  <c r="G2" i="5" a="1"/>
  <c r="G2" i="5" s="1"/>
  <c r="L28" i="5"/>
  <c r="L38" i="5"/>
  <c r="L30" i="5"/>
  <c r="L45" i="5"/>
  <c r="L42" i="5"/>
  <c r="L41" i="5"/>
  <c r="L52" i="5"/>
  <c r="L51" i="5"/>
  <c r="L48" i="5"/>
  <c r="L50" i="5"/>
  <c r="L54" i="5"/>
  <c r="L53" i="5"/>
  <c r="L57" i="5"/>
  <c r="L56" i="5"/>
  <c r="L58" i="5"/>
  <c r="L59" i="5"/>
  <c r="L64" i="5"/>
  <c r="L60" i="5"/>
  <c r="L65" i="5"/>
  <c r="L63" i="5"/>
  <c r="L61" i="5"/>
  <c r="L62" i="5"/>
  <c r="L67" i="5"/>
  <c r="L68" i="5"/>
  <c r="L69" i="5"/>
  <c r="L70" i="5"/>
  <c r="L71" i="5"/>
  <c r="L73" i="5"/>
  <c r="L74" i="5"/>
  <c r="L76" i="5"/>
  <c r="L79" i="5"/>
  <c r="L80" i="5"/>
  <c r="L81" i="5"/>
  <c r="L35" i="5"/>
  <c r="L6" i="5"/>
  <c r="L72" i="5"/>
  <c r="L49" i="5"/>
  <c r="L66" i="5"/>
  <c r="L17" i="5"/>
  <c r="L78" i="5"/>
  <c r="L11" i="5"/>
  <c r="L36" i="5"/>
  <c r="L19" i="5"/>
  <c r="L21" i="5"/>
  <c r="L43" i="5"/>
  <c r="L55" i="5"/>
  <c r="L40" i="5"/>
  <c r="L46" i="5"/>
  <c r="L77" i="5"/>
  <c r="L47" i="5"/>
  <c r="L75" i="5"/>
  <c r="L44" i="5"/>
  <c r="L15" i="5"/>
  <c r="L23" i="5"/>
  <c r="L27" i="5"/>
  <c r="L39" i="5"/>
  <c r="L37" i="5"/>
  <c r="L5" i="5"/>
  <c r="L10" i="5"/>
  <c r="L24" i="5"/>
  <c r="L33" i="5"/>
  <c r="L29" i="5"/>
  <c r="L32" i="5"/>
  <c r="L2" i="5"/>
  <c r="L25" i="5"/>
  <c r="L20" i="5"/>
  <c r="L9" i="5"/>
  <c r="L8" i="5"/>
  <c r="L3" i="5"/>
  <c r="L4" i="5"/>
  <c r="L12" i="5"/>
  <c r="L7" i="5"/>
  <c r="L16" i="5"/>
  <c r="L14" i="5"/>
  <c r="L34" i="5"/>
  <c r="L26" i="5"/>
  <c r="L13" i="5"/>
  <c r="L31" i="5"/>
  <c r="L22" i="5"/>
  <c r="D31" i="5" a="1"/>
  <c r="D31" i="5" s="1"/>
  <c r="E31" i="5" a="1"/>
  <c r="E31" i="5" s="1"/>
  <c r="F31" i="5" a="1"/>
  <c r="F31" i="5" s="1"/>
  <c r="G31" i="5" a="1"/>
  <c r="G31" i="5" s="1"/>
  <c r="C31" i="5" a="1"/>
  <c r="C31" i="5" s="1"/>
  <c r="B31" i="5" a="1"/>
  <c r="B31" i="5" s="1"/>
  <c r="M31" i="5" s="1"/>
  <c r="B34" i="5" a="1"/>
  <c r="B34" i="5" s="1"/>
  <c r="M34" i="5" s="1"/>
  <c r="B26" i="5" a="1"/>
  <c r="B26" i="5" s="1"/>
  <c r="M26" i="5" s="1"/>
  <c r="B13" i="5" a="1"/>
  <c r="B13" i="5" s="1"/>
  <c r="M13" i="5" s="1"/>
  <c r="B80" i="5" a="1"/>
  <c r="B80" i="5" s="1"/>
  <c r="M78" i="5"/>
  <c r="M81" i="5"/>
  <c r="C9" i="6"/>
  <c r="C10" i="6"/>
  <c r="D9" i="6" a="1"/>
  <c r="D9" i="6" s="1"/>
  <c r="D10" i="6" a="1"/>
  <c r="D10" i="6" s="1"/>
  <c r="E9" i="6" a="1"/>
  <c r="E9" i="6" s="1"/>
  <c r="E10" i="6" a="1"/>
  <c r="E10" i="6" s="1"/>
  <c r="F9" i="6" a="1"/>
  <c r="F9" i="6" s="1"/>
  <c r="F10" i="6" a="1"/>
  <c r="F10" i="6" s="1"/>
  <c r="G9" i="6" a="1"/>
  <c r="G9" i="6" s="1"/>
  <c r="G10" i="6" a="1"/>
  <c r="G10" i="6" s="1"/>
  <c r="H9" i="6" a="1"/>
  <c r="H9" i="6" s="1"/>
  <c r="H10" i="6" a="1"/>
  <c r="H10" i="6" s="1"/>
  <c r="I9" i="6" a="1"/>
  <c r="I9" i="6" s="1"/>
  <c r="I10" i="6" a="1"/>
  <c r="I10" i="6" s="1"/>
  <c r="G2" i="6" a="1"/>
  <c r="G2" i="6" s="1"/>
  <c r="F2" i="6" a="1"/>
  <c r="F2" i="6" s="1"/>
  <c r="E2" i="6" a="1"/>
  <c r="E2" i="6" s="1"/>
  <c r="D2" i="6" a="1"/>
  <c r="D2" i="6" s="1"/>
  <c r="C2" i="6"/>
  <c r="C3" i="6"/>
  <c r="C4" i="6"/>
  <c r="C5" i="6"/>
  <c r="C6" i="6"/>
  <c r="C7" i="6"/>
  <c r="C8" i="6"/>
  <c r="I3" i="6" a="1"/>
  <c r="I3" i="6" s="1"/>
  <c r="I4" i="6" a="1"/>
  <c r="I4" i="6" s="1"/>
  <c r="I5" i="6" a="1"/>
  <c r="I5" i="6" s="1"/>
  <c r="I6" i="6" a="1"/>
  <c r="I6" i="6" s="1"/>
  <c r="I7" i="6" a="1"/>
  <c r="I7" i="6" s="1"/>
  <c r="I8" i="6" a="1"/>
  <c r="I8" i="6" s="1"/>
  <c r="H3" i="6" a="1"/>
  <c r="H3" i="6" s="1"/>
  <c r="H4" i="6" a="1"/>
  <c r="H4" i="6" s="1"/>
  <c r="H5" i="6" a="1"/>
  <c r="H5" i="6" s="1"/>
  <c r="H6" i="6" a="1"/>
  <c r="H6" i="6" s="1"/>
  <c r="H7" i="6" a="1"/>
  <c r="H7" i="6" s="1"/>
  <c r="H8" i="6" a="1"/>
  <c r="H8" i="6" s="1"/>
  <c r="G4" i="6" a="1"/>
  <c r="G4" i="6" s="1"/>
  <c r="G5" i="6" a="1"/>
  <c r="G5" i="6" s="1"/>
  <c r="G6" i="6" a="1"/>
  <c r="G6" i="6" s="1"/>
  <c r="G7" i="6" a="1"/>
  <c r="G7" i="6" s="1"/>
  <c r="G8" i="6" a="1"/>
  <c r="G8" i="6" s="1"/>
  <c r="F4" i="6" a="1"/>
  <c r="F4" i="6" s="1"/>
  <c r="F5" i="6" a="1"/>
  <c r="F5" i="6" s="1"/>
  <c r="F6" i="6" a="1"/>
  <c r="F6" i="6" s="1"/>
  <c r="F7" i="6" a="1"/>
  <c r="F7" i="6" s="1"/>
  <c r="F8" i="6" a="1"/>
  <c r="F8" i="6" s="1"/>
  <c r="E4" i="6" a="1"/>
  <c r="E4" i="6" s="1"/>
  <c r="E5" i="6" a="1"/>
  <c r="E5" i="6" s="1"/>
  <c r="E6" i="6" a="1"/>
  <c r="E6" i="6" s="1"/>
  <c r="E7" i="6" a="1"/>
  <c r="E7" i="6" s="1"/>
  <c r="E8" i="6" a="1"/>
  <c r="E8" i="6" s="1"/>
  <c r="D4" i="6" a="1"/>
  <c r="D4" i="6" s="1"/>
  <c r="D5" i="6" a="1"/>
  <c r="D5" i="6" s="1"/>
  <c r="D6" i="6" a="1"/>
  <c r="D6" i="6" s="1"/>
  <c r="D7" i="6" a="1"/>
  <c r="D7" i="6" s="1"/>
  <c r="D8" i="6" a="1"/>
  <c r="D8" i="6" s="1"/>
  <c r="I2" i="6" a="1"/>
  <c r="I2" i="6" s="1"/>
  <c r="H2" i="6" a="1"/>
  <c r="H2" i="6" s="1"/>
  <c r="G3" i="6" a="1"/>
  <c r="G3" i="6" s="1"/>
  <c r="F3" i="6" a="1"/>
  <c r="F3" i="6" s="1"/>
  <c r="E3" i="6" a="1"/>
  <c r="E3" i="6" s="1"/>
  <c r="D3" i="6" a="1"/>
  <c r="D3" i="6" s="1"/>
  <c r="G4" i="5" a="1"/>
  <c r="G4" i="5" s="1"/>
  <c r="G3" i="5" a="1"/>
  <c r="G3" i="5" s="1"/>
  <c r="G12" i="5" a="1"/>
  <c r="G12" i="5" s="1"/>
  <c r="G7" i="5" a="1"/>
  <c r="G7" i="5" s="1"/>
  <c r="G16" i="5" a="1"/>
  <c r="G16" i="5" s="1"/>
  <c r="G13" i="5" a="1"/>
  <c r="G13" i="5" s="1"/>
  <c r="G5" i="5" a="1"/>
  <c r="G5" i="5" s="1"/>
  <c r="G6" i="5" a="1"/>
  <c r="G6" i="5" s="1"/>
  <c r="G8" i="5" a="1"/>
  <c r="G8" i="5" s="1"/>
  <c r="G9" i="5" a="1"/>
  <c r="G9" i="5" s="1"/>
  <c r="G34" i="5" a="1"/>
  <c r="G34" i="5" s="1"/>
  <c r="G26" i="5" a="1"/>
  <c r="G26" i="5" s="1"/>
  <c r="G11" i="5" a="1"/>
  <c r="G11" i="5" s="1"/>
  <c r="G20" i="5" a="1"/>
  <c r="G20" i="5" s="1"/>
  <c r="G10" i="5" a="1"/>
  <c r="G10" i="5" s="1"/>
  <c r="G17" i="5" a="1"/>
  <c r="G17" i="5" s="1"/>
  <c r="G23" i="5" a="1"/>
  <c r="G23" i="5" s="1"/>
  <c r="G15" i="5" a="1"/>
  <c r="G15" i="5" s="1"/>
  <c r="G21" i="5" a="1"/>
  <c r="G21" i="5" s="1"/>
  <c r="G14" i="5" a="1"/>
  <c r="G14" i="5" s="1"/>
  <c r="G19" i="5" a="1"/>
  <c r="G19" i="5" s="1"/>
  <c r="G24" i="5" a="1"/>
  <c r="G24" i="5" s="1"/>
  <c r="G22" i="5" a="1"/>
  <c r="G22" i="5" s="1"/>
  <c r="G25" i="5" a="1"/>
  <c r="G25" i="5" s="1"/>
  <c r="G28" i="5" a="1"/>
  <c r="G28" i="5" s="1"/>
  <c r="G30" i="5" a="1"/>
  <c r="G30" i="5" s="1"/>
  <c r="G27" i="5" a="1"/>
  <c r="G27" i="5" s="1"/>
  <c r="G33" i="5" a="1"/>
  <c r="G33" i="5" s="1"/>
  <c r="G35" i="5" a="1"/>
  <c r="G35" i="5" s="1"/>
  <c r="G40" i="5" a="1"/>
  <c r="G40" i="5" s="1"/>
  <c r="G45" i="5" a="1"/>
  <c r="G45" i="5" s="1"/>
  <c r="G36" i="5" a="1"/>
  <c r="G36" i="5" s="1"/>
  <c r="G37" i="5" a="1"/>
  <c r="G37" i="5" s="1"/>
  <c r="G43" i="5" a="1"/>
  <c r="G43" i="5" s="1"/>
  <c r="G29" i="5" a="1"/>
  <c r="G29" i="5" s="1"/>
  <c r="G32" i="5" a="1"/>
  <c r="G32" i="5" s="1"/>
  <c r="G39" i="5" a="1"/>
  <c r="G39" i="5" s="1"/>
  <c r="G44" i="5" a="1"/>
  <c r="G44" i="5" s="1"/>
  <c r="G42" i="5" a="1"/>
  <c r="G42" i="5" s="1"/>
  <c r="G47" i="5" a="1"/>
  <c r="G47" i="5" s="1"/>
  <c r="G41" i="5" a="1"/>
  <c r="G41" i="5" s="1"/>
  <c r="G55" i="5" a="1"/>
  <c r="G55" i="5" s="1"/>
  <c r="G46" i="5" a="1"/>
  <c r="G46" i="5" s="1"/>
  <c r="G52" i="5" a="1"/>
  <c r="G52" i="5" s="1"/>
  <c r="G49" i="5" a="1"/>
  <c r="G49" i="5" s="1"/>
  <c r="G48" i="5" a="1"/>
  <c r="G48" i="5" s="1"/>
  <c r="G51" i="5" a="1"/>
  <c r="G51" i="5" s="1"/>
  <c r="G50" i="5" a="1"/>
  <c r="G50" i="5" s="1"/>
  <c r="G59" i="5" a="1"/>
  <c r="G59" i="5" s="1"/>
  <c r="G54" i="5" a="1"/>
  <c r="G54" i="5" s="1"/>
  <c r="G53" i="5" a="1"/>
  <c r="G53" i="5" s="1"/>
  <c r="G57" i="5" a="1"/>
  <c r="G57" i="5" s="1"/>
  <c r="G56" i="5" a="1"/>
  <c r="G56" i="5" s="1"/>
  <c r="G58" i="5" a="1"/>
  <c r="G58" i="5" s="1"/>
  <c r="G60" i="5" a="1"/>
  <c r="G60" i="5" s="1"/>
  <c r="G65" i="5" a="1"/>
  <c r="G65" i="5" s="1"/>
  <c r="G64" i="5" a="1"/>
  <c r="G64" i="5" s="1"/>
  <c r="G63" i="5" a="1"/>
  <c r="G63" i="5" s="1"/>
  <c r="G74" i="5" a="1"/>
  <c r="G74" i="5" s="1"/>
  <c r="G62" i="5" a="1"/>
  <c r="G62" i="5" s="1"/>
  <c r="G61" i="5" a="1"/>
  <c r="G61" i="5" s="1"/>
  <c r="G66" i="5" a="1"/>
  <c r="G66" i="5" s="1"/>
  <c r="G69" i="5" a="1"/>
  <c r="G69" i="5" s="1"/>
  <c r="G70" i="5" a="1"/>
  <c r="G70" i="5" s="1"/>
  <c r="G67" i="5" a="1"/>
  <c r="G67" i="5" s="1"/>
  <c r="G72" i="5" a="1"/>
  <c r="G72" i="5" s="1"/>
  <c r="G71" i="5" a="1"/>
  <c r="G71" i="5" s="1"/>
  <c r="G68" i="5" a="1"/>
  <c r="G68" i="5" s="1"/>
  <c r="G73" i="5" a="1"/>
  <c r="G73" i="5" s="1"/>
  <c r="G75" i="5" a="1"/>
  <c r="G75" i="5" s="1"/>
  <c r="G76" i="5" a="1"/>
  <c r="G76" i="5" s="1"/>
  <c r="G80" i="5" a="1"/>
  <c r="G80" i="5" s="1"/>
  <c r="G77" i="5" a="1"/>
  <c r="G77" i="5" s="1"/>
  <c r="G79" i="5" a="1"/>
  <c r="G79" i="5" s="1"/>
  <c r="F4" i="5" a="1"/>
  <c r="F4" i="5" s="1"/>
  <c r="F3" i="5" a="1"/>
  <c r="F3" i="5" s="1"/>
  <c r="F12" i="5" a="1"/>
  <c r="F12" i="5" s="1"/>
  <c r="F2" i="5" a="1"/>
  <c r="F2" i="5" s="1"/>
  <c r="F7" i="5" a="1"/>
  <c r="F7" i="5" s="1"/>
  <c r="F16" i="5" a="1"/>
  <c r="F16" i="5" s="1"/>
  <c r="F13" i="5" a="1"/>
  <c r="F13" i="5" s="1"/>
  <c r="F5" i="5" a="1"/>
  <c r="F5" i="5" s="1"/>
  <c r="F6" i="5" a="1"/>
  <c r="F6" i="5" s="1"/>
  <c r="F8" i="5" a="1"/>
  <c r="F8" i="5" s="1"/>
  <c r="F9" i="5" a="1"/>
  <c r="F9" i="5" s="1"/>
  <c r="F34" i="5" a="1"/>
  <c r="F34" i="5" s="1"/>
  <c r="F26" i="5" a="1"/>
  <c r="F26" i="5" s="1"/>
  <c r="F11" i="5" a="1"/>
  <c r="F11" i="5" s="1"/>
  <c r="F20" i="5" a="1"/>
  <c r="F20" i="5" s="1"/>
  <c r="F10" i="5" a="1"/>
  <c r="F10" i="5" s="1"/>
  <c r="F17" i="5" a="1"/>
  <c r="F17" i="5" s="1"/>
  <c r="F23" i="5" a="1"/>
  <c r="F23" i="5" s="1"/>
  <c r="F15" i="5" a="1"/>
  <c r="F15" i="5" s="1"/>
  <c r="F21" i="5" a="1"/>
  <c r="F21" i="5" s="1"/>
  <c r="F14" i="5" a="1"/>
  <c r="F14" i="5" s="1"/>
  <c r="F19" i="5" a="1"/>
  <c r="F19" i="5" s="1"/>
  <c r="F24" i="5" a="1"/>
  <c r="F24" i="5" s="1"/>
  <c r="F22" i="5" a="1"/>
  <c r="F22" i="5" s="1"/>
  <c r="F25" i="5" a="1"/>
  <c r="F25" i="5" s="1"/>
  <c r="F28" i="5" a="1"/>
  <c r="F28" i="5" s="1"/>
  <c r="F30" i="5" a="1"/>
  <c r="F30" i="5" s="1"/>
  <c r="F27" i="5" a="1"/>
  <c r="F27" i="5" s="1"/>
  <c r="F33" i="5" a="1"/>
  <c r="F33" i="5" s="1"/>
  <c r="F35" i="5" a="1"/>
  <c r="F35" i="5" s="1"/>
  <c r="F40" i="5" a="1"/>
  <c r="F40" i="5" s="1"/>
  <c r="F45" i="5" a="1"/>
  <c r="F45" i="5" s="1"/>
  <c r="F36" i="5" a="1"/>
  <c r="F36" i="5" s="1"/>
  <c r="F37" i="5" a="1"/>
  <c r="F37" i="5" s="1"/>
  <c r="F43" i="5" a="1"/>
  <c r="F43" i="5" s="1"/>
  <c r="F29" i="5" a="1"/>
  <c r="F29" i="5" s="1"/>
  <c r="F32" i="5" a="1"/>
  <c r="F32" i="5" s="1"/>
  <c r="F39" i="5" a="1"/>
  <c r="F39" i="5" s="1"/>
  <c r="F44" i="5" a="1"/>
  <c r="F44" i="5" s="1"/>
  <c r="F42" i="5" a="1"/>
  <c r="F42" i="5" s="1"/>
  <c r="F47" i="5" a="1"/>
  <c r="F47" i="5" s="1"/>
  <c r="F41" i="5" a="1"/>
  <c r="F41" i="5" s="1"/>
  <c r="F55" i="5" a="1"/>
  <c r="F55" i="5" s="1"/>
  <c r="F46" i="5" a="1"/>
  <c r="F46" i="5" s="1"/>
  <c r="F52" i="5" a="1"/>
  <c r="F52" i="5" s="1"/>
  <c r="F49" i="5" a="1"/>
  <c r="F49" i="5" s="1"/>
  <c r="F48" i="5" a="1"/>
  <c r="F48" i="5" s="1"/>
  <c r="F51" i="5" a="1"/>
  <c r="F51" i="5" s="1"/>
  <c r="F50" i="5" a="1"/>
  <c r="F50" i="5" s="1"/>
  <c r="F59" i="5" a="1"/>
  <c r="F59" i="5" s="1"/>
  <c r="F54" i="5" a="1"/>
  <c r="F54" i="5" s="1"/>
  <c r="F53" i="5" a="1"/>
  <c r="F53" i="5" s="1"/>
  <c r="F57" i="5" a="1"/>
  <c r="F57" i="5" s="1"/>
  <c r="F56" i="5" a="1"/>
  <c r="F56" i="5" s="1"/>
  <c r="F58" i="5" a="1"/>
  <c r="F58" i="5" s="1"/>
  <c r="F60" i="5" a="1"/>
  <c r="F60" i="5" s="1"/>
  <c r="F65" i="5" a="1"/>
  <c r="F65" i="5" s="1"/>
  <c r="F64" i="5" a="1"/>
  <c r="F64" i="5" s="1"/>
  <c r="F63" i="5" a="1"/>
  <c r="F63" i="5" s="1"/>
  <c r="F74" i="5" a="1"/>
  <c r="F74" i="5" s="1"/>
  <c r="F62" i="5" a="1"/>
  <c r="F62" i="5" s="1"/>
  <c r="F61" i="5" a="1"/>
  <c r="F61" i="5" s="1"/>
  <c r="F66" i="5" a="1"/>
  <c r="F66" i="5" s="1"/>
  <c r="F69" i="5" a="1"/>
  <c r="F69" i="5" s="1"/>
  <c r="F70" i="5" a="1"/>
  <c r="F70" i="5" s="1"/>
  <c r="F67" i="5" a="1"/>
  <c r="F67" i="5" s="1"/>
  <c r="F72" i="5" a="1"/>
  <c r="F72" i="5" s="1"/>
  <c r="F71" i="5" a="1"/>
  <c r="F71" i="5" s="1"/>
  <c r="F68" i="5" a="1"/>
  <c r="F68" i="5" s="1"/>
  <c r="F73" i="5" a="1"/>
  <c r="F73" i="5" s="1"/>
  <c r="F75" i="5" a="1"/>
  <c r="F75" i="5" s="1"/>
  <c r="F76" i="5" a="1"/>
  <c r="F76" i="5" s="1"/>
  <c r="F80" i="5" a="1"/>
  <c r="F80" i="5" s="1"/>
  <c r="F77" i="5" a="1"/>
  <c r="F77" i="5" s="1"/>
  <c r="F79" i="5" a="1"/>
  <c r="F79" i="5" s="1"/>
  <c r="E4" i="5" a="1"/>
  <c r="E4" i="5" s="1"/>
  <c r="E3" i="5" a="1"/>
  <c r="E3" i="5" s="1"/>
  <c r="E12" i="5" a="1"/>
  <c r="E12" i="5" s="1"/>
  <c r="E2" i="5" a="1"/>
  <c r="E2" i="5" s="1"/>
  <c r="E7" i="5" a="1"/>
  <c r="E7" i="5" s="1"/>
  <c r="E16" i="5" a="1"/>
  <c r="E16" i="5" s="1"/>
  <c r="E13" i="5" a="1"/>
  <c r="E13" i="5" s="1"/>
  <c r="E5" i="5" a="1"/>
  <c r="E5" i="5" s="1"/>
  <c r="E6" i="5" a="1"/>
  <c r="E6" i="5" s="1"/>
  <c r="E8" i="5" a="1"/>
  <c r="E8" i="5" s="1"/>
  <c r="E9" i="5" a="1"/>
  <c r="E9" i="5" s="1"/>
  <c r="E34" i="5" a="1"/>
  <c r="E34" i="5" s="1"/>
  <c r="E26" i="5" a="1"/>
  <c r="E26" i="5" s="1"/>
  <c r="E11" i="5" a="1"/>
  <c r="E11" i="5" s="1"/>
  <c r="E20" i="5" a="1"/>
  <c r="E20" i="5" s="1"/>
  <c r="E10" i="5" a="1"/>
  <c r="E10" i="5" s="1"/>
  <c r="E17" i="5" a="1"/>
  <c r="E17" i="5" s="1"/>
  <c r="E23" i="5" a="1"/>
  <c r="E23" i="5" s="1"/>
  <c r="E15" i="5" a="1"/>
  <c r="E15" i="5" s="1"/>
  <c r="E21" i="5" a="1"/>
  <c r="E21" i="5" s="1"/>
  <c r="E14" i="5" a="1"/>
  <c r="E14" i="5" s="1"/>
  <c r="E19" i="5" a="1"/>
  <c r="E19" i="5" s="1"/>
  <c r="E24" i="5" a="1"/>
  <c r="E24" i="5" s="1"/>
  <c r="E22" i="5" a="1"/>
  <c r="E22" i="5" s="1"/>
  <c r="E25" i="5" a="1"/>
  <c r="E25" i="5" s="1"/>
  <c r="E28" i="5" a="1"/>
  <c r="E28" i="5" s="1"/>
  <c r="E30" i="5" a="1"/>
  <c r="E30" i="5" s="1"/>
  <c r="E27" i="5" a="1"/>
  <c r="E27" i="5" s="1"/>
  <c r="E33" i="5" a="1"/>
  <c r="E33" i="5" s="1"/>
  <c r="E35" i="5" a="1"/>
  <c r="E35" i="5" s="1"/>
  <c r="E40" i="5" a="1"/>
  <c r="E40" i="5" s="1"/>
  <c r="E45" i="5" a="1"/>
  <c r="E45" i="5" s="1"/>
  <c r="E36" i="5" a="1"/>
  <c r="E36" i="5" s="1"/>
  <c r="E37" i="5" a="1"/>
  <c r="E37" i="5" s="1"/>
  <c r="E43" i="5" a="1"/>
  <c r="E43" i="5" s="1"/>
  <c r="E29" i="5" a="1"/>
  <c r="E29" i="5" s="1"/>
  <c r="E32" i="5" a="1"/>
  <c r="E32" i="5" s="1"/>
  <c r="E39" i="5" a="1"/>
  <c r="E39" i="5" s="1"/>
  <c r="E44" i="5" a="1"/>
  <c r="E44" i="5" s="1"/>
  <c r="E42" i="5" a="1"/>
  <c r="E42" i="5" s="1"/>
  <c r="E47" i="5" a="1"/>
  <c r="E47" i="5" s="1"/>
  <c r="E41" i="5" a="1"/>
  <c r="E41" i="5" s="1"/>
  <c r="E55" i="5" a="1"/>
  <c r="E55" i="5" s="1"/>
  <c r="E46" i="5" a="1"/>
  <c r="E46" i="5" s="1"/>
  <c r="E52" i="5" a="1"/>
  <c r="E52" i="5" s="1"/>
  <c r="E49" i="5" a="1"/>
  <c r="E49" i="5" s="1"/>
  <c r="E48" i="5" a="1"/>
  <c r="E48" i="5" s="1"/>
  <c r="E51" i="5" a="1"/>
  <c r="E51" i="5" s="1"/>
  <c r="E50" i="5" a="1"/>
  <c r="E50" i="5" s="1"/>
  <c r="E59" i="5" a="1"/>
  <c r="E59" i="5" s="1"/>
  <c r="E54" i="5" a="1"/>
  <c r="E54" i="5" s="1"/>
  <c r="E53" i="5" a="1"/>
  <c r="E53" i="5" s="1"/>
  <c r="E57" i="5" a="1"/>
  <c r="E57" i="5" s="1"/>
  <c r="E56" i="5" a="1"/>
  <c r="E56" i="5" s="1"/>
  <c r="E58" i="5" a="1"/>
  <c r="E58" i="5" s="1"/>
  <c r="E60" i="5" a="1"/>
  <c r="E60" i="5" s="1"/>
  <c r="E65" i="5" a="1"/>
  <c r="E65" i="5" s="1"/>
  <c r="E64" i="5" a="1"/>
  <c r="E64" i="5" s="1"/>
  <c r="E63" i="5" a="1"/>
  <c r="E63" i="5" s="1"/>
  <c r="E74" i="5" a="1"/>
  <c r="E74" i="5" s="1"/>
  <c r="E62" i="5" a="1"/>
  <c r="E62" i="5" s="1"/>
  <c r="E61" i="5" a="1"/>
  <c r="E61" i="5" s="1"/>
  <c r="E66" i="5" a="1"/>
  <c r="E66" i="5" s="1"/>
  <c r="E69" i="5" a="1"/>
  <c r="E69" i="5" s="1"/>
  <c r="E70" i="5" a="1"/>
  <c r="E70" i="5" s="1"/>
  <c r="E67" i="5" a="1"/>
  <c r="E67" i="5" s="1"/>
  <c r="E72" i="5" a="1"/>
  <c r="E72" i="5" s="1"/>
  <c r="E71" i="5" a="1"/>
  <c r="E71" i="5" s="1"/>
  <c r="E68" i="5" a="1"/>
  <c r="E68" i="5" s="1"/>
  <c r="E73" i="5" a="1"/>
  <c r="E73" i="5" s="1"/>
  <c r="E75" i="5" a="1"/>
  <c r="E75" i="5" s="1"/>
  <c r="E76" i="5" a="1"/>
  <c r="E76" i="5" s="1"/>
  <c r="E80" i="5" a="1"/>
  <c r="E80" i="5" s="1"/>
  <c r="E77" i="5" a="1"/>
  <c r="E77" i="5" s="1"/>
  <c r="E79" i="5" a="1"/>
  <c r="E79" i="5" s="1"/>
  <c r="D4" i="5" a="1"/>
  <c r="D4" i="5" s="1"/>
  <c r="D3" i="5" a="1"/>
  <c r="D3" i="5" s="1"/>
  <c r="D12" i="5" a="1"/>
  <c r="D12" i="5" s="1"/>
  <c r="D2" i="5" a="1"/>
  <c r="D2" i="5" s="1"/>
  <c r="D7" i="5" a="1"/>
  <c r="D7" i="5" s="1"/>
  <c r="D16" i="5" a="1"/>
  <c r="D16" i="5" s="1"/>
  <c r="D13" i="5" a="1"/>
  <c r="D13" i="5" s="1"/>
  <c r="D5" i="5" a="1"/>
  <c r="D5" i="5" s="1"/>
  <c r="D6" i="5" a="1"/>
  <c r="D6" i="5" s="1"/>
  <c r="D8" i="5" a="1"/>
  <c r="D8" i="5" s="1"/>
  <c r="D9" i="5" a="1"/>
  <c r="D9" i="5" s="1"/>
  <c r="D34" i="5" a="1"/>
  <c r="D34" i="5" s="1"/>
  <c r="D26" i="5" a="1"/>
  <c r="D26" i="5" s="1"/>
  <c r="D11" i="5" a="1"/>
  <c r="D11" i="5" s="1"/>
  <c r="D20" i="5" a="1"/>
  <c r="D20" i="5" s="1"/>
  <c r="D10" i="5" a="1"/>
  <c r="D10" i="5" s="1"/>
  <c r="D17" i="5" a="1"/>
  <c r="D17" i="5" s="1"/>
  <c r="D23" i="5" a="1"/>
  <c r="D23" i="5" s="1"/>
  <c r="D15" i="5" a="1"/>
  <c r="D15" i="5" s="1"/>
  <c r="D21" i="5" a="1"/>
  <c r="D21" i="5" s="1"/>
  <c r="D14" i="5" a="1"/>
  <c r="D14" i="5" s="1"/>
  <c r="D19" i="5" a="1"/>
  <c r="D19" i="5" s="1"/>
  <c r="D24" i="5" a="1"/>
  <c r="D24" i="5" s="1"/>
  <c r="D22" i="5" a="1"/>
  <c r="D22" i="5" s="1"/>
  <c r="D25" i="5" a="1"/>
  <c r="D25" i="5" s="1"/>
  <c r="D28" i="5" a="1"/>
  <c r="D28" i="5" s="1"/>
  <c r="D30" i="5" a="1"/>
  <c r="D30" i="5" s="1"/>
  <c r="D27" i="5" a="1"/>
  <c r="D27" i="5" s="1"/>
  <c r="D33" i="5" a="1"/>
  <c r="D33" i="5" s="1"/>
  <c r="D35" i="5" a="1"/>
  <c r="D35" i="5" s="1"/>
  <c r="D40" i="5" a="1"/>
  <c r="D40" i="5" s="1"/>
  <c r="D45" i="5" a="1"/>
  <c r="D45" i="5" s="1"/>
  <c r="D36" i="5" a="1"/>
  <c r="D36" i="5" s="1"/>
  <c r="D37" i="5" a="1"/>
  <c r="D37" i="5" s="1"/>
  <c r="D43" i="5" a="1"/>
  <c r="D43" i="5" s="1"/>
  <c r="D29" i="5" a="1"/>
  <c r="D29" i="5" s="1"/>
  <c r="D32" i="5" a="1"/>
  <c r="D32" i="5" s="1"/>
  <c r="D39" i="5" a="1"/>
  <c r="D39" i="5" s="1"/>
  <c r="D44" i="5" a="1"/>
  <c r="D44" i="5" s="1"/>
  <c r="D42" i="5" a="1"/>
  <c r="D42" i="5" s="1"/>
  <c r="D47" i="5" a="1"/>
  <c r="D47" i="5" s="1"/>
  <c r="D41" i="5" a="1"/>
  <c r="D41" i="5" s="1"/>
  <c r="D55" i="5" a="1"/>
  <c r="D55" i="5" s="1"/>
  <c r="D46" i="5" a="1"/>
  <c r="D46" i="5" s="1"/>
  <c r="D52" i="5" a="1"/>
  <c r="D52" i="5" s="1"/>
  <c r="D49" i="5" a="1"/>
  <c r="D49" i="5" s="1"/>
  <c r="D48" i="5" a="1"/>
  <c r="D48" i="5" s="1"/>
  <c r="D51" i="5" a="1"/>
  <c r="D51" i="5" s="1"/>
  <c r="D50" i="5" a="1"/>
  <c r="D50" i="5" s="1"/>
  <c r="D59" i="5" a="1"/>
  <c r="D59" i="5" s="1"/>
  <c r="D54" i="5" a="1"/>
  <c r="D54" i="5" s="1"/>
  <c r="D53" i="5" a="1"/>
  <c r="D53" i="5" s="1"/>
  <c r="D57" i="5" a="1"/>
  <c r="D57" i="5" s="1"/>
  <c r="D56" i="5" a="1"/>
  <c r="D56" i="5" s="1"/>
  <c r="D58" i="5" a="1"/>
  <c r="D58" i="5" s="1"/>
  <c r="D60" i="5" a="1"/>
  <c r="D60" i="5" s="1"/>
  <c r="D65" i="5" a="1"/>
  <c r="D65" i="5" s="1"/>
  <c r="D64" i="5" a="1"/>
  <c r="D64" i="5" s="1"/>
  <c r="D63" i="5" a="1"/>
  <c r="D63" i="5" s="1"/>
  <c r="D74" i="5" a="1"/>
  <c r="D74" i="5" s="1"/>
  <c r="D62" i="5" a="1"/>
  <c r="D62" i="5" s="1"/>
  <c r="D61" i="5" a="1"/>
  <c r="D61" i="5" s="1"/>
  <c r="D66" i="5" a="1"/>
  <c r="D66" i="5" s="1"/>
  <c r="D69" i="5" a="1"/>
  <c r="D69" i="5" s="1"/>
  <c r="D70" i="5" a="1"/>
  <c r="D70" i="5" s="1"/>
  <c r="D67" i="5" a="1"/>
  <c r="D67" i="5" s="1"/>
  <c r="D72" i="5" a="1"/>
  <c r="D72" i="5" s="1"/>
  <c r="D71" i="5" a="1"/>
  <c r="D71" i="5" s="1"/>
  <c r="D68" i="5" a="1"/>
  <c r="D68" i="5" s="1"/>
  <c r="D73" i="5" a="1"/>
  <c r="D73" i="5" s="1"/>
  <c r="D75" i="5" a="1"/>
  <c r="D75" i="5" s="1"/>
  <c r="D76" i="5" a="1"/>
  <c r="D76" i="5" s="1"/>
  <c r="D80" i="5" a="1"/>
  <c r="D80" i="5" s="1"/>
  <c r="D77" i="5" a="1"/>
  <c r="D77" i="5" s="1"/>
  <c r="D79" i="5" a="1"/>
  <c r="D79" i="5" s="1"/>
  <c r="C4" i="5" a="1"/>
  <c r="C4" i="5" s="1"/>
  <c r="C3" i="5" a="1"/>
  <c r="C3" i="5" s="1"/>
  <c r="C12" i="5" a="1"/>
  <c r="C12" i="5" s="1"/>
  <c r="C2" i="5" a="1"/>
  <c r="C2" i="5" s="1"/>
  <c r="C7" i="5" a="1"/>
  <c r="C7" i="5" s="1"/>
  <c r="C16" i="5" a="1"/>
  <c r="C16" i="5" s="1"/>
  <c r="C13" i="5" a="1"/>
  <c r="C13" i="5" s="1"/>
  <c r="C5" i="5" a="1"/>
  <c r="C5" i="5" s="1"/>
  <c r="C6" i="5" a="1"/>
  <c r="C6" i="5" s="1"/>
  <c r="C8" i="5" a="1"/>
  <c r="C8" i="5" s="1"/>
  <c r="C9" i="5" a="1"/>
  <c r="C9" i="5" s="1"/>
  <c r="C34" i="5" a="1"/>
  <c r="C34" i="5" s="1"/>
  <c r="C26" i="5" a="1"/>
  <c r="C26" i="5" s="1"/>
  <c r="C11" i="5" a="1"/>
  <c r="C11" i="5" s="1"/>
  <c r="C20" i="5" a="1"/>
  <c r="C20" i="5" s="1"/>
  <c r="C10" i="5" a="1"/>
  <c r="C10" i="5" s="1"/>
  <c r="C17" i="5" a="1"/>
  <c r="C17" i="5" s="1"/>
  <c r="C23" i="5" a="1"/>
  <c r="C23" i="5" s="1"/>
  <c r="C15" i="5" a="1"/>
  <c r="C15" i="5" s="1"/>
  <c r="C21" i="5" a="1"/>
  <c r="C21" i="5" s="1"/>
  <c r="C14" i="5" a="1"/>
  <c r="C14" i="5" s="1"/>
  <c r="C19" i="5" a="1"/>
  <c r="C19" i="5" s="1"/>
  <c r="C24" i="5" a="1"/>
  <c r="C24" i="5" s="1"/>
  <c r="C22" i="5" a="1"/>
  <c r="C22" i="5" s="1"/>
  <c r="C25" i="5" a="1"/>
  <c r="C25" i="5" s="1"/>
  <c r="C28" i="5" a="1"/>
  <c r="C28" i="5" s="1"/>
  <c r="C30" i="5" a="1"/>
  <c r="C30" i="5" s="1"/>
  <c r="C27" i="5" a="1"/>
  <c r="C27" i="5" s="1"/>
  <c r="C33" i="5" a="1"/>
  <c r="C33" i="5" s="1"/>
  <c r="C35" i="5" a="1"/>
  <c r="C35" i="5" s="1"/>
  <c r="C40" i="5" a="1"/>
  <c r="C40" i="5" s="1"/>
  <c r="C45" i="5" a="1"/>
  <c r="C45" i="5" s="1"/>
  <c r="C36" i="5" a="1"/>
  <c r="C36" i="5" s="1"/>
  <c r="C37" i="5" a="1"/>
  <c r="C37" i="5" s="1"/>
  <c r="C43" i="5" a="1"/>
  <c r="C43" i="5" s="1"/>
  <c r="C29" i="5" a="1"/>
  <c r="C29" i="5" s="1"/>
  <c r="C32" i="5" a="1"/>
  <c r="C32" i="5" s="1"/>
  <c r="C39" i="5" a="1"/>
  <c r="C39" i="5" s="1"/>
  <c r="C44" i="5" a="1"/>
  <c r="C44" i="5" s="1"/>
  <c r="C42" i="5" a="1"/>
  <c r="C42" i="5" s="1"/>
  <c r="C47" i="5" a="1"/>
  <c r="C47" i="5" s="1"/>
  <c r="C41" i="5" a="1"/>
  <c r="C41" i="5" s="1"/>
  <c r="C55" i="5" a="1"/>
  <c r="C55" i="5" s="1"/>
  <c r="C46" i="5" a="1"/>
  <c r="C46" i="5" s="1"/>
  <c r="C52" i="5" a="1"/>
  <c r="C52" i="5" s="1"/>
  <c r="C49" i="5" a="1"/>
  <c r="C49" i="5" s="1"/>
  <c r="C48" i="5" a="1"/>
  <c r="C48" i="5" s="1"/>
  <c r="C51" i="5" a="1"/>
  <c r="C51" i="5" s="1"/>
  <c r="C50" i="5" a="1"/>
  <c r="C50" i="5" s="1"/>
  <c r="C59" i="5" a="1"/>
  <c r="C59" i="5" s="1"/>
  <c r="C54" i="5" a="1"/>
  <c r="C54" i="5" s="1"/>
  <c r="C53" i="5" a="1"/>
  <c r="C53" i="5" s="1"/>
  <c r="C57" i="5" a="1"/>
  <c r="C57" i="5" s="1"/>
  <c r="C56" i="5" a="1"/>
  <c r="C56" i="5" s="1"/>
  <c r="C58" i="5" a="1"/>
  <c r="C58" i="5" s="1"/>
  <c r="C60" i="5" a="1"/>
  <c r="C60" i="5" s="1"/>
  <c r="C65" i="5" a="1"/>
  <c r="C65" i="5" s="1"/>
  <c r="C64" i="5" a="1"/>
  <c r="C64" i="5" s="1"/>
  <c r="C63" i="5" a="1"/>
  <c r="C63" i="5" s="1"/>
  <c r="C74" i="5" a="1"/>
  <c r="C74" i="5" s="1"/>
  <c r="C62" i="5" a="1"/>
  <c r="C62" i="5" s="1"/>
  <c r="C61" i="5" a="1"/>
  <c r="C61" i="5" s="1"/>
  <c r="C66" i="5" a="1"/>
  <c r="C66" i="5" s="1"/>
  <c r="C69" i="5" a="1"/>
  <c r="C69" i="5" s="1"/>
  <c r="C70" i="5" a="1"/>
  <c r="C70" i="5" s="1"/>
  <c r="C67" i="5" a="1"/>
  <c r="C67" i="5" s="1"/>
  <c r="C72" i="5" a="1"/>
  <c r="C72" i="5" s="1"/>
  <c r="C71" i="5" a="1"/>
  <c r="C71" i="5" s="1"/>
  <c r="C68" i="5" a="1"/>
  <c r="C68" i="5" s="1"/>
  <c r="C73" i="5" a="1"/>
  <c r="C73" i="5" s="1"/>
  <c r="C75" i="5" a="1"/>
  <c r="C75" i="5" s="1"/>
  <c r="C76" i="5" a="1"/>
  <c r="C76" i="5" s="1"/>
  <c r="C80" i="5" a="1"/>
  <c r="C80" i="5" s="1"/>
  <c r="C77" i="5" a="1"/>
  <c r="C77" i="5" s="1"/>
  <c r="C79" i="5" a="1"/>
  <c r="C79" i="5" s="1"/>
  <c r="B4" i="5" a="1"/>
  <c r="B4" i="5" s="1"/>
  <c r="M4" i="5" s="1"/>
  <c r="N4" i="5" s="1"/>
  <c r="O4" i="5" s="1"/>
  <c r="B3" i="5" a="1"/>
  <c r="B3" i="5" s="1"/>
  <c r="M3" i="5" s="1"/>
  <c r="B12" i="5" a="1"/>
  <c r="B12" i="5" s="1"/>
  <c r="M12" i="5" s="1"/>
  <c r="N12" i="5" s="1"/>
  <c r="O12" i="5" s="1"/>
  <c r="B2" i="5" a="1"/>
  <c r="B2" i="5" s="1"/>
  <c r="M2" i="5" s="1"/>
  <c r="B7" i="5" a="1"/>
  <c r="B7" i="5" s="1"/>
  <c r="M7" i="5" s="1"/>
  <c r="N7" i="5" s="1"/>
  <c r="O7" i="5" s="1"/>
  <c r="B16" i="5" a="1"/>
  <c r="B16" i="5" s="1"/>
  <c r="M16" i="5" s="1"/>
  <c r="B5" i="5" a="1"/>
  <c r="B5" i="5" s="1"/>
  <c r="M5" i="5" s="1"/>
  <c r="B6" i="5" a="1"/>
  <c r="B6" i="5" s="1"/>
  <c r="M6" i="5" s="1"/>
  <c r="B8" i="5" a="1"/>
  <c r="B8" i="5" s="1"/>
  <c r="M8" i="5" s="1"/>
  <c r="B9" i="5" a="1"/>
  <c r="B9" i="5" s="1"/>
  <c r="M9" i="5" s="1"/>
  <c r="B11" i="5" a="1"/>
  <c r="B11" i="5" s="1"/>
  <c r="M11" i="5" s="1"/>
  <c r="N11" i="5" s="1"/>
  <c r="O11" i="5" s="1"/>
  <c r="B20" i="5" a="1"/>
  <c r="B20" i="5" s="1"/>
  <c r="M20" i="5" s="1"/>
  <c r="B10" i="5" a="1"/>
  <c r="B10" i="5" s="1"/>
  <c r="M10" i="5" s="1"/>
  <c r="N10" i="5" s="1"/>
  <c r="O10" i="5" s="1"/>
  <c r="B17" i="5" a="1"/>
  <c r="B17" i="5" s="1"/>
  <c r="M17" i="5" s="1"/>
  <c r="N17" i="5" s="1"/>
  <c r="O17" i="5" s="1"/>
  <c r="B23" i="5" a="1"/>
  <c r="B23" i="5" s="1"/>
  <c r="M23" i="5" s="1"/>
  <c r="N23" i="5" s="1"/>
  <c r="O23" i="5" s="1"/>
  <c r="B15" i="5" a="1"/>
  <c r="B15" i="5" s="1"/>
  <c r="M15" i="5" s="1"/>
  <c r="B21" i="5" a="1"/>
  <c r="B21" i="5" s="1"/>
  <c r="M21" i="5" s="1"/>
  <c r="B14" i="5" a="1"/>
  <c r="B14" i="5" s="1"/>
  <c r="M14" i="5" s="1"/>
  <c r="B19" i="5" a="1"/>
  <c r="B19" i="5" s="1"/>
  <c r="M19" i="5" s="1"/>
  <c r="B24" i="5" a="1"/>
  <c r="B24" i="5" s="1"/>
  <c r="M24" i="5" s="1"/>
  <c r="B22" i="5" a="1"/>
  <c r="B22" i="5" s="1"/>
  <c r="M22" i="5" s="1"/>
  <c r="B25" i="5" a="1"/>
  <c r="B25" i="5" s="1"/>
  <c r="M25" i="5" s="1"/>
  <c r="B28" i="5" a="1"/>
  <c r="B28" i="5" s="1"/>
  <c r="M28" i="5" s="1"/>
  <c r="B30" i="5" a="1"/>
  <c r="B30" i="5" s="1"/>
  <c r="M30" i="5" s="1"/>
  <c r="N30" i="5" s="1"/>
  <c r="O30" i="5" s="1"/>
  <c r="B27" i="5" a="1"/>
  <c r="B27" i="5" s="1"/>
  <c r="M27" i="5" s="1"/>
  <c r="N27" i="5" s="1"/>
  <c r="O27" i="5" s="1"/>
  <c r="B33" i="5" a="1"/>
  <c r="B33" i="5" s="1"/>
  <c r="M33" i="5" s="1"/>
  <c r="B35" i="5" a="1"/>
  <c r="B35" i="5" s="1"/>
  <c r="M35" i="5" s="1"/>
  <c r="B40" i="5" a="1"/>
  <c r="B40" i="5" s="1"/>
  <c r="M40" i="5" s="1"/>
  <c r="B45" i="5" a="1"/>
  <c r="B45" i="5" s="1"/>
  <c r="M45" i="5" s="1"/>
  <c r="N45" i="5" s="1"/>
  <c r="O45" i="5" s="1"/>
  <c r="B36" i="5" a="1"/>
  <c r="B36" i="5" s="1"/>
  <c r="M36" i="5" s="1"/>
  <c r="N36" i="5" s="1"/>
  <c r="O36" i="5" s="1"/>
  <c r="B37" i="5" a="1"/>
  <c r="B37" i="5" s="1"/>
  <c r="M37" i="5" s="1"/>
  <c r="N37" i="5" s="1"/>
  <c r="O37" i="5" s="1"/>
  <c r="B43" i="5" a="1"/>
  <c r="B43" i="5" s="1"/>
  <c r="M43" i="5" s="1"/>
  <c r="B29" i="5" a="1"/>
  <c r="B29" i="5" s="1"/>
  <c r="M29" i="5" s="1"/>
  <c r="B32" i="5" a="1"/>
  <c r="B32" i="5" s="1"/>
  <c r="M32" i="5" s="1"/>
  <c r="B39" i="5" a="1"/>
  <c r="B39" i="5" s="1"/>
  <c r="M39" i="5" s="1"/>
  <c r="N39" i="5" s="1"/>
  <c r="O39" i="5" s="1"/>
  <c r="B44" i="5" a="1"/>
  <c r="B44" i="5" s="1"/>
  <c r="M44" i="5" s="1"/>
  <c r="N44" i="5" s="1"/>
  <c r="O44" i="5" s="1"/>
  <c r="B42" i="5" a="1"/>
  <c r="B42" i="5" s="1"/>
  <c r="M42" i="5" s="1"/>
  <c r="N42" i="5" s="1"/>
  <c r="O42" i="5" s="1"/>
  <c r="B47" i="5" a="1"/>
  <c r="B47" i="5" s="1"/>
  <c r="M47" i="5" s="1"/>
  <c r="B41" i="5" a="1"/>
  <c r="B41" i="5" s="1"/>
  <c r="M41" i="5" s="1"/>
  <c r="N41" i="5" s="1"/>
  <c r="O41" i="5" s="1"/>
  <c r="B55" i="5" a="1"/>
  <c r="B55" i="5" s="1"/>
  <c r="M55" i="5" s="1"/>
  <c r="B46" i="5" a="1"/>
  <c r="B46" i="5" s="1"/>
  <c r="M46" i="5" s="1"/>
  <c r="B52" i="5" a="1"/>
  <c r="B52" i="5" s="1"/>
  <c r="M52" i="5" s="1"/>
  <c r="N52" i="5" s="1"/>
  <c r="O52" i="5" s="1"/>
  <c r="B49" i="5" a="1"/>
  <c r="B49" i="5" s="1"/>
  <c r="M49" i="5" s="1"/>
  <c r="N49" i="5" s="1"/>
  <c r="O49" i="5" s="1"/>
  <c r="B48" i="5" a="1"/>
  <c r="B48" i="5" s="1"/>
  <c r="M48" i="5" s="1"/>
  <c r="N48" i="5" s="1"/>
  <c r="O48" i="5" s="1"/>
  <c r="B51" i="5" a="1"/>
  <c r="B51" i="5" s="1"/>
  <c r="M51" i="5" s="1"/>
  <c r="N51" i="5" s="1"/>
  <c r="O51" i="5" s="1"/>
  <c r="B50" i="5" a="1"/>
  <c r="B50" i="5" s="1"/>
  <c r="M50" i="5" s="1"/>
  <c r="N50" i="5" s="1"/>
  <c r="O50" i="5" s="1"/>
  <c r="B59" i="5" a="1"/>
  <c r="B59" i="5" s="1"/>
  <c r="M59" i="5" s="1"/>
  <c r="N59" i="5" s="1"/>
  <c r="O59" i="5" s="1"/>
  <c r="B54" i="5" a="1"/>
  <c r="B54" i="5" s="1"/>
  <c r="M54" i="5" s="1"/>
  <c r="N54" i="5" s="1"/>
  <c r="O54" i="5" s="1"/>
  <c r="B53" i="5" a="1"/>
  <c r="B53" i="5" s="1"/>
  <c r="M53" i="5" s="1"/>
  <c r="B57" i="5" a="1"/>
  <c r="B57" i="5" s="1"/>
  <c r="M57" i="5" s="1"/>
  <c r="B56" i="5" a="1"/>
  <c r="B56" i="5" s="1"/>
  <c r="M56" i="5" s="1"/>
  <c r="B58" i="5" a="1"/>
  <c r="B58" i="5" s="1"/>
  <c r="M58" i="5" s="1"/>
  <c r="B60" i="5" a="1"/>
  <c r="B60" i="5" s="1"/>
  <c r="M60" i="5" s="1"/>
  <c r="B65" i="5" a="1"/>
  <c r="B65" i="5" s="1"/>
  <c r="M65" i="5" s="1"/>
  <c r="B64" i="5" a="1"/>
  <c r="B64" i="5" s="1"/>
  <c r="M64" i="5" s="1"/>
  <c r="B63" i="5" a="1"/>
  <c r="B63" i="5" s="1"/>
  <c r="M63" i="5" s="1"/>
  <c r="N63" i="5" s="1"/>
  <c r="O63" i="5" s="1"/>
  <c r="B74" i="5" a="1"/>
  <c r="B74" i="5" s="1"/>
  <c r="M74" i="5" s="1"/>
  <c r="B62" i="5" a="1"/>
  <c r="B62" i="5" s="1"/>
  <c r="M62" i="5" s="1"/>
  <c r="N62" i="5" s="1"/>
  <c r="O62" i="5" s="1"/>
  <c r="B61" i="5" a="1"/>
  <c r="B61" i="5" s="1"/>
  <c r="M61" i="5" s="1"/>
  <c r="N61" i="5" s="1"/>
  <c r="O61" i="5" s="1"/>
  <c r="B66" i="5" a="1"/>
  <c r="B66" i="5" s="1"/>
  <c r="M66" i="5" s="1"/>
  <c r="N66" i="5" s="1"/>
  <c r="O66" i="5" s="1"/>
  <c r="B69" i="5" a="1"/>
  <c r="B69" i="5" s="1"/>
  <c r="M69" i="5" s="1"/>
  <c r="N69" i="5" s="1"/>
  <c r="O69" i="5" s="1"/>
  <c r="B70" i="5" a="1"/>
  <c r="B70" i="5" s="1"/>
  <c r="M70" i="5" s="1"/>
  <c r="N70" i="5" s="1"/>
  <c r="O70" i="5" s="1"/>
  <c r="B67" i="5" a="1"/>
  <c r="B67" i="5" s="1"/>
  <c r="M67" i="5" s="1"/>
  <c r="N67" i="5" s="1"/>
  <c r="O67" i="5" s="1"/>
  <c r="B72" i="5" a="1"/>
  <c r="B72" i="5" s="1"/>
  <c r="M72" i="5" s="1"/>
  <c r="B71" i="5" a="1"/>
  <c r="B71" i="5" s="1"/>
  <c r="M71" i="5" s="1"/>
  <c r="N71" i="5" s="1"/>
  <c r="O71" i="5" s="1"/>
  <c r="B68" i="5" a="1"/>
  <c r="B68" i="5" s="1"/>
  <c r="M68" i="5" s="1"/>
  <c r="B73" i="5" a="1"/>
  <c r="B73" i="5" s="1"/>
  <c r="M73" i="5" s="1"/>
  <c r="B75" i="5" a="1"/>
  <c r="B75" i="5" s="1"/>
  <c r="M75" i="5" s="1"/>
  <c r="N75" i="5" s="1"/>
  <c r="O75" i="5" s="1"/>
  <c r="B76" i="5" a="1"/>
  <c r="B76" i="5" s="1"/>
  <c r="M76" i="5" s="1"/>
  <c r="B77" i="5" a="1"/>
  <c r="B77" i="5" s="1"/>
  <c r="M77" i="5" s="1"/>
  <c r="B79" i="5" a="1"/>
  <c r="B79" i="5" s="1"/>
  <c r="M79" i="5" s="1"/>
  <c r="G38" i="5" a="1"/>
  <c r="G38" i="5" s="1"/>
  <c r="F38" i="5" a="1"/>
  <c r="F38" i="5" s="1"/>
  <c r="E38" i="5" a="1"/>
  <c r="E38" i="5" s="1"/>
  <c r="D38" i="5" a="1"/>
  <c r="D38" i="5" s="1"/>
  <c r="C38" i="5" a="1"/>
  <c r="C38" i="5" s="1"/>
  <c r="B38" i="5" a="1"/>
  <c r="B38" i="5" s="1"/>
  <c r="M38" i="5" s="1"/>
  <c r="N18" i="5" l="1"/>
  <c r="O18" i="5" s="1"/>
  <c r="N9" i="5"/>
  <c r="O9" i="5" s="1"/>
  <c r="N8" i="5"/>
  <c r="O8" i="5" s="1"/>
  <c r="N28" i="5"/>
  <c r="O28" i="5" s="1"/>
  <c r="N64" i="5"/>
  <c r="O64" i="5" s="1"/>
  <c r="N77" i="5"/>
  <c r="O77" i="5" s="1"/>
  <c r="N25" i="5"/>
  <c r="O25" i="5" s="1"/>
  <c r="N68" i="5"/>
  <c r="O68" i="5" s="1"/>
  <c r="N3" i="5"/>
  <c r="O3" i="5" s="1"/>
  <c r="N72" i="5"/>
  <c r="O72" i="5" s="1"/>
  <c r="N15" i="5"/>
  <c r="O15" i="5" s="1"/>
  <c r="N33" i="5"/>
  <c r="O33" i="5" s="1"/>
  <c r="N53" i="5"/>
  <c r="O53" i="5" s="1"/>
  <c r="N73" i="5"/>
  <c r="O73" i="5" s="1"/>
  <c r="N6" i="5"/>
  <c r="O6" i="5" s="1"/>
  <c r="N65" i="5"/>
  <c r="O65" i="5" s="1"/>
  <c r="N24" i="5"/>
  <c r="O24" i="5" s="1"/>
  <c r="N19" i="5"/>
  <c r="O19" i="5" s="1"/>
  <c r="N21" i="5"/>
  <c r="O21" i="5" s="1"/>
  <c r="N29" i="5"/>
  <c r="O29" i="5" s="1"/>
  <c r="N43" i="5"/>
  <c r="O43" i="5" s="1"/>
  <c r="N38" i="5"/>
  <c r="O38" i="5" s="1"/>
  <c r="N40" i="5"/>
  <c r="O40" i="5" s="1"/>
  <c r="N22" i="5"/>
  <c r="O22" i="5" s="1"/>
  <c r="N58" i="5"/>
  <c r="O58" i="5" s="1"/>
  <c r="N78" i="5"/>
  <c r="O78" i="5" s="1"/>
  <c r="N81" i="5"/>
  <c r="O81" i="5" s="1"/>
  <c r="N20" i="5"/>
  <c r="O20" i="5" s="1"/>
  <c r="N35" i="5"/>
  <c r="O35" i="5" s="1"/>
  <c r="N74" i="5"/>
  <c r="O74" i="5" s="1"/>
  <c r="N46" i="5"/>
  <c r="O46" i="5" s="1"/>
  <c r="N13" i="5"/>
  <c r="O13" i="5" s="1"/>
  <c r="N55" i="5"/>
  <c r="O55" i="5" s="1"/>
  <c r="N26" i="5"/>
  <c r="O26" i="5" s="1"/>
  <c r="N79" i="5"/>
  <c r="O79" i="5" s="1"/>
  <c r="N5" i="5"/>
  <c r="O5" i="5" s="1"/>
  <c r="N34" i="5"/>
  <c r="O34" i="5" s="1"/>
  <c r="N47" i="5"/>
  <c r="O47" i="5" s="1"/>
  <c r="N16" i="5"/>
  <c r="O16" i="5" s="1"/>
  <c r="N31" i="5"/>
  <c r="O31" i="5" s="1"/>
  <c r="N76" i="5"/>
  <c r="O76" i="5" s="1"/>
  <c r="N60" i="5"/>
  <c r="O60" i="5" s="1"/>
  <c r="N2" i="5"/>
  <c r="O2" i="5" s="1"/>
  <c r="N56" i="5"/>
  <c r="O56" i="5" s="1"/>
  <c r="N57" i="5"/>
  <c r="O57" i="5" s="1"/>
  <c r="N32" i="5"/>
  <c r="O32" i="5" s="1"/>
  <c r="N14" i="5"/>
  <c r="O14" i="5" s="1"/>
  <c r="M80" i="5"/>
  <c r="N80" i="5" s="1"/>
  <c r="O80"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39"/>
        </ext>
      </extLst>
    </bk>
    <bk>
      <extLst>
        <ext uri="{3e2802c4-a4d2-4d8b-9148-e3be6c30e623}">
          <xlrd:rvb i="241"/>
        </ext>
      </extLst>
    </bk>
    <bk>
      <extLst>
        <ext uri="{3e2802c4-a4d2-4d8b-9148-e3be6c30e623}">
          <xlrd:rvb i="243"/>
        </ext>
      </extLst>
    </bk>
  </futureMetadata>
  <cellMetadata count="1">
    <bk>
      <rc t="1" v="0"/>
    </bk>
  </cellMetadata>
  <valueMetadata count="8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valueMetadata>
</metadata>
</file>

<file path=xl/sharedStrings.xml><?xml version="1.0" encoding="utf-8"?>
<sst xmlns="http://schemas.openxmlformats.org/spreadsheetml/2006/main" count="3039" uniqueCount="205">
  <si>
    <t>Symbol</t>
  </si>
  <si>
    <t>Close</t>
  </si>
  <si>
    <t>Open</t>
  </si>
  <si>
    <t>High</t>
  </si>
  <si>
    <t>Low</t>
  </si>
  <si>
    <t>Exchange</t>
  </si>
  <si>
    <t>Ticker</t>
  </si>
  <si>
    <t>Date Op.</t>
  </si>
  <si>
    <t>Shares</t>
  </si>
  <si>
    <t>Pur. Price</t>
  </si>
  <si>
    <t>Exit Price</t>
  </si>
  <si>
    <t>Amt. Paid</t>
  </si>
  <si>
    <t>Pos. Value</t>
  </si>
  <si>
    <t>G/L ($)</t>
  </si>
  <si>
    <t>G/L (%)</t>
  </si>
  <si>
    <t>Div. Earned</t>
  </si>
  <si>
    <t>Acct. Type</t>
  </si>
  <si>
    <t>TFSA</t>
  </si>
  <si>
    <t>RRSP</t>
  </si>
  <si>
    <t>naPTR</t>
  </si>
  <si>
    <t>PTR</t>
  </si>
  <si>
    <t>naMBT</t>
  </si>
  <si>
    <t>MBT</t>
  </si>
  <si>
    <t>Date Closed</t>
  </si>
  <si>
    <t>Sell Price</t>
  </si>
  <si>
    <t>RVIC</t>
  </si>
  <si>
    <t>GOGL</t>
  </si>
  <si>
    <t>AM</t>
  </si>
  <si>
    <t>BTI</t>
  </si>
  <si>
    <t>SVC</t>
  </si>
  <si>
    <t>PSXP</t>
  </si>
  <si>
    <t>LUMN</t>
  </si>
  <si>
    <t>MTR</t>
  </si>
  <si>
    <t>FCRD</t>
  </si>
  <si>
    <t>VIV</t>
  </si>
  <si>
    <t>SHLX</t>
  </si>
  <si>
    <t>CRT</t>
  </si>
  <si>
    <t>SRV</t>
  </si>
  <si>
    <t>SPLG</t>
  </si>
  <si>
    <t>PAA</t>
  </si>
  <si>
    <t>NHTC</t>
  </si>
  <si>
    <t>ARCC</t>
  </si>
  <si>
    <t>GGB</t>
  </si>
  <si>
    <t>RWT</t>
  </si>
  <si>
    <t>RQI</t>
  </si>
  <si>
    <t>CIB</t>
  </si>
  <si>
    <t>MFA</t>
  </si>
  <si>
    <t>UWMC</t>
  </si>
  <si>
    <t>OMF</t>
  </si>
  <si>
    <t>MITT</t>
  </si>
  <si>
    <t>CLM</t>
  </si>
  <si>
    <t>SJT</t>
  </si>
  <si>
    <t>PSEC</t>
  </si>
  <si>
    <t>HIX</t>
  </si>
  <si>
    <t>CWH</t>
  </si>
  <si>
    <t>DX</t>
  </si>
  <si>
    <t>LGI</t>
  </si>
  <si>
    <t>ABR</t>
  </si>
  <si>
    <t>CHI</t>
  </si>
  <si>
    <t>GOF</t>
  </si>
  <si>
    <t>PBT</t>
  </si>
  <si>
    <t>ARI</t>
  </si>
  <si>
    <t>NYMT</t>
  </si>
  <si>
    <t>VOD</t>
  </si>
  <si>
    <t>DHF</t>
  </si>
  <si>
    <t>CSWC</t>
  </si>
  <si>
    <t>NS</t>
  </si>
  <si>
    <t>OCSL</t>
  </si>
  <si>
    <t>MVO</t>
  </si>
  <si>
    <t>NIE</t>
  </si>
  <si>
    <t>SPOK</t>
  </si>
  <si>
    <t>BXMT</t>
  </si>
  <si>
    <t>VNOM</t>
  </si>
  <si>
    <t>BHK</t>
  </si>
  <si>
    <t>DHT</t>
  </si>
  <si>
    <t>BGFV</t>
  </si>
  <si>
    <t>ESEA</t>
  </si>
  <si>
    <t>PBR.A</t>
  </si>
  <si>
    <t>PMT</t>
  </si>
  <si>
    <t>EHI</t>
  </si>
  <si>
    <t>SCD</t>
  </si>
  <si>
    <t>EMD</t>
  </si>
  <si>
    <t>DMLP</t>
  </si>
  <si>
    <t>FEO</t>
  </si>
  <si>
    <t>CAPL</t>
  </si>
  <si>
    <t>ET</t>
  </si>
  <si>
    <t>NRT</t>
  </si>
  <si>
    <t>BBDC</t>
  </si>
  <si>
    <t>GGN</t>
  </si>
  <si>
    <t>HEP</t>
  </si>
  <si>
    <t>GAB</t>
  </si>
  <si>
    <t>HPI</t>
  </si>
  <si>
    <t>MIN</t>
  </si>
  <si>
    <t>MPW</t>
  </si>
  <si>
    <t>MCR</t>
  </si>
  <si>
    <t>GLD</t>
  </si>
  <si>
    <t>NAT</t>
  </si>
  <si>
    <t>PBR</t>
  </si>
  <si>
    <t>MGP</t>
  </si>
  <si>
    <t>PCN</t>
  </si>
  <si>
    <t>PDI</t>
  </si>
  <si>
    <t>PHT</t>
  </si>
  <si>
    <t>SLRC</t>
  </si>
  <si>
    <t>EURN</t>
  </si>
  <si>
    <t>ARLP</t>
  </si>
  <si>
    <t>CRF</t>
  </si>
  <si>
    <t>TEI</t>
  </si>
  <si>
    <t>USA</t>
  </si>
  <si>
    <t>indices</t>
  </si>
  <si>
    <t>close</t>
  </si>
  <si>
    <t>open</t>
  </si>
  <si>
    <t>high</t>
  </si>
  <si>
    <t>low</t>
  </si>
  <si>
    <t>52 high</t>
  </si>
  <si>
    <t>52 low</t>
  </si>
  <si>
    <t>ticker</t>
  </si>
  <si>
    <t>cash_amount</t>
  </si>
  <si>
    <t>frequency</t>
  </si>
  <si>
    <t>ex_dividend_date</t>
  </si>
  <si>
    <t>pay_date</t>
  </si>
  <si>
    <t>GEO</t>
  </si>
  <si>
    <t>HCSG</t>
  </si>
  <si>
    <t>BPT</t>
  </si>
  <si>
    <t>VIA</t>
  </si>
  <si>
    <t>CUBA</t>
  </si>
  <si>
    <t>HIMX</t>
  </si>
  <si>
    <t>GNK</t>
  </si>
  <si>
    <t>PTMN</t>
  </si>
  <si>
    <t>ADX</t>
  </si>
  <si>
    <t>SBLK</t>
  </si>
  <si>
    <t>DSX</t>
  </si>
  <si>
    <t>IEP</t>
  </si>
  <si>
    <t>JHI</t>
  </si>
  <si>
    <t>JCE</t>
  </si>
  <si>
    <t>NMAI</t>
  </si>
  <si>
    <t>BKCC</t>
  </si>
  <si>
    <t>FBRT</t>
  </si>
  <si>
    <t>IAE</t>
  </si>
  <si>
    <t>STWD</t>
  </si>
  <si>
    <t>GPMT</t>
  </si>
  <si>
    <t>ACRE</t>
  </si>
  <si>
    <t>NEWT</t>
  </si>
  <si>
    <t>RBCN</t>
  </si>
  <si>
    <t>TWO</t>
  </si>
  <si>
    <t>IVR</t>
  </si>
  <si>
    <t>FCO</t>
  </si>
  <si>
    <t>FAX</t>
  </si>
  <si>
    <t>GIM</t>
  </si>
  <si>
    <t>NLY</t>
  </si>
  <si>
    <t>CIM</t>
  </si>
  <si>
    <t>PFLT</t>
  </si>
  <si>
    <t>T</t>
  </si>
  <si>
    <t>AGNC</t>
  </si>
  <si>
    <t>BMRC</t>
  </si>
  <si>
    <t>ETRN</t>
  </si>
  <si>
    <t>ALLY</t>
  </si>
  <si>
    <t>CFG</t>
  </si>
  <si>
    <t>SLG</t>
  </si>
  <si>
    <t>HAS</t>
  </si>
  <si>
    <t>CALM</t>
  </si>
  <si>
    <t>OPI</t>
  </si>
  <si>
    <t>UAN</t>
  </si>
  <si>
    <t>MSB</t>
  </si>
  <si>
    <t>HAFC</t>
  </si>
  <si>
    <t>ZTR</t>
  </si>
  <si>
    <t>CIF</t>
  </si>
  <si>
    <t>MFV</t>
  </si>
  <si>
    <t>AVK</t>
  </si>
  <si>
    <t>F</t>
  </si>
  <si>
    <t>HIO</t>
  </si>
  <si>
    <t>DALN</t>
  </si>
  <si>
    <t>ARR</t>
  </si>
  <si>
    <t>OXSQ</t>
  </si>
  <si>
    <t>Account Type</t>
  </si>
  <si>
    <t>Date</t>
  </si>
  <si>
    <t>Month</t>
  </si>
  <si>
    <t>Year</t>
  </si>
  <si>
    <t>Amount</t>
  </si>
  <si>
    <t>Jan</t>
  </si>
  <si>
    <t>NRZ</t>
  </si>
  <si>
    <t>Feb</t>
  </si>
  <si>
    <t>Mar</t>
  </si>
  <si>
    <t>Apr</t>
  </si>
  <si>
    <t>May</t>
  </si>
  <si>
    <t>Jun</t>
  </si>
  <si>
    <t>Jul</t>
  </si>
  <si>
    <t>Aug</t>
  </si>
  <si>
    <t>Sep</t>
  </si>
  <si>
    <t>Oct</t>
  </si>
  <si>
    <t>RVI</t>
  </si>
  <si>
    <t>Personal</t>
  </si>
  <si>
    <t>Nov</t>
  </si>
  <si>
    <t>SLCR</t>
  </si>
  <si>
    <t>Dec</t>
  </si>
  <si>
    <t>CMO</t>
  </si>
  <si>
    <t>date</t>
  </si>
  <si>
    <t>^VIX</t>
  </si>
  <si>
    <t>^GSPC</t>
  </si>
  <si>
    <t>^IXIC</t>
  </si>
  <si>
    <t>^DJI</t>
  </si>
  <si>
    <t>CAD=X</t>
  </si>
  <si>
    <t>BTC-USD</t>
  </si>
  <si>
    <t>ETH-USD</t>
  </si>
  <si>
    <t>CVI</t>
  </si>
  <si>
    <t>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</si>
</sst>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64" formatCode="_([$$-409]* #,##0.00_);_([$$-409]* \(#,##0.00\);_([$$-409]* &quot;-&quot;??_);_(@_)"/>
    <numFmt numFmtId="165" formatCode="_-[$$-1009]* #,##0.00_-;\-[$$-1009]* #,##0.00_-;_-[$$-1009]* &quot;-&quot;??_-;_-@_-"/>
    <numFmt numFmtId="166" formatCode="_-[$$-1009]* #,##0.0000_-;\-[$$-1009]* #,##0.0000_-;_-[$$-1009]* &quot;-&quot;??_-;_-@_-"/>
  </numFmts>
  <fonts count="20" x14ac:knownFonts="1">
    <font>
      <sz val="11"/>
      <color theme="1"/>
      <name val="Calibri"/>
      <family val="2"/>
      <scheme val="minor"/>
    </font>
    <font>
      <b/>
      <sz val="14"/>
      <color rgb="FF9C5700"/>
      <name val="Calibri"/>
      <family val="2"/>
    </font>
    <font>
      <sz val="11"/>
      <color rgb="FF000000"/>
      <name val="Calibri"/>
      <family val="2"/>
    </font>
    <font>
      <sz val="10"/>
      <color theme="1"/>
      <name val="Verdana"/>
      <family val="2"/>
    </font>
    <font>
      <sz val="11"/>
      <color rgb="FF9C5700"/>
      <name val="Calibri"/>
      <family val="2"/>
      <scheme val="minor"/>
    </font>
    <font>
      <b/>
      <sz val="11"/>
      <color theme="0"/>
      <name val="Calibri"/>
      <family val="2"/>
    </font>
    <font>
      <b/>
      <sz val="12"/>
      <color rgb="FFFFFFFF"/>
      <name val="Calibri"/>
      <family val="2"/>
    </font>
    <font>
      <b/>
      <sz val="12"/>
      <color rgb="FF000000"/>
      <name val="Calibri"/>
      <family val="2"/>
    </font>
    <font>
      <sz val="12"/>
      <color theme="1"/>
      <name val="Calibri"/>
      <family val="2"/>
      <scheme val="minor"/>
    </font>
    <font>
      <sz val="12"/>
      <color rgb="FF9C5700"/>
      <name val="Calibri"/>
      <family val="2"/>
      <scheme val="minor"/>
    </font>
    <font>
      <b/>
      <sz val="12"/>
      <color rgb="FF666666"/>
      <name val="Calibri"/>
      <family val="2"/>
    </font>
    <font>
      <b/>
      <sz val="12"/>
      <color rgb="FF00B050"/>
      <name val="Calibri"/>
      <family val="2"/>
    </font>
    <font>
      <sz val="12"/>
      <color theme="1"/>
      <name val="Verdana"/>
      <family val="2"/>
    </font>
    <font>
      <b/>
      <sz val="12"/>
      <color theme="1"/>
      <name val="Calibri"/>
      <family val="2"/>
    </font>
    <font>
      <b/>
      <sz val="12"/>
      <color rgb="FFFF0000"/>
      <name val="Calibri"/>
      <family val="2"/>
    </font>
    <font>
      <b/>
      <sz val="12"/>
      <color rgb="FFCC0000"/>
      <name val="Calibri"/>
      <family val="2"/>
    </font>
    <font>
      <b/>
      <sz val="12"/>
      <name val="Calibri"/>
      <family val="2"/>
    </font>
    <font>
      <sz val="11"/>
      <name val="Calibri"/>
      <family val="2"/>
      <scheme val="minor"/>
    </font>
    <font>
      <b/>
      <sz val="12"/>
      <color theme="0"/>
      <name val="Calibri"/>
      <family val="2"/>
    </font>
    <font>
      <sz val="11"/>
      <color rgb="FF000000"/>
      <name val="Calibri"/>
      <family val="2"/>
      <scheme val="minor"/>
    </font>
  </fonts>
  <fills count="11">
    <fill>
      <patternFill patternType="none"/>
    </fill>
    <fill>
      <patternFill patternType="gray125"/>
    </fill>
    <fill>
      <patternFill patternType="solid">
        <fgColor rgb="FFFFEB9C"/>
        <bgColor indexed="64"/>
      </patternFill>
    </fill>
    <fill>
      <patternFill patternType="solid">
        <fgColor rgb="FFF3F3F3"/>
        <bgColor indexed="64"/>
      </patternFill>
    </fill>
    <fill>
      <patternFill patternType="solid">
        <fgColor rgb="FFFFFFFF"/>
        <bgColor indexed="64"/>
      </patternFill>
    </fill>
    <fill>
      <patternFill patternType="solid">
        <fgColor rgb="FFFFEB9C"/>
      </patternFill>
    </fill>
    <fill>
      <patternFill patternType="solid">
        <fgColor rgb="FF000000"/>
        <bgColor indexed="64"/>
      </patternFill>
    </fill>
    <fill>
      <patternFill patternType="solid">
        <fgColor rgb="FFE2E2E2"/>
        <bgColor indexed="64"/>
      </patternFill>
    </fill>
    <fill>
      <patternFill patternType="solid">
        <fgColor rgb="FFD9EAD3"/>
        <bgColor indexed="64"/>
      </patternFill>
    </fill>
    <fill>
      <patternFill patternType="solid">
        <fgColor rgb="FFF4CCCC"/>
        <bgColor indexed="64"/>
      </patternFill>
    </fill>
    <fill>
      <patternFill patternType="solid">
        <fgColor theme="0" tint="-0.14999847407452621"/>
        <bgColor theme="0" tint="-0.14999847407452621"/>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bottom style="thin">
        <color auto="1"/>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style="medium">
        <color rgb="FFCCCCCC"/>
      </left>
      <right/>
      <top style="medium">
        <color rgb="FFCCCCCC"/>
      </top>
      <bottom style="medium">
        <color rgb="FF000000"/>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
      <left/>
      <right style="medium">
        <color rgb="FFCCCCCC"/>
      </right>
      <top style="medium">
        <color rgb="FF000000"/>
      </top>
      <bottom style="medium">
        <color rgb="FF000000"/>
      </bottom>
      <diagonal/>
    </border>
    <border>
      <left/>
      <right style="medium">
        <color rgb="FFCCCCCC"/>
      </right>
      <top style="medium">
        <color rgb="FFCCCCCC"/>
      </top>
      <bottom style="medium">
        <color rgb="FFCCCCCC"/>
      </bottom>
      <diagonal/>
    </border>
    <border>
      <left/>
      <right/>
      <top style="thin">
        <color theme="1"/>
      </top>
      <bottom style="thin">
        <color theme="1"/>
      </bottom>
      <diagonal/>
    </border>
    <border>
      <left style="medium">
        <color rgb="FFCCCCCC"/>
      </left>
      <right/>
      <top style="medium">
        <color rgb="FFCCCCCC"/>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4" fillId="5" borderId="0" applyNumberFormat="0" applyBorder="0" applyAlignment="0" applyProtection="0"/>
  </cellStyleXfs>
  <cellXfs count="122">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wrapText="1"/>
    </xf>
    <xf numFmtId="0" fontId="2" fillId="3" borderId="1" xfId="0" applyFont="1" applyFill="1" applyBorder="1" applyAlignment="1">
      <alignment wrapText="1"/>
    </xf>
    <xf numFmtId="15" fontId="2" fillId="3" borderId="1" xfId="0" applyNumberFormat="1" applyFont="1" applyFill="1" applyBorder="1" applyAlignment="1">
      <alignment wrapText="1"/>
    </xf>
    <xf numFmtId="0" fontId="2" fillId="3" borderId="1" xfId="0" applyFont="1" applyFill="1" applyBorder="1" applyAlignment="1">
      <alignment horizontal="right" wrapText="1"/>
    </xf>
    <xf numFmtId="8" fontId="2" fillId="3" borderId="1" xfId="0" applyNumberFormat="1" applyFont="1" applyFill="1" applyBorder="1" applyAlignment="1">
      <alignment horizontal="right" wrapText="1"/>
    </xf>
    <xf numFmtId="0" fontId="2" fillId="4" borderId="1" xfId="0" applyFont="1" applyFill="1" applyBorder="1" applyAlignment="1">
      <alignment wrapText="1"/>
    </xf>
    <xf numFmtId="15" fontId="2" fillId="4" borderId="1" xfId="0" applyNumberFormat="1" applyFont="1" applyFill="1" applyBorder="1" applyAlignment="1">
      <alignment wrapText="1"/>
    </xf>
    <xf numFmtId="0" fontId="2" fillId="4" borderId="1" xfId="0" applyFont="1" applyFill="1" applyBorder="1" applyAlignment="1">
      <alignment horizontal="right" wrapText="1"/>
    </xf>
    <xf numFmtId="8" fontId="2" fillId="4" borderId="1" xfId="0" applyNumberFormat="1" applyFont="1" applyFill="1" applyBorder="1" applyAlignment="1">
      <alignment horizontal="right" wrapText="1"/>
    </xf>
    <xf numFmtId="0" fontId="3" fillId="3" borderId="1" xfId="0" applyFont="1" applyFill="1" applyBorder="1" applyAlignment="1">
      <alignment wrapText="1"/>
    </xf>
    <xf numFmtId="0" fontId="3" fillId="4" borderId="1" xfId="0" applyFont="1" applyFill="1" applyBorder="1" applyAlignment="1">
      <alignment wrapText="1"/>
    </xf>
    <xf numFmtId="8" fontId="3" fillId="3" borderId="1" xfId="0" applyNumberFormat="1" applyFont="1" applyFill="1" applyBorder="1" applyAlignment="1">
      <alignment horizontal="right" wrapText="1"/>
    </xf>
    <xf numFmtId="8" fontId="3" fillId="4" borderId="1" xfId="0" applyNumberFormat="1" applyFont="1" applyFill="1" applyBorder="1" applyAlignment="1">
      <alignment horizontal="right" wrapText="1"/>
    </xf>
    <xf numFmtId="0" fontId="5" fillId="0" borderId="3" xfId="0" applyFont="1" applyBorder="1" applyAlignment="1">
      <alignment horizontal="center" vertical="top"/>
    </xf>
    <xf numFmtId="164" fontId="0" fillId="0" borderId="0" xfId="0" applyNumberFormat="1"/>
    <xf numFmtId="0" fontId="6" fillId="6" borderId="2" xfId="0" applyFont="1" applyFill="1" applyBorder="1" applyAlignment="1">
      <alignment horizontal="center" wrapText="1"/>
    </xf>
    <xf numFmtId="0" fontId="7" fillId="7" borderId="2" xfId="0" applyFont="1" applyFill="1" applyBorder="1" applyAlignment="1">
      <alignment horizontal="center" wrapText="1"/>
    </xf>
    <xf numFmtId="0" fontId="7" fillId="3" borderId="2" xfId="0" applyFont="1" applyFill="1" applyBorder="1" applyAlignment="1">
      <alignment horizontal="center" wrapText="1"/>
    </xf>
    <xf numFmtId="0" fontId="8" fillId="0" borderId="0" xfId="0" applyFont="1"/>
    <xf numFmtId="0" fontId="6" fillId="6" borderId="5" xfId="0" applyFont="1" applyFill="1" applyBorder="1" applyAlignment="1">
      <alignment horizontal="center" wrapText="1"/>
    </xf>
    <xf numFmtId="0" fontId="6" fillId="6" borderId="4" xfId="0" applyFont="1" applyFill="1" applyBorder="1" applyAlignment="1">
      <alignment horizontal="center" wrapText="1"/>
    </xf>
    <xf numFmtId="164" fontId="9" fillId="5" borderId="0" xfId="1" applyNumberFormat="1" applyFont="1"/>
    <xf numFmtId="0" fontId="9" fillId="5" borderId="0" xfId="1" applyFont="1"/>
    <xf numFmtId="0" fontId="11" fillId="7" borderId="2" xfId="0" applyFont="1" applyFill="1" applyBorder="1" applyAlignment="1">
      <alignment horizontal="center" wrapText="1"/>
    </xf>
    <xf numFmtId="0" fontId="12" fillId="7" borderId="2" xfId="0" applyFont="1" applyFill="1" applyBorder="1" applyAlignment="1">
      <alignment wrapText="1"/>
    </xf>
    <xf numFmtId="8" fontId="7" fillId="7" borderId="2" xfId="0" applyNumberFormat="1" applyFont="1" applyFill="1" applyBorder="1" applyAlignment="1">
      <alignment horizontal="center" wrapText="1"/>
    </xf>
    <xf numFmtId="8" fontId="11" fillId="8" borderId="2" xfId="0" applyNumberFormat="1" applyFont="1" applyFill="1" applyBorder="1" applyAlignment="1">
      <alignment horizontal="center" wrapText="1"/>
    </xf>
    <xf numFmtId="10" fontId="11" fillId="8" borderId="2" xfId="0" applyNumberFormat="1" applyFont="1" applyFill="1" applyBorder="1" applyAlignment="1">
      <alignment horizontal="center" wrapText="1"/>
    </xf>
    <xf numFmtId="8" fontId="11" fillId="7" borderId="2" xfId="0" applyNumberFormat="1" applyFont="1" applyFill="1" applyBorder="1" applyAlignment="1">
      <alignment horizontal="center" wrapText="1"/>
    </xf>
    <xf numFmtId="0" fontId="11" fillId="3" borderId="2" xfId="0" applyFont="1" applyFill="1" applyBorder="1" applyAlignment="1">
      <alignment horizontal="center" wrapText="1"/>
    </xf>
    <xf numFmtId="0" fontId="12" fillId="3" borderId="2" xfId="0" applyFont="1" applyFill="1" applyBorder="1" applyAlignment="1">
      <alignment wrapText="1"/>
    </xf>
    <xf numFmtId="8" fontId="7" fillId="3" borderId="2" xfId="0" applyNumberFormat="1" applyFont="1" applyFill="1" applyBorder="1" applyAlignment="1">
      <alignment horizontal="center" wrapText="1"/>
    </xf>
    <xf numFmtId="8" fontId="13" fillId="3" borderId="2" xfId="0" applyNumberFormat="1" applyFont="1" applyFill="1" applyBorder="1" applyAlignment="1">
      <alignment horizontal="center" wrapText="1"/>
    </xf>
    <xf numFmtId="8" fontId="11" fillId="3" borderId="2" xfId="0" applyNumberFormat="1" applyFont="1" applyFill="1" applyBorder="1" applyAlignment="1">
      <alignment horizontal="center" wrapText="1"/>
    </xf>
    <xf numFmtId="8" fontId="14" fillId="9" borderId="2" xfId="0" applyNumberFormat="1" applyFont="1" applyFill="1" applyBorder="1" applyAlignment="1">
      <alignment horizontal="center" wrapText="1"/>
    </xf>
    <xf numFmtId="10" fontId="14" fillId="9" borderId="2" xfId="0" applyNumberFormat="1" applyFont="1" applyFill="1" applyBorder="1" applyAlignment="1">
      <alignment horizontal="center" wrapText="1"/>
    </xf>
    <xf numFmtId="8" fontId="13" fillId="7" borderId="2" xfId="0" applyNumberFormat="1" applyFont="1" applyFill="1" applyBorder="1" applyAlignment="1">
      <alignment horizontal="center" wrapText="1"/>
    </xf>
    <xf numFmtId="0" fontId="7" fillId="7" borderId="1" xfId="0" applyFont="1" applyFill="1" applyBorder="1" applyAlignment="1">
      <alignment horizontal="center" wrapText="1"/>
    </xf>
    <xf numFmtId="8" fontId="7" fillId="7" borderId="1" xfId="0" applyNumberFormat="1" applyFont="1" applyFill="1" applyBorder="1" applyAlignment="1">
      <alignment horizontal="center" wrapText="1"/>
    </xf>
    <xf numFmtId="0" fontId="6" fillId="6" borderId="6" xfId="0" applyFont="1" applyFill="1" applyBorder="1" applyAlignment="1">
      <alignment horizontal="center" wrapText="1"/>
    </xf>
    <xf numFmtId="0" fontId="7" fillId="7" borderId="6" xfId="0" applyFont="1" applyFill="1" applyBorder="1" applyAlignment="1">
      <alignment horizontal="center" wrapText="1"/>
    </xf>
    <xf numFmtId="0" fontId="7" fillId="3" borderId="6" xfId="0" applyFont="1" applyFill="1" applyBorder="1" applyAlignment="1">
      <alignment horizontal="center" wrapText="1"/>
    </xf>
    <xf numFmtId="0" fontId="6" fillId="6" borderId="7" xfId="0" applyFont="1" applyFill="1" applyBorder="1" applyAlignment="1">
      <alignment horizontal="center" wrapText="1"/>
    </xf>
    <xf numFmtId="0" fontId="10" fillId="7" borderId="8" xfId="0" applyFont="1" applyFill="1" applyBorder="1" applyAlignment="1">
      <alignment horizontal="center" wrapText="1"/>
    </xf>
    <xf numFmtId="0" fontId="10" fillId="3" borderId="8" xfId="0" applyFont="1" applyFill="1" applyBorder="1" applyAlignment="1">
      <alignment horizontal="center" wrapText="1"/>
    </xf>
    <xf numFmtId="0" fontId="10" fillId="7" borderId="9" xfId="0" applyFont="1" applyFill="1" applyBorder="1" applyAlignment="1">
      <alignment horizontal="center" wrapText="1"/>
    </xf>
    <xf numFmtId="164" fontId="7" fillId="7" borderId="2" xfId="0" applyNumberFormat="1" applyFont="1" applyFill="1" applyBorder="1" applyAlignment="1">
      <alignment horizontal="center" wrapText="1"/>
    </xf>
    <xf numFmtId="164" fontId="11" fillId="8" borderId="2" xfId="0" applyNumberFormat="1" applyFont="1" applyFill="1" applyBorder="1" applyAlignment="1">
      <alignment horizontal="center" wrapText="1"/>
    </xf>
    <xf numFmtId="165" fontId="0" fillId="0" borderId="0" xfId="0" applyNumberFormat="1"/>
    <xf numFmtId="0" fontId="15" fillId="7" borderId="2" xfId="0" applyFont="1" applyFill="1" applyBorder="1" applyAlignment="1">
      <alignment horizontal="center" wrapText="1"/>
    </xf>
    <xf numFmtId="0" fontId="15" fillId="3" borderId="2" xfId="0" applyFont="1" applyFill="1" applyBorder="1" applyAlignment="1">
      <alignment horizontal="center" wrapText="1"/>
    </xf>
    <xf numFmtId="8" fontId="11" fillId="8" borderId="1" xfId="0" applyNumberFormat="1" applyFont="1" applyFill="1" applyBorder="1" applyAlignment="1">
      <alignment horizontal="center" wrapText="1"/>
    </xf>
    <xf numFmtId="10" fontId="11" fillId="8" borderId="1" xfId="0" applyNumberFormat="1" applyFont="1" applyFill="1" applyBorder="1" applyAlignment="1">
      <alignment horizontal="center" wrapText="1"/>
    </xf>
    <xf numFmtId="0" fontId="6" fillId="6" borderId="11" xfId="0" applyFont="1" applyFill="1" applyBorder="1" applyAlignment="1">
      <alignment horizontal="center" wrapText="1"/>
    </xf>
    <xf numFmtId="0" fontId="10" fillId="7" borderId="6" xfId="0" applyFont="1" applyFill="1" applyBorder="1" applyAlignment="1">
      <alignment horizontal="center" wrapText="1"/>
    </xf>
    <xf numFmtId="0" fontId="10" fillId="3" borderId="6" xfId="0" applyFont="1" applyFill="1" applyBorder="1" applyAlignment="1">
      <alignment horizontal="center" wrapText="1"/>
    </xf>
    <xf numFmtId="0" fontId="10" fillId="7" borderId="12" xfId="0" applyFont="1" applyFill="1" applyBorder="1" applyAlignment="1">
      <alignment horizontal="center" wrapText="1"/>
    </xf>
    <xf numFmtId="0" fontId="11" fillId="7" borderId="8" xfId="0" applyFont="1" applyFill="1" applyBorder="1" applyAlignment="1">
      <alignment horizontal="center" wrapText="1"/>
    </xf>
    <xf numFmtId="0" fontId="11" fillId="3" borderId="8" xfId="0" applyFont="1" applyFill="1" applyBorder="1" applyAlignment="1">
      <alignment horizontal="center" wrapText="1"/>
    </xf>
    <xf numFmtId="8" fontId="11" fillId="7" borderId="8" xfId="0" applyNumberFormat="1" applyFont="1" applyFill="1" applyBorder="1" applyAlignment="1">
      <alignment horizontal="center" wrapText="1"/>
    </xf>
    <xf numFmtId="0" fontId="12" fillId="3" borderId="8" xfId="0" applyFont="1" applyFill="1" applyBorder="1" applyAlignment="1">
      <alignment wrapText="1"/>
    </xf>
    <xf numFmtId="0" fontId="12" fillId="7" borderId="8" xfId="0" applyFont="1" applyFill="1" applyBorder="1" applyAlignment="1">
      <alignment wrapText="1"/>
    </xf>
    <xf numFmtId="0" fontId="11" fillId="3" borderId="9" xfId="0" applyFont="1" applyFill="1" applyBorder="1" applyAlignment="1">
      <alignment horizontal="center" wrapText="1"/>
    </xf>
    <xf numFmtId="8" fontId="11" fillId="3" borderId="8" xfId="0" applyNumberFormat="1" applyFont="1" applyFill="1" applyBorder="1" applyAlignment="1">
      <alignment horizontal="center" wrapText="1"/>
    </xf>
    <xf numFmtId="14" fontId="16" fillId="7" borderId="6" xfId="0" applyNumberFormat="1" applyFont="1" applyFill="1" applyBorder="1" applyAlignment="1">
      <alignment horizontal="center" wrapText="1"/>
    </xf>
    <xf numFmtId="14" fontId="16" fillId="3" borderId="6" xfId="0" applyNumberFormat="1" applyFont="1" applyFill="1" applyBorder="1" applyAlignment="1">
      <alignment horizontal="center" wrapText="1"/>
    </xf>
    <xf numFmtId="14" fontId="17" fillId="0" borderId="0" xfId="0" applyNumberFormat="1" applyFont="1"/>
    <xf numFmtId="0" fontId="16" fillId="7" borderId="6" xfId="0" applyFont="1" applyFill="1" applyBorder="1" applyAlignment="1">
      <alignment horizontal="center" wrapText="1"/>
    </xf>
    <xf numFmtId="0" fontId="16" fillId="3" borderId="6" xfId="0" applyFont="1" applyFill="1" applyBorder="1" applyAlignment="1">
      <alignment horizontal="center" wrapText="1"/>
    </xf>
    <xf numFmtId="0" fontId="17" fillId="0" borderId="0" xfId="0" applyFont="1"/>
    <xf numFmtId="0" fontId="18" fillId="6" borderId="1" xfId="0" applyFont="1" applyFill="1" applyBorder="1" applyAlignment="1">
      <alignment horizontal="center" wrapText="1"/>
    </xf>
    <xf numFmtId="14" fontId="18" fillId="6" borderId="10" xfId="0" applyNumberFormat="1" applyFont="1" applyFill="1" applyBorder="1" applyAlignment="1">
      <alignment horizontal="center" wrapText="1"/>
    </xf>
    <xf numFmtId="0" fontId="13" fillId="7" borderId="2" xfId="0" applyFont="1" applyFill="1" applyBorder="1" applyAlignment="1">
      <alignment horizontal="center" wrapText="1"/>
    </xf>
    <xf numFmtId="0" fontId="13" fillId="3" borderId="2" xfId="0" applyFont="1" applyFill="1" applyBorder="1" applyAlignment="1">
      <alignment horizontal="center" wrapText="1"/>
    </xf>
    <xf numFmtId="0" fontId="13" fillId="0" borderId="0" xfId="0" applyFont="1" applyAlignment="1">
      <alignment horizontal="center"/>
    </xf>
    <xf numFmtId="2" fontId="5" fillId="0" borderId="3" xfId="0" applyNumberFormat="1" applyFont="1" applyBorder="1" applyAlignment="1">
      <alignment horizontal="center" vertical="top"/>
    </xf>
    <xf numFmtId="0" fontId="0" fillId="0" borderId="0" xfId="0" applyAlignment="1">
      <alignment horizontal="center"/>
    </xf>
    <xf numFmtId="2" fontId="0" fillId="0" borderId="0" xfId="0" applyNumberFormat="1" applyAlignment="1">
      <alignment horizontal="center"/>
    </xf>
    <xf numFmtId="14" fontId="0" fillId="0" borderId="0" xfId="0" applyNumberFormat="1"/>
    <xf numFmtId="166" fontId="0" fillId="0" borderId="0" xfId="0" applyNumberFormat="1"/>
    <xf numFmtId="8" fontId="11" fillId="7" borderId="1" xfId="0" applyNumberFormat="1" applyFont="1" applyFill="1" applyBorder="1" applyAlignment="1">
      <alignment horizontal="center" wrapText="1"/>
    </xf>
    <xf numFmtId="14" fontId="5" fillId="0" borderId="3" xfId="0" applyNumberFormat="1" applyFont="1" applyBorder="1" applyAlignment="1">
      <alignment horizontal="center" vertical="top"/>
    </xf>
    <xf numFmtId="14" fontId="0" fillId="0" borderId="0" xfId="0" applyNumberFormat="1" applyAlignment="1">
      <alignment horizontal="center"/>
    </xf>
    <xf numFmtId="0" fontId="1" fillId="2" borderId="14" xfId="0" applyFont="1" applyFill="1" applyBorder="1" applyAlignment="1">
      <alignment horizontal="center" wrapText="1"/>
    </xf>
    <xf numFmtId="0" fontId="1" fillId="2" borderId="10" xfId="0" applyFont="1" applyFill="1" applyBorder="1" applyAlignment="1">
      <alignment horizontal="center" wrapText="1"/>
    </xf>
    <xf numFmtId="0" fontId="3" fillId="4" borderId="14" xfId="0" applyFont="1" applyFill="1" applyBorder="1" applyAlignment="1">
      <alignment wrapText="1"/>
    </xf>
    <xf numFmtId="0" fontId="2" fillId="4" borderId="14" xfId="0" applyFont="1" applyFill="1" applyBorder="1" applyAlignment="1">
      <alignment wrapText="1"/>
    </xf>
    <xf numFmtId="0" fontId="2" fillId="4" borderId="14" xfId="0" applyFont="1" applyFill="1" applyBorder="1" applyAlignment="1">
      <alignment horizontal="right" wrapText="1"/>
    </xf>
    <xf numFmtId="8" fontId="3" fillId="4" borderId="10" xfId="0" applyNumberFormat="1" applyFont="1" applyFill="1" applyBorder="1" applyAlignment="1">
      <alignment horizontal="right" wrapText="1"/>
    </xf>
    <xf numFmtId="0" fontId="3" fillId="3" borderId="14" xfId="0" applyFont="1" applyFill="1" applyBorder="1" applyAlignment="1">
      <alignment wrapText="1"/>
    </xf>
    <xf numFmtId="0" fontId="2" fillId="3" borderId="14" xfId="0" applyFont="1" applyFill="1" applyBorder="1" applyAlignment="1">
      <alignment wrapText="1"/>
    </xf>
    <xf numFmtId="0" fontId="2" fillId="3" borderId="14" xfId="0" applyFont="1" applyFill="1" applyBorder="1" applyAlignment="1">
      <alignment horizontal="right" wrapText="1"/>
    </xf>
    <xf numFmtId="8" fontId="3" fillId="3" borderId="10" xfId="0" applyNumberFormat="1" applyFont="1" applyFill="1" applyBorder="1" applyAlignment="1">
      <alignment horizontal="right" wrapText="1"/>
    </xf>
    <xf numFmtId="14" fontId="2" fillId="4" borderId="14" xfId="0" applyNumberFormat="1" applyFont="1" applyFill="1" applyBorder="1" applyAlignment="1">
      <alignment wrapText="1"/>
    </xf>
    <xf numFmtId="14" fontId="2" fillId="3" borderId="14" xfId="0" applyNumberFormat="1" applyFont="1" applyFill="1" applyBorder="1" applyAlignment="1">
      <alignment wrapText="1"/>
    </xf>
    <xf numFmtId="0" fontId="19" fillId="4" borderId="14" xfId="0" applyFont="1" applyFill="1" applyBorder="1" applyAlignment="1">
      <alignment horizontal="right" wrapText="1"/>
    </xf>
    <xf numFmtId="0" fontId="19" fillId="3" borderId="14" xfId="0" applyFont="1" applyFill="1" applyBorder="1" applyAlignment="1">
      <alignment horizontal="right" wrapText="1"/>
    </xf>
    <xf numFmtId="0" fontId="0" fillId="4" borderId="14" xfId="0" applyFill="1" applyBorder="1" applyAlignment="1">
      <alignment wrapText="1"/>
    </xf>
    <xf numFmtId="14" fontId="0" fillId="4" borderId="14" xfId="0" applyNumberFormat="1" applyFill="1" applyBorder="1" applyAlignment="1">
      <alignment wrapText="1"/>
    </xf>
    <xf numFmtId="8" fontId="0" fillId="4" borderId="10" xfId="0" applyNumberFormat="1" applyFill="1" applyBorder="1" applyAlignment="1">
      <alignment horizontal="right" wrapText="1"/>
    </xf>
    <xf numFmtId="0" fontId="0" fillId="3" borderId="14" xfId="0" applyFill="1" applyBorder="1" applyAlignment="1">
      <alignment wrapText="1"/>
    </xf>
    <xf numFmtId="14" fontId="0" fillId="3" borderId="14" xfId="0" applyNumberFormat="1" applyFill="1" applyBorder="1" applyAlignment="1">
      <alignment wrapText="1"/>
    </xf>
    <xf numFmtId="8" fontId="0" fillId="3" borderId="10" xfId="0" applyNumberFormat="1" applyFill="1" applyBorder="1" applyAlignment="1">
      <alignment horizontal="right" wrapText="1"/>
    </xf>
    <xf numFmtId="14" fontId="1" fillId="2" borderId="14" xfId="0" applyNumberFormat="1" applyFont="1" applyFill="1" applyBorder="1" applyAlignment="1">
      <alignment wrapText="1"/>
    </xf>
    <xf numFmtId="0" fontId="0" fillId="3" borderId="8" xfId="0" applyFill="1" applyBorder="1" applyAlignment="1">
      <alignment wrapText="1"/>
    </xf>
    <xf numFmtId="14" fontId="0" fillId="3" borderId="8" xfId="0" applyNumberFormat="1" applyFill="1" applyBorder="1" applyAlignment="1">
      <alignment wrapText="1"/>
    </xf>
    <xf numFmtId="0" fontId="19" fillId="3" borderId="8" xfId="0" applyFont="1" applyFill="1" applyBorder="1" applyAlignment="1">
      <alignment horizontal="right" wrapText="1"/>
    </xf>
    <xf numFmtId="8" fontId="0" fillId="3" borderId="2" xfId="0" applyNumberFormat="1" applyFill="1" applyBorder="1" applyAlignment="1">
      <alignment horizontal="right" wrapText="1"/>
    </xf>
    <xf numFmtId="0" fontId="0" fillId="10" borderId="15" xfId="0" applyFill="1" applyBorder="1"/>
    <xf numFmtId="0" fontId="0" fillId="10" borderId="13" xfId="0" applyFill="1" applyBorder="1"/>
    <xf numFmtId="14" fontId="0" fillId="10" borderId="13" xfId="0" applyNumberFormat="1" applyFill="1" applyBorder="1"/>
    <xf numFmtId="8" fontId="0" fillId="10" borderId="16" xfId="0" applyNumberFormat="1" applyFill="1" applyBorder="1"/>
    <xf numFmtId="0" fontId="0" fillId="0" borderId="15" xfId="0" applyBorder="1"/>
    <xf numFmtId="0" fontId="0" fillId="0" borderId="13" xfId="0" applyBorder="1"/>
    <xf numFmtId="14" fontId="0" fillId="0" borderId="13" xfId="0" applyNumberFormat="1" applyBorder="1"/>
    <xf numFmtId="8" fontId="0" fillId="0" borderId="16" xfId="0" applyNumberFormat="1" applyBorder="1"/>
    <xf numFmtId="14" fontId="6" fillId="6" borderId="1" xfId="0" applyNumberFormat="1" applyFont="1" applyFill="1" applyBorder="1" applyAlignment="1">
      <alignment horizontal="center" wrapText="1"/>
    </xf>
    <xf numFmtId="14" fontId="7" fillId="7" borderId="1" xfId="0" applyNumberFormat="1" applyFont="1" applyFill="1" applyBorder="1" applyAlignment="1">
      <alignment horizontal="center" wrapText="1"/>
    </xf>
    <xf numFmtId="14" fontId="7" fillId="3" borderId="1" xfId="0" applyNumberFormat="1" applyFont="1" applyFill="1" applyBorder="1" applyAlignment="1">
      <alignment horizontal="center" wrapText="1"/>
    </xf>
    <xf numFmtId="14" fontId="8" fillId="0" borderId="0" xfId="0" applyNumberFormat="1" applyFont="1"/>
  </cellXfs>
  <cellStyles count="2">
    <cellStyle name="Neutral" xfId="1" builtinId="28"/>
    <cellStyle name="Normal" xfId="0" builtinId="0"/>
  </cellStyles>
  <dxfs count="45">
    <dxf>
      <font>
        <color rgb="FF006100"/>
      </font>
      <fill>
        <patternFill>
          <bgColor rgb="FFC6EFCE"/>
        </patternFill>
      </fill>
    </dxf>
    <dxf>
      <font>
        <color rgb="FF9C0006"/>
      </font>
      <fill>
        <patternFill>
          <bgColor rgb="FFFFC7CE"/>
        </patternFill>
      </fill>
    </dxf>
    <dxf>
      <font>
        <b/>
        <i val="0"/>
        <color theme="1"/>
      </font>
      <fill>
        <patternFill>
          <bgColor rgb="FF11FF7D"/>
        </patternFill>
      </fill>
    </dxf>
    <dxf>
      <numFmt numFmtId="19" formatCode="yyyy/mm/dd"/>
      <alignment horizontal="center" textRotation="0" wrapText="0" indent="0" justifyLastLine="0" shrinkToFit="0" readingOrder="0"/>
    </dxf>
    <dxf>
      <numFmt numFmtId="19" formatCode="yyyy/mm/dd"/>
      <alignment horizontal="center" textRotation="0" wrapText="0" indent="0" justifyLastLine="0" shrinkToFit="0" readingOrder="0"/>
    </dxf>
    <dxf>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textRotation="0" wrapText="0" indent="0" justifyLastLine="0" shrinkToFit="0" readingOrder="0"/>
    </dxf>
    <dxf>
      <border outline="0">
        <top style="thin">
          <color auto="1"/>
        </top>
      </border>
    </dxf>
    <dxf>
      <alignment horizontal="center" textRotation="0" wrapText="0" indent="0" justifyLastLine="0" shrinkToFit="0" readingOrder="0"/>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_-[$$-1009]* #,##0.00_-;\-[$$-1009]* #,##0.00_-;_-[$$-1009]* &quot;-&quot;??_-;_-@_-"/>
    </dxf>
    <dxf>
      <numFmt numFmtId="165" formatCode="_-[$$-1009]* #,##0.00_-;\-[$$-1009]* #,##0.00_-;_-[$$-10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9" formatCode="yyyy/mm/dd"/>
    </dxf>
    <dxf>
      <numFmt numFmtId="0" formatCode="General"/>
    </dxf>
    <dxf>
      <font>
        <b/>
        <i val="0"/>
        <strike val="0"/>
        <condense val="0"/>
        <extend val="0"/>
        <outline val="0"/>
        <shadow val="0"/>
        <u val="none"/>
        <vertAlign val="baseline"/>
        <sz val="12"/>
        <color rgb="FF00B050"/>
        <name val="Calibri"/>
        <family val="2"/>
        <scheme val="none"/>
      </font>
      <numFmt numFmtId="14" formatCode="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B050"/>
        <name val="Calibri"/>
        <family val="2"/>
        <scheme val="none"/>
      </font>
      <numFmt numFmtId="12" formatCode="&quot;$&quot;#,##0.00;[Red]\-&quot;$&quot;#,##0.00"/>
      <fill>
        <patternFill patternType="solid">
          <fgColor indexed="64"/>
          <bgColor rgb="FFD9EAD3"/>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CC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auto="1"/>
        <name val="Calibri"/>
        <family val="2"/>
        <scheme val="none"/>
      </font>
      <numFmt numFmtId="20" formatCode="dd/mmm/yy"/>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
      <font>
        <b/>
        <i val="0"/>
        <strike val="0"/>
        <condense val="0"/>
        <extend val="0"/>
        <outline val="0"/>
        <shadow val="0"/>
        <u val="none"/>
        <vertAlign val="baseline"/>
        <sz val="12"/>
        <color rgb="FF666666"/>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4" formatCode="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FF0000"/>
        <name val="Calibri"/>
        <family val="2"/>
        <scheme val="none"/>
      </font>
      <numFmt numFmtId="12" formatCode="&quot;$&quot;#,##0.00;[Red]\-&quot;$&quot;#,##0.00"/>
      <fill>
        <patternFill patternType="solid">
          <fgColor indexed="64"/>
          <bgColor rgb="FFF4CCCC"/>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theme="1"/>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000000"/>
        </bottom>
      </border>
    </dxf>
    <dxf>
      <font>
        <b/>
        <i val="0"/>
        <strike val="0"/>
        <condense val="0"/>
        <extend val="0"/>
        <outline val="0"/>
        <shadow val="0"/>
        <u val="none"/>
        <vertAlign val="baseline"/>
        <sz val="12"/>
        <color rgb="FF00B05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top style="medium">
          <color rgb="FFCCCCCC"/>
        </top>
        <bottom style="medium">
          <color rgb="FF000000"/>
        </bottom>
      </border>
    </dxf>
    <dxf>
      <font>
        <b/>
        <i val="0"/>
        <strike val="0"/>
        <condense val="0"/>
        <extend val="0"/>
        <outline val="0"/>
        <shadow val="0"/>
        <u val="none"/>
        <vertAlign val="baseline"/>
        <sz val="12"/>
        <color rgb="FF000000"/>
        <name val="Calibri"/>
        <family val="2"/>
        <scheme val="none"/>
      </font>
      <fill>
        <patternFill patternType="solid">
          <fgColor indexed="64"/>
          <bgColor rgb="FFE2E2E2"/>
        </patternFill>
      </fill>
      <alignment horizontal="center" vertical="bottom" textRotation="0" wrapText="1" indent="0" justifyLastLine="0" shrinkToFit="0" readingOrder="0"/>
      <border diagonalUp="0" diagonalDown="0">
        <left style="medium">
          <color rgb="FFCCCCCC"/>
        </left>
        <right style="medium">
          <color rgb="FFCCCCCC"/>
        </right>
        <top style="medium">
          <color rgb="FFCCCCCC"/>
        </top>
        <bottom style="medium">
          <color rgb="FF000000"/>
        </bottom>
        <vertical/>
        <horizontal/>
      </border>
    </dxf>
    <dxf>
      <font>
        <b/>
        <i val="0"/>
        <strike val="0"/>
        <condense val="0"/>
        <extend val="0"/>
        <outline val="0"/>
        <shadow val="0"/>
        <u val="none"/>
        <vertAlign val="baseline"/>
        <sz val="12"/>
        <color rgb="FF000000"/>
        <name val="Calibri"/>
        <family val="2"/>
        <scheme val="none"/>
      </font>
      <numFmt numFmtId="19" formatCode="yyyy/mm/dd"/>
      <fill>
        <patternFill patternType="solid">
          <fgColor indexed="64"/>
          <bgColor rgb="FFE2E2E2"/>
        </patternFill>
      </fill>
      <alignment horizontal="center"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font>
        <b val="0"/>
        <i val="0"/>
        <strike val="0"/>
        <condense val="0"/>
        <extend val="0"/>
        <outline val="0"/>
        <shadow val="0"/>
        <u val="none"/>
        <vertAlign val="baseline"/>
        <sz val="12"/>
        <color rgb="FF9C5700"/>
        <name val="Calibri"/>
        <family val="2"/>
        <scheme val="minor"/>
      </font>
      <numFmt numFmtId="164" formatCode="_([$$-409]* #,##0.00_);_([$$-409]* \(#,##0.00\);_([$$-409]* &quot;-&quot;??_);_(@_)"/>
    </dxf>
    <dxf>
      <border outline="0">
        <left style="medium">
          <color rgb="FFCCCCCC"/>
        </left>
        <right style="medium">
          <color rgb="FFCCCCCC"/>
        </right>
      </border>
    </dxf>
    <dxf>
      <font>
        <b/>
        <i val="0"/>
        <strike val="0"/>
        <condense val="0"/>
        <extend val="0"/>
        <outline val="0"/>
        <shadow val="0"/>
        <u val="none"/>
        <vertAlign val="baseline"/>
        <sz val="12"/>
        <color rgb="FFFFFFFF"/>
        <name val="Calibri"/>
        <family val="2"/>
        <scheme val="none"/>
      </font>
      <fill>
        <patternFill patternType="solid">
          <fgColor indexed="64"/>
          <bgColor rgb="FF000000"/>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9" defaultPivotStyle="PivotStyleLight16"/>
  <colors>
    <mruColors>
      <color rgb="FF11F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44">
  <rv s="0">
    <v>https://www.bing.com/financeapi/forcetrigger?t=a1sbw7&amp;q=XNYS%3aEURN&amp;form=skydnc</v>
    <v>Learn more on Bing</v>
  </rv>
  <rv s="1">
    <v>en-CA</v>
    <v>a1sbw7</v>
    <v>268435456</v>
    <v>1</v>
    <v>Powered by Refinitiv</v>
    <v>0</v>
    <v>Euronav NV (XNYS:EURN)</v>
    <v>2</v>
    <v>3</v>
    <v>Finance</v>
    <v>4</v>
    <v>19.619</v>
    <v>12.089</v>
    <v>5.6000000000000001E-2</v>
    <v>1.4999999999999999E-2</v>
    <v>2.7769999999999997E-4</v>
    <v>8.3379999999999999E-4</v>
    <v>5.0000000000000001E-3</v>
    <v>USD</v>
    <v>Euronav NV (Euronav) is a Belgium-based company engaged in the transportation and storage of crude oil and petroleum products. The Company provides shipping services, in addition to the carriage of crude oil on its fleet of large tankers. The Company, along with its group entities, operates in two business segments: the operation of crude oil tankers on the international markets (tankers), and the floating production, storage and offloading operations. The Company’s ship management services include, among others, technical services, fleet personnel management, environmental, protection management system, commercial management and operational management. Its group companies include Euronav Ship Management SAS, Euronav Shipping NV, Euronav Tankers NV, Euronav SAS, Euronav UK Ltd., Euronav Hong Kong Ltd. and Great Hope Enterprises Ltd.</v>
    <v>3278</v>
    <v>New York Stock Exchange</v>
    <v>XNYS</v>
    <v>XNYS</v>
    <v>De Gerlachekaai 20, ANTWERPEN, ANTWERPEN, 2000 BE</v>
    <v>18.028700000000001</v>
    <v>Oil &amp; Gas Related Equipment and Services</v>
    <v>Stock</v>
    <v>45240.875864710157</v>
    <v>0</v>
    <v>17.940000000000001</v>
    <v>3703997000</v>
    <v>Euronav NV</v>
    <v>Euronav NV</v>
    <v>17.95</v>
    <v>5.282</v>
    <v>17.989999999999998</v>
    <v>18.004999999999999</v>
    <v>18.010000000000002</v>
    <v>220024700</v>
    <v>EURN</v>
    <v>Euronav NV (XNYS:EURN)</v>
    <v>1335534</v>
    <v>2477039</v>
    <v>2003</v>
  </rv>
  <rv s="2">
    <v>1</v>
  </rv>
  <rv s="0">
    <v>https://www.bing.com/financeapi/forcetrigger?t=a1pj4c&amp;q=XNYS%3aCFG&amp;form=skydnc</v>
    <v>Learn more on Bing</v>
  </rv>
  <rv s="1">
    <v>en-CA</v>
    <v>a1pj4c</v>
    <v>268435456</v>
    <v>1</v>
    <v>Powered by Refinitiv</v>
    <v>0</v>
    <v>CITIZENS FINANCIAL GROUP, INC. (XNYS:CFG)</v>
    <v>2</v>
    <v>5</v>
    <v>Finance</v>
    <v>4</v>
    <v>44.82</v>
    <v>22.77</v>
    <v>1.37</v>
    <v>0.15</v>
    <v>0</v>
    <v>5.9950000000000003E-3</v>
    <v>0</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retail customers and small businesses, with products and services that include deposit products, mortgage and home equity lending, credit cards, business loans, wealth management and investment services across its 14-state traditional banking footprint. Its network includes specialists covering lending, savings and investment needs as well as small business products and services. Commercial Banking segment primarily serves companies and institutions. The segment offers a complement of financial products and solutions, including lending and leasing, deposit and treasury management services, foreign exchange, and interest rate and commodity risk management solutions, among others.</v>
    <v>18889</v>
    <v>New York Stock Exchange</v>
    <v>XNYS</v>
    <v>XNYS</v>
    <v>1 CITIZENS PLAZA, PROVIDENCE, RI, 02903 US</v>
    <v>25.23</v>
    <v>Banking Services</v>
    <v>Stock</v>
    <v>45240.877290231248</v>
    <v>3</v>
    <v>24.614999999999998</v>
    <v>11734832910</v>
    <v>CITIZENS FINANCIAL GROUP, INC.</v>
    <v>CITIZENS FINANCIAL GROUP, INC.</v>
    <v>25.12</v>
    <v>6.2077</v>
    <v>25.02</v>
    <v>25.17</v>
    <v>25.17</v>
    <v>466223000</v>
    <v>CFG</v>
    <v>CITIZENS FINANCIAL GROUP, INC. (XNYS:CFG)</v>
    <v>3683561</v>
    <v>6228828</v>
    <v>1984</v>
  </rv>
  <rv s="2">
    <v>4</v>
  </rv>
  <rv s="0">
    <v>https://www.bing.com/financeapi/forcetrigger?t=a1nbbh&amp;q=XNYS%3aALLY&amp;form=skydnc</v>
    <v>Learn more on Bing</v>
  </rv>
  <rv s="1">
    <v>en-CA</v>
    <v>a1nbbh</v>
    <v>268435456</v>
    <v>1</v>
    <v>Powered by Refinitiv</v>
    <v>0</v>
    <v>ALLY FINANCIAL INC. (XNYS:ALLY)</v>
    <v>2</v>
    <v>5</v>
    <v>Finance</v>
    <v>4</v>
    <v>35.78</v>
    <v>21.585000000000001</v>
    <v>1.3567</v>
    <v>-0.13</v>
    <v>-3.9149999999999998E-4</v>
    <v>-5.0639999999999999E-3</v>
    <v>-0.01</v>
    <v>USD</v>
    <v>Ally Financial Inc. is a digital financial-services company. The Company's segments include Automotive Finance operations, Insurance operations, Mortgage Finance operations, and Corporate Finance operations. The Automotive Finance operations segment provides services, such as providing retail installment sales contracts, loans, and operating leases, and offering term loans to dealers. The Insurance operations segment offers consumer finance protection and insurance products sold through the automotive dealer channel, and commercial insurance products sold directly to dealers. The Mortgage Finance operations segment includes its direct-to-consumer Ally Home mortgage offering and bulk purchases of jumbo and low-to-moderate income mortgage loans originated by third parties. The Corporate Finance operations segment provides senior secured leveraged asset-based and cash flow loans to United States-based middle-market companies, with a focus on businesses owned by private equity sponsors.</v>
    <v>11600</v>
    <v>New York Stock Exchange</v>
    <v>XNYS</v>
    <v>XNYS</v>
    <v>Ally Detroit Center, 500 Woodward Ave. Floor 10, DETROIT, MI, 48226 US</v>
    <v>25.79</v>
    <v>Banking Services</v>
    <v>Stock</v>
    <v>45240.87777945547</v>
    <v>6</v>
    <v>25.155000000000001</v>
    <v>7703640416</v>
    <v>ALLY FINANCIAL INC.</v>
    <v>ALLY FINANCIAL INC.</v>
    <v>25.754999999999999</v>
    <v>7.0156999999999998</v>
    <v>25.67</v>
    <v>25.54</v>
    <v>25.53</v>
    <v>301630400</v>
    <v>ALLY</v>
    <v>ALLY FINANCIAL INC. (XNYS:ALLY)</v>
    <v>3354322</v>
    <v>5086006</v>
    <v>1997</v>
  </rv>
  <rv s="2">
    <v>7</v>
  </rv>
  <rv s="0">
    <v>https://www.bing.com/financeapi/forcetrigger?t=a1p627&amp;q=XNAS%3aCALM&amp;form=skydnc</v>
    <v>Learn more on Bing</v>
  </rv>
  <rv s="1">
    <v>en-CA</v>
    <v>a1p627</v>
    <v>268435456</v>
    <v>1</v>
    <v>Powered by Refinitiv</v>
    <v>0</v>
    <v>CAL-MAINE FOODS, INC. (XNAS:CALM)</v>
    <v>2</v>
    <v>5</v>
    <v>Finance</v>
    <v>4</v>
    <v>65.319999999999993</v>
    <v>42.25</v>
    <v>-7.1800000000000003E-2</v>
    <v>1.1000000000000001</v>
    <v>0</v>
    <v>2.2637999999999998E-2</v>
    <v>0</v>
    <v>USD</v>
    <v>Cal-Maine Foods, Inc. is engaged in the production, grading, packaging, marketing and distribution of fresh shell eggs. Its integrated operations consist of hatching chicks, growing and maintaining flocks of pullets, layers and breeders, manufacturing feed, and producing, processing, packaging, and distributing shell eggs. It offers shell eggs, including specialty and conventional eggs. It classifies cage-free, organic and brown eggs as specialty eggs. Its Egg-Land’s Best and Land O’ Lakes branded eggs are produced and processed under license from Eggland's Best, Inc. Its Farmhouse Eggs branded eggs are produced at its facilities by cage-free hens that are provided with a vegetarian diet. It markets organic, vegetarian, and omega-3 eggs under its 4-Grain brand. The Company sells most of its shell eggs in the southwestern, mid-western and mid-Atlantic regions of the United States. Its subsidiaries include American Egg Products, LLC located in Georgia and Texas Egg Products, LLC.</v>
    <v>2976</v>
    <v>Nasdaq Stock Market</v>
    <v>XNAS</v>
    <v>XNAS</v>
    <v>1052 Highland Colony Pkwy, RIDGELAND, MS, 39157 US</v>
    <v>49.95</v>
    <v>Food &amp; Tobacco</v>
    <v>Stock</v>
    <v>45240.876925439065</v>
    <v>9</v>
    <v>48.82</v>
    <v>2433945890</v>
    <v>CAL-MAINE FOODS, INC.</v>
    <v>CAL-MAINE FOODS, INC.</v>
    <v>48.82</v>
    <v>3.7458999999999998</v>
    <v>48.59</v>
    <v>49.69</v>
    <v>49.69</v>
    <v>48982610</v>
    <v>CALM</v>
    <v>CAL-MAINE FOODS, INC. (XNAS:CALM)</v>
    <v>639678</v>
    <v>829554</v>
    <v>1969</v>
  </rv>
  <rv s="2">
    <v>10</v>
  </rv>
  <rv s="0">
    <v>https://www.bing.com/financeapi/forcetrigger?t=a1mx3m&amp;q=XNYS%3aADX&amp;form=skydnc</v>
    <v>Learn more on Bing</v>
  </rv>
  <rv s="3">
    <v>en-CA</v>
    <v>a1mx3m</v>
    <v>268435456</v>
    <v>1</v>
    <v>Powered by Refinitiv</v>
    <v>6</v>
    <v>Adams Diversified Eq Inc (XNYS:ADX)</v>
    <v>7</v>
    <v>8</v>
    <v>Finance</v>
    <v>9</v>
    <v>17.8398</v>
    <v>14.32</v>
    <v>0.95609999999999995</v>
    <v>0.11</v>
    <v>-5.7740000000000005E-4</v>
    <v>6.3920000000000001E-3</v>
    <v>-0.01</v>
    <v>USD</v>
    <v>New York Stock Exchange</v>
    <v>XNYS</v>
    <v>5.4000000000000003E-3</v>
    <v>17.329999999999998</v>
    <v>ETF</v>
    <v>45240.87500033516</v>
    <v>12</v>
    <v>17.21</v>
    <v>2310341776.1399999</v>
    <v>Adams Diversified Eq Inc</v>
    <v>17.239999999999998</v>
    <v>17.21</v>
    <v>17.32</v>
    <v>17.309999999999999</v>
    <v>ADX</v>
    <v>Adams Diversified Eq Inc (XNYS:ADX)</v>
    <v>255363</v>
    <v>156873</v>
  </rv>
  <rv s="2">
    <v>13</v>
  </rv>
  <rv s="0">
    <v>https://www.bing.com/financeapi/forcetrigger?t=a1oo8m&amp;q=XNAS%3aBMRC&amp;form=skydnc</v>
    <v>Learn more on Bing</v>
  </rv>
  <rv s="1">
    <v>en-CA</v>
    <v>a1oo8m</v>
    <v>268435456</v>
    <v>1</v>
    <v>Powered by Refinitiv</v>
    <v>0</v>
    <v>BANK OF MARIN BANCORP (XNAS:BMRC)</v>
    <v>2</v>
    <v>5</v>
    <v>Finance</v>
    <v>4</v>
    <v>36.200000000000003</v>
    <v>12.888299999999999</v>
    <v>0.78749999999999998</v>
    <v>0.38</v>
    <v>0</v>
    <v>2.1360000000000001E-2</v>
    <v>0</v>
    <v>USD</v>
    <v>Bank of Marin Bancorp is the holding company for Bank of Marin (the Bank). Its business banking focus is on small to medium-sized businesses, not-for-profit organizations, and commercial real estate investors. It offers a suite of business and personal financial products designed to meet the needs of its customers. Its lending categories include commercial real estate loans, commercial and industrial loans, including small business loans, construction financing, consumer loans, and home equity lines of credit. It offers a variety of personal and business checking and savings accounts, and a number of time deposit alternatives, including time certificates of deposit, Individual Retirement Accounts, Health Savings Accounts, Certificate of Deposit Account Registry Service, Insured Cash Sweep, and Demand Deposit Marketplace accounts. It offers deposit options, including mobile deposit, remote deposit capture, Automated Clearing House services, wire transfers, and image lockbox services.</v>
    <v>313</v>
    <v>Nasdaq Stock Market</v>
    <v>XNAS</v>
    <v>XNAS</v>
    <v>504 Redwood Boulevard, Suite 100, NOVATO, CA, 94947 US</v>
    <v>18.46</v>
    <v>Banking Services</v>
    <v>Stock</v>
    <v>45240.877042904685</v>
    <v>15</v>
    <v>17.64</v>
    <v>293251444</v>
    <v>BANK OF MARIN BANCORP</v>
    <v>BANK OF MARIN BANCORP</v>
    <v>17.899999999999999</v>
    <v>8.8529999999999998</v>
    <v>17.79</v>
    <v>18.170000000000002</v>
    <v>18.170000000000002</v>
    <v>16139320</v>
    <v>BMRC</v>
    <v>BANK OF MARIN BANCORP (XNAS:BMRC)</v>
    <v>59193</v>
    <v>46033</v>
    <v>2007</v>
  </rv>
  <rv s="2">
    <v>16</v>
  </rv>
  <rv s="0">
    <v>https://www.bing.com/financeapi/forcetrigger?t=a23ebh&amp;q=ARCX%3aSPLG&amp;form=skydnc</v>
    <v>Learn more on Bing</v>
  </rv>
  <rv s="3">
    <v>en-CA</v>
    <v>a23ebh</v>
    <v>268435456</v>
    <v>1</v>
    <v>Powered by Refinitiv</v>
    <v>6</v>
    <v>SPDR Ptf S&amp;P 500 (ARCX:SPLG)</v>
    <v>7</v>
    <v>8</v>
    <v>Finance</v>
    <v>9</v>
    <v>54.018599999999999</v>
    <v>44.07</v>
    <v>0.99980000000000002</v>
    <v>0.8</v>
    <v>1.93E-4</v>
    <v>1.5679999999999999E-2</v>
    <v>0.01</v>
    <v>USD</v>
    <v>NYSE Arca</v>
    <v>ARCX</v>
    <v>4.0000000000000002E-4</v>
    <v>51.844999999999999</v>
    <v>ETF</v>
    <v>45240.877316110935</v>
    <v>18</v>
    <v>51.088999999999999</v>
    <v>19805287603.310001</v>
    <v>SPDR Ptf S&amp;P 500</v>
    <v>51.27</v>
    <v>51.02</v>
    <v>51.82</v>
    <v>51.83</v>
    <v>SPLG</v>
    <v>SPDR Ptf S&amp;P 500 (ARCX:SPLG)</v>
    <v>4316250</v>
    <v>5998277</v>
  </rv>
  <rv s="2">
    <v>19</v>
  </rv>
  <rv s="0">
    <v>https://www.bing.com/financeapi/forcetrigger?t=a1zrmw&amp;q=XNYS%3aPFLT&amp;form=skydnc</v>
    <v>Learn more on Bing</v>
  </rv>
  <rv s="4">
    <v>en-CA</v>
    <v>a1zrmw</v>
    <v>268435456</v>
    <v>1</v>
    <v>Powered by Refinitiv</v>
    <v>10</v>
    <v>PENNANTPARK FLOATING RATE CAPITAL LTD. (XNYS:PFLT)</v>
    <v>2</v>
    <v>11</v>
    <v>Finance</v>
    <v>4</v>
    <v>12.33</v>
    <v>9.69</v>
    <v>1.6586000000000001</v>
    <v>0.17</v>
    <v>-1.838E-3</v>
    <v>1.5872999999999998E-2</v>
    <v>-0.02</v>
    <v>USD</v>
    <v>PennantPark Floating Rate Capital Ltd. is a closed-end, externally managed, non-diversified investment company. The investment objectives of the Company are to generate both current income and capital appreciation while seeking to preserve capital. It seeks to achieve its investment objective by investing primarily in floating rate loans, and other investments made to United States middle-market private companies whose debt is rated below investment grade. The Company generally expect to invest up to 35% of its overall portfolio opportunistically in other types of investments, including second lien secured debt, subordinated debt, and, to a lesser extent, equity investments. The Company’s debt investments may generally range in maturity from three to ten years and are made to United States and, to a limited extent, non-United States corporations, partnerships and other business entities which operate in various industries and geographical regions.</v>
    <v>0</v>
    <v>New York Stock Exchange</v>
    <v>XNYS</v>
    <v>XNYS</v>
    <v>590 Madison Avenue, 15tH FLOOR, NEW YORK, NY, 10022 US</v>
    <v>10.9</v>
    <v>Collective Investments</v>
    <v>Stock</v>
    <v>45240.876141654684</v>
    <v>21</v>
    <v>10.72</v>
    <v>639033536</v>
    <v>PENNANTPARK FLOATING RATE CAPITAL LTD.</v>
    <v>PENNANTPARK FLOATING RATE CAPITAL LTD.</v>
    <v>10.72</v>
    <v>10.71</v>
    <v>10.88</v>
    <v>10.86</v>
    <v>58734700</v>
    <v>PFLT</v>
    <v>PENNANTPARK FLOATING RATE CAPITAL LTD. (XNYS:PFLT)</v>
    <v>440705</v>
    <v>471295</v>
    <v>2010</v>
  </rv>
  <rv s="2">
    <v>22</v>
  </rv>
  <rv s="0">
    <v>https://www.bing.com/financeapi/forcetrigger?t=a1ojf2&amp;q=XNAS%3aBKCC&amp;form=skydnc</v>
    <v>Learn more on Bing</v>
  </rv>
  <rv s="5">
    <v>en-CA</v>
    <v>a1ojf2</v>
    <v>268435456</v>
    <v>1</v>
    <v>Powered by Refinitiv</v>
    <v>12</v>
    <v>BLACKROCK CAPITAL INVESTMENT CORPORATION. (XNAS:BKCC)</v>
    <v>2</v>
    <v>13</v>
    <v>Finance</v>
    <v>4</v>
    <v>3.92</v>
    <v>3.03</v>
    <v>1.4450000000000001</v>
    <v>0.09</v>
    <v>0</v>
    <v>2.5424000000000002E-2</v>
    <v>0</v>
    <v>USD</v>
    <v>BlackRock Capital Investment Corporation is a non-diversified closed-end management investment company. Its investment objective is to generate both current income and capital appreciation through debt and equity investments. It invests primarily in middle-market companies in the form of senior debt securities and loans, and its investment portfolio may include junior secured and unsecured debt securities and loans, each of which may include an equity component. Its strategy is to provide capital to meet its clients’ current and future needs across this spectrum, creating long-term partnerships with growing middle-market companies. Its investment portfolio consists of 86 portfolio companies, which may include junior secured, unsecured and subordinated loans, common and preferred equity, options and warrants, credit derivatives, high-yield bonds, distressed debt, and other structured securities. Its investment activities are managed by BlackRock Capital Investment Advisors, LLC.</v>
    <v>Nasdaq Stock Market</v>
    <v>XNAS</v>
    <v>XNAS</v>
    <v>40 E 52nd St, NEW YORK, NY, 10022-5911 US</v>
    <v>3.63</v>
    <v>Collective Investments</v>
    <v>Stock</v>
    <v>45240.875050312497</v>
    <v>24</v>
    <v>3.54</v>
    <v>263436033</v>
    <v>BLACKROCK CAPITAL INVESTMENT CORPORATION.</v>
    <v>BLACKROCK CAPITAL INVESTMENT CORPORATION.</v>
    <v>3.54</v>
    <v>24.510100000000001</v>
    <v>3.54</v>
    <v>3.63</v>
    <v>3.63</v>
    <v>72571910</v>
    <v>BKCC</v>
    <v>BLACKROCK CAPITAL INVESTMENT CORPORATION. (XNAS:BKCC)</v>
    <v>168265</v>
    <v>174173</v>
    <v>2005</v>
  </rv>
  <rv s="2">
    <v>25</v>
  </rv>
  <rv s="0">
    <v>https://www.bing.com/financeapi/forcetrigger?t=a23327&amp;q=XNYS%3aSLG&amp;form=skydnc</v>
    <v>Learn more on Bing</v>
  </rv>
  <rv s="4">
    <v>en-CA</v>
    <v>a23327</v>
    <v>268435456</v>
    <v>1</v>
    <v>Powered by Refinitiv</v>
    <v>10</v>
    <v>SL GREEN REALTY CORP. (XNYS:SLG)</v>
    <v>2</v>
    <v>11</v>
    <v>Finance</v>
    <v>4</v>
    <v>44.65</v>
    <v>19.060099999999998</v>
    <v>1.6092</v>
    <v>0.42</v>
    <v>0</v>
    <v>1.3725000000000001E-2</v>
    <v>0</v>
    <v>USD</v>
    <v>SL Green Realty Corp. is a self-managed real estate investment trust. The Company is engaged in the acquisition, development, redevelopment, repositioning, ownership, management and operation of commercial real estate properties, principally office properties, located in the New York metropolitan area, principally Manhattan. It has two segments. Its primary business objective is to maximize the total return to stockholders, through net income attributable to common stockholders, funds from operations, and through asset value appreciation. It also owns interests in 11 prime retail properties encompassing approximately 0.3 million square feet, eight buildings in differing stages of development or redevelopment encompassing approximately 4.4 million square feet, and one residential building encompassing 209 units. It owns a building comprised of approximately 140,382 square feet of residential space and approximately 50,206 square feet of office and retail space that is under development.</v>
    <v>1137</v>
    <v>New York Stock Exchange</v>
    <v>XNYS</v>
    <v>XNYS</v>
    <v>One Vanderbilt Avenue, NEW YORK, NY, 10017 US</v>
    <v>31.11</v>
    <v>Residential &amp; Commercial REIT</v>
    <v>Stock</v>
    <v>45240.876753032033</v>
    <v>27</v>
    <v>30.05</v>
    <v>1998206034</v>
    <v>SL GREEN REALTY CORP.</v>
    <v>SL GREEN REALTY CORP.</v>
    <v>30.7</v>
    <v>30.6</v>
    <v>31.02</v>
    <v>31.02</v>
    <v>64416700</v>
    <v>SLG</v>
    <v>SL GREEN REALTY CORP. (XNYS:SLG)</v>
    <v>965842</v>
    <v>1929757</v>
    <v>1997</v>
  </rv>
  <rv s="2">
    <v>28</v>
  </rv>
  <rv s="0">
    <v>https://www.bing.com/financeapi/forcetrigger?t=a1ufar&amp;q=XNAS%3aHAFC&amp;form=skydnc</v>
    <v>Learn more on Bing</v>
  </rv>
  <rv s="1">
    <v>en-CA</v>
    <v>a1ufar</v>
    <v>268435456</v>
    <v>1</v>
    <v>Powered by Refinitiv</v>
    <v>0</v>
    <v>HANMI FINANCIAL CORPORATION (XNAS:HAFC)</v>
    <v>2</v>
    <v>5</v>
    <v>Finance</v>
    <v>4</v>
    <v>27.111000000000001</v>
    <v>13.35</v>
    <v>0.96789999999999998</v>
    <v>-0.02</v>
    <v>0</v>
    <v>-1.2830000000000001E-3</v>
    <v>0</v>
    <v>USD</v>
    <v>Hanmi Financial Corporation is a holding company for Hanmi Bank (the Bank), which serves multi-ethnic communities through its network of 35 full-service branches and eight loan production offices in California, Texas, Illinois, Virginia, New Jersey, New York, Colorado, Washington and Georgia. Hanmi Bank specializes in real estate, commercial, SBA and trade finance lending to small and middle market businesses. The Bank originates loans for its own portfolio and for sale in the secondary market. Its lending activities include real estate loans (commercial property, construction and residential property), commercial and industrial loans (commercial term, commercial lines of credit and international), equipment lease financing and small business administration (SBA) loans. The Bank also maintains a small construction portfolio for multifamily and commercial and industrial properties within its market areas.</v>
    <v>626</v>
    <v>Nasdaq Stock Market</v>
    <v>XNAS</v>
    <v>XNAS</v>
    <v>900 Wilshire Blvd, Suite 1250, LOS ANGELES, CA, 90017 US</v>
    <v>15.7</v>
    <v>Banking Services</v>
    <v>Stock</v>
    <v>45240.876821539059</v>
    <v>30</v>
    <v>15.350099999999999</v>
    <v>473492730</v>
    <v>HANMI FINANCIAL CORPORATION</v>
    <v>HANMI FINANCIAL CORPORATION</v>
    <v>15.67</v>
    <v>5.2962999999999996</v>
    <v>15.59</v>
    <v>15.57</v>
    <v>15.57</v>
    <v>30410580</v>
    <v>HAFC</v>
    <v>HANMI FINANCIAL CORPORATION (XNAS:HAFC)</v>
    <v>121130</v>
    <v>179099</v>
    <v>2000</v>
  </rv>
  <rv s="2">
    <v>31</v>
  </rv>
  <rv s="0">
    <v>https://www.bing.com/financeapi/forcetrigger?t=a1xnr7&amp;q=XNYS%3aMITT&amp;form=skydnc</v>
    <v>Learn more on Bing</v>
  </rv>
  <rv s="1">
    <v>en-CA</v>
    <v>a1xnr7</v>
    <v>268435456</v>
    <v>1</v>
    <v>Powered by Refinitiv</v>
    <v>0</v>
    <v>AG MORTGAGE INVESTMENT TRUST, INC. (XNYS:MITT)</v>
    <v>2</v>
    <v>5</v>
    <v>Finance</v>
    <v>4</v>
    <v>7.05</v>
    <v>4.82</v>
    <v>1.9730000000000001</v>
    <v>0.12</v>
    <v>-2.8409E-2</v>
    <v>2.3256000000000002E-2</v>
    <v>-0.15</v>
    <v>USD</v>
    <v>AG Mortgage Investment Trust, Inc. is a residential mortgage real estate investment trust (REIT). The Company is focused on investing in a diversified, risk-adjusted portfolio of residential mortgage-related assets in the United States mortgage market. The Company's objective is to provide attractive risk-adjusted returns to its stockholders over the long-term, primarily through dividends and capital appreciation. The Company's investment portfolio includes Residential Investments and Agency residential mortgage-backed securities (RMBS). Its residential investments primarily consist of newly originated Non-Agency Loans and Agency-Eligible Loans. In addition to its Residential Investments, the Company also invests in other types of residential mortgage loans and other mortgage related assets. Its investment portfolio also includes Re/Non-Performing Loans, Land Related Financing and Agency RMBS. Agency RMBS represent interests in pools of residential mortgage loans guaranteed by a GSE.</v>
    <v>0</v>
    <v>New York Stock Exchange</v>
    <v>XNYS</v>
    <v>XNYS</v>
    <v>245 Park Avenue, 26th Floor, NEW YORK, NY, 10167 US</v>
    <v>5.32</v>
    <v>Residential &amp; Commercial REIT</v>
    <v>Stock</v>
    <v>45240.878188159375</v>
    <v>33</v>
    <v>5.1595000000000004</v>
    <v>104330000</v>
    <v>AG MORTGAGE INVESTMENT TRUST, INC.</v>
    <v>AG MORTGAGE INVESTMENT TRUST, INC.</v>
    <v>5.24</v>
    <v>9.5198999999999998</v>
    <v>5.16</v>
    <v>5.28</v>
    <v>5.13</v>
    <v>20219000</v>
    <v>MITT</v>
    <v>AG MORTGAGE INVESTMENT TRUST, INC. (XNYS:MITT)</v>
    <v>68634</v>
    <v>82998</v>
    <v>2011</v>
  </rv>
  <rv s="2">
    <v>34</v>
  </rv>
  <rv s="0">
    <v>http://en.wikipedia.org/wiki/Public_domain</v>
    <v>Public domain</v>
  </rv>
  <rv s="0">
    <v>http://en.wikipedia.org/wiki/Ford_Motor_Company</v>
    <v>Wikipedia</v>
  </rv>
  <rv s="6">
    <v>36</v>
    <v>37</v>
  </rv>
  <rv s="7">
    <v>18</v>
    <v>https://www.bing.com/th?id=AMMS_cf0311a5f2d2dcb3110aca1404330618&amp;qlt=95</v>
    <v>38</v>
    <v>0</v>
    <v>https://www.bing.com/images/search?form=xlimg&amp;q=ford+motor+company</v>
    <v>Image of FORD MOTOR COMPANY</v>
  </rv>
  <rv s="0">
    <v>https://www.bing.com/financeapi/forcetrigger?t=a1sjw7&amp;q=XNYS%3aF&amp;form=skydnc</v>
    <v>Learn more on Bing</v>
  </rv>
  <rv s="8">
    <v>en-CA</v>
    <v>a1sjw7</v>
    <v>268435456</v>
    <v>1</v>
    <v>Powered by Refinitiv</v>
    <v>14</v>
    <v>FORD MOTOR COMPANY (XNYS:F)</v>
    <v>16</v>
    <v>17</v>
    <v>Finance</v>
    <v>4</v>
    <v>15.42</v>
    <v>9.6300000000000008</v>
    <v>1.673</v>
    <v>0.16500000000000001</v>
    <v>-5.0680000000000007E-4</v>
    <v>1.7010000000000001E-2</v>
    <v>-5.0000000000000001E-3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9.8699999999999992</v>
    <v>39</v>
    <v>Automobiles &amp; Auto Parts</v>
    <v>Stock</v>
    <v>45240.878122916409</v>
    <v>40</v>
    <v>9.67</v>
    <v>39489141210</v>
    <v>FORD MOTOR COMPANY</v>
    <v>FORD MOTOR COMPANY</v>
    <v>9.7899999999999991</v>
    <v>6.3304</v>
    <v>9.6999999999999993</v>
    <v>9.8650000000000002</v>
    <v>9.86</v>
    <v>4002954000</v>
    <v>F</v>
    <v>FORD MOTOR COMPANY (XNYS:F)</v>
    <v>44366096</v>
    <v>60408099</v>
    <v>1919</v>
  </rv>
  <rv s="2">
    <v>41</v>
  </rv>
  <rv s="0">
    <v>https://www.bing.com/financeapi/forcetrigger?t=a1w4bh&amp;q=XNYS%3aJHI&amp;form=skydnc</v>
    <v>Learn more on Bing</v>
  </rv>
  <rv s="3">
    <v>en-CA</v>
    <v>a1w4bh</v>
    <v>268435456</v>
    <v>1</v>
    <v>Powered by Refinitiv</v>
    <v>6</v>
    <v>J Hancock Investors (XNYS:JHI)</v>
    <v>7</v>
    <v>8</v>
    <v>Finance</v>
    <v>9</v>
    <v>13.94</v>
    <v>11.632300000000001</v>
    <v>1.4429000000000001</v>
    <v>-0.04</v>
    <v>-5.1409999999999997E-4</v>
    <v>-3.2029999999999997E-3</v>
    <v>-6.4000000000000003E-3</v>
    <v>USD</v>
    <v>New York Stock Exchange</v>
    <v>XNYS</v>
    <v>2.35E-2</v>
    <v>12.48</v>
    <v>ETF</v>
    <v>45240.875001735934</v>
    <v>43</v>
    <v>12.4</v>
    <v>205053710.84</v>
    <v>J Hancock Investors</v>
    <v>12.48</v>
    <v>12.49</v>
    <v>12.45</v>
    <v>12.4436</v>
    <v>JHI</v>
    <v>J Hancock Investors (XNYS:JHI)</v>
    <v>17227</v>
    <v>23916</v>
  </rv>
  <rv s="2">
    <v>44</v>
  </rv>
  <rv s="0">
    <v>https://www.bing.com/financeapi/forcetrigger?t=a1twnm&amp;q=ARCX%3aGLD&amp;form=skydnc</v>
    <v>Learn more on Bing</v>
  </rv>
  <rv s="3">
    <v>en-CA</v>
    <v>a1twnm</v>
    <v>268435456</v>
    <v>1</v>
    <v>Powered by Refinitiv</v>
    <v>6</v>
    <v>SPDR Gold (ARCX:GLD)</v>
    <v>7</v>
    <v>8</v>
    <v>Finance</v>
    <v>9</v>
    <v>191.36</v>
    <v>161.28</v>
    <v>0.87609999999999999</v>
    <v>-1.9750000000000001</v>
    <v>2.7850000000000003E-5</v>
    <v>-1.0882000000000001E-2</v>
    <v>5.0000000000000001E-3</v>
    <v>USD</v>
    <v>NYSE Arca</v>
    <v>ARCX</v>
    <v>4.0000000000000001E-3</v>
    <v>180.58</v>
    <v>ETF</v>
    <v>45240.87750481406</v>
    <v>46</v>
    <v>179.245</v>
    <v>55163251161.010002</v>
    <v>SPDR Gold</v>
    <v>180.51</v>
    <v>181.49</v>
    <v>179.51499999999999</v>
    <v>179.52</v>
    <v>GLD</v>
    <v>SPDR Gold (ARCX:GLD)</v>
    <v>7148940</v>
    <v>9383262</v>
  </rv>
  <rv s="2">
    <v>47</v>
  </rv>
  <rv s="0">
    <v>https://www.bing.com/financeapi/forcetrigger?t=a1upqh&amp;q=XNYS%3aHIX&amp;form=skydnc</v>
    <v>Learn more on Bing</v>
  </rv>
  <rv s="9">
    <v>en-CA</v>
    <v>a1upqh</v>
    <v>268435456</v>
    <v>1</v>
    <v>Powered by Refinitiv</v>
    <v>19</v>
    <v>Western Asset Hi Inc II (XNYS:HIX)</v>
    <v>7</v>
    <v>20</v>
    <v>Finance</v>
    <v>9</v>
    <v>5.71</v>
    <v>4.16</v>
    <v>0.01</v>
    <v>0</v>
    <v>2.2570000000000003E-3</v>
    <v>0</v>
    <v>USD</v>
    <v>New York Stock Exchange</v>
    <v>XNYS</v>
    <v>3.2599999999999997E-2</v>
    <v>4.47</v>
    <v>ETF</v>
    <v>45240.87500303203</v>
    <v>49</v>
    <v>4.4101999999999997</v>
    <v>296595350.88999999</v>
    <v>Western Asset Hi Inc II</v>
    <v>4.46</v>
    <v>4.43</v>
    <v>4.4400000000000004</v>
    <v>4.4400000000000004</v>
    <v>HIX</v>
    <v>Western Asset Hi Inc II (XNYS:HIX)</v>
    <v>203095</v>
    <v>159788</v>
  </rv>
  <rv s="2">
    <v>50</v>
  </rv>
  <rv s="0">
    <v>https://www.bing.com/financeapi/forcetrigger?t=a1upf2&amp;q=XNYS%3aHIO&amp;form=skydnc</v>
    <v>Learn more on Bing</v>
  </rv>
  <rv s="3">
    <v>en-CA</v>
    <v>a1upf2</v>
    <v>268435456</v>
    <v>1</v>
    <v>Powered by Refinitiv</v>
    <v>6</v>
    <v>Western Asset Hi Inc Opp (XNYS:HIO)</v>
    <v>7</v>
    <v>8</v>
    <v>Finance</v>
    <v>9</v>
    <v>4.1900000000000004</v>
    <v>3.52</v>
    <v>0.99790000000000001</v>
    <v>-0.02</v>
    <v>0</v>
    <v>-5.3759999999999997E-3</v>
    <v>0</v>
    <v>USD</v>
    <v>New York Stock Exchange</v>
    <v>XNYS</v>
    <v>9.300000000000001E-3</v>
    <v>3.74</v>
    <v>ETF</v>
    <v>45240.875001342189</v>
    <v>52</v>
    <v>3.69</v>
    <v>381630214.38999999</v>
    <v>Western Asset Hi Inc Opp</v>
    <v>3.73</v>
    <v>3.72</v>
    <v>3.7</v>
    <v>3.7</v>
    <v>HIO</v>
    <v>Western Asset Hi Inc Opp (XNYS:HIO)</v>
    <v>611191</v>
    <v>297526</v>
  </rv>
  <rv s="2">
    <v>53</v>
  </rv>
  <rv s="0">
    <v>https://www.bing.com/financeapi/forcetrigger?t=a1w2a2&amp;q=XNYS%3aJCE&amp;form=skydnc</v>
    <v>Learn more on Bing</v>
  </rv>
  <rv s="3">
    <v>en-CA</v>
    <v>a1w2a2</v>
    <v>268435456</v>
    <v>1</v>
    <v>Powered by Refinitiv</v>
    <v>6</v>
    <v>Nuveen Core Equity Alpha (XNYS:JCE)</v>
    <v>7</v>
    <v>8</v>
    <v>Finance</v>
    <v>9</v>
    <v>15.25</v>
    <v>11.64</v>
    <v>35.773899999999998</v>
    <v>0.2</v>
    <v>3.1619999999999999E-3</v>
    <v>1.6064000000000002E-2</v>
    <v>0.04</v>
    <v>USD</v>
    <v>New York Stock Exchange</v>
    <v>XNYS</v>
    <v>0.01</v>
    <v>12.69</v>
    <v>ETF</v>
    <v>45240.875001457811</v>
    <v>55</v>
    <v>12.42</v>
    <v>196995640.80000001</v>
    <v>Nuveen Core Equity Alpha</v>
    <v>12.54</v>
    <v>12.45</v>
    <v>12.65</v>
    <v>12.69</v>
    <v>JCE</v>
    <v>Nuveen Core Equity Alpha (XNYS:JCE)</v>
    <v>45206</v>
    <v>47160</v>
  </rv>
  <rv s="2">
    <v>56</v>
  </rv>
  <rv s="0">
    <v>https://www.bing.com/financeapi/forcetrigger?t=azgf7w&amp;q=XNAS%3aOXSQ&amp;form=skydnc</v>
    <v>Learn more on Bing</v>
  </rv>
  <rv s="1">
    <v>en-CA</v>
    <v>azgf7w</v>
    <v>268435456</v>
    <v>1</v>
    <v>Powered by Refinitiv</v>
    <v>0</v>
    <v>Oxford Square Capital Corp. (XNAS:OXSQ)</v>
    <v>2</v>
    <v>5</v>
    <v>Finance</v>
    <v>4</v>
    <v>3.5577000000000001</v>
    <v>2.5</v>
    <v>1.0893999999999999</v>
    <v>0.02</v>
    <v>1.0168999999999999E-2</v>
    <v>6.8259999999999996E-3</v>
    <v>0.03</v>
    <v>USD</v>
    <v>Oxford Square Capital Corp. is a closed-end, non-diversified management investment company. The Company’s investment objective is to maximize its portfolio’s total return. It primarily focuses on seeking attractive risk-adjusted total return by investing primarily in corporate debt securities and in collateralized loan obligations (CLO), which are structured finance investments that own corporate debt securities. CLO investments may also include warehouse facilities, which are early-stage CLO vehicles intended to aggregate loans that is used to form the basis of a CLO vehicle. It also invests in publicly traded debt and equity securities. Its portfolio includes its investments in various industries, such as structured finance, business services, software, telecommunication services, diversified insurance, information technology (IT) consulting, utilities, healthcare and plastics manufacturing. Its investment advisor is Oxford Square Management, LLC.</v>
    <v>0</v>
    <v>Nasdaq Stock Market</v>
    <v>XNAS</v>
    <v>XNAS</v>
    <v>8 Sound Shore Dr Ste 255, GREENWICH, CT, 06830-7272 US</v>
    <v>2.99</v>
    <v>Collective Investments</v>
    <v>Stock</v>
    <v>45240.87844780078</v>
    <v>58</v>
    <v>2.95</v>
    <v>166412686</v>
    <v>Oxford Square Capital Corp.</v>
    <v>Oxford Square Capital Corp.</v>
    <v>2.98</v>
    <v>164.51429999999999</v>
    <v>2.93</v>
    <v>2.95</v>
    <v>2.98</v>
    <v>56411080</v>
    <v>OXSQ</v>
    <v>Oxford Square Capital Corp. (XNAS:OXSQ)</v>
    <v>122331</v>
    <v>182339</v>
    <v>2003</v>
  </rv>
  <rv s="2">
    <v>59</v>
  </rv>
  <rv s="0">
    <v>https://www.bing.com/financeapi/forcetrigger?t=a1soh7&amp;q=XNYS%3aFCO&amp;form=skydnc</v>
    <v>Learn more on Bing</v>
  </rv>
  <rv s="3">
    <v>en-CA</v>
    <v>a1soh7</v>
    <v>268435456</v>
    <v>1</v>
    <v>Powered by Refinitiv</v>
    <v>6</v>
    <v>abrdn Global Income (XNYS:FCO)</v>
    <v>7</v>
    <v>8</v>
    <v>Finance</v>
    <v>9</v>
    <v>6.49</v>
    <v>4.4310999999999998</v>
    <v>1.2370000000000001</v>
    <v>-0.15</v>
    <v>1.1885E-2</v>
    <v>-2.4834000000000002E-2</v>
    <v>7.0000000000000007E-2</v>
    <v>USD</v>
    <v>New York Stock Exchange</v>
    <v>XNYS</v>
    <v>3.1099999999999999E-2</v>
    <v>6.0449999999999999</v>
    <v>ETF</v>
    <v>45240.875003171095</v>
    <v>61</v>
    <v>5.86</v>
    <v>50128517.289999999</v>
    <v>abrdn Global Income</v>
    <v>6.03</v>
    <v>6.04</v>
    <v>5.89</v>
    <v>5.96</v>
    <v>FCO</v>
    <v>abrdn Global Income (XNYS:FCO)</v>
    <v>47530</v>
    <v>47279</v>
  </rv>
  <rv s="2">
    <v>62</v>
  </rv>
  <rv s="0">
    <v>https://www.bing.com/financeapi/forcetrigger?t=a1ppyc&amp;q=XNYS%3aCIF&amp;form=skydnc</v>
    <v>Learn more on Bing</v>
  </rv>
  <rv s="9">
    <v>en-CA</v>
    <v>a1ppyc</v>
    <v>268435456</v>
    <v>1</v>
    <v>Powered by Refinitiv</v>
    <v>19</v>
    <v>MFS Intmdt Hi Inc (XNYS:CIF)</v>
    <v>7</v>
    <v>20</v>
    <v>Finance</v>
    <v>9</v>
    <v>1.89</v>
    <v>1.47</v>
    <v>-0.01</v>
    <v>-3.019E-3</v>
    <v>-6.2500000000000003E-3</v>
    <v>-4.7999999999999996E-3</v>
    <v>USD</v>
    <v>New York Stock Exchange</v>
    <v>XNYS</v>
    <v>2.23E-2</v>
    <v>1.61</v>
    <v>ETF</v>
    <v>45240.875005450784</v>
    <v>64</v>
    <v>1.5851999999999999</v>
    <v>32002765.27</v>
    <v>MFS Intmdt Hi Inc</v>
    <v>1.6</v>
    <v>1.6</v>
    <v>1.59</v>
    <v>1.5851999999999999</v>
    <v>CIF</v>
    <v>MFS Intmdt Hi Inc (XNYS:CIF)</v>
    <v>29769</v>
    <v>47451</v>
  </rv>
  <rv s="2">
    <v>65</v>
  </rv>
  <rv s="0">
    <v>https://www.bing.com/financeapi/forcetrigger?t=a1z35r&amp;q=XNAS%3aOCSL&amp;form=skydnc</v>
    <v>Learn more on Bing</v>
  </rv>
  <rv s="1">
    <v>en-CA</v>
    <v>a1z35r</v>
    <v>268435456</v>
    <v>1</v>
    <v>Powered by Refinitiv</v>
    <v>0</v>
    <v>OAKTREE SPECIALTY LENDING CORPORATION (XNAS:OCSL)</v>
    <v>2</v>
    <v>5</v>
    <v>Finance</v>
    <v>4</v>
    <v>21.48</v>
    <v>17.7</v>
    <v>1.1845000000000001</v>
    <v>0.14000000000000001</v>
    <v>0</v>
    <v>7.1469999999999997E-3</v>
    <v>0</v>
    <v>USD</v>
    <v>Oaktree Specialty Lending Corporation is a specialty finance company. The Company provides customized credit solutions to companies with limited access to public or syndicated capital markets. The Company's investment objective is to generate current income and capital appreciation by providing companies with flexible and innovative financing solutions including first and second lien loans, unsecured and mezzanine loans, and preferred equity. Its portfolio also includes certain structured finance and other non-traditional structures. Its portfolio of investments includes application software, multi-sector holdings, data processing and outsourced services, pharmaceuticals, biotechnology, health care services, specialized finance, personal products, property and casualty insurance, industrial machinery, Internet and direct marketing retail, construction and engineering, airport services, real estate services, consumer finance, and others. It is managed by Oaktree Fund Advisors, LLC.</v>
    <v>0</v>
    <v>Nasdaq Stock Market</v>
    <v>XNAS</v>
    <v>XNAS</v>
    <v>333 S Grand Ave Fl 28, LOS ANGELES, CA, 90071-1504 US</v>
    <v>19.760000000000002</v>
    <v>Collective Investments</v>
    <v>Stock</v>
    <v>45240.875059316408</v>
    <v>67</v>
    <v>19.64</v>
    <v>1520784651</v>
    <v>OAKTREE SPECIALTY LENDING CORPORATION</v>
    <v>OAKTREE SPECIALTY LENDING CORPORATION</v>
    <v>19.7</v>
    <v>16.305700000000002</v>
    <v>19.59</v>
    <v>19.73</v>
    <v>19.73</v>
    <v>77079810</v>
    <v>OCSL</v>
    <v>OAKTREE SPECIALTY LENDING CORPORATION (XNAS:OCSL)</v>
    <v>378395</v>
    <v>479884</v>
    <v>2007</v>
  </rv>
  <rv s="2">
    <v>68</v>
  </rv>
  <rv s="0">
    <v>https://www.bing.com/financeapi/forcetrigger?t=bnmoc7&amp;q=XNYS%3aETRN&amp;form=skydnc</v>
    <v>Learn more on Bing</v>
  </rv>
  <rv s="1">
    <v>en-CA</v>
    <v>bnmoc7</v>
    <v>268435456</v>
    <v>1</v>
    <v>Powered by Refinitiv</v>
    <v>0</v>
    <v>Equitrans Midstream Corporation (XNYS:ETRN)</v>
    <v>2</v>
    <v>5</v>
    <v>Finance</v>
    <v>4</v>
    <v>10.48</v>
    <v>4.5999999999999996</v>
    <v>1.9093</v>
    <v>0.05</v>
    <v>-1.1490000000000001E-3</v>
    <v>5.7799999999999995E-3</v>
    <v>-0.01</v>
    <v>USD</v>
    <v>Equitrans Midstream Corporation is a natural gas gatherer in the United States. The Company provides midstream services to its customers in Pennsylvania, West Virginia and Ohio. It operates through three segments: Gathering, Transmission and Water. The Gathering segment includes predominantly dry gas gathering systems of high-pressure gathering lines. The Transmission segment includes Federal Energy Regulatory Commission (FERC)-regulated interstate pipelines and storage systems. The Water segment primarily consists of water pipelines and other facilities that support well completion and produced water handling activities. The Company provided a majority of its natural gas gathering, transmission and storage services and water services under long-term contracts. The Company's operations are focused primarily on southwestern Pennsylvania, northern West Virginia and southeastern Ohio.</v>
    <v>766</v>
    <v>New York Stock Exchange</v>
    <v>XNYS</v>
    <v>XNYS</v>
    <v>625 Liberty Avenue, Suite 2000, PITTSBURGH, PA, 15222 US</v>
    <v>8.8000000000000007</v>
    <v>Oil &amp; Gas Related Equipment and Services</v>
    <v>Stock</v>
    <v>45240.877844733594</v>
    <v>70</v>
    <v>8.65</v>
    <v>3769370699</v>
    <v>Equitrans Midstream Corporation</v>
    <v>Equitrans Midstream Corporation</v>
    <v>8.73</v>
    <v>12.4146</v>
    <v>8.65</v>
    <v>8.6999999999999993</v>
    <v>8.69</v>
    <v>433261000</v>
    <v>ETRN</v>
    <v>Equitrans Midstream Corporation (XNYS:ETRN)</v>
    <v>3566341</v>
    <v>5456115</v>
    <v>2018</v>
  </rv>
  <rv s="2">
    <v>71</v>
  </rv>
  <rv s="0">
    <v>https://www.bing.com/financeapi/forcetrigger?t=a1slgh&amp;q=XNYS%3aFAX&amp;form=skydnc</v>
    <v>Learn more on Bing</v>
  </rv>
  <rv s="10">
    <v>en-CA</v>
    <v>a1slgh</v>
    <v>268435456</v>
    <v>1</v>
    <v>Powered by Refinitiv</v>
    <v>21</v>
    <v>ABRDN ASIA-PACIFIC INCOME FUND, INC. (XNYS:FAX)</v>
    <v>2</v>
    <v>22</v>
    <v>Finance</v>
    <v>4</v>
    <v>2.92</v>
    <v>2.33</v>
    <v>0.5746</v>
    <v>2.5000000000000001E-2</v>
    <v>-1.9650000000000002E-3</v>
    <v>9.9209999999999993E-3</v>
    <v>-5.0000000000000001E-3</v>
    <v>USD</v>
    <v>abrdn Asia-Pacific Income Fund, Inc. (the Fund) is a closed-end, non-diversified investment management company. The Fund's principal investment objective is to seek current income. The Fund aims to provide monthly income by investing primarily in locally researched Asian and Australian debt securities. The Fund invests at least 80% of its assets, plus the amount of any borrowings for investment purposes in Asia-Pacific debt securities, which includes debt securities of Asia-Pacific Country issuers, including securities issued by Asia-Pacific Country governmental entities, as well as by banks, companies and other entities which are located in Asia-Pacific Countries, and debt securities issued by a wholly owned subsidiary of an entity located in an Asia-Pacific Country, provided that the debt securities are guaranteed by the parent entity located in the Asia-Pacific Country. The Fund's investment manager is abrdn Asia Limited.</v>
    <v>New York Stock Exchange</v>
    <v>XNYS</v>
    <v>XNYS</v>
    <v>1900 Market Street, Suite 200, PHILADELPHIA, PA, 19103 US</v>
    <v>2.56</v>
    <v>Collective Investments</v>
    <v>Stock</v>
    <v>45240.875005601563</v>
    <v>73</v>
    <v>2.5249999999999999</v>
    <v>630385811</v>
    <v>ABRDN ASIA-PACIFIC INCOME FUND, INC.</v>
    <v>ABRDN ASIA-PACIFIC INCOME FUND, INC.</v>
    <v>2.5249999999999999</v>
    <v>2.52</v>
    <v>2.5449999999999999</v>
    <v>2.54</v>
    <v>247695800</v>
    <v>FAX</v>
    <v>ABRDN ASIA-PACIFIC INCOME FUND, INC. (XNYS:FAX)</v>
    <v>627658</v>
    <v>732153</v>
    <v>1986</v>
  </rv>
  <rv s="2">
    <v>74</v>
  </rv>
  <rv s="0">
    <v>https://www.bing.com/financeapi/forcetrigger?t=a1v3mw&amp;q=XNYS%3aIAE&amp;form=skydnc</v>
    <v>Learn more on Bing</v>
  </rv>
  <rv s="3">
    <v>en-CA</v>
    <v>a1v3mw</v>
    <v>268435456</v>
    <v>1</v>
    <v>Powered by Refinitiv</v>
    <v>6</v>
    <v>Voya Asia Pac Hi Div Eq (XNYS:IAE)</v>
    <v>7</v>
    <v>8</v>
    <v>Finance</v>
    <v>9</v>
    <v>7.02</v>
    <v>5.31</v>
    <v>26.5425</v>
    <v>0.04</v>
    <v>-3.5590000000000001E-3</v>
    <v>7.1679999999999999E-3</v>
    <v>-0.02</v>
    <v>USD</v>
    <v>New York Stock Exchange</v>
    <v>XNYS</v>
    <v>1.2E-2</v>
    <v>5.62</v>
    <v>ETF</v>
    <v>45240.875003541405</v>
    <v>76</v>
    <v>5.58</v>
    <v>72127843.700000003</v>
    <v>Voya Asia Pac Hi Div Eq</v>
    <v>5.58</v>
    <v>5.58</v>
    <v>5.62</v>
    <v>5.6</v>
    <v>IAE</v>
    <v>Voya Asia Pac Hi Div Eq (XNYS:IAE)</v>
    <v>7775</v>
    <v>23073</v>
  </rv>
  <rv s="2">
    <v>77</v>
  </rv>
  <rv s="0">
    <v>https://www.bing.com/financeapi/forcetrigger?t=a1ttec&amp;q=XNYS%3aGGB&amp;form=skydnc</v>
    <v>Learn more on Bing</v>
  </rv>
  <rv s="4">
    <v>en-CA</v>
    <v>a1ttec</v>
    <v>268435456</v>
    <v>1</v>
    <v>Powered by Refinitiv</v>
    <v>10</v>
    <v>Gerdau SA (XNYS:GGB)</v>
    <v>2</v>
    <v>11</v>
    <v>Finance</v>
    <v>4</v>
    <v>6.3380999999999998</v>
    <v>4.2</v>
    <v>1.7291000000000001</v>
    <v>0.22500000000000001</v>
    <v>-5.1809999999999998E-3</v>
    <v>4.8913000000000005E-2</v>
    <v>-2.5000000000000001E-2</v>
    <v>USD</v>
    <v>Gerdau SA is a Brazil-based manufacturer of steel products. The Company is engaged in the production and commercialization of steel products in general, through its mills located in Argentina, Brazil, Canada, Colombia, the United States, Mexico, Peru, the Dominican Republic, Uruguay and Venezuela. The Firm’s product portfolio includes crude steel; finished products for the construction industry, such as rebar, wire-rods, structural shapes, hot-rolled coils and heavy plates; finished industrial products, such as commercial rolled-steel bars, light profiles and wires; agricultural products, such as stakes, smooth wire and barbed-wire; and special steel items. The Company’s activities include also operations of iron ore mines located in the state of Minas Gerais.</v>
    <v>40061</v>
    <v>New York Stock Exchange</v>
    <v>XNYS</v>
    <v>XNYS</v>
    <v>Avenida Doutora Ruth Cardoso, 8.501, 8 andar, Pinheiros, SAO PAULO, SAO PAULO, 05.425-070 BR</v>
    <v>4.84</v>
    <v>Metals &amp; Mining</v>
    <v>Stock</v>
    <v>45240.875693853908</v>
    <v>79</v>
    <v>4.6950000000000003</v>
    <v>7838651000</v>
    <v>Gerdau SA</v>
    <v>Gerdau SA</v>
    <v>4.72</v>
    <v>4.5999999999999996</v>
    <v>4.8250000000000002</v>
    <v>4.8</v>
    <v>1757067000</v>
    <v>GGB</v>
    <v>Gerdau SA (XNYS:GGB)</v>
    <v>9502413</v>
    <v>5514306</v>
    <v>1961</v>
  </rv>
  <rv s="2">
    <v>80</v>
  </rv>
  <rv s="0">
    <v>https://www.bing.com/financeapi/forcetrigger?t=a23rgh&amp;q=XNYS%3aSTWD&amp;form=skydnc</v>
    <v>Learn more on Bing</v>
  </rv>
  <rv s="1">
    <v>en-CA</v>
    <v>a23rgh</v>
    <v>268435456</v>
    <v>1</v>
    <v>Powered by Refinitiv</v>
    <v>0</v>
    <v>STARWOOD PROPERTY TRUST, INC. (XNYS:STWD)</v>
    <v>2</v>
    <v>5</v>
    <v>Finance</v>
    <v>4</v>
    <v>21.73</v>
    <v>16.059999999999999</v>
    <v>1.6886000000000001</v>
    <v>0.19500000000000001</v>
    <v>-2.608E-4</v>
    <v>1.0274E-2</v>
    <v>-5.0000000000000001E-3</v>
    <v>USD</v>
    <v>Starwood Property Trust, Inc. (STWD) is a real estate investment trust. STWD's segments include Commercial and Residential Lending, Infrastructure Lending, Property, and Investing and Servicing. The Commercial and Residential Lending segment is engaged in originating, acquiring, financing and managing commercial first mortgages, non-agency residential mortgages, subordinated mortgages, mezzanine loans, preferred equity, commercial mortgage-backed securities, residential mortgage-backed securities and other real estate and real estate-related debt investments in the United States, Europe and Australia. The Infrastructure Lending segment is engaged in acquiring, financing and managing infrastructure debt investments. The Property segment is engaged primarily in acquiring and managing equity interests in stabilized commercial real estate properties. Investing and Servicing segment includes a servicing business in the United States, an investment business, and a mortgage loan business.</v>
    <v>290</v>
    <v>New York Stock Exchange</v>
    <v>XNYS</v>
    <v>XNYS</v>
    <v>591 W Putnam Ave, GREENWICH, CT, 06830-6005 US</v>
    <v>19.239999999999998</v>
    <v>Residential &amp; Commercial REIT</v>
    <v>Stock</v>
    <v>45240.877113251561</v>
    <v>82</v>
    <v>18.989999999999998</v>
    <v>5997502810</v>
    <v>STARWOOD PROPERTY TRUST, INC.</v>
    <v>STARWOOD PROPERTY TRUST, INC.</v>
    <v>19.175000000000001</v>
    <v>14.678000000000001</v>
    <v>18.98</v>
    <v>19.175000000000001</v>
    <v>19.170000000000002</v>
    <v>312777200</v>
    <v>STWD</v>
    <v>STARWOOD PROPERTY TRUST, INC. (XNYS:STWD)</v>
    <v>1969243</v>
    <v>2572521</v>
    <v>2009</v>
  </rv>
  <rv s="2">
    <v>83</v>
  </rv>
  <rv s="0">
    <v>https://www.bing.com/financeapi/forcetrigger?t=a1qkww&amp;q=XNYS%3aCVI&amp;form=skydnc</v>
    <v>Learn more on Bing</v>
  </rv>
  <rv s="1">
    <v>en-CA</v>
    <v>a1qkww</v>
    <v>268435456</v>
    <v>1</v>
    <v>Powered by Refinitiv</v>
    <v>0</v>
    <v>CVR ENERGY, INC. (XNYS:CVI)</v>
    <v>2</v>
    <v>5</v>
    <v>Finance</v>
    <v>4</v>
    <v>38.227899999999998</v>
    <v>20.9392</v>
    <v>1.6532</v>
    <v>1.08</v>
    <v>-6.6049999999999995E-4</v>
    <v>3.6985999999999998E-2</v>
    <v>-0.02</v>
    <v>USD</v>
    <v>CVR Energy, Inc. is a diversified holding company. The Company is primarily engaged in the renewable fuels and petroleum refining and marketing businesses, as well as in the nitrogen fertilizer manufacturing business through its subsidiary, CVR Partners, LP. The Company operates through two segments: Petroleum and Nitrogen Fertilizer. Petroleum Segment refines and markets transportation fuels. Petroleum Segment is composed of the assets and operations of two refineries located in Coffeyville, Kansas and Wynnewood, Oklahoma and supporting logistics assets in the region. Cofeyville Refinery is a full coking, medium-sour crude oil refinery in southeast Kansas, approximately 100 miles from Cushing, Oklahoma. Its Wynnewood Refinery is a complex crude oil refinery in Wynnewood, Oklahoma, approximately 65 miles south of Oklahoma City, Oklahoma. Nitrogen Fertilizer segment produces and markets nitrogen fertilizers in the form of urea and ammonium nitrate (UAN) and ammonia.</v>
    <v>1470</v>
    <v>New York Stock Exchange</v>
    <v>XNYS</v>
    <v>XNYS</v>
    <v>SUITE 500, 2277 PLAZA DRIVE, SUGAR LAND, TX, 77479 US</v>
    <v>30.31</v>
    <v>Oil &amp; Gas</v>
    <v>Stock</v>
    <v>45240.876596608592</v>
    <v>85</v>
    <v>29.41</v>
    <v>3136555000</v>
    <v>CVR ENERGY, INC.</v>
    <v>CVR ENERGY, INC.</v>
    <v>29.74</v>
    <v>3.7147000000000001</v>
    <v>29.2</v>
    <v>30.28</v>
    <v>30.26</v>
    <v>100530600</v>
    <v>CVI</v>
    <v>CVR ENERGY, INC. (XNYS:CVI)</v>
    <v>995760</v>
    <v>925198</v>
    <v>2006</v>
  </rv>
  <rv s="2">
    <v>86</v>
  </rv>
  <rv s="0">
    <v>https://www.bing.com/financeapi/forcetrigger?t=a21bc7&amp;q=XNAS%3aPSEC&amp;form=skydnc</v>
    <v>Learn more on Bing</v>
  </rv>
  <rv s="10">
    <v>en-CA</v>
    <v>a21bc7</v>
    <v>268435456</v>
    <v>1</v>
    <v>Powered by Refinitiv</v>
    <v>21</v>
    <v>PROSPECT CAPITAL CORPORATION (XNAS:PSEC)</v>
    <v>2</v>
    <v>22</v>
    <v>Finance</v>
    <v>4</v>
    <v>7.83</v>
    <v>5.0250000000000004</v>
    <v>1.0114000000000001</v>
    <v>-0.28000000000000003</v>
    <v>-1.596E-3</v>
    <v>-4.7297000000000006E-2</v>
    <v>-8.9999999999999993E-3</v>
    <v>USD</v>
    <v>Prospect Capital Corporation is a closed-end investment company. The Company is also a financial services company that primarily lends to and invests in middle-market privately held companies. The Company's investment objective is to generate both current income and long-term capital appreciation through debt and equity investments. It invests primarily in senior and subordinated secured debt and equity of private companies in need of capital for acquisitions, divestitures, growth, development, recapitalizations and other purposes. It makes directly originated agented loans to companies, including companies which are controlled by private equity sponsors and companies that are not controlled by private equity sponsors. It also invests in senior and secured loans, syndicated loans and high yield bonds that have been sold to a club or syndicate of buyers, both in the primary and secondary markets. The Company's investment adviser is Prospect Capital Management L.P.</v>
    <v>Nasdaq Stock Market</v>
    <v>XNAS</v>
    <v>XNAS</v>
    <v>10 E 40th St Fl 44, NEW YORK, NY, 10016-0301 US</v>
    <v>5.94</v>
    <v>Collective Investments</v>
    <v>Stock</v>
    <v>45240.878461678127</v>
    <v>88</v>
    <v>5.61</v>
    <v>2301867300</v>
    <v>PROSPECT CAPITAL CORPORATION</v>
    <v>PROSPECT CAPITAL CORPORATION</v>
    <v>5.91</v>
    <v>5.92</v>
    <v>5.64</v>
    <v>5.6310000000000002</v>
    <v>408132500</v>
    <v>PSEC</v>
    <v>PROSPECT CAPITAL CORPORATION (XNAS:PSEC)</v>
    <v>2510748</v>
    <v>2052283</v>
    <v>2004</v>
  </rv>
  <rv s="2">
    <v>89</v>
  </rv>
  <rv s="0">
    <v>https://www.bing.com/financeapi/forcetrigger?t=a1xjim&amp;q=XNYS%3aMFV&amp;form=skydnc</v>
    <v>Learn more on Bing</v>
  </rv>
  <rv s="3">
    <v>en-CA</v>
    <v>a1xjim</v>
    <v>268435456</v>
    <v>1</v>
    <v>Powered by Refinitiv</v>
    <v>6</v>
    <v>MFS Special Value Trust (XNYS:MFV)</v>
    <v>7</v>
    <v>8</v>
    <v>Finance</v>
    <v>9</v>
    <v>4.74</v>
    <v>3.74</v>
    <v>1.2685</v>
    <v>0.04</v>
    <v>-5.0000000000000001E-3</v>
    <v>1.0101000000000001E-2</v>
    <v>-0.02</v>
    <v>USD</v>
    <v>New York Stock Exchange</v>
    <v>XNYS</v>
    <v>1.49E-2</v>
    <v>4</v>
    <v>ETF</v>
    <v>45240.875001515626</v>
    <v>91</v>
    <v>3.9603000000000002</v>
    <v>30117631.93</v>
    <v>MFS Special Value Trust</v>
    <v>4</v>
    <v>3.96</v>
    <v>4</v>
    <v>3.98</v>
    <v>MFV</v>
    <v>MFS Special Value Trust (XNYS:MFV)</v>
    <v>5164</v>
    <v>28103</v>
  </rv>
  <rv s="2">
    <v>92</v>
  </rv>
  <rv s="0">
    <v>https://www.bing.com/financeapi/forcetrigger?t=a1ug1h&amp;q=XNAS%3aHAS&amp;form=skydnc</v>
    <v>Learn more on Bing</v>
  </rv>
  <rv s="4">
    <v>en-CA</v>
    <v>a1ug1h</v>
    <v>268435456</v>
    <v>1</v>
    <v>Powered by Refinitiv</v>
    <v>10</v>
    <v>Hasbro, Inc. (XNAS:HAS)</v>
    <v>2</v>
    <v>11</v>
    <v>Finance</v>
    <v>4</v>
    <v>73.575000000000003</v>
    <v>42.66</v>
    <v>0.73650000000000004</v>
    <v>-0.15</v>
    <v>0</v>
    <v>-3.467E-3</v>
    <v>0</v>
    <v>USD</v>
    <v>Hasbro, Inc. (Hasbro) is a global play and entertainment company. Hasbro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and live entertainment. Hasbro's portfolio of brands includes MAGIC: THE GATHERING, NERF, MY LITTLE PONY, TRANSFORMERS, PLAY-DOH, MONOPOLY, BABY ALIVE, DUNGEONS &amp; DRAGONS, POWER RANGERS, PEPPA PIG and PJ MASKS, as well as premier partner brands.</v>
    <v>6490</v>
    <v>Nasdaq Stock Market</v>
    <v>XNAS</v>
    <v>XNAS</v>
    <v>1027 Newport Ave, PO Box 1059, PAWTUCKET, RI, 02861-2539 US</v>
    <v>43.37</v>
    <v>Leisure Products</v>
    <v>Stock</v>
    <v>45240.877257279688</v>
    <v>94</v>
    <v>42.66</v>
    <v>5982120351</v>
    <v>Hasbro, Inc.</v>
    <v>Hasbro, Inc.</v>
    <v>43.21</v>
    <v>43.26</v>
    <v>43.11</v>
    <v>43.11</v>
    <v>138764100</v>
    <v>HAS</v>
    <v>Hasbro, Inc. (XNAS:HAS)</v>
    <v>1660137</v>
    <v>2292042</v>
    <v>1926</v>
  </rv>
  <rv s="2">
    <v>95</v>
  </rv>
  <rv s="0">
    <v>https://www.bing.com/financeapi/forcetrigger?t=a1ptvh&amp;q=XNYS%3aCLM&amp;form=skydnc</v>
    <v>Learn more on Bing</v>
  </rv>
  <rv s="3">
    <v>en-CA</v>
    <v>a1ptvh</v>
    <v>268435456</v>
    <v>1</v>
    <v>Powered by Refinitiv</v>
    <v>6</v>
    <v>Cornerstone Strat Value (XNYS:CLM)</v>
    <v>7</v>
    <v>8</v>
    <v>Finance</v>
    <v>9</v>
    <v>8.8650000000000002</v>
    <v>6.25</v>
    <v>0.92800000000000005</v>
    <v>-1.4999999999999999E-2</v>
    <v>6.9200000000000002E-4</v>
    <v>-2.0720000000000001E-3</v>
    <v>5.0000000000000001E-3</v>
    <v>USD</v>
    <v>New York Stock Exchange</v>
    <v>XNYS</v>
    <v>1.11E-2</v>
    <v>7.3</v>
    <v>ETF</v>
    <v>45240.877521921095</v>
    <v>97</v>
    <v>7.15</v>
    <v>1430289417.55</v>
    <v>Cornerstone Strat Value</v>
    <v>7.28</v>
    <v>7.24</v>
    <v>7.2249999999999996</v>
    <v>7.23</v>
    <v>CLM</v>
    <v>Cornerstone Strat Value (XNYS:CLM)</v>
    <v>1274023</v>
    <v>2305658</v>
  </rv>
  <rv s="2">
    <v>98</v>
  </rv>
  <rv s="0">
    <v>https://www.bing.com/financeapi/forcetrigger?t=c47vjc&amp;q=XNYS%3aNMAI&amp;form=skydnc</v>
    <v>Learn more on Bing</v>
  </rv>
  <rv s="9">
    <v>en-CA</v>
    <v>c47vjc</v>
    <v>268435456</v>
    <v>1</v>
    <v>Powered by Refinitiv</v>
    <v>19</v>
    <v>Nuveen Multi-Asset Inc (XNYS:NMAI)</v>
    <v>7</v>
    <v>20</v>
    <v>Finance</v>
    <v>9</v>
    <v>13.02</v>
    <v>10.6</v>
    <v>0.17</v>
    <v>8.8420000000000002E-4</v>
    <v>1.5260000000000001E-2</v>
    <v>0.01</v>
    <v>USD</v>
    <v>New York Stock Exchange</v>
    <v>XNYS</v>
    <v>2.53E-2</v>
    <v>11.32</v>
    <v>ETF</v>
    <v>45240.875001515626</v>
    <v>100</v>
    <v>11.17</v>
    <v>420700286.75</v>
    <v>Nuveen Multi-Asset Inc</v>
    <v>11.17</v>
    <v>11.14</v>
    <v>11.31</v>
    <v>11.32</v>
    <v>NMAI</v>
    <v>Nuveen Multi-Asset Inc (XNYS:NMAI)</v>
    <v>93615</v>
    <v>72524</v>
  </rv>
  <rv s="2">
    <v>101</v>
  </rv>
  <rv s="0">
    <v>https://www.bing.com/financeapi/forcetrigger?t=a1r6hw&amp;q=XNAS%3aDMLP&amp;form=skydnc</v>
    <v>Learn more on Bing</v>
  </rv>
  <rv s="11">
    <v>en-CA</v>
    <v>a1r6hw</v>
    <v>268435456</v>
    <v>1</v>
    <v>Powered by Refinitiv</v>
    <v>23</v>
    <v>DORCHESTER MINERALS UNT (XNAS:DMLP)</v>
    <v>7</v>
    <v>24</v>
    <v>Finance</v>
    <v>9</v>
    <v>33.18</v>
    <v>26.5</v>
    <v>0.22</v>
    <v>0</v>
    <v>7.8659999999999997E-3</v>
    <v>0</v>
    <v>USD</v>
    <v>Nasdaq Stock Market</v>
    <v>XNAS</v>
    <v>28.89</v>
    <v>ETF</v>
    <v>45240.875229247657</v>
    <v>103</v>
    <v>27.82</v>
    <v>DORCHESTER MINERALS UNT</v>
    <v>27.95</v>
    <v>27.97</v>
    <v>28.19</v>
    <v>28.19</v>
    <v>DMLP</v>
    <v>DORCHESTER MINERALS UNT (XNAS:DMLP)</v>
    <v>119901</v>
    <v>90578</v>
  </rv>
  <rv s="2">
    <v>104</v>
  </rv>
  <rv s="0">
    <v>https://www.bing.com/financeapi/forcetrigger?t=c3wsyc&amp;q=XNYS%3aFBRT&amp;form=skydnc</v>
    <v>Learn more on Bing</v>
  </rv>
  <rv s="5">
    <v>en-CA</v>
    <v>c3wsyc</v>
    <v>268435456</v>
    <v>1</v>
    <v>Powered by Refinitiv</v>
    <v>12</v>
    <v>FRANKLIN BSP REALTY TRUST, INC. (XNYS:FBRT)</v>
    <v>2</v>
    <v>13</v>
    <v>Finance</v>
    <v>4</v>
    <v>14.92</v>
    <v>11.08</v>
    <v>1.0409999999999999</v>
    <v>-0.03</v>
    <v>7.7820000000000005E-4</v>
    <v>-2.3289999999999999E-3</v>
    <v>0.01</v>
    <v>USD</v>
    <v>Franklin BSP Realty Trust, Inc. is a real estate finance company. The Company primarily originates, acquires and manages a diversified portfolio of commercial real estate debt investments secured by properties located within and outside the United States. The Company's investment objective is to pay attractive and stable cash distributions to stockholders and to preserve and return stockholders invested capital. It operates through four segments: the real estate debt business, the real estate securities business, the conduit business and the real estate-owned business. The Company invests in commercial real estate debt investments, which include first mortgage loans, subordinated mortgage loans, mezzanine loans and participations in such loans. The Company also originates conduit loans that intend to sell through its taxable REIT subsidiary (TRS) into commercial mortgage-backed securities securitization transactions. Benefit Street Partners L.L.C. serves as the Company's advisor.</v>
    <v>New York Stock Exchange</v>
    <v>XNYS</v>
    <v>XNYS</v>
    <v>1345 AVENUE OF THE AMERICAS, SUITE 32A, NEW YORK, NY, 10105 US</v>
    <v>12.950799999999999</v>
    <v>Residential &amp; Commercial REIT</v>
    <v>Stock</v>
    <v>45240.878029513282</v>
    <v>106</v>
    <v>12.78</v>
    <v>1057103000</v>
    <v>FRANKLIN BSP REALTY TRUST, INC.</v>
    <v>FRANKLIN BSP REALTY TRUST, INC.</v>
    <v>12.91</v>
    <v>9.2911000000000001</v>
    <v>12.88</v>
    <v>12.85</v>
    <v>12.86</v>
    <v>82073180</v>
    <v>FBRT</v>
    <v>FRANKLIN BSP REALTY TRUST, INC. (XNYS:FBRT)</v>
    <v>291297</v>
    <v>335252</v>
    <v>2012</v>
  </rv>
  <rv s="2">
    <v>107</v>
  </rv>
  <rv s="0">
    <v>https://www.bing.com/financeapi/forcetrigger?t=a1rsxm&amp;q=XNYS%3aEHI&amp;form=skydnc</v>
    <v>Learn more on Bing</v>
  </rv>
  <rv s="9">
    <v>en-CA</v>
    <v>a1rsxm</v>
    <v>268435456</v>
    <v>1</v>
    <v>Powered by Refinitiv</v>
    <v>19</v>
    <v>Western Asset Gl Hi Inc (XNYS:EHI)</v>
    <v>7</v>
    <v>20</v>
    <v>Finance</v>
    <v>9</v>
    <v>7.9</v>
    <v>6</v>
    <v>0.02</v>
    <v>-1.5529999999999999E-3</v>
    <v>3.1150000000000001E-3</v>
    <v>-0.01</v>
    <v>USD</v>
    <v>New York Stock Exchange</v>
    <v>XNYS</v>
    <v>3.9199999999999999E-2</v>
    <v>6.46</v>
    <v>ETF</v>
    <v>45240.875001203123</v>
    <v>109</v>
    <v>6.415</v>
    <v>154395596.02000001</v>
    <v>Western Asset Gl Hi Inc</v>
    <v>6.43</v>
    <v>6.42</v>
    <v>6.44</v>
    <v>6.43</v>
    <v>EHI</v>
    <v>Western Asset Gl Hi Inc (XNYS:EHI)</v>
    <v>44969</v>
    <v>77432</v>
  </rv>
  <rv s="2">
    <v>110</v>
  </rv>
  <rv s="0">
    <v>https://www.bing.com/financeapi/forcetrigger?t=a1pm7w&amp;q=XNAS%3aCHI&amp;form=skydnc</v>
    <v>Learn more on Bing</v>
  </rv>
  <rv s="3">
    <v>en-CA</v>
    <v>a1pm7w</v>
    <v>268435456</v>
    <v>1</v>
    <v>Powered by Refinitiv</v>
    <v>6</v>
    <v>Calamos Conv Opp Inc (XNAS:CHI)</v>
    <v>7</v>
    <v>8</v>
    <v>Finance</v>
    <v>9</v>
    <v>12.59</v>
    <v>9.86</v>
    <v>1.1335</v>
    <v>0.05</v>
    <v>0</v>
    <v>4.9259999999999998E-3</v>
    <v>0</v>
    <v>USD</v>
    <v>Nasdaq Stock Market</v>
    <v>XNAS</v>
    <v>2.4399999999999998E-2</v>
    <v>10.31</v>
    <v>ETF</v>
    <v>45240.875010185155</v>
    <v>112</v>
    <v>10.039999999999999</v>
    <v>720550770</v>
    <v>Calamos Conv Opp Inc</v>
    <v>10.15</v>
    <v>10.15</v>
    <v>10.199999999999999</v>
    <v>10.199999999999999</v>
    <v>CHI</v>
    <v>Calamos Conv Opp Inc (XNAS:CHI)</v>
    <v>145412</v>
    <v>149492</v>
  </rv>
  <rv s="2">
    <v>113</v>
  </rv>
  <rv s="0">
    <v>https://www.bing.com/financeapi/forcetrigger?t=a1nzpr&amp;q=XNYS%3aAVK&amp;form=skydnc</v>
    <v>Learn more on Bing</v>
  </rv>
  <rv s="3">
    <v>en-CA</v>
    <v>a1nzpr</v>
    <v>268435456</v>
    <v>1</v>
    <v>Powered by Refinitiv</v>
    <v>6</v>
    <v>Advent Conv and Inc (XNYS:AVK)</v>
    <v>7</v>
    <v>8</v>
    <v>Finance</v>
    <v>9</v>
    <v>13.189500000000001</v>
    <v>9.24</v>
    <v>1.1443000000000001</v>
    <v>0.16</v>
    <v>-4.9410000000000001E-3</v>
    <v>1.6064000000000002E-2</v>
    <v>-0.05</v>
    <v>USD</v>
    <v>New York Stock Exchange</v>
    <v>XNYS</v>
    <v>3.5400000000000001E-2</v>
    <v>10.160299999999999</v>
    <v>ETF</v>
    <v>45240.875014606252</v>
    <v>115</v>
    <v>10.050000000000001</v>
    <v>373746235.62</v>
    <v>Advent Conv and Inc</v>
    <v>10.08</v>
    <v>9.9600000000000009</v>
    <v>10.119999999999999</v>
    <v>10.07</v>
    <v>AVK</v>
    <v>Advent Conv and Inc (XNYS:AVK)</v>
    <v>55716</v>
    <v>125396</v>
  </rv>
  <rv s="2">
    <v>116</v>
  </rv>
  <rv s="0">
    <v>https://www.bing.com/financeapi/forcetrigger?t=a1rwdm&amp;q=XNYS%3aEMD&amp;form=skydnc</v>
    <v>Learn more on Bing</v>
  </rv>
  <rv s="3">
    <v>en-CA</v>
    <v>a1rwdm</v>
    <v>268435456</v>
    <v>1</v>
    <v>Powered by Refinitiv</v>
    <v>6</v>
    <v>Western Asset EM Debt (XNYS:EMD)</v>
    <v>7</v>
    <v>8</v>
    <v>Finance</v>
    <v>9</v>
    <v>9.75</v>
    <v>7.85</v>
    <v>1.0074000000000001</v>
    <v>0.03</v>
    <v>0</v>
    <v>3.5970000000000004E-3</v>
    <v>0</v>
    <v>USD</v>
    <v>New York Stock Exchange</v>
    <v>XNYS</v>
    <v>2.3199999999999998E-2</v>
    <v>8.4049999999999994</v>
    <v>ETF</v>
    <v>45240.875002835157</v>
    <v>118</v>
    <v>8.36</v>
    <v>558701907.04999995</v>
    <v>Western Asset EM Debt</v>
    <v>8.4</v>
    <v>8.34</v>
    <v>8.3699999999999992</v>
    <v>8.3699999999999992</v>
    <v>EMD</v>
    <v>Western Asset EM Debt (XNYS:EMD)</v>
    <v>125110</v>
    <v>182493</v>
  </rv>
  <rv s="2">
    <v>119</v>
  </rv>
  <rv s="0">
    <v>https://www.bing.com/financeapi/forcetrigger?t=a1tlvh&amp;q=XNYS%3aGAB&amp;form=skydnc</v>
    <v>Learn more on Bing</v>
  </rv>
  <rv s="3">
    <v>en-CA</v>
    <v>a1tlvh</v>
    <v>268435456</v>
    <v>1</v>
    <v>Powered by Refinitiv</v>
    <v>6</v>
    <v>Gabelli Equity Trust (XNYS:GAB)</v>
    <v>7</v>
    <v>8</v>
    <v>Finance</v>
    <v>9</v>
    <v>6.19</v>
    <v>4.5593000000000004</v>
    <v>1.1830000000000001</v>
    <v>0.09</v>
    <v>-1.0369999999999999E-3</v>
    <v>1.9027000000000002E-2</v>
    <v>-5.0000000000000001E-3</v>
    <v>USD</v>
    <v>New York Stock Exchange</v>
    <v>XNYS</v>
    <v>1.52E-2</v>
    <v>4.82</v>
    <v>ETF</v>
    <v>45240.875003541405</v>
    <v>121</v>
    <v>4.75</v>
    <v>1793853410.6400001</v>
    <v>Gabelli Equity Trust</v>
    <v>4.7649999999999997</v>
    <v>4.7300000000000004</v>
    <v>4.82</v>
    <v>4.8150000000000004</v>
    <v>GAB</v>
    <v>Gabelli Equity Trust (XNYS:GAB)</v>
    <v>442303</v>
    <v>538415</v>
  </rv>
  <rv s="2">
    <v>122</v>
  </rv>
  <rv s="0">
    <v>https://www.bing.com/financeapi/forcetrigger?t=a1u2vh&amp;q=XNYS%3aGOF&amp;form=skydnc</v>
    <v>Learn more on Bing</v>
  </rv>
  <rv s="9">
    <v>en-CA</v>
    <v>a1u2vh</v>
    <v>268435456</v>
    <v>1</v>
    <v>Powered by Refinitiv</v>
    <v>19</v>
    <v>Guggenheim Strat Opps (XNYS:GOF)</v>
    <v>7</v>
    <v>20</v>
    <v>Finance</v>
    <v>9</v>
    <v>17.39</v>
    <v>10.96</v>
    <v>-0.08</v>
    <v>0</v>
    <v>-6.1539999999999997E-3</v>
    <v>0</v>
    <v>USD</v>
    <v>New York Stock Exchange</v>
    <v>XNYS</v>
    <v>2.8799999999999999E-2</v>
    <v>13.04</v>
    <v>ETF</v>
    <v>45240.875001492968</v>
    <v>124</v>
    <v>12.75</v>
    <v>1483990216.0599999</v>
    <v>Guggenheim Strat Opps</v>
    <v>13.04</v>
    <v>13</v>
    <v>12.92</v>
    <v>12.92</v>
    <v>GOF</v>
    <v>Guggenheim Strat Opps (XNYS:GOF)</v>
    <v>596105</v>
    <v>1292547</v>
  </rv>
  <rv s="2">
    <v>125</v>
  </rv>
  <rv s="0">
    <v>https://www.bing.com/financeapi/forcetrigger?t=a1tvu2&amp;q=XNYS%3aGIM&amp;form=skydnc</v>
    <v>Learn more on Bing</v>
  </rv>
  <rv s="3">
    <v>en-CA</v>
    <v>a1tvu2</v>
    <v>268435456</v>
    <v>1</v>
    <v>Powered by Refinitiv</v>
    <v>6</v>
    <v>Templeton Global Income (XNYS:GIM)</v>
    <v>7</v>
    <v>8</v>
    <v>Finance</v>
    <v>9</v>
    <v>4.5599999999999996</v>
    <v>3.7692000000000001</v>
    <v>1.0649</v>
    <v>-0.125</v>
    <v>0</v>
    <v>-3.1726000000000004E-2</v>
    <v>0</v>
    <v>USD</v>
    <v>New York Stock Exchange</v>
    <v>XNYS</v>
    <v>0.01</v>
    <v>3.86</v>
    <v>ETF</v>
    <v>45240.875003865622</v>
    <v>127</v>
    <v>3.78</v>
    <v>440164256.24000001</v>
    <v>Templeton Global Income</v>
    <v>3.81</v>
    <v>3.94</v>
    <v>3.8149999999999999</v>
    <v>3.8149999999999999</v>
    <v>GIM</v>
    <v>Templeton Global Income (XNYS:GIM)</v>
    <v>1587171</v>
    <v>342248</v>
  </rv>
  <rv s="2">
    <v>128</v>
  </rv>
  <rv s="0">
    <v>https://www.bing.com/financeapi/forcetrigger?t=a1rgp2&amp;q=XNYS%3aDX&amp;form=skydnc</v>
    <v>Learn more on Bing</v>
  </rv>
  <rv s="1">
    <v>en-CA</v>
    <v>a1rgp2</v>
    <v>268435456</v>
    <v>1</v>
    <v>Powered by Refinitiv</v>
    <v>0</v>
    <v>DYNEX CAPITAL, INC. (XNYS:DX)</v>
    <v>2</v>
    <v>5</v>
    <v>Finance</v>
    <v>4</v>
    <v>15</v>
    <v>9.57</v>
    <v>1.2433000000000001</v>
    <v>1.4999999999999999E-2</v>
    <v>4.6399999999999995E-4</v>
    <v>1.3940000000000001E-3</v>
    <v>5.0000000000000001E-3</v>
    <v>USD</v>
    <v>Dynex Capital, Inc. is an internally managed mortgage real estate investment trust (REIT), which invests in mortgage-backed securities (MBS). The Company’s objective is to provide attractive risk-adjusted returns to its shareholders over the long term that are reflective of a leveraged, high quality fixed income portfolio with a focus on capital preservation. The Company seeks to provide returns to its shareholders primarily through the payment of regular dividends and through capital appreciation of its investments. The Company primarily invests in Agency MBS, including residential MBS (RMBS), commercial MBS (CMBS) and CMBS interest-only (CMBS IO) securities. The Company also has investments in non-Agency MBS, which consist mainly of CMBS IO.</v>
    <v>19</v>
    <v>New York Stock Exchange</v>
    <v>XNYS</v>
    <v>XNYS</v>
    <v>STE 100, 4991 LAKE BROOK DRIVE, GLEN ALLEN, VA, 23060 US</v>
    <v>10.88</v>
    <v>Residential &amp; Commercial REIT</v>
    <v>Stock</v>
    <v>45240.876990022654</v>
    <v>130</v>
    <v>10.75</v>
    <v>610351706</v>
    <v>DYNEX CAPITAL, INC.</v>
    <v>DYNEX CAPITAL, INC.</v>
    <v>10.88</v>
    <v>61.700800000000001</v>
    <v>10.76</v>
    <v>10.775</v>
    <v>10.78</v>
    <v>56645170</v>
    <v>DX</v>
    <v>DYNEX CAPITAL, INC. (XNYS:DX)</v>
    <v>820569</v>
    <v>1080623</v>
    <v>1987</v>
  </rv>
  <rv s="2">
    <v>131</v>
  </rv>
  <rv s="0">
    <v>https://www.bing.com/financeapi/forcetrigger?t=a24qtc&amp;q=XNYS%3aUAN&amp;form=skydnc</v>
    <v>Learn more on Bing</v>
  </rv>
  <rv s="11">
    <v>en-CA</v>
    <v>a24qtc</v>
    <v>268435456</v>
    <v>1</v>
    <v>Powered by Refinitiv</v>
    <v>23</v>
    <v>CVR PARTNERS UNT (XNYS:UAN)</v>
    <v>7</v>
    <v>24</v>
    <v>Finance</v>
    <v>9</v>
    <v>129</v>
    <v>72.209999999999994</v>
    <v>0.72</v>
    <v>-2.4399999999999999E-3</v>
    <v>9.3310000000000008E-3</v>
    <v>-0.19</v>
    <v>USD</v>
    <v>New York Stock Exchange</v>
    <v>XNYS</v>
    <v>78.11</v>
    <v>ETF</v>
    <v>45240.875003668749</v>
    <v>133</v>
    <v>76.2</v>
    <v>CVR PARTNERS UNT</v>
    <v>76.91</v>
    <v>77.16</v>
    <v>77.88</v>
    <v>77.69</v>
    <v>UAN</v>
    <v>CVR PARTNERS UNT (XNYS:UAN)</v>
    <v>44409</v>
    <v>36881</v>
  </rv>
  <rv s="2">
    <v>134</v>
  </rv>
  <rv s="0">
    <v>https://www.bing.com/financeapi/forcetrigger?t=a1wfnm&amp;q=XNAS%3aPTMN&amp;form=skydnc</v>
    <v>Learn more on Bing</v>
  </rv>
  <rv s="4">
    <v>en-CA</v>
    <v>a1wfnm</v>
    <v>268435456</v>
    <v>1</v>
    <v>Powered by Refinitiv</v>
    <v>10</v>
    <v>PORTMAN RIDGE FINANCE CORPORATION (XNAS:PTMN)</v>
    <v>2</v>
    <v>11</v>
    <v>Finance</v>
    <v>4</v>
    <v>23.72</v>
    <v>16.95</v>
    <v>0.84640000000000004</v>
    <v>0.5</v>
    <v>0</v>
    <v>2.9411999999999997E-2</v>
    <v>0</v>
    <v>USD</v>
    <v>Portman Ridge Finance Corporation is a non-diversified, closed-end investment company. The Company's investment objective is to generate current income and capital appreciation from the investments in senior secured term loans, mezzanine debt and selected equity investments in privately held middle market companies. It primarily invests in first and second lien term loans. It originates, structures, and invests in secured term loans, bonds or notes and mezzanine debt primarily in privately held middle market companies but may also invest in other investments, such as loans to publicly traded companies, high-yield bonds, and distressed debt securities (collectively the debt securities portfolio). It also invests in joint ventures and debt and subordinated securities issued by collateralized loan obligation funds (CLO Fund Securities). The Company's investment advisor is Sierra Crest Investment Management LLC and is an affiliate of BC Partners LLP.</v>
    <v>0</v>
    <v>Nasdaq Stock Market</v>
    <v>XNAS</v>
    <v>XNAS</v>
    <v>650 MADISON AVNUE, 23RD FLOOR, NEW YORK, NY, 10022 US</v>
    <v>17.7</v>
    <v>Collective Investments</v>
    <v>Stock</v>
    <v>45240.875005751564</v>
    <v>136</v>
    <v>17.010000000000002</v>
    <v>161638100</v>
    <v>PORTMAN RIDGE FINANCE CORPORATION</v>
    <v>PORTMAN RIDGE FINANCE CORPORATION</v>
    <v>17.010000000000002</v>
    <v>17</v>
    <v>17.5</v>
    <v>17.5</v>
    <v>9508120</v>
    <v>PTMN</v>
    <v>PORTMAN RIDGE FINANCE CORPORATION (XNAS:PTMN)</v>
    <v>113629</v>
    <v>44358</v>
    <v>2006</v>
  </rv>
  <rv s="2">
    <v>137</v>
  </rv>
  <rv s="0">
    <v>https://www.bing.com/financeapi/forcetrigger?t=a21qzr&amp;q=XNAS%3aRBCN&amp;form=skydnc</v>
    <v>Learn more on Bing</v>
  </rv>
  <rv s="12">
    <v>en-CA</v>
    <v>a21qzr</v>
    <v>268435456</v>
    <v>1</v>
    <v>Powered by Refinitiv</v>
    <v>25</v>
    <v>RUBICON TECHNOLOGY, INC. (OTCM:RBCN)</v>
    <v>2</v>
    <v>26</v>
    <v>Finance</v>
    <v>27</v>
    <v>1.39</v>
    <v>0.43130000000000002</v>
    <v>0.93620000000000003</v>
    <v>0.01</v>
    <v>1.8867999999999999E-2</v>
    <v>USD</v>
    <v>Rubicon Technology, Inc. is an advanced materials provider specializing in monocrystalline sapphire for applications in optical and industrial systems. It provides optical and industrial sapphire products and materials in a variety of shapes and sizes. Its optical sapphire products are used in equipment for a variety of end markets and high-performance applications, including defense and aerospace, specialty lighting, instrumentation, sensors and detectors, semiconductor process equipment, electronic substrates, medical and laser applications. Sapphire is utilized in optical and industrial applications. Its principal customers include defense subcontractors, industrial manufacturers, fabricators and resellers. It manages its operations and ships from its own facility located in Bensenville, Illinois. It sells its products on a global basis to customers in North America, Europe and Asia. It markets and sells through its direct sales force to customers.</v>
    <v>12</v>
    <v>OTC Markets</v>
    <v>OTCM</v>
    <v>OTCM</v>
    <v>900 East Green Street, BENSENVILLE, IL, 60106 US</v>
    <v>0.54</v>
    <v>Metals &amp; Mining</v>
    <v>Stock</v>
    <v>45240.796531250002</v>
    <v>139</v>
    <v>0.54</v>
    <v>1260240</v>
    <v>RUBICON TECHNOLOGY, INC.</v>
    <v>RUBICON TECHNOLOGY, INC.</v>
    <v>0.54</v>
    <v>1.4194</v>
    <v>0.53</v>
    <v>0.54</v>
    <v>2377820</v>
    <v>RBCN</v>
    <v>RUBICON TECHNOLOGY, INC. (OTCM:RBCN)</v>
    <v>602</v>
    <v>2160</v>
    <v>2001</v>
  </rv>
  <rv s="2">
    <v>140</v>
  </rv>
  <rv s="0">
    <v>https://www.bing.com/financeapi/forcetrigger?t=a1wvqh&amp;q=XNYS%3aLGI&amp;form=skydnc</v>
    <v>Learn more on Bing</v>
  </rv>
  <rv s="9">
    <v>en-CA</v>
    <v>a1wvqh</v>
    <v>268435456</v>
    <v>1</v>
    <v>Powered by Refinitiv</v>
    <v>19</v>
    <v>Lazard Gl Tot Ret &amp; Inc (XNYS:LGI)</v>
    <v>7</v>
    <v>20</v>
    <v>Finance</v>
    <v>9</v>
    <v>16.48</v>
    <v>12.654999999999999</v>
    <v>0.28000000000000003</v>
    <v>-2.05E-4</v>
    <v>2.0926999999999998E-2</v>
    <v>-2.8E-3</v>
    <v>USD</v>
    <v>New York Stock Exchange</v>
    <v>XNYS</v>
    <v>1.9E-2</v>
    <v>13.68</v>
    <v>ETF</v>
    <v>45240.875003853907</v>
    <v>142</v>
    <v>13.445</v>
    <v>201918998.02000001</v>
    <v>Lazard Gl Tot Ret &amp; Inc</v>
    <v>13.45</v>
    <v>13.38</v>
    <v>13.66</v>
    <v>13.6572</v>
    <v>LGI</v>
    <v>Lazard Gl Tot Ret &amp; Inc (XNYS:LGI)</v>
    <v>16309</v>
    <v>34277</v>
  </rv>
  <rv s="2">
    <v>143</v>
  </rv>
  <rv s="0">
    <v>https://www.bing.com/financeapi/forcetrigger?t=a24odm&amp;q=XNYS%3aTWO&amp;form=skydnc</v>
    <v>Learn more on Bing</v>
  </rv>
  <rv s="4">
    <v>en-CA</v>
    <v>a24odm</v>
    <v>268435456</v>
    <v>1</v>
    <v>Powered by Refinitiv</v>
    <v>10</v>
    <v>TWO HARBORS INVESTMENT CORP. (XNYS:TWO)</v>
    <v>2</v>
    <v>11</v>
    <v>Finance</v>
    <v>4</v>
    <v>18.670000000000002</v>
    <v>9.83</v>
    <v>1.8129</v>
    <v>0.13</v>
    <v>2.3094999999999997E-2</v>
    <v>1.0109E-2</v>
    <v>0.3</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13.045</v>
    <v>Residential &amp; Commercial REIT</v>
    <v>Stock</v>
    <v>45240.877224258591</v>
    <v>145</v>
    <v>12.91</v>
    <v>1249480431</v>
    <v>TWO HARBORS INVESTMENT CORP.</v>
    <v>TWO HARBORS INVESTMENT CORP.</v>
    <v>13.01</v>
    <v>12.86</v>
    <v>12.99</v>
    <v>13.29</v>
    <v>96187870</v>
    <v>TWO</v>
    <v>TWO HARBORS INVESTMENT CORP. (XNYS:TWO)</v>
    <v>523767</v>
    <v>1435078</v>
    <v>2009</v>
  </rv>
  <rv s="2">
    <v>146</v>
  </rv>
  <rv s="0">
    <v>https://www.bing.com/financeapi/forcetrigger?t=a1mttc&amp;q=XNYS%3aACRE&amp;form=skydnc</v>
    <v>Learn more on Bing</v>
  </rv>
  <rv s="1">
    <v>en-CA</v>
    <v>a1mttc</v>
    <v>268435456</v>
    <v>1</v>
    <v>Powered by Refinitiv</v>
    <v>0</v>
    <v>ARES COMMERCIAL REAL ESTATE CORPORATION (XNYS:ACRE)</v>
    <v>2</v>
    <v>5</v>
    <v>Finance</v>
    <v>4</v>
    <v>12.6927</v>
    <v>7.5056000000000003</v>
    <v>1.4928999999999999</v>
    <v>-0.02</v>
    <v>1.0460000000000001E-3</v>
    <v>-2.088E-3</v>
    <v>0.01</v>
    <v>USD</v>
    <v>Ares Commercial Real Estate Corporation is a specialty finance company. The Company is primarily engaged in originating and investing in commercial real estate (CRE) loans and related investments. The Company operates through its segment, which is primarily focused on directly originating and managing a diversified portfolio of CRE debt-related investments for the Company’s own account. The Company’s target investments include senior mortgage loans, subordinated debt, preferred equity, mezzanine loans and other CRE investments, including commercial mortgage-backed securities. These investments are generally held for investment and are secured, directly or indirectly, by office, multifamily, retail, industrial, lodging, self-storage, student housing, residential, and other commercial real estate properties, or by ownership interests therein. The Company’s portfolio is externally managed by Ares Commercial Real Estate Management LLC (the Manager).</v>
    <v>2550</v>
    <v>New York Stock Exchange</v>
    <v>XNYS</v>
    <v>XNYS</v>
    <v>245 Park Ave Fl 42, CHICAGO, IL, 60602 US</v>
    <v>9.68</v>
    <v>Residential &amp; Commercial REIT</v>
    <v>Stock</v>
    <v>45240.877194606248</v>
    <v>148</v>
    <v>9.5449999999999999</v>
    <v>517583753</v>
    <v>ARES COMMERCIAL REAL ESTATE CORPORATION</v>
    <v>ARES COMMERCIAL REAL ESTATE CORPORATION</v>
    <v>9.65</v>
    <v>154.04409999999999</v>
    <v>9.58</v>
    <v>9.56</v>
    <v>9.57</v>
    <v>54140560</v>
    <v>ACRE</v>
    <v>ARES COMMERCIAL REAL ESTATE CORPORATION (XNYS:ACRE)</v>
    <v>412789</v>
    <v>474833</v>
    <v>2011</v>
  </rv>
  <rv s="2">
    <v>149</v>
  </rv>
  <rv s="0">
    <v>https://www.bing.com/financeapi/forcetrigger?t=a1upc7&amp;q=XNAS%3aHIMX&amp;form=skydnc</v>
    <v>Learn more on Bing</v>
  </rv>
  <rv s="1">
    <v>en-CA</v>
    <v>a1upc7</v>
    <v>268435456</v>
    <v>1</v>
    <v>Powered by Refinitiv</v>
    <v>0</v>
    <v>Himax Technologies, Inc. (XNAS:HIMX)</v>
    <v>2</v>
    <v>5</v>
    <v>Finance</v>
    <v>4</v>
    <v>8.6999999999999993</v>
    <v>5.22</v>
    <v>2.1375000000000002</v>
    <v>0.16</v>
    <v>0</v>
    <v>2.8673999999999998E-2</v>
    <v>0</v>
    <v>USD</v>
    <v>Himax Technologies, Inc. is a fabless semiconductor solution provider. The Company is engaged in display driver integrated circuits (IC) and timing controllers used in televisions, laptops, monitors, mobile phones, tablets, digital cameras, car navigation and other consumer electronics devices. The Company operates through two segments: Driver IC and Non-driver products. In addition, the Company designs and provides controllers for touch sensor displays, liquid crystal on silicon micro-displays used in palm-size projectors and head-mounted displays, light-emitting diode driver ICs, power management ICs, scaler products for monitors and projectors, video processing IC solutions and silicon IPs. It also offers digital camera solutions, including complementary metal-oxide-semiconductor image sensors and wafer level optics, which are used in a range of applications, such as mobile phone, tablet, laptop, televisions, personal computer camera, automobile, security and medical devices.</v>
    <v>2181</v>
    <v>Nasdaq Stock Market</v>
    <v>XNAS</v>
    <v>XNAS</v>
    <v>No.26, Zilian Road, Xinshi District, TAINAN, TAINAN, 741 TW</v>
    <v>5.8049999999999997</v>
    <v>Semiconductors &amp; Semiconductor Equipment</v>
    <v>Stock</v>
    <v>45240.875041157029</v>
    <v>151</v>
    <v>5.5949999999999998</v>
    <v>1001056000</v>
    <v>Himax Technologies, Inc.</v>
    <v>Himax Technologies, Inc.</v>
    <v>5.62</v>
    <v>14.724500000000001</v>
    <v>5.58</v>
    <v>5.74</v>
    <v>5.74</v>
    <v>174400000</v>
    <v>HIMX</v>
    <v>Himax Technologies, Inc. (XNAS:HIMX)</v>
    <v>712862</v>
    <v>616297</v>
    <v>2005</v>
  </rv>
  <rv s="2">
    <v>152</v>
  </rv>
  <rv s="0">
    <v>https://www.bing.com/financeapi/forcetrigger?t=a22j4c&amp;q=XNAS%3aSBLK&amp;form=skydnc</v>
    <v>Learn more on Bing</v>
  </rv>
  <rv s="1">
    <v>en-CA</v>
    <v>a22j4c</v>
    <v>268435456</v>
    <v>1</v>
    <v>Powered by Refinitiv</v>
    <v>0</v>
    <v>STAR BULK CARRIERS CORP. (XNAS:SBLK)</v>
    <v>2</v>
    <v>5</v>
    <v>Finance</v>
    <v>4</v>
    <v>25.03</v>
    <v>16.57</v>
    <v>0.97360000000000002</v>
    <v>-0.13</v>
    <v>-1.6300000000000002E-3</v>
    <v>-7.0159999999999997E-3</v>
    <v>-0.03</v>
    <v>USD</v>
    <v>Star Bulk Carriers Corp is a Greece-based global shipping company. It owns and operates a fleet of dry bulk carrier vessels. The Company’s vessels transport major bulks, which include iron ore, coal, and grain, and minor bulks, which include bauxite, fertilizers, and steel products. Its fleet consists of 128 vessels with carrying capacities between 52,247 and 209,537 dwt. The Company's fleet includes Newcastlemax, Capesize, Panamax, Post Panamax, Kamsarmax, Ultramax, and Supramax vessels with an aggregate capacity of more than 14 million deadweight tonnage (dwt) and an average age of approximately 10 years. Star Bulk Carriers Corp’s vessels transport minerals from the Americas and Australia to East Asia, particularly China, but also Japan, South Korea, Taiwan, Indonesia, and Malaysia; minerals, grain products, and steel between the Americas, Europe, Africa, Australia, and Indonesia and from these areas to China, Japan, South Korea, Taiwan, the Philippines, Malaysia, and others.</v>
    <v>209</v>
    <v>Nasdaq Stock Market</v>
    <v>XNAS</v>
    <v>XNAS</v>
    <v>40, Agiou Konstantinou Str., Maroussi, ATHINA, ATTIKI, 151 24 GR</v>
    <v>18.68</v>
    <v>Freight &amp; Logistics Services</v>
    <v>Stock</v>
    <v>45240.878342812503</v>
    <v>154</v>
    <v>18.29</v>
    <v>1898576399</v>
    <v>STAR BULK CARRIERS CORP.</v>
    <v>STAR BULK CARRIERS CORP.</v>
    <v>18.57</v>
    <v>2.6193</v>
    <v>18.53</v>
    <v>18.399999999999999</v>
    <v>18.37</v>
    <v>103183500</v>
    <v>SBLK</v>
    <v>STAR BULK CARRIERS CORP. (XNAS:SBLK)</v>
    <v>746231</v>
    <v>812617</v>
    <v>2006</v>
  </rv>
  <rv s="2">
    <v>155</v>
  </rv>
  <rv s="0">
    <v>https://www.bing.com/financeapi/forcetrigger?t=a1n4rw&amp;q=XNAS%3aDALN&amp;form=skydnc</v>
    <v>Learn more on Bing</v>
  </rv>
  <rv s="4">
    <v>en-CA</v>
    <v>a1n4rw</v>
    <v>268435456</v>
    <v>1</v>
    <v>Powered by Refinitiv</v>
    <v>10</v>
    <v>DALLASNEWS CORPORATION (XNAS:DALN)</v>
    <v>2</v>
    <v>11</v>
    <v>Finance</v>
    <v>4</v>
    <v>5.7</v>
    <v>3.73</v>
    <v>0.85799999999999998</v>
    <v>-1.4999999999999999E-2</v>
    <v>0</v>
    <v>-3.6900000000000001E-3</v>
    <v>0</v>
    <v>USD</v>
    <v>DallasNews Corporation is a holding company of The Dallas Morning News and Medium Giant. The Dallas Morning News is engaged in the daily newspaper with a journalistic reputation, regional focus and community ties. Its operations are focused on sales of advertising within the Company’s newspaper and digital platforms, subscriptions and retail sales of its newspapers, commercial printing and distribution services primarily related to national newspapers, and preprint advertising. The Company has a full-service agency, Medium Giant, with capabilities that focus on strategic and digital marketing, and data intelligence. The Company has a portfolio of print advertising products, which include display, classified and preprint advertising. The Company’s digital advertising and marketing services consists of marketing services, consulting, branding, paid media strategy and management, creative services, search optimization, direct mail and the sale of promotional materials.</v>
    <v>663</v>
    <v>Nasdaq Stock Market</v>
    <v>XNAS</v>
    <v>XNAS</v>
    <v>Po Box 224866, DALLAS, TX, 75222-4866 US</v>
    <v>4.18</v>
    <v>Media &amp; Publishing</v>
    <v>Stock</v>
    <v>45240.875178356247</v>
    <v>157</v>
    <v>3.98</v>
    <v>21677584</v>
    <v>DALLASNEWS CORPORATION</v>
    <v>DALLASNEWS CORPORATION</v>
    <v>4</v>
    <v>4.0650000000000004</v>
    <v>4.05</v>
    <v>4.05</v>
    <v>5352490</v>
    <v>DALN</v>
    <v>DALLASNEWS CORPORATION (XNAS:DALN)</v>
    <v>42122</v>
    <v>33135</v>
    <v>2018</v>
  </rv>
  <rv s="2">
    <v>158</v>
  </rv>
  <rv s="0">
    <v>https://www.bing.com/financeapi/forcetrigger?t=a1u1f2&amp;q=XNYS%3aGNK&amp;form=skydnc</v>
    <v>Learn more on Bing</v>
  </rv>
  <rv s="1">
    <v>en-CA</v>
    <v>a1u1f2</v>
    <v>268435456</v>
    <v>1</v>
    <v>Powered by Refinitiv</v>
    <v>0</v>
    <v>GENCO SHIPPING &amp; TRADING LIMITED (XNYS:GNK)</v>
    <v>2</v>
    <v>5</v>
    <v>Finance</v>
    <v>4</v>
    <v>19.842099999999999</v>
    <v>12.39</v>
    <v>1.0422</v>
    <v>-0.21</v>
    <v>0</v>
    <v>-1.5339999999999999E-2</v>
    <v>0</v>
    <v>USD</v>
    <v>Genco Shipping &amp; Trading Limited is a drybulk ship owning company. The Company provides a full-service logistics solution to its customers utilizing its in-house commercial operating platform. The Company transports iron ore, coal, grain, steel products and other drybulk cargoes along worldwide shipping routes through the ownership and operation of drybulk carrier vessels. Its wholly owned modern fleet of dry cargo vessels consists of the Capesize and the Ultramax and Supramax vessels enabling the Company to carry a range of cargoes. Its fleets consists of over 44 drybulk carriers, including 17 Capesize drybulk carriers, 15 Ultramax drybulk carriers, and 12 Supramax drybulk carriers with an aggregate carrying capacity of approximately 4,636,000 deadweight tons (dwt). The Company's vessels include Baltic Bear, Baltic Hornet, Baltic Lion, Baltic Wolf, Genco Aquitaine, Genco Augustus, Genco Bourgogne, Genco Liberty, Genco Picardy and Genco Vigilant.</v>
    <v>970</v>
    <v>New York Stock Exchange</v>
    <v>XNYS</v>
    <v>XNYS</v>
    <v>299 Park Avenue, 12th Floor, NEW YORK, NY, 10171 US</v>
    <v>13.77</v>
    <v>Freight &amp; Logistics Services</v>
    <v>Stock</v>
    <v>45240.876806631248</v>
    <v>160</v>
    <v>13.42</v>
    <v>573286741</v>
    <v>GENCO SHIPPING &amp; TRADING LIMITED</v>
    <v>GENCO SHIPPING &amp; TRADING LIMITED</v>
    <v>13.73</v>
    <v>7.0223000000000004</v>
    <v>13.69</v>
    <v>13.48</v>
    <v>13.48</v>
    <v>42528690</v>
    <v>GNK</v>
    <v>GENCO SHIPPING &amp; TRADING LIMITED (XNYS:GNK)</v>
    <v>490046</v>
    <v>590748</v>
    <v>2004</v>
  </rv>
  <rv s="2">
    <v>161</v>
  </rv>
  <rv s="0">
    <v>https://www.bing.com/financeapi/forcetrigger?t=a26hvh&amp;q=XNYS%3aZTR&amp;form=skydnc</v>
    <v>Learn more on Bing</v>
  </rv>
  <rv s="9">
    <v>en-CA</v>
    <v>a26hvh</v>
    <v>268435456</v>
    <v>1</v>
    <v>Powered by Refinitiv</v>
    <v>19</v>
    <v>Virtus Total Return (XNYS:ZTR)</v>
    <v>7</v>
    <v>20</v>
    <v>Finance</v>
    <v>9</v>
    <v>7.0374999999999996</v>
    <v>4.5</v>
    <v>5.0000000000000001E-3</v>
    <v>0</v>
    <v>1.01E-3</v>
    <v>0</v>
    <v>USD</v>
    <v>New York Stock Exchange</v>
    <v>XNYS</v>
    <v>2.2599999999999999E-2</v>
    <v>4.9800000000000004</v>
    <v>ETF</v>
    <v>45240.875001017972</v>
    <v>163</v>
    <v>4.9301000000000004</v>
    <v>387087841.26999998</v>
    <v>Virtus Total Return</v>
    <v>4.9400000000000004</v>
    <v>4.95</v>
    <v>4.9550000000000001</v>
    <v>4.9550000000000001</v>
    <v>ZTR</v>
    <v>Virtus Total Return (XNYS:ZTR)</v>
    <v>167726</v>
    <v>449823</v>
  </rv>
  <rv s="2">
    <v>164</v>
  </rv>
  <rv s="0">
    <v>https://www.bing.com/financeapi/forcetrigger?t=a1yg1h&amp;q=XNAS%3aNEWT&amp;form=skydnc</v>
    <v>Learn more on Bing</v>
  </rv>
  <rv s="1">
    <v>en-CA</v>
    <v>a1yg1h</v>
    <v>268435456</v>
    <v>1</v>
    <v>Powered by Refinitiv</v>
    <v>0</v>
    <v>NewtekOne, Inc. (XNAS:NEWT)</v>
    <v>2</v>
    <v>5</v>
    <v>Finance</v>
    <v>4</v>
    <v>20.83</v>
    <v>10.75</v>
    <v>1.4228000000000001</v>
    <v>-0.31</v>
    <v>0</v>
    <v>-2.2431E-2</v>
    <v>0</v>
    <v>USD</v>
    <v>NewtekOne, Inc. (NewtekOne) is a financial holding company. The Company provides a range of business and financial solutions under the Newtek brand to the small and medium-sized business (SMB) market. NewtekOne’s business and financial solutions include complete lending solutions, account receivable lines of credit, small balance unsecured term loans, electronic payment processing and tablet-based payment, processing solutions, mobile payment processing solutions, payroll and benefit processing solutions, Web design and full e-commerce business solutions, health insurance and benefits, commercial/personal insurance, complete information technology (IT) solutions, and the cloud-based operating platform. The Company’s registered trademarks include Newtek, NewtekOne, Newtek Bank, National Association, Your Business Solutions Company, and One Solution for All Your Business Needs. The Company serves approximately 50 states.</v>
    <v>104</v>
    <v>Nasdaq Stock Market</v>
    <v>XNAS</v>
    <v>XNAS</v>
    <v>4800 T Rex Avenue, Suite 120, BOCA RATON, FL, 33431 US</v>
    <v>13.99</v>
    <v>Banking Services</v>
    <v>Stock</v>
    <v>45240.876218899997</v>
    <v>166</v>
    <v>13.51</v>
    <v>332953950</v>
    <v>NewtekOne, Inc.</v>
    <v>NewtekOne, Inc.</v>
    <v>13.99</v>
    <v>13.754</v>
    <v>13.82</v>
    <v>13.51</v>
    <v>13.51</v>
    <v>24645000</v>
    <v>NEWT</v>
    <v>NewtekOne, Inc. (XNAS:NEWT)</v>
    <v>92792</v>
    <v>121549</v>
    <v>2013</v>
  </rv>
  <rv s="2">
    <v>167</v>
  </rv>
  <rv s="0">
    <v>https://www.bing.com/financeapi/forcetrigger?t=a1n3ec&amp;q=XNAS%3aAGNC&amp;form=skydnc</v>
    <v>Learn more on Bing</v>
  </rv>
  <rv s="1">
    <v>en-CA</v>
    <v>a1n3ec</v>
    <v>268435456</v>
    <v>1</v>
    <v>Powered by Refinitiv</v>
    <v>0</v>
    <v>AGNC INVESTMENT CORP. (XNAS:AGNC)</v>
    <v>2</v>
    <v>5</v>
    <v>Finance</v>
    <v>4</v>
    <v>12.25</v>
    <v>6.81</v>
    <v>1.2909999999999999</v>
    <v>0.13</v>
    <v>0</v>
    <v>1.5719E-2</v>
    <v>0</v>
    <v>USD</v>
    <v>AGNC Investment Corp. is an internally managed real estate investment trust (REIT). The Company provides private capital to the United States housing market, enabling liquidity in the residential real estate mortgage markets and, in turn, facilitating home ownership in the United States. The Company invests primarily in agency residential mortgage-backed securities (Agency RMBS) on a leveraged basis. Its investments consist of residential mortgage pass-through securities and collateralized mortgage obligations, for which the principal and interest payments are guaranteed by a United States government-sponsored enterprise, such as the Federal National Mortgage Association (Fannie Mae) and the Federal Home Loan Mortgage Corporation (Freddie Mac, and together with Fannie Mae, the GSEs), or by a United States government agency, such as the Government National Mortgage Association (Ginnie Mae). It also invests in other assets related to the housing, mortgage, or real estate markets.</v>
    <v>51</v>
    <v>Nasdaq Stock Market</v>
    <v>XNAS</v>
    <v>XNAS</v>
    <v>7373 Wisconsin Avenue, 22Nd Floor, BETHESDA, MD, 20814 US</v>
    <v>8.42</v>
    <v>Residential &amp; Commercial REIT</v>
    <v>Stock</v>
    <v>45240.877792765627</v>
    <v>169</v>
    <v>8.25</v>
    <v>5637288720</v>
    <v>AGNC INVESTMENT CORP.</v>
    <v>AGNC INVESTMENT CORP.</v>
    <v>8.35</v>
    <v>22.324200000000001</v>
    <v>8.27</v>
    <v>8.4</v>
    <v>8.4</v>
    <v>671105800</v>
    <v>AGNC</v>
    <v>AGNC INVESTMENT CORP. (XNAS:AGNC)</v>
    <v>12142701</v>
    <v>20358188</v>
    <v>2008</v>
  </rv>
  <rv s="2">
    <v>170</v>
  </rv>
  <rv s="0">
    <v>https://www.bing.com/financeapi/forcetrigger?t=a23www&amp;q=XNYS%3aT&amp;form=skydnc</v>
    <v>Learn more on Bing</v>
  </rv>
  <rv s="4">
    <v>en-CA</v>
    <v>a23www</v>
    <v>268435456</v>
    <v>1</v>
    <v>Powered by Refinitiv</v>
    <v>10</v>
    <v>AT&amp;T INC. (XNYS:T)</v>
    <v>2</v>
    <v>11</v>
    <v>Finance</v>
    <v>4</v>
    <v>21.12</v>
    <v>13.43</v>
    <v>0.56230000000000002</v>
    <v>1.4999999999999999E-2</v>
    <v>-3.1960000000000002E-4</v>
    <v>9.5969999999999996E-4</v>
    <v>-5.0000000000000001E-3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15.74</v>
    <v>Telecommunications Services</v>
    <v>Stock</v>
    <v>45240.878086446093</v>
    <v>172</v>
    <v>15.46</v>
    <v>111862062900</v>
    <v>AT&amp;T INC.</v>
    <v>AT&amp;T INC.</v>
    <v>15.68</v>
    <v>15.63</v>
    <v>15.645</v>
    <v>15.64</v>
    <v>7150020000</v>
    <v>T</v>
    <v>AT&amp;T INC. (XNYS:T)</v>
    <v>23664213</v>
    <v>41669148</v>
    <v>1983</v>
  </rv>
  <rv s="2">
    <v>173</v>
  </rv>
  <rv s="0">
    <v>https://www.bing.com/financeapi/forcetrigger?t=a1u2yc&amp;q=XNAS%3aGOGL&amp;form=skydnc</v>
    <v>Learn more on Bing</v>
  </rv>
  <rv s="1">
    <v>en-CA</v>
    <v>a1u2yc</v>
    <v>268435456</v>
    <v>1</v>
    <v>Powered by Refinitiv</v>
    <v>0</v>
    <v>Golden Ocean Group Limited. (XNAS:GOGL)</v>
    <v>2</v>
    <v>5</v>
    <v>Finance</v>
    <v>4</v>
    <v>10.58</v>
    <v>6.89</v>
    <v>1.1926000000000001</v>
    <v>0</v>
    <v>0</v>
    <v>0</v>
    <v>0</v>
    <v>USD</v>
    <v>Golden Ocean Group Limited is a Bermuda-based international dry bulk shipping company. The Company owns and operates a fleet of dry bulk vessels, comprising Newcastlemax, Capesize, Panamax and Ultramax vessels. Its vessels transport a range of bulk commodities, including ores, coal, grains and fertilizers, along worldwide shipping routes. Its vessels operate in the spot and time charter markets. It owns 81 dry bulk vessels and has construction contracts for seven new buildings. In addition, it has 11 vessels chartered-in (of which seven and one are chartered in on finance leases and operating leases, respectively, from SFL Corporation Ltd. (SFL) and three chartered in on operating leases from unrelated third parties). Six of its vessels are chartered-out on fixed rate time charters, 31 of its vessels are chartered out on index-linked-rate time charters and the remaining 55 vessels operate on the spot market.</v>
    <v>38</v>
    <v>Nasdaq Stock Market</v>
    <v>XNAS</v>
    <v>XNAS</v>
    <v>Par La Ville Place, 14 Par-La-Ville Road, HAMILTON, HM 08 BM</v>
    <v>7.47</v>
    <v>Freight &amp; Logistics Services</v>
    <v>Stock</v>
    <v>45240.876896203124</v>
    <v>175</v>
    <v>7.34</v>
    <v>1474329387</v>
    <v>Golden Ocean Group Limited.</v>
    <v>Golden Ocean Group Limited.</v>
    <v>7.44</v>
    <v>7.4882</v>
    <v>7.39</v>
    <v>7.39</v>
    <v>7.39</v>
    <v>199503300</v>
    <v>GOGL</v>
    <v>Golden Ocean Group Limited. (XNAS:GOGL)</v>
    <v>827543</v>
    <v>1364826</v>
    <v>1996</v>
  </rv>
  <rv s="2">
    <v>176</v>
  </rv>
  <rv s="0">
    <v>https://www.bing.com/financeapi/forcetrigger?t=a1rcgh&amp;q=XNYS%3aDSX&amp;form=skydnc</v>
    <v>Learn more on Bing</v>
  </rv>
  <rv s="1">
    <v>en-CA</v>
    <v>a1rcgh</v>
    <v>268435456</v>
    <v>1</v>
    <v>Powered by Refinitiv</v>
    <v>0</v>
    <v>DIANA SHIPPING INC. (XNYS:DSX)</v>
    <v>2</v>
    <v>5</v>
    <v>Finance</v>
    <v>4</v>
    <v>4.8499999999999996</v>
    <v>3.03</v>
    <v>1.1318999999999999</v>
    <v>-0.02</v>
    <v>3.2679999999999996E-3</v>
    <v>-6.4939999999999998E-3</v>
    <v>0.01</v>
    <v>USD</v>
    <v>Diana Shipping Inc. is a Greece-based global provider of shipping transportation services. The Company specializes in the ownership and bareboat charter-in of dry bulk vessels. The Company's operating fleet consists of 40 dry bulk vessels, including 4 Newcastlemax, 11 Capesize, 5 Post-Panamax, 6 Kamsarmax, 8 Panamax, and 6 Ultramax. Its fleet combined carrying capacity is approximately 4.7 million deadweight tonnage (dwt) with a weighted average age of 10.16 years. The Company's fleet is managed by its wholly-owned subsidiary Diana Shipping Services S.A. and its established 50/50 joint venture with Wilhelmsen Ship Management named Diana Wilhelmsen Management Limited.</v>
    <v>1020</v>
    <v>New York Stock Exchange</v>
    <v>XNYS</v>
    <v>XNYS</v>
    <v>175 64 Palaio Faliro, Pendelis 16, ATHINA, ATTIKI, 00000 GR</v>
    <v>3.08</v>
    <v>Freight &amp; Logistics Services</v>
    <v>Stock</v>
    <v>45240.875297997656</v>
    <v>178</v>
    <v>3.03</v>
    <v>327826700</v>
    <v>DIANA SHIPPING INC.</v>
    <v>DIANA SHIPPING INC.</v>
    <v>3.08</v>
    <v>3.2492000000000001</v>
    <v>3.08</v>
    <v>3.06</v>
    <v>3.07</v>
    <v>106437200</v>
    <v>DSX</v>
    <v>DIANA SHIPPING INC. (XNYS:DSX)</v>
    <v>377467</v>
    <v>327184</v>
    <v>2005</v>
  </rv>
  <rv s="2">
    <v>179</v>
  </rv>
  <rv s="0">
    <v>https://www.bing.com/financeapi/forcetrigger?t=a1yku2&amp;q=XNYS%3aNLY&amp;form=skydnc</v>
    <v>Learn more on Bing</v>
  </rv>
  <rv s="4">
    <v>en-CA</v>
    <v>a1yku2</v>
    <v>268435456</v>
    <v>1</v>
    <v>Powered by Refinitiv</v>
    <v>10</v>
    <v>ANNALY CAPITAL MANAGEMENT, INC. (XNYS:NLY)</v>
    <v>2</v>
    <v>11</v>
    <v>Finance</v>
    <v>4</v>
    <v>24.8</v>
    <v>14.520099999999999</v>
    <v>1.4843999999999999</v>
    <v>0.16</v>
    <v>-2.3499999999999997E-3</v>
    <v>9.4900000000000002E-3</v>
    <v>-0.04</v>
    <v>USD</v>
    <v>Annaly Capital Management, Inc. is a diversified capital manager with investment strategies across mortgage finance. The Company owns a portfolio of real estate-related investments, including mortgage pass-through certificates, collateralized mortgage obligations, credit risk transfer (CRT) securities, and other securities representing interests in or obligations backed by pools of mortgage loans, residential mortgage loans and mortgage servicing rights (MSR). Its investment groups include Annaly Agency Group, Annaly Residential Credit Group and Annaly Mortgage Servicing Rights Group. Annaly Agency Group invests in agency mortgage-backed securities (mbs) collateralized by residential mortgages. Annaly Residential Credit Group invests in non-agency residential mortgage assets within residential and commercial markets. Annaly Mortgage Servicing Rights Group invests in MSR, which provides the right to service residential mortgage loans in exchange for a portion of the interest payments.</v>
    <v>161</v>
    <v>New York Stock Exchange</v>
    <v>XNYS</v>
    <v>XNYS</v>
    <v>1211 AVENUE OF THE AMERICAS, NEW YORK, NY, 10036 US</v>
    <v>17.07</v>
    <v>Residential &amp; Commercial REIT</v>
    <v>Stock</v>
    <v>45240.878445404691</v>
    <v>181</v>
    <v>16.899999999999999</v>
    <v>8511531800</v>
    <v>ANNALY CAPITAL MANAGEMENT, INC.</v>
    <v>ANNALY CAPITAL MANAGEMENT, INC.</v>
    <v>17.03</v>
    <v>16.86</v>
    <v>17.02</v>
    <v>16.98</v>
    <v>500090000</v>
    <v>NLY</v>
    <v>ANNALY CAPITAL MANAGEMENT, INC. (XNYS:NLY)</v>
    <v>4149879</v>
    <v>5840322</v>
    <v>1996</v>
  </rv>
  <rv s="2">
    <v>182</v>
  </rv>
  <rv s="0">
    <v>https://www.bing.com/financeapi/forcetrigger?t=a1xyp2&amp;q=XNYS%3aMSB&amp;form=skydnc</v>
    <v>Learn more on Bing</v>
  </rv>
  <rv s="13">
    <v>en-CA</v>
    <v>a1xyp2</v>
    <v>268435456</v>
    <v>1</v>
    <v>Powered by Refinitiv</v>
    <v>28</v>
    <v>MESABI TRUST (XNYS:MSB)</v>
    <v>2</v>
    <v>29</v>
    <v>Finance</v>
    <v>4</v>
    <v>28.995000000000001</v>
    <v>17.13</v>
    <v>0.94210000000000005</v>
    <v>-0.05</v>
    <v>-6.3260000000000009E-3</v>
    <v>-2.6290000000000003E-3</v>
    <v>-0.12</v>
    <v>USD</v>
    <v>Mesabi Trust is a royalty trust that operates in the iron ore mining segment. The Trust derives income from an iron mine (Peter Mitchell Mine) located near Babbitt, Minnesota, at the eastern end of the Mesabi Iron Range. The lessee and operator of Mesabi Trust's mineral interests is Northshore Mining Corporation (NMC), a subsidiary of Cliffs Natural Resources Inc. (Cliffs). The principal assets of the Company consist of two different interests in certain properties in the Mesabi Iron Range: Mesabi Trust’s interest as assignor in the Amended Assignment of Peters Lease and the Amended Assignment of Cloquet Lease, which together cover properties aggregating over 9,750 largely contiguous acres in St. Louis County, Minnesota, and Mesabi Trust’s ownership of the entire beneficial interest in the Mesabi Land Trust, which has an over 20% interest as fee owner in the Peters Lease Lands and a 100% fee ownership in certain non-mineral-bearing lands adjacent to the Peters and Cloquet Lease Lands.</v>
    <v>0</v>
    <v>New York Stock Exchange</v>
    <v>XNYS</v>
    <v>XNYS</v>
    <v>60 Wall St Fl 27, NEW YORK, NY, 10008-0318 US</v>
    <v>19.02</v>
    <v>Metals &amp; Mining</v>
    <v>Stock</v>
    <v>45240.875002117966</v>
    <v>184</v>
    <v>18.79</v>
    <v>248886589</v>
    <v>MESABI TRUST</v>
    <v>MESABI TRUST</v>
    <v>19.02</v>
    <v>36.817700000000002</v>
    <v>19.02</v>
    <v>18.97</v>
    <v>18.850000000000001</v>
    <v>13120010</v>
    <v>MSB</v>
    <v>MESABI TRUST (XNYS:MSB)</v>
    <v>5337</v>
    <v>24841</v>
  </rv>
  <rv s="2">
    <v>185</v>
  </rv>
  <rv s="0">
    <v>https://www.bing.com/financeapi/forcetrigger?t=a231hw&amp;q=XNYS%3aSJT&amp;form=skydnc</v>
    <v>Learn more on Bing</v>
  </rv>
  <rv s="11">
    <v>en-CA</v>
    <v>a231hw</v>
    <v>268435456</v>
    <v>1</v>
    <v>Powered by Refinitiv</v>
    <v>23</v>
    <v>SAN JUAN BASIN UNT (XNYS:SJT)</v>
    <v>7</v>
    <v>24</v>
    <v>Finance</v>
    <v>9</v>
    <v>12.25</v>
    <v>6.45</v>
    <v>0.15</v>
    <v>1.4080000000000002E-3</v>
    <v>2.1583000000000001E-2</v>
    <v>0.01</v>
    <v>USD</v>
    <v>New York Stock Exchange</v>
    <v>XNYS</v>
    <v>7.18</v>
    <v>ETF</v>
    <v>45240.87500013828</v>
    <v>187</v>
    <v>6.93</v>
    <v>SAN JUAN BASIN UNT</v>
    <v>6.99</v>
    <v>6.95</v>
    <v>7.1</v>
    <v>7.11</v>
    <v>SJT</v>
    <v>SAN JUAN BASIN UNT (XNYS:SJT)</v>
    <v>225843</v>
    <v>271448</v>
  </rv>
  <rv s="2">
    <v>188</v>
  </rv>
  <rv s="0">
    <v>https://www.bing.com/financeapi/forcetrigger?t=a1nrbh&amp;q=XNYS%3aARR&amp;form=skydnc</v>
    <v>Learn more on Bing</v>
  </rv>
  <rv s="1">
    <v>en-CA</v>
    <v>a1nrbh</v>
    <v>268435456</v>
    <v>1</v>
    <v>Powered by Refinitiv</v>
    <v>0</v>
    <v>ARMOUR RESIDENTIAL REIT, INC. (XNYS:ARR)</v>
    <v>2</v>
    <v>5</v>
    <v>Finance</v>
    <v>4</v>
    <v>33.375</v>
    <v>13.315</v>
    <v>1.3431</v>
    <v>0.14000000000000001</v>
    <v>1.2230000000000001E-3</v>
    <v>8.6370000000000006E-3</v>
    <v>0.02</v>
    <v>USD</v>
    <v>ARMOUR Residential REIT, Inc. is a real estate investment trust. The Company invests exclusively in residential mortgage-backed securities issued or guaranteed by a United States Government-sponsored entity, such as the Federal National Mortgage Association, the Federal Home Loan Mortgage Corporation or guaranteed by the Government National Mortgage Administration, Agency Securities. Its Agency Securities consist primarily of fixed rate loans. The remaining are either backed by hybrid adjustable rate or adjustable-rate loans. From time to time, it may also invest in Interest-Only Securities, United States Treasury Securities and money market instruments. The Company seeks to create shareholder value through investment and risk management, which produces current yield and superior risk adjusted returns over the long term. The Company brings private capital into the mortgage markets. The Company and its subsidiaries are managed by ARMOUR Capital Management LP, an investment advisor.</v>
    <v>0</v>
    <v>New York Stock Exchange</v>
    <v>XNYS</v>
    <v>XNYS</v>
    <v>SUITE 201, 3001 OCEAN DRIVE, VERO BEACH, FL, 32963 US</v>
    <v>16.61</v>
    <v>Residential &amp; Commercial REIT</v>
    <v>Stock</v>
    <v>45240.877291793753</v>
    <v>190</v>
    <v>16.315000000000001</v>
    <v>801074463</v>
    <v>ARMOUR RESIDENTIAL REIT, INC.</v>
    <v>ARMOUR RESIDENTIAL REIT, INC.</v>
    <v>16.37</v>
    <v>31.3782</v>
    <v>16.21</v>
    <v>16.350000000000001</v>
    <v>16.37</v>
    <v>48995380</v>
    <v>ARR</v>
    <v>ARMOUR RESIDENTIAL REIT, INC. (XNYS:ARR)</v>
    <v>1241240</v>
    <v>1858511</v>
    <v>2008</v>
  </rv>
  <rv s="2">
    <v>191</v>
  </rv>
  <rv s="0">
    <v>https://www.bing.com/financeapi/forcetrigger?t=a1vwdm&amp;q=XNYS%3aIVR&amp;form=skydnc</v>
    <v>Learn more on Bing</v>
  </rv>
  <rv s="4">
    <v>en-CA</v>
    <v>a1vwdm</v>
    <v>268435456</v>
    <v>1</v>
    <v>Powered by Refinitiv</v>
    <v>10</v>
    <v>INVESCO MORTGAGE CAPITAL INC. (XNYS:IVR)</v>
    <v>2</v>
    <v>11</v>
    <v>Finance</v>
    <v>4</v>
    <v>15.555</v>
    <v>6.34</v>
    <v>1.6994</v>
    <v>0.15</v>
    <v>0</v>
    <v>2.0243000000000001E-2</v>
    <v>0</v>
    <v>USD</v>
    <v>Invesco Mortgage Capital Inc. is focused on investing in, financing and managing mortgage-backed securities (MBS) and other mortgage-related assets. The Company's objective is to provide attractive risk-adjusted returns to its stockholders primarily through dividends and secondarily through capital appreciation. The Company invests in residential mortgage-backed securities (RMBS), which are guaranteed by a United States government agency, such as the Government National Mortgage Association (Ginnie Mae), a federally chartered corporation, such as the Federal National Mortgage Association (Fannie Mae) or the Federal Home Loan Mortgage Corporation (Freddie Mac), collectively known as Agency RMBS. The Company also invests in commercial mortgage-backed securities (CMBS) and RMBS, which are not guaranteed by a United States government agency or a federally chartered corporation (non-Agency CMBS), as well as commercial mortgage loans and other real estate-related financing arrangements.</v>
    <v>0</v>
    <v>New York Stock Exchange</v>
    <v>XNYS</v>
    <v>XNYS</v>
    <v>1331 Spring St. Nw, Suite 2500, ATLANTA, GA, 30309 US</v>
    <v>7.63</v>
    <v>Residential &amp; Commercial REIT</v>
    <v>Stock</v>
    <v>45240.876955659376</v>
    <v>193</v>
    <v>7.4398999999999997</v>
    <v>366362362</v>
    <v>INVESCO MORTGAGE CAPITAL INC.</v>
    <v>INVESCO MORTGAGE CAPITAL INC.</v>
    <v>7.51</v>
    <v>7.41</v>
    <v>7.56</v>
    <v>7.56</v>
    <v>48460630</v>
    <v>IVR</v>
    <v>INVESCO MORTGAGE CAPITAL INC. (XNYS:IVR)</v>
    <v>863044</v>
    <v>1332980</v>
    <v>2008</v>
  </rv>
  <rv s="2">
    <v>194</v>
  </rv>
  <rv s="0">
    <v>https://www.bing.com/financeapi/forcetrigger?t=a1uj27&amp;q=XNAS%3aHCSG&amp;form=skydnc</v>
    <v>Learn more on Bing</v>
  </rv>
  <rv s="1">
    <v>en-CA</v>
    <v>a1uj27</v>
    <v>268435456</v>
    <v>1</v>
    <v>Powered by Refinitiv</v>
    <v>0</v>
    <v>HEALTHCARE SERVICES GROUP, INC. (XNAS:HCSG)</v>
    <v>2</v>
    <v>5</v>
    <v>Finance</v>
    <v>4</v>
    <v>15.97</v>
    <v>8.75</v>
    <v>0.45479999999999998</v>
    <v>0.05</v>
    <v>0</v>
    <v>5.274E-3</v>
    <v>0</v>
    <v>USD</v>
    <v>Healthcare Services Group, Inc. provides management, administrative and operating services to the housekeeping, laundry, linen, facility maintenance and dietary service departments of healthcare facilities, including nursing homes, retirement complexes, rehabilitation centers and hospitals located throughout the United States. It operates through two segments: housekeeping, laundry, linen and other services (Housekeeping), and dietary department services (Dietary). Its Housekeeping service involves the management of a customers’ housekeeping department, which is responsible for the cleaning, disinfecting and sanitizing resident rooms and common areas of a customers’ facilities, as well as laundering and processing of the bed linens. Its Dietary segment consist of managing the customers’ dietary department, which is responsible for food purchasing, meal preparation and providing professional dietitian services, including the development of menus that meet the dietary needs of residents.</v>
    <v>35700</v>
    <v>Nasdaq Stock Market</v>
    <v>XNAS</v>
    <v>XNAS</v>
    <v>SUITE 300, 3220 TILLMAN DRIVE, BENSALEM, PA, 19020 US</v>
    <v>9.65</v>
    <v>Professional &amp; Commercial Services</v>
    <v>Stock</v>
    <v>45240.877249224221</v>
    <v>196</v>
    <v>9.3699999999999992</v>
    <v>703780970</v>
    <v>HEALTHCARE SERVICES GROUP, INC.</v>
    <v>HEALTHCARE SERVICES GROUP, INC.</v>
    <v>9.5500000000000007</v>
    <v>22.101500000000001</v>
    <v>9.48</v>
    <v>9.5299999999999994</v>
    <v>9.5299999999999994</v>
    <v>73849000</v>
    <v>HCSG</v>
    <v>HEALTHCARE SERVICES GROUP, INC. (XNAS:HCSG)</v>
    <v>349254</v>
    <v>978784</v>
    <v>1976</v>
  </rv>
  <rv s="2">
    <v>197</v>
  </rv>
  <rv s="0">
    <v>https://www.bing.com/financeapi/forcetrigger?t=a1u4ww&amp;q=XNYS%3aGPMT&amp;form=skydnc</v>
    <v>Learn more on Bing</v>
  </rv>
  <rv s="4">
    <v>en-CA</v>
    <v>a1u4ww</v>
    <v>268435456</v>
    <v>1</v>
    <v>Powered by Refinitiv</v>
    <v>10</v>
    <v>GRANITE POINT MORTGAGE TRUST INC. (XNYS:GPMT)</v>
    <v>2</v>
    <v>11</v>
    <v>Finance</v>
    <v>4</v>
    <v>7.07</v>
    <v>3.97</v>
    <v>1.6933</v>
    <v>0.19</v>
    <v>-2.1229999999999999E-3</v>
    <v>4.2035000000000003E-2</v>
    <v>-0.01</v>
    <v>USD</v>
    <v>Granite Point Mortgage Trust Inc. is an internally managed real estate finance company. The Company focuses primarily on directly originating, investing in and managing senior floating-rate commercial mortgage loans and other debt and debt-like commercial real estate investments. Its investment objective is to preserve its stockholder's capital while generating attractive risk-adjusted returns over the long term, primarily through dividends derived from current income produced by its investment portfolio. It is focused on originating, investing in and managing a portfolio of primarily senior floating-rate commercial real estate loans and other debt and debt-like instruments secured by various types of institutional quality commercial properties located in markets across the United States. The Company provides intermediate-term bridge or transitional financing for a variety of purposes, including acquisitions, recapitalizations, refinancings and a range of business plans.</v>
    <v>35</v>
    <v>New York Stock Exchange</v>
    <v>XNYS</v>
    <v>XNYS</v>
    <v>3 Bryant Park, Suite 2400A, NEW YORK, NY, 10036 US</v>
    <v>4.74</v>
    <v>Residential &amp; Commercial REIT</v>
    <v>Stock</v>
    <v>45240.876482916407</v>
    <v>199</v>
    <v>4.51</v>
    <v>242931626</v>
    <v>GRANITE POINT MORTGAGE TRUST INC.</v>
    <v>GRANITE POINT MORTGAGE TRUST INC.</v>
    <v>4.55</v>
    <v>4.5199999999999996</v>
    <v>4.71</v>
    <v>4.7</v>
    <v>51577840</v>
    <v>GPMT</v>
    <v>GRANITE POINT MORTGAGE TRUST INC. (XNYS:GPMT)</v>
    <v>414695</v>
    <v>440804</v>
    <v>2017</v>
  </rv>
  <rv s="2">
    <v>200</v>
  </rv>
  <rv s="0">
    <v>https://www.bing.com/financeapi/forcetrigger?t=a1qik2&amp;q=XNAS%3aCUBA&amp;form=skydnc</v>
    <v>Learn more on Bing</v>
  </rv>
  <rv s="3">
    <v>en-CA</v>
    <v>a1qik2</v>
    <v>268435456</v>
    <v>1</v>
    <v>Powered by Refinitiv</v>
    <v>6</v>
    <v>Herzfeld Caribbean Basin (XNAS:CUBA)</v>
    <v>7</v>
    <v>8</v>
    <v>Finance</v>
    <v>9</v>
    <v>4.4000000000000004</v>
    <v>2.35</v>
    <v>0.86480000000000001</v>
    <v>0.13</v>
    <v>0</v>
    <v>5.4851999999999998E-2</v>
    <v>0</v>
    <v>USD</v>
    <v>Nasdaq Stock Market</v>
    <v>XNAS</v>
    <v>3.3500000000000002E-2</v>
    <v>2.52</v>
    <v>ETF</v>
    <v>45240.875006226561</v>
    <v>202</v>
    <v>2.36</v>
    <v>30767994.93</v>
    <v>Herzfeld Caribbean Basin</v>
    <v>2.4</v>
    <v>2.37</v>
    <v>2.5</v>
    <v>2.5</v>
    <v>CUBA</v>
    <v>Herzfeld Caribbean Basin (XNAS:CUBA)</v>
    <v>38409</v>
    <v>58711</v>
  </rv>
  <rv s="2">
    <v>203</v>
  </rv>
  <rv s="0">
    <v>https://www.bing.com/financeapi/forcetrigger?t=a1pqm7&amp;q=XNYS%3aCIM&amp;form=skydnc</v>
    <v>Learn more on Bing</v>
  </rv>
  <rv s="1">
    <v>en-CA</v>
    <v>a1pqm7</v>
    <v>268435456</v>
    <v>1</v>
    <v>Powered by Refinitiv</v>
    <v>0</v>
    <v>CHIMERA INVESTMENT CORPORATION (XNYS:CIM)</v>
    <v>2</v>
    <v>5</v>
    <v>Finance</v>
    <v>4</v>
    <v>7.81</v>
    <v>4.45</v>
    <v>1.6971000000000001</v>
    <v>0.09</v>
    <v>-2.114E-3</v>
    <v>1.9397000000000001E-2</v>
    <v>-0.01</v>
    <v>USD</v>
    <v>Chimera Investment Corporation is a real estate investment trust (REIT). The Company is primarily engaged in the business of investing in a diversified portfolio of mortgage assets, including residential mortgage loans, agency residential mortgage-backed securities (RMBS), non-agency RMBS, agency commercial mortgage-backed securities (CMBS), and other real estate-related assets. The Company invests in residential mortgage loans through secondary market purchases from banks, non-bank financial institutions, and agencies. These mortgage loans are secured primarily by residential properties in the United States. It also invests in investment grade, non-investment grade and non-rated non-agency RMBS. The Company is focused on investing in commercial mortgage loans consisting of first or second lien loans secured by multifamily properties. It is also focused on investing in securities issued in various collateralized debt obligations (CDOs).</v>
    <v>39</v>
    <v>New York Stock Exchange</v>
    <v>XNYS</v>
    <v>XNYS</v>
    <v>520 Madison Ave Fl 32, NEW YORK, NY, 10022-4213 US</v>
    <v>4.74</v>
    <v>Residential &amp; Commercial REIT</v>
    <v>Stock</v>
    <v>45240.877076388279</v>
    <v>205</v>
    <v>4.66</v>
    <v>1052177000</v>
    <v>CHIMERA INVESTMENT CORPORATION</v>
    <v>CHIMERA INVESTMENT CORPORATION</v>
    <v>4.67</v>
    <v>8.9285999999999994</v>
    <v>4.6399999999999997</v>
    <v>4.7300000000000004</v>
    <v>4.72</v>
    <v>226762200</v>
    <v>CIM</v>
    <v>CHIMERA INVESTMENT CORPORATION (XNYS:CIM)</v>
    <v>1284160</v>
    <v>1903294</v>
    <v>2007</v>
  </rv>
  <rv s="2">
    <v>206</v>
  </rv>
  <rv s="0">
    <v>https://www.bing.com/financeapi/forcetrigger?t=ajfap2&amp;q=XMIL%3aGEO&amp;form=skydnc</v>
    <v>Learn more on Bing</v>
  </rv>
  <rv s="14">
    <v>en-CA</v>
    <v>ajfap2</v>
    <v>268435456</v>
    <v>1</v>
    <v>Powered by Refinitiv</v>
    <v>30</v>
    <v>Geox SpA (XMIL:GEO)</v>
    <v>2</v>
    <v>31</v>
    <v>Finance</v>
    <v>32</v>
    <v>1.2</v>
    <v>0.61</v>
    <v>1.7168000000000001</v>
    <v>4.0000000000000001E-3</v>
    <v>5.7970000000000001E-3</v>
    <v>EUR</v>
    <v>Geox SpA is an Italy-based holding company active in the footwear and apparel manufacturing industry. The Company creates, produces, promotes and distributes Geox-brand footwear and apparel, the main feature of which is the use of technological solutions that enable the ability to breathe and to remain waterproof at the same time. It operates in the classic, casual and sport footwear sector for men, women, and children, and in the apparel sector. The Company protects its technology with more than 60 patents to protect its products. The Company is active in the domestic market, Spain Switzerland, the Netherlands, Greece, France, Poland, Serbia, Portugal, China, Hungary and the United States, among others.</v>
    <v>2919</v>
    <v>Borsa Italiana</v>
    <v>XMIL</v>
    <v>XMIL</v>
    <v>Via Feltrina Centro, 16, MONTEBELLUNA, TREVISO, 31044 IT</v>
    <v>0.7</v>
    <v>Textiles &amp; Apparel</v>
    <v>Stock</v>
    <v>45240.708333333336</v>
    <v>208</v>
    <v>0.66500000000000004</v>
    <v>178853100</v>
    <v>Geox SpA</v>
    <v>Geox SpA</v>
    <v>0.67300000000000004</v>
    <v>0.69</v>
    <v>0.69399999999999995</v>
    <v>259207300</v>
    <v>GEO</v>
    <v>Geox SpA (XMIL:GEO)</v>
    <v>985600</v>
    <v>611450</v>
  </rv>
  <rv s="2">
    <v>209</v>
  </rv>
  <rv s="0">
    <v>https://www.bing.com/financeapi/forcetrigger?t=a1vbpr&amp;q=XNAS%3aIEP&amp;form=skydnc</v>
    <v>Learn more on Bing</v>
  </rv>
  <rv s="11">
    <v>en-CA</v>
    <v>a1vbpr</v>
    <v>268435456</v>
    <v>1</v>
    <v>Powered by Refinitiv</v>
    <v>23</v>
    <v>ICAHN ENTERPRISES UNT (XNAS:IEP)</v>
    <v>7</v>
    <v>24</v>
    <v>Finance</v>
    <v>9</v>
    <v>54.58</v>
    <v>16.04</v>
    <v>0.51</v>
    <v>0</v>
    <v>2.6800000000000001E-2</v>
    <v>0</v>
    <v>USD</v>
    <v>Nasdaq Stock Market</v>
    <v>XNAS</v>
    <v>19.879000000000001</v>
    <v>ETF</v>
    <v>45240.875011423435</v>
    <v>211</v>
    <v>18.57</v>
    <v>ICAHN ENTERPRISES UNT</v>
    <v>19</v>
    <v>19.03</v>
    <v>19.54</v>
    <v>19.54</v>
    <v>IEP</v>
    <v>ICAHN ENTERPRISES UNT (XNAS:IEP)</v>
    <v>683985</v>
    <v>602894</v>
  </rv>
  <rv s="2">
    <v>212</v>
  </rv>
  <rv s="0">
    <v>https://www.bing.com/financeapi/forcetrigger?t=a1u44c&amp;q=XNAS%3aOPI&amp;form=skydnc</v>
    <v>Learn more on Bing</v>
  </rv>
  <rv s="4">
    <v>en-CA</v>
    <v>a1u44c</v>
    <v>268435456</v>
    <v>1</v>
    <v>Powered by Refinitiv</v>
    <v>10</v>
    <v>OFFICE PROPERTIES INCOME TRUST (XNAS:OPI)</v>
    <v>2</v>
    <v>11</v>
    <v>Finance</v>
    <v>4</v>
    <v>18.100000000000001</v>
    <v>3.75</v>
    <v>1.2226999999999999</v>
    <v>7.0000000000000007E-2</v>
    <v>0</v>
    <v>1.4737E-2</v>
    <v>0</v>
    <v>USD</v>
    <v>Office Properties Income Trust is a real estate investment trust (REIT). The Company is focused on acquiring, owning, developing and leasing office and mixed-use properties in United States markets. Its primary investment objectives include acquiring properties or portfolios that enhance its overall portfolio composition and produce greater returns than those properties or portfolios the Company is disposing in connection with its capital recycling program. Its wholly owned properties comprised of approximately 160 properties located in 30 states and the District of Columbia, containing approximately 21.0 million rentable square feet. Its properties include 445 Jan Davis Drive, 131 Clayton Street, 4344 Carmichael Road, 15451 North 28th Avenue, 16001 North 28th Avenue, 711 S 14th Avenue, Regents Center, Campbell Place, Folsom Corporate Center, Bayside Technology Park, 10949 N. Mather Boulevard, 9815 Goethe Road, Capitol Place, 801 K Street and 11020 Sun Center Drive.</v>
    <v>0</v>
    <v>Nasdaq Stock Market</v>
    <v>XNAS</v>
    <v>XNAS</v>
    <v>255 Washington St Ste 300, NEWTON, MA, 02458-1634 US</v>
    <v>4.875</v>
    <v>Residential &amp; Commercial REIT</v>
    <v>Stock</v>
    <v>45240.877837418753</v>
    <v>214</v>
    <v>4.6900000000000004</v>
    <v>235003389</v>
    <v>OFFICE PROPERTIES INCOME TRUST</v>
    <v>OFFICE PROPERTIES INCOME TRUST</v>
    <v>4.82</v>
    <v>4.75</v>
    <v>4.82</v>
    <v>4.82</v>
    <v>48755890</v>
    <v>OPI</v>
    <v>OFFICE PROPERTIES INCOME TRUST (XNAS:OPI)</v>
    <v>1009966</v>
    <v>1348497</v>
    <v>2009</v>
  </rv>
  <rv s="2">
    <v>215</v>
  </rv>
  <rv s="0">
    <v>https://www.bing.com/financeapi/forcetrigger?t=a23e2w&amp;q=XNAS%3aVIA&amp;form=skydnc</v>
    <v>Learn more on Bing</v>
  </rv>
  <rv s="4">
    <v>en-CA</v>
    <v>a23e2w</v>
    <v>268435456</v>
    <v>1</v>
    <v>Powered by Refinitiv</v>
    <v>10</v>
    <v>VIA RENEWABLES, INC. (XNAS:VIA)</v>
    <v>2</v>
    <v>11</v>
    <v>Finance</v>
    <v>4</v>
    <v>38</v>
    <v>5.2149999999999999</v>
    <v>1.1653</v>
    <v>0.32</v>
    <v>-2.5509999999999999E-3</v>
    <v>4.5134000000000001E-2</v>
    <v>-1.89E-2</v>
    <v>USD</v>
    <v>Via Renewables, Inc. is an independent retail energy services company. The Company provides residential and commercial customers in the United States with an alternative choice for natural gas and electricity. The Company operates through two segments: Retail Electricity and Retail Natural Gas. In the Retail Electricity segment, the Company purchases electricity supply through physical and financial transactions with market counterparties and independent system operators (ISOs) and supplies electricity to residential and commercial consumers pursuant to fixed-price and variable-price contracts. In the Retail Natural Gas segment, the Company purchases natural gas supply through physical and financial transactions with market counterparties and supplies natural gas to residential and commercial consumers pursuant to fixed-price and variable-price contracts. The Company operates in approximately 103 utility service territories across 20 states and the District of Columbia.</v>
    <v>160</v>
    <v>Nasdaq Stock Market</v>
    <v>XNAS</v>
    <v>XNAS</v>
    <v>12140 Wickchester Ln Ste 100, HOUSTON, TX, 77079 US</v>
    <v>7.5</v>
    <v>Electrical Utilities &amp; IPPs</v>
    <v>Stock</v>
    <v>45240.876821851562</v>
    <v>217</v>
    <v>7.0500999999999996</v>
    <v>53594307</v>
    <v>VIA RENEWABLES, INC.</v>
    <v>VIA RENEWABLES, INC.</v>
    <v>7.29</v>
    <v>7.09</v>
    <v>7.41</v>
    <v>7.3910999999999998</v>
    <v>7232700</v>
    <v>VIA</v>
    <v>VIA RENEWABLES, INC. (XNAS:VIA)</v>
    <v>19401</v>
    <v>19974</v>
    <v>2014</v>
  </rv>
  <rv s="2">
    <v>218</v>
  </rv>
  <rv s="0">
    <v>https://www.bing.com/financeapi/forcetrigger?t=a1xwkr&amp;q=XNYS%3aMPW&amp;form=skydnc</v>
    <v>Learn more on Bing</v>
  </rv>
  <rv s="4">
    <v>en-CA</v>
    <v>a1xwkr</v>
    <v>268435456</v>
    <v>1</v>
    <v>Powered by Refinitiv</v>
    <v>10</v>
    <v>MEDICAL PROPERTIES TRUST, INC. (XNYS:MPW)</v>
    <v>2</v>
    <v>11</v>
    <v>Finance</v>
    <v>4</v>
    <v>14</v>
    <v>4.0999999999999996</v>
    <v>1.1499999999999999</v>
    <v>-0.39</v>
    <v>-2.3530000000000001E-3</v>
    <v>-8.4052000000000002E-2</v>
    <v>-0.01</v>
    <v>USD</v>
    <v>Medical Properties Trust, Inc. is a real estate investment trust (REIT), which is engaged in the business of investing in, owning, and leasing healthcare real estate. The Company conducts all of its operations through its subsidiary, MPT Operating Partnership, L.P. (the Operating Partnership). The Company acquires and develops healthcare facilities and lease the facilities to healthcare operating companies under long-term net leases. It also makes mortgage loans to healthcare operators collateralized by their real estate assets. In addition, the Company selectively make loans to certain of its operators through its taxable REIT subsidiaries (TRS). The Company have healthcare investments in the United States, Europe, Australia, and South America. The Company’s portfolio (including real estate assets in joint ventures) consists of approximately 444 properties leased or loaned to 55 operators, of which seven are under development and five are in the form of mortgage loans.</v>
    <v>119</v>
    <v>New York Stock Exchange</v>
    <v>XNYS</v>
    <v>XNYS</v>
    <v>1000 Urban Center Drive, Suite 501, BIRMINGHAM, AL, 35242 US</v>
    <v>4.5250000000000004</v>
    <v>Residential &amp; Commercial REIT</v>
    <v>Stock</v>
    <v>45240.878419860936</v>
    <v>220</v>
    <v>4.0999999999999996</v>
    <v>2543387000</v>
    <v>MEDICAL PROPERTIES TRUST, INC.</v>
    <v>MEDICAL PROPERTIES TRUST, INC.</v>
    <v>4.5199999999999996</v>
    <v>4.6399999999999997</v>
    <v>4.25</v>
    <v>4.24</v>
    <v>598444000</v>
    <v>MPW</v>
    <v>MEDICAL PROPERTIES TRUST, INC. (XNYS:MPW)</v>
    <v>34906278</v>
    <v>13284406</v>
    <v>2003</v>
  </rv>
  <rv s="2">
    <v>221</v>
  </rv>
  <rv s="0">
    <v>https://www.bing.com/financeapi/forcetrigger?t=aa5677&amp;q=XASX%3aBPT&amp;form=skydnc</v>
    <v>Learn more on Bing</v>
  </rv>
  <rv s="12">
    <v>en-CA</v>
    <v>aa5677</v>
    <v>268435456</v>
    <v>1</v>
    <v>Powered by Refinitiv</v>
    <v>25</v>
    <v>BEACH ENERGY LIMITED (XASX:BPT)</v>
    <v>2</v>
    <v>33</v>
    <v>Finance</v>
    <v>34</v>
    <v>1.91</v>
    <v>1.2849999999999999</v>
    <v>1.5094000000000001</v>
    <v>-0.02</v>
    <v>-1.3115000000000002E-2</v>
    <v>AUD</v>
    <v>Beach Energy Limited is an Australia-based oil and gas exploration and production company. It has operated and non-operated, onshore and offshore, oil and gas production from five producing basins across Australia and New Zealand and is a supplier to the Australian east coast gas market. Its operations include Cooper Basin, Eromanga Basin, Otway Basin, Bass Basin, Perth Basin and Taranaki Basin. Cooper Basin covers an area of approximately 127,000 square kilometers (km2) and extends across the northeast of South Australia and southwest of Queensland. Eromanga Basin covers an area of approximately 1,000,000 km2 and extends over South Australia, Northern Territory, Queensland and New South Wales. Otway Basin is approximately 500 kilometers (km) long from Cape Jaffa in South Australia to northwest Tasmania, covering both onshore and offshore. Bass Basin is located offshore between the southern tip of Victoria and the northern margin of Tasmania in the shallow waters of Bass Strait.</v>
    <v>214</v>
    <v>Australian Securities Exchange</v>
    <v>XASX</v>
    <v>XASX</v>
    <v>L 8 80 Flinders St, ADELAIDE, SOUTH AUSTRALIA, 5000 AU</v>
    <v>1.54</v>
    <v>Oil &amp; Gas</v>
    <v>Stock</v>
    <v>45240.333333333336</v>
    <v>223</v>
    <v>1.5024999999999999</v>
    <v>3479034000</v>
    <v>BEACH ENERGY LIMITED</v>
    <v>BEACH ENERGY LIMITED</v>
    <v>1.52</v>
    <v>8.56</v>
    <v>1.5249999999999999</v>
    <v>1.5049999999999999</v>
    <v>2281334000</v>
    <v>BPT</v>
    <v>BEACH ENERGY LIMITED (XASX:BPT)</v>
    <v>7877434</v>
    <v>5099740</v>
    <v>1961</v>
  </rv>
  <rv s="2">
    <v>224</v>
  </rv>
  <rv s="0">
    <v>https://www.bing.com/financeapi/forcetrigger?t=a33pk2&amp;q=CBOE+MKT+VOLATILITY+IDX&amp;form=skydnc</v>
    <v>Learn more on Bing</v>
  </rv>
  <rv s="15">
    <v>en-CA</v>
    <v>a33pk2</v>
    <v>268435456</v>
    <v>1</v>
    <v>Powered by Refinitiv</v>
    <v>35</v>
    <v>CBOE MKT VOLATILITY IDX</v>
    <v>7</v>
    <v>36</v>
    <v>Finance</v>
    <v>37</v>
    <v>30.81</v>
    <v>12.68</v>
    <v>-1.07</v>
    <v>-6.9980000000000001E-2</v>
    <v>US</v>
    <v>15.45</v>
    <v>Index</v>
    <v>226</v>
    <v>14.21</v>
    <v>CBOE MKT VOLATILITY IDX</v>
    <v>15.09</v>
    <v>15.29</v>
    <v>14.22</v>
    <v>VIX</v>
    <v>CBOE MKT VOLATILITY IDX</v>
  </rv>
  <rv s="2">
    <v>227</v>
  </rv>
  <rv s="0">
    <v>https://www.bing.com/financeapi/forcetrigger?t=a33k6h&amp;q=S%26P+500+INDEX&amp;form=skydnc</v>
    <v>Learn more on Bing</v>
  </rv>
  <rv s="15">
    <v>en-CA</v>
    <v>a33k6h</v>
    <v>268435456</v>
    <v>1</v>
    <v>Powered by Refinitiv</v>
    <v>35</v>
    <v>S&amp;P 500 INDEX</v>
    <v>7</v>
    <v>36</v>
    <v>Finance</v>
    <v>37</v>
    <v>4607.07</v>
    <v>3744.22</v>
    <v>67.959999999999994</v>
    <v>1.5632999999999998E-2</v>
    <v>US</v>
    <v>4418.03</v>
    <v>Index</v>
    <v>229</v>
    <v>4353.34</v>
    <v>S&amp;P 500 INDEX</v>
    <v>4364.1499999999996</v>
    <v>4347.3500000000004</v>
    <v>4415.3100000000004</v>
    <v>INX</v>
    <v>S&amp;P 500 INDEX</v>
  </rv>
  <rv s="2">
    <v>230</v>
  </rv>
  <rv s="0">
    <v>https://www.bing.com/financeapi/forcetrigger?t=a3oxnm&amp;q=NASDAQ+Composite+Index&amp;form=skydnc</v>
    <v>Learn more on Bing</v>
  </rv>
  <rv s="15">
    <v>en-CA</v>
    <v>a3oxnm</v>
    <v>268435456</v>
    <v>1</v>
    <v>Powered by Refinitiv</v>
    <v>35</v>
    <v>NASDAQ Composite Index</v>
    <v>7</v>
    <v>36</v>
    <v>Finance</v>
    <v>37</v>
    <v>14446.550999999999</v>
    <v>10207.473</v>
    <v>276.66000000000003</v>
    <v>2.0461E-2</v>
    <v>US</v>
    <v>13802.526</v>
    <v>Index</v>
    <v>232</v>
    <v>13556.351000000001</v>
    <v>NASDAQ Composite Index</v>
    <v>13571.189</v>
    <v>13521.448</v>
    <v>13798.108</v>
    <v>COMP</v>
    <v>NASDAQ Composite Index</v>
  </rv>
  <rv s="2">
    <v>233</v>
  </rv>
  <rv s="0">
    <v>https://www.bing.com/financeapi/forcetrigger?t=a6qja2&amp;q=DOW+JONES+INDU+AVERAGE+NDX&amp;form=skydnc</v>
    <v>Learn more on Bing</v>
  </rv>
  <rv s="15">
    <v>en-CA</v>
    <v>a6qja2</v>
    <v>268435456</v>
    <v>1</v>
    <v>Powered by Refinitiv</v>
    <v>35</v>
    <v>DOW JONES INDU AVERAGE NDX</v>
    <v>7</v>
    <v>36</v>
    <v>Finance</v>
    <v>37</v>
    <v>35679.129999999997</v>
    <v>31429.82</v>
    <v>391.16</v>
    <v>1.1540999999999999E-2</v>
    <v>US</v>
    <v>34310.36</v>
    <v>Index</v>
    <v>235</v>
    <v>33905.620000000003</v>
    <v>DOW JONES INDU AVERAGE NDX</v>
    <v>34020.82</v>
    <v>33891.94</v>
    <v>34283.1</v>
    <v>DJI</v>
    <v>DOW JONES INDU AVERAGE NDX</v>
  </rv>
  <rv s="2">
    <v>236</v>
  </rv>
  <rv s="16">
    <v>en-CA</v>
    <v>avylur</v>
    <v>268435456</v>
    <v>1</v>
    <v>Powered by Refinitiv</v>
    <v>38</v>
    <v>USD/CAD</v>
    <v>39</v>
    <v>40</v>
    <v>Finance</v>
    <v>41</v>
    <v>1.3898999999999999</v>
    <v>1.3089999999999999</v>
    <v>-1.1000000000000001E-3</v>
    <v>-7.9679999999999996E-4</v>
    <v>CAD</v>
    <v>USD</v>
    <v>1.3854</v>
    <v>Currency Pair</v>
    <v>45240.87841435185</v>
    <v>1.3792</v>
    <v>US Dollar/Canadian Dollar FX Spot Rate</v>
    <v>1.381</v>
    <v>1.3806</v>
    <v>1.3794999999999999</v>
    <v>USDCAD</v>
    <v>USD/CAD</v>
  </rv>
  <rv s="2">
    <v>238</v>
  </rv>
  <rv s="16">
    <v>en-CA</v>
    <v>bo8l6h</v>
    <v>268435456</v>
    <v>1</v>
    <v>Powered by Refinitiv</v>
    <v>38</v>
    <v>BTC/USD</v>
    <v>39</v>
    <v>42</v>
    <v>Finance</v>
    <v>41</v>
    <v>37974.25</v>
    <v>15479</v>
    <v>717.28</v>
    <v>1.9633000000000001E-2</v>
    <v>USD</v>
    <v>BTC</v>
    <v>37469.53</v>
    <v>Currency Pair</v>
    <v>45240.878518518519</v>
    <v>36343</v>
    <v>Bitcoin/US Dollar FX Spot Rate</v>
    <v>36543.25</v>
    <v>36535</v>
    <v>37252.28</v>
    <v>BTCUSD</v>
    <v>BTC/USD</v>
  </rv>
  <rv s="2">
    <v>240</v>
  </rv>
  <rv s="16">
    <v>en-CA</v>
    <v>brjcfr</v>
    <v>268435456</v>
    <v>1</v>
    <v>Powered by Refinitiv</v>
    <v>38</v>
    <v>ETH/USD</v>
    <v>39</v>
    <v>42</v>
    <v>Finance</v>
    <v>41</v>
    <v>2142.4</v>
    <v>1071</v>
    <v>28.88</v>
    <v>1.4028000000000001E-2</v>
    <v>USD</v>
    <v>ETH</v>
    <v>2136.5100000000002</v>
    <v>Currency Pair</v>
    <v>45240.878460648149</v>
    <v>2057.8200000000002</v>
    <v>Ethereum/US Dollar FX Spot Rate</v>
    <v>2058.6</v>
    <v>2058.8000000000002</v>
    <v>2087.6799999999998</v>
    <v>ETHUSD</v>
    <v>ETH/USD</v>
  </rv>
  <rv s="2">
    <v>242</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ountry/region" t="s"/>
    <k n="High"/>
    <k n="Instrument type" t="s"/>
    <k n="LearnMoreOnLink" t="r"/>
    <k n="Low"/>
    <k n="Name" t="s"/>
    <k n="Open"/>
    <k n="Previous close"/>
    <k n="Price"/>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Instrument type</v>
      <v t="s">_Flags</v>
      <v t="s">UniqueName</v>
      <v t="s">_DisplayString</v>
      <v t="s">LearnMoreOnLink</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26">
      <v t="s">%EntityServiceId</v>
      <v t="s">_Format</v>
      <v t="s">%IsRefreshable</v>
      <v t="s">%EntityCulture</v>
      <v t="s">%EntityId</v>
      <v t="s">_Icon</v>
      <v t="s">_Display</v>
      <v t="s">Name</v>
      <v t="s">Price</v>
      <v t="s">Ticker symbol</v>
      <v t="s">_SubLabel</v>
      <v t="s">Change</v>
      <v t="s">Change (%)</v>
      <v t="s">Country/region</v>
      <v t="s">Previous close</v>
      <v t="s">Open</v>
      <v t="s">High</v>
      <v t="s">Low</v>
      <v t="s">52 week high</v>
      <v t="s">52 week low</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43">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3">
      <v>1</v>
      <v>2</v>
      <v>2</v>
      <v>1</v>
      <v>3</v>
      <v>1</v>
      <v>1</v>
      <v>1</v>
      <v>4</v>
      <v>4</v>
      <v>5</v>
      <v>10</v>
      <v>1</v>
      <v>1</v>
      <v>1</v>
      <v>4</v>
      <v>7</v>
      <v>8</v>
      <v>9</v>
      <v>4</v>
      <v>1</v>
      <v>1</v>
      <v>5</v>
    </spb>
    <spb s="0">
      <v>1</v>
      <v>Name</v>
      <v>LearnMoreOnLink</v>
    </spb>
    <spb s="5">
      <v>1</v>
      <v>1</v>
      <v>1</v>
    </spb>
    <spb s="6">
      <v>1</v>
      <v>2</v>
      <v>1</v>
      <v>3</v>
      <v>1</v>
      <v>1</v>
      <v>1</v>
      <v>4</v>
      <v>5</v>
      <v>10</v>
      <v>1</v>
      <v>1</v>
      <v>5</v>
      <v>1</v>
      <v>4</v>
      <v>7</v>
      <v>9</v>
      <v>1</v>
      <v>1</v>
      <v>5</v>
    </spb>
    <spb s="7">
      <v>at close</v>
      <v>from previous close</v>
      <v>Source: Nasdaq Last Sale</v>
      <v>from previous close</v>
      <v>GMT</v>
      <v>Real-Time Nasdaq Last Sale</v>
      <v>from close</v>
      <v>from close</v>
    </spb>
    <spb s="0">
      <v>2</v>
      <v>Name</v>
      <v>LearnMoreOnLink</v>
    </spb>
    <spb s="8">
      <v>1</v>
      <v>2</v>
      <v>1</v>
      <v>3</v>
      <v>1</v>
      <v>1</v>
      <v>1</v>
      <v>4</v>
      <v>4</v>
      <v>5</v>
      <v>10</v>
      <v>1</v>
      <v>1</v>
      <v>1</v>
      <v>4</v>
      <v>7</v>
      <v>8</v>
      <v>9</v>
      <v>4</v>
      <v>1</v>
      <v>1</v>
      <v>5</v>
    </spb>
    <spb s="0">
      <v>3</v>
      <v>Name</v>
      <v>LearnMoreOnLink</v>
    </spb>
    <spb s="9">
      <v>1</v>
      <v>2</v>
      <v>2</v>
      <v>1</v>
      <v>3</v>
      <v>1</v>
      <v>1</v>
      <v>1</v>
      <v>4</v>
      <v>5</v>
      <v>10</v>
      <v>1</v>
      <v>1</v>
      <v>1</v>
      <v>4</v>
      <v>7</v>
      <v>8</v>
      <v>9</v>
      <v>4</v>
      <v>1</v>
      <v>1</v>
      <v>5</v>
    </spb>
    <spb s="0">
      <v>4</v>
      <v>Name</v>
      <v>LearnMoreOnLink</v>
    </spb>
    <spb s="10">
      <v>0</v>
      <v>0</v>
    </spb>
    <spb s="11">
      <v>15</v>
      <v>1</v>
      <v>1</v>
      <v>1</v>
      <v>1</v>
    </spb>
    <spb s="12">
      <v>1</v>
      <v>2</v>
      <v>2</v>
      <v>1</v>
      <v>3</v>
      <v>1</v>
      <v>11</v>
      <v>1</v>
      <v>1</v>
      <v>4</v>
      <v>4</v>
      <v>5</v>
      <v>10</v>
      <v>1</v>
      <v>1</v>
      <v>1</v>
      <v>4</v>
      <v>7</v>
      <v>8</v>
      <v>9</v>
      <v>4</v>
      <v>1</v>
      <v>1</v>
      <v>5</v>
    </spb>
    <spb s="13">
      <v>Powered by Refinitiv</v>
    </spb>
    <spb s="0">
      <v>5</v>
      <v>Name</v>
      <v>LearnMoreOnLink</v>
    </spb>
    <spb s="14">
      <v>1</v>
      <v>1</v>
      <v>3</v>
      <v>1</v>
      <v>1</v>
      <v>1</v>
      <v>4</v>
      <v>5</v>
      <v>10</v>
      <v>1</v>
      <v>1</v>
      <v>5</v>
      <v>1</v>
      <v>4</v>
      <v>7</v>
      <v>9</v>
      <v>1</v>
      <v>1</v>
      <v>5</v>
    </spb>
    <spb s="0">
      <v>6</v>
      <v>Name</v>
      <v>LearnMoreOnLink</v>
    </spb>
    <spb s="15">
      <v>1</v>
      <v>2</v>
      <v>1</v>
      <v>3</v>
      <v>1</v>
      <v>1</v>
      <v>1</v>
      <v>4</v>
      <v>5</v>
      <v>10</v>
      <v>1</v>
      <v>1</v>
      <v>1</v>
      <v>4</v>
      <v>7</v>
      <v>8</v>
      <v>9</v>
      <v>4</v>
      <v>1</v>
      <v>1</v>
      <v>5</v>
    </spb>
    <spb s="0">
      <v>7</v>
      <v>Name</v>
      <v>LearnMoreOnLink</v>
    </spb>
    <spb s="16">
      <v>1</v>
      <v>1</v>
      <v>3</v>
      <v>1</v>
      <v>1</v>
      <v>1</v>
      <v>4</v>
      <v>5</v>
      <v>1</v>
      <v>1</v>
      <v>1</v>
      <v>4</v>
      <v>7</v>
      <v>9</v>
      <v>1</v>
      <v>1</v>
      <v>5</v>
    </spb>
    <spb s="0">
      <v>8</v>
      <v>Name</v>
      <v>LearnMoreOnLink</v>
    </spb>
    <spb s="17">
      <v>1</v>
      <v>2</v>
      <v>2</v>
      <v>1</v>
      <v>3</v>
      <v>1</v>
      <v>1</v>
      <v>1</v>
      <v>4</v>
      <v>4</v>
      <v>5</v>
      <v>10</v>
      <v>1</v>
      <v>1</v>
      <v>1</v>
      <v>4</v>
      <v>7</v>
      <v>8</v>
      <v>9</v>
      <v>4</v>
    </spb>
    <spb s="18">
      <v>Delayed 15 minutes</v>
      <v>from previous close</v>
      <v>from previous close</v>
      <v>GMT</v>
    </spb>
    <spb s="0">
      <v>9</v>
      <v>Name</v>
      <v>LearnMoreOnLink</v>
    </spb>
    <spb s="19">
      <v>1</v>
      <v>2</v>
      <v>2</v>
      <v>1</v>
      <v>3</v>
      <v>1</v>
      <v>1</v>
      <v>1</v>
      <v>4</v>
      <v>4</v>
      <v>5</v>
      <v>10</v>
      <v>1</v>
      <v>1</v>
      <v>1</v>
      <v>4</v>
      <v>7</v>
      <v>9</v>
      <v>4</v>
      <v>1</v>
      <v>1</v>
      <v>5</v>
    </spb>
    <spb s="0">
      <v>10</v>
      <v>Name</v>
      <v>LearnMoreOnLink</v>
    </spb>
    <spb s="20">
      <v>12</v>
      <v>2</v>
      <v>12</v>
      <v>3</v>
      <v>12</v>
      <v>12</v>
      <v>12</v>
      <v>4</v>
      <v>4</v>
      <v>5</v>
      <v>6</v>
      <v>12</v>
      <v>12</v>
      <v>12</v>
      <v>4</v>
      <v>7</v>
      <v>9</v>
      <v>4</v>
    </spb>
    <spb s="21">
      <v>Delayed 15 minutes</v>
      <v>from previous close</v>
      <v>from previous close</v>
      <v>Borsa Italia</v>
      <v>GMT</v>
    </spb>
    <spb s="17">
      <v>13</v>
      <v>2</v>
      <v>2</v>
      <v>13</v>
      <v>3</v>
      <v>13</v>
      <v>13</v>
      <v>13</v>
      <v>4</v>
      <v>4</v>
      <v>5</v>
      <v>14</v>
      <v>13</v>
      <v>13</v>
      <v>13</v>
      <v>4</v>
      <v>7</v>
      <v>8</v>
      <v>9</v>
      <v>4</v>
    </spb>
    <spb s="18">
      <v>Delayed 20 minutes</v>
      <v>from previous close</v>
      <v>from previous close</v>
      <v>GMT</v>
    </spb>
    <spb s="0">
      <v>11</v>
      <v>Name</v>
      <v>LearnMoreOnLink</v>
    </spb>
    <spb s="22">
      <v>1</v>
      <v>1</v>
      <v>3</v>
      <v>1</v>
      <v>1</v>
      <v>1</v>
      <v>5</v>
      <v>1</v>
      <v>1</v>
      <v>1</v>
      <v>9</v>
    </spb>
    <spb s="23">
      <v>from previous close</v>
      <v>from previous close</v>
    </spb>
    <spb s="24">
      <v>12</v>
      <v>Name</v>
    </spb>
    <spb s="25">
      <v>1</v>
      <v>1</v>
    </spb>
    <spb s="26">
      <v>15</v>
      <v>15</v>
      <v>3</v>
      <v>15</v>
      <v>15</v>
      <v>15</v>
      <v>5</v>
      <v>15</v>
      <v>15</v>
      <v>15</v>
      <v>7</v>
      <v>9</v>
    </spb>
    <spb s="27">
      <v>GMT</v>
    </spb>
    <spb s="26">
      <v>1</v>
      <v>1</v>
      <v>3</v>
      <v>1</v>
      <v>1</v>
      <v>1</v>
      <v>5</v>
      <v>1</v>
      <v>1</v>
      <v>1</v>
      <v>7</v>
      <v>9</v>
    </spb>
  </spbData>
</supportingPropertyBags>
</file>

<file path=xl/richData/rdsupportingpropertybagstructure.xml><?xml version="1.0" encoding="utf-8"?>
<spbStructures xmlns="http://schemas.microsoft.com/office/spreadsheetml/2017/richdata2" count="2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Change (%)" t="i"/>
    <k n="52 week low" t="i"/>
    <k n="52 week high" t="i"/>
    <k n="Previous close" t="i"/>
    <k n="Volume average" t="i"/>
    <k n="Last trade time" t="i"/>
    <k n="`%EntityServiceId"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Low" t="i"/>
    <k n="High" t="i"/>
    <k n="Name" t="i"/>
    <k n="Open" t="i"/>
    <k n="Price" t="i"/>
    <k n="Change" t="i"/>
    <k n="Change (%)" t="i"/>
    <k n="52 week low" t="i"/>
    <k n="52 week high" t="i"/>
    <k n="Previous close" t="i"/>
    <k n="`%EntityServiceId" t="i"/>
  </s>
  <s>
    <k n="Change" t="s"/>
    <k n="Change (%)" t="s"/>
  </s>
  <s>
    <k n="^Order" t="spba"/>
    <k n="TitleProperty"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_([$€-x-euro2] * #,##0_);_([$€-x-euro2] * (#,##0);_([$€-x-euro2] * "-"_);_(@_)</rpv>
    </rSty>
    <rSty dxfid="2"/>
    <rSty dxfid="6">
      <rpv i="0">0</rpv>
    </rSty>
    <rSty dxfid="0">
      <rpv i="0">0.00</rpv>
    </rSty>
    <rSty dxfid="1">
      <rpv i="0">_([$$-en-US]* #,##0_);_([$$-en-US]* (#,##0);_([$$-en-US]* "-"_);_(@_)</rpv>
    </rSty>
    <rSty>
      <rpv i="2">1</rpv>
    </rSty>
    <rSty dxfid="1">
      <rpv i="0">_([$€-x-euro2] * #,##0.00_);_([$€-x-euro2] * (#,##0.00);_([$€-x-euro2] * "-"??_);_(@_)</rpv>
    </rSty>
    <rSty dxfid="1">
      <rpv i="0">_-[$$-en-AU]* #,##0.00_-;-[$$-en-AU]* #,##0.00_-;_-[$$-en-AU]* "-"??_-;_-@_-</rpv>
    </rSty>
    <rSty dxfid="1">
      <rpv i="0">_-[$$-en-AU]* #,##0_-;-[$$-en-AU]* #,##0_-;_-[$$-en-AU]* "-"_-;_-@_-</rpv>
    </rSty>
    <rSty dxfid="1">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7C3D71-21DC-449E-A7AD-8FE0A2B107AD}" name="Table3" displayName="Table3" ref="A1:Q81" totalsRowShown="0" headerRowDxfId="44" tableBorderDxfId="43">
  <autoFilter ref="A1:Q81" xr:uid="{0C7C3D71-21DC-449E-A7AD-8FE0A2B107AD}"/>
  <sortState xmlns:xlrd2="http://schemas.microsoft.com/office/spreadsheetml/2017/richdata2" ref="A2:Q81">
    <sortCondition descending="1" ref="N1:N81"/>
  </sortState>
  <tableColumns count="17">
    <tableColumn id="1" xr3:uid="{A8501889-752B-46FA-A526-9C233EB442D8}" name="Symbol"/>
    <tableColumn id="2" xr3:uid="{8FA3122F-2024-4A0F-B7CE-A25FBC203DDA}" name="Close" dataDxfId="42" dataCellStyle="Neutral"/>
    <tableColumn id="3" xr3:uid="{B62211C0-A4E4-4070-9806-04083FDD60FC}" name="Open" dataDxfId="41" dataCellStyle="Neutral"/>
    <tableColumn id="4" xr3:uid="{DDC456D7-792D-49D8-8E5A-F050D044A2F7}" name="High" dataDxfId="40" dataCellStyle="Neutral"/>
    <tableColumn id="5" xr3:uid="{BECA5B2C-6226-4FE9-ADD5-DF4CEE05B204}" name="Low" dataDxfId="39" dataCellStyle="Neutral"/>
    <tableColumn id="6" xr3:uid="{31DB244E-1A82-439E-AA3D-136E002CC866}" name="Exchange" dataDxfId="38" dataCellStyle="Neutral"/>
    <tableColumn id="7" xr3:uid="{53545690-C10F-4393-AC1E-1CDC46451CA5}" name="Ticker" dataDxfId="37" dataCellStyle="Neutral"/>
    <tableColumn id="8" xr3:uid="{F9A3635C-4495-4F69-9459-2B6EE17F9BB3}" name="Date Op." dataDxfId="36"/>
    <tableColumn id="10" xr3:uid="{D9497549-2EAA-444C-AF9D-664159F7014F}" name="Shares" dataDxfId="35"/>
    <tableColumn id="11" xr3:uid="{60CF3C78-B940-4656-A937-F440B310601F}" name="Pur. Price" dataDxfId="34"/>
    <tableColumn id="13" xr3:uid="{B93D241C-4BEB-48F4-9C43-C08992011E9B}" name="Exit Price" dataDxfId="33"/>
    <tableColumn id="14" xr3:uid="{B37DB478-1E42-42F6-9D93-8B1013ABDD9A}" name="Amt. Paid">
      <calculatedColumnFormula>Table3[[#This Row],[Shares]]*Table3[[#This Row],[Pur. Price]]</calculatedColumnFormula>
    </tableColumn>
    <tableColumn id="15" xr3:uid="{98119B1E-0C31-494C-84F9-39CF7461C8E3}" name="Pos. Value" dataDxfId="32">
      <calculatedColumnFormula>Table3[[#This Row],[Close]]*Table3[[#This Row],[Shares]]</calculatedColumnFormula>
    </tableColumn>
    <tableColumn id="16" xr3:uid="{0E50AA09-4AC9-4B2A-8BA1-3FB85E669BB7}" name="G/L ($)" dataDxfId="31">
      <calculatedColumnFormula>(Table3[[#This Row],[Pos. Value]]-Table3[[#This Row],[Amt. Paid]])+Table3[[#This Row],[Div. Earned]]</calculatedColumnFormula>
    </tableColumn>
    <tableColumn id="17" xr3:uid="{A1479289-FBD1-4A87-A50A-61107B400A6F}" name="G/L (%)" dataDxfId="30">
      <calculatedColumnFormula>Table3[[#This Row],[G/L ($)]]/Table3[[#This Row],[Amt. Paid]]</calculatedColumnFormula>
    </tableColumn>
    <tableColumn id="18" xr3:uid="{0D2E6A6C-8199-450B-8918-5804DD0C0136}" name="Div. Earned"/>
    <tableColumn id="19" xr3:uid="{B3A64C45-B520-4199-A6ED-82576A903E4B}" name="Acct. Type" dataDxfId="2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7FF42D-49DC-4354-ABB0-3AC06D1577C7}" name="Table5" displayName="Table5" ref="B1:J109" totalsRowShown="0" headerRowDxfId="28" tableBorderDxfId="27">
  <autoFilter ref="B1:J109" xr:uid="{747FF42D-49DC-4354-ABB0-3AC06D1577C7}"/>
  <tableColumns count="9">
    <tableColumn id="2" xr3:uid="{72E66F0A-11DD-4D6A-8C6A-FE89059004D0}" name="Date Op." dataDxfId="26"/>
    <tableColumn id="5" xr3:uid="{801DB759-CC7B-4910-B4EC-97BFE4A57082}" name="Shares" dataDxfId="25"/>
    <tableColumn id="6" xr3:uid="{867E7E4B-3DA4-45BA-9364-B17D808827BF}" name="Pur. Price" dataDxfId="24"/>
    <tableColumn id="7" xr3:uid="{4C201818-201B-4AAD-8EB2-FC7BD2D2ED3F}" name="Sell Price" dataDxfId="23"/>
    <tableColumn id="8" xr3:uid="{395DEDA1-45F8-4BB9-9B98-603D3172832A}" name="Amt. Paid"/>
    <tableColumn id="9" xr3:uid="{F051D1C6-F044-4C58-8FF6-0BD565D72CBC}" name="Pos. Value" dataDxfId="22"/>
    <tableColumn id="10" xr3:uid="{EE5F9B2C-BD8F-409C-BE15-9FA1B1DA0E4D}" name="G/L ($)" dataDxfId="21"/>
    <tableColumn id="11" xr3:uid="{A8C27176-50F5-4E88-B69B-69B17F0B6E87}" name="G/L (%)" dataDxfId="20"/>
    <tableColumn id="12" xr3:uid="{B9F13B7B-AB61-4B36-BE21-1471AD742F8F}" name="Div. Earned"/>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967574-30C0-4AA8-A2DB-6AD770E91482}" name="Table4" displayName="Table4" ref="A1:I10" totalsRowShown="0">
  <autoFilter ref="A1:I10" xr:uid="{3D967574-30C0-4AA8-A2DB-6AD770E91482}"/>
  <tableColumns count="9">
    <tableColumn id="1" xr3:uid="{73D406FC-11CE-4BD1-A4E1-8370DEA7CD95}" name="indices"/>
    <tableColumn id="9" xr3:uid="{A8A93B9B-C7CE-405D-8D8C-CA37CCD778DD}" name="ticker" dataDxfId="19"/>
    <tableColumn id="8" xr3:uid="{5B589A4F-4E57-4F09-BD90-C1A703F398E5}" name="date" dataDxfId="18">
      <calculatedColumnFormula>TODAY()</calculatedColumnFormula>
    </tableColumn>
    <tableColumn id="2" xr3:uid="{DE6BFD83-B022-40F5-94C4-6CED10368536}" name="close" dataDxfId="17">
      <calculatedColumnFormula array="1">_FV(A2,"Price")</calculatedColumnFormula>
    </tableColumn>
    <tableColumn id="3" xr3:uid="{00E76AEF-ADF2-46D9-AF80-81155ED4F6F6}" name="open" dataDxfId="16">
      <calculatedColumnFormula array="1">_FV(A2,"Open")</calculatedColumnFormula>
    </tableColumn>
    <tableColumn id="4" xr3:uid="{DE4C34FD-EF9E-4A3F-B3DD-A4C507127B40}" name="high" dataDxfId="15">
      <calculatedColumnFormula array="1">_FV(A2,"High")</calculatedColumnFormula>
    </tableColumn>
    <tableColumn id="5" xr3:uid="{7824D848-1A72-4808-9BC5-282D0D1E8E69}" name="low" dataDxfId="14">
      <calculatedColumnFormula array="1">_FV(A2,"Low")</calculatedColumnFormula>
    </tableColumn>
    <tableColumn id="6" xr3:uid="{F08436D0-3C82-4300-84D4-2A4B30A583C8}" name="52 high" dataDxfId="13">
      <calculatedColumnFormula array="1">_FV(A2,"52 week high",TRUE)</calculatedColumnFormula>
    </tableColumn>
    <tableColumn id="7" xr3:uid="{2BF23E1C-25AB-4849-8F20-538C49059AF2}" name="52 low" dataDxfId="12">
      <calculatedColumnFormula array="1">_FV(A2,"52 week low",TRUE)</calculatedColumnFormula>
    </tableColumn>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9C6567-C9F0-422B-8163-8E8ADC1FBB06}" name="Table2" displayName="Table2" ref="A1:E78" totalsRowShown="0" headerRowDxfId="11" dataDxfId="9" headerRowBorderDxfId="10" tableBorderDxfId="8">
  <autoFilter ref="A1:E78" xr:uid="{F59C6567-C9F0-422B-8163-8E8ADC1FBB06}"/>
  <sortState xmlns:xlrd2="http://schemas.microsoft.com/office/spreadsheetml/2017/richdata2" ref="A2:E78">
    <sortCondition descending="1" ref="E1:E78"/>
  </sortState>
  <tableColumns count="5">
    <tableColumn id="1" xr3:uid="{CC8F7654-28B0-41F9-987A-675D957CDBC9}" name="ticker" dataDxfId="7"/>
    <tableColumn id="2" xr3:uid="{1870E42A-FCAF-4676-9778-3BD993FA2621}" name="cash_amount" dataDxfId="6"/>
    <tableColumn id="3" xr3:uid="{05EAC110-33A5-4B88-9CA1-99D46FC9E5DF}" name="frequency" dataDxfId="5"/>
    <tableColumn id="4" xr3:uid="{57D24B44-C11C-4257-A20F-AFC315C1C022}" name="ex_dividend_date" dataDxfId="4"/>
    <tableColumn id="5" xr3:uid="{DED28A02-6E33-40EF-8F7A-8D1FF62B45D0}" name="pay_date" dataDxfId="3"/>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7DC03-9D66-4720-9D8F-DA744E1E420C}">
  <dimension ref="A1:Q81"/>
  <sheetViews>
    <sheetView tabSelected="1" zoomScale="90" zoomScaleNormal="90" workbookViewId="0">
      <selection activeCell="I87" sqref="I87"/>
    </sheetView>
  </sheetViews>
  <sheetFormatPr defaultColWidth="100.7109375" defaultRowHeight="15.75" x14ac:dyDescent="0.25"/>
  <cols>
    <col min="1" max="1" width="67" style="20" bestFit="1" customWidth="1"/>
    <col min="2" max="2" width="10.5703125" style="20" bestFit="1" customWidth="1"/>
    <col min="3" max="3" width="10.85546875" style="20" bestFit="1" customWidth="1"/>
    <col min="4" max="4" width="10" style="20" bestFit="1" customWidth="1"/>
    <col min="5" max="5" width="9.5703125" style="20" bestFit="1" customWidth="1"/>
    <col min="6" max="6" width="30.140625" style="20" bestFit="1" customWidth="1"/>
    <col min="7" max="7" width="11.42578125" style="20" bestFit="1" customWidth="1"/>
    <col min="8" max="8" width="14.140625" style="121" bestFit="1" customWidth="1"/>
    <col min="9" max="9" width="12" style="20" bestFit="1" customWidth="1"/>
    <col min="10" max="10" width="15" style="20" bestFit="1" customWidth="1"/>
    <col min="11" max="11" width="14.5703125" style="76" bestFit="1" customWidth="1"/>
    <col min="12" max="12" width="15.140625" style="20" bestFit="1" customWidth="1"/>
    <col min="13" max="13" width="15.5703125" style="20" bestFit="1" customWidth="1"/>
    <col min="14" max="14" width="12.140625" style="20" bestFit="1" customWidth="1"/>
    <col min="15" max="15" width="12.7109375" style="20" bestFit="1" customWidth="1"/>
    <col min="16" max="16" width="16.7109375" style="20" bestFit="1" customWidth="1"/>
    <col min="17" max="17" width="15.7109375" style="20" bestFit="1" customWidth="1"/>
  </cols>
  <sheetData>
    <row r="1" spans="1:17" ht="16.5" thickBot="1" x14ac:dyDescent="0.3">
      <c r="A1" s="41" t="s">
        <v>0</v>
      </c>
      <c r="B1" s="17" t="s">
        <v>1</v>
      </c>
      <c r="C1" s="17" t="s">
        <v>2</v>
      </c>
      <c r="D1" s="17" t="s">
        <v>3</v>
      </c>
      <c r="E1" s="17" t="s">
        <v>4</v>
      </c>
      <c r="F1" s="21" t="s">
        <v>5</v>
      </c>
      <c r="G1" s="21" t="s">
        <v>6</v>
      </c>
      <c r="H1" s="118" t="s">
        <v>7</v>
      </c>
      <c r="I1" s="17" t="s">
        <v>8</v>
      </c>
      <c r="J1" s="17" t="s">
        <v>9</v>
      </c>
      <c r="K1" s="17" t="s">
        <v>10</v>
      </c>
      <c r="L1" s="22" t="s">
        <v>11</v>
      </c>
      <c r="M1" s="22" t="s">
        <v>12</v>
      </c>
      <c r="N1" s="22" t="s">
        <v>13</v>
      </c>
      <c r="O1" s="22" t="s">
        <v>14</v>
      </c>
      <c r="P1" s="22" t="s">
        <v>15</v>
      </c>
      <c r="Q1" s="44" t="s">
        <v>16</v>
      </c>
    </row>
    <row r="2" spans="1:17" ht="16.5" thickBot="1" x14ac:dyDescent="0.3">
      <c r="A2" s="42" t="e" vm="1">
        <v>#VALUE!</v>
      </c>
      <c r="B2" s="23" cm="1">
        <f t="array" ref="B2">_FV(A2,"Price")</f>
        <v>18.004999999999999</v>
      </c>
      <c r="C2" s="23" cm="1">
        <f t="array" ref="C2">_FV(A2,"Open")</f>
        <v>17.95</v>
      </c>
      <c r="D2" s="23" cm="1">
        <f t="array" ref="D2">_FV(A2,"High")</f>
        <v>18.028700000000001</v>
      </c>
      <c r="E2" s="23" cm="1">
        <f t="array" ref="E2">_FV(A2,"Low")</f>
        <v>17.940000000000001</v>
      </c>
      <c r="F2" s="24" t="str" cm="1">
        <f t="array" ref="F2">_FV(A2,"Exchange")</f>
        <v>New York Stock Exchange</v>
      </c>
      <c r="G2" s="24" t="str" cm="1">
        <f t="array" ref="G2">_FV(A2,"Ticker symbol",TRUE)</f>
        <v>EURN</v>
      </c>
      <c r="H2" s="119">
        <v>45174</v>
      </c>
      <c r="I2" s="18">
        <v>6</v>
      </c>
      <c r="J2" s="25">
        <v>16.43</v>
      </c>
      <c r="K2" s="18">
        <v>20.5</v>
      </c>
      <c r="L2" s="38">
        <f>Table3[[#This Row],[Shares]]*Table3[[#This Row],[Pur. Price]]</f>
        <v>98.58</v>
      </c>
      <c r="M2" s="48">
        <f>Table3[[#This Row],[Close]]*Table3[[#This Row],[Shares]]</f>
        <v>108.03</v>
      </c>
      <c r="N2" s="49">
        <f>(Table3[[#This Row],[Pos. Value]]-Table3[[#This Row],[Amt. Paid]])+Table3[[#This Row],[Div. Earned]]</f>
        <v>9.4500000000000028</v>
      </c>
      <c r="O2" s="29">
        <f>Table3[[#This Row],[G/L ($)]]/Table3[[#This Row],[Amt. Paid]]</f>
        <v>9.5861229458308009E-2</v>
      </c>
      <c r="P2" s="26"/>
      <c r="Q2" s="45" t="s">
        <v>17</v>
      </c>
    </row>
    <row r="3" spans="1:17" ht="16.5" thickBot="1" x14ac:dyDescent="0.3">
      <c r="A3" s="42" t="e" vm="2">
        <v>#VALUE!</v>
      </c>
      <c r="B3" s="23" cm="1">
        <f t="array" ref="B3">_FV(A3,"Price")</f>
        <v>25.17</v>
      </c>
      <c r="C3" s="23" cm="1">
        <f t="array" ref="C3">_FV(A3,"Open")</f>
        <v>25.12</v>
      </c>
      <c r="D3" s="23" cm="1">
        <f t="array" ref="D3">_FV(A3,"High")</f>
        <v>25.23</v>
      </c>
      <c r="E3" s="23" cm="1">
        <f t="array" ref="E3">_FV(A3,"Low")</f>
        <v>24.614999999999998</v>
      </c>
      <c r="F3" s="24" t="str" cm="1">
        <f t="array" ref="F3">_FV(A3,"Exchange")</f>
        <v>New York Stock Exchange</v>
      </c>
      <c r="G3" s="24" t="str" cm="1">
        <f t="array" ref="G3">_FV(A3,"Ticker symbol",TRUE)</f>
        <v>CFG</v>
      </c>
      <c r="H3" s="119">
        <v>45226</v>
      </c>
      <c r="I3" s="18">
        <v>4</v>
      </c>
      <c r="J3" s="25">
        <v>22.98</v>
      </c>
      <c r="K3" s="18">
        <v>28</v>
      </c>
      <c r="L3" s="38">
        <f>Table3[[#This Row],[Shares]]*Table3[[#This Row],[Pur. Price]]</f>
        <v>91.92</v>
      </c>
      <c r="M3" s="48">
        <f>Table3[[#This Row],[Close]]*Table3[[#This Row],[Shares]]</f>
        <v>100.68</v>
      </c>
      <c r="N3" s="49">
        <f>(Table3[[#This Row],[Pos. Value]]-Table3[[#This Row],[Amt. Paid]])+Table3[[#This Row],[Div. Earned]]</f>
        <v>8.7600000000000051</v>
      </c>
      <c r="O3" s="29">
        <f>Table3[[#This Row],[G/L ($)]]/Table3[[#This Row],[Amt. Paid]]</f>
        <v>9.5300261096605804E-2</v>
      </c>
      <c r="P3" s="26"/>
      <c r="Q3" s="45" t="s">
        <v>17</v>
      </c>
    </row>
    <row r="4" spans="1:17" ht="16.5" thickBot="1" x14ac:dyDescent="0.3">
      <c r="A4" s="43" t="e" vm="3">
        <v>#VALUE!</v>
      </c>
      <c r="B4" s="23" cm="1">
        <f t="array" ref="B4">_FV(A4,"Price")</f>
        <v>25.54</v>
      </c>
      <c r="C4" s="23" cm="1">
        <f t="array" ref="C4">_FV(A4,"Open")</f>
        <v>25.754999999999999</v>
      </c>
      <c r="D4" s="23" cm="1">
        <f t="array" ref="D4">_FV(A4,"High")</f>
        <v>25.79</v>
      </c>
      <c r="E4" s="23" cm="1">
        <f t="array" ref="E4">_FV(A4,"Low")</f>
        <v>25.155000000000001</v>
      </c>
      <c r="F4" s="24" t="str" cm="1">
        <f t="array" ref="F4">_FV(A4,"Exchange")</f>
        <v>New York Stock Exchange</v>
      </c>
      <c r="G4" s="24" t="str" cm="1">
        <f t="array" ref="G4">_FV(A4,"Ticker symbol",TRUE)</f>
        <v>ALLY</v>
      </c>
      <c r="H4" s="120">
        <v>45226</v>
      </c>
      <c r="I4" s="19">
        <v>4</v>
      </c>
      <c r="J4" s="31">
        <v>23.53</v>
      </c>
      <c r="K4" s="19">
        <v>29</v>
      </c>
      <c r="L4" s="38">
        <f>Table3[[#This Row],[Shares]]*Table3[[#This Row],[Pur. Price]]</f>
        <v>94.12</v>
      </c>
      <c r="M4" s="48">
        <f>Table3[[#This Row],[Close]]*Table3[[#This Row],[Shares]]</f>
        <v>102.16</v>
      </c>
      <c r="N4" s="49">
        <f>(Table3[[#This Row],[Pos. Value]]-Table3[[#This Row],[Amt. Paid]])+Table3[[#This Row],[Div. Earned]]</f>
        <v>8.039999999999992</v>
      </c>
      <c r="O4" s="29">
        <f>Table3[[#This Row],[G/L ($)]]/Table3[[#This Row],[Amt. Paid]]</f>
        <v>8.54228644283892E-2</v>
      </c>
      <c r="P4" s="32"/>
      <c r="Q4" s="46" t="s">
        <v>17</v>
      </c>
    </row>
    <row r="5" spans="1:17" ht="16.5" thickBot="1" x14ac:dyDescent="0.3">
      <c r="A5" s="42" t="e" vm="4">
        <v>#VALUE!</v>
      </c>
      <c r="B5" s="23" cm="1">
        <f t="array" ref="B5">_FV(A5,"Price")</f>
        <v>49.69</v>
      </c>
      <c r="C5" s="23" cm="1">
        <f t="array" ref="C5">_FV(A5,"Open")</f>
        <v>48.82</v>
      </c>
      <c r="D5" s="23" cm="1">
        <f t="array" ref="D5">_FV(A5,"High")</f>
        <v>49.95</v>
      </c>
      <c r="E5" s="23" cm="1">
        <f t="array" ref="E5">_FV(A5,"Low")</f>
        <v>48.82</v>
      </c>
      <c r="F5" s="24" t="str" cm="1">
        <f t="array" ref="F5">_FV(A5,"Exchange")</f>
        <v>Nasdaq Stock Market</v>
      </c>
      <c r="G5" s="24" t="str" cm="1">
        <f t="array" ref="G5">_FV(A5,"Ticker symbol",TRUE)</f>
        <v>CALM</v>
      </c>
      <c r="H5" s="119">
        <v>45141</v>
      </c>
      <c r="I5" s="18">
        <v>2</v>
      </c>
      <c r="J5" s="25">
        <v>46.07</v>
      </c>
      <c r="K5" s="18">
        <v>52</v>
      </c>
      <c r="L5" s="38">
        <f>Table3[[#This Row],[Shares]]*Table3[[#This Row],[Pur. Price]]</f>
        <v>92.14</v>
      </c>
      <c r="M5" s="48">
        <f>Table3[[#This Row],[Close]]*Table3[[#This Row],[Shares]]</f>
        <v>99.38</v>
      </c>
      <c r="N5" s="49">
        <f>(Table3[[#This Row],[Pos. Value]]-Table3[[#This Row],[Amt. Paid]])+Table3[[#This Row],[Div. Earned]]</f>
        <v>7.2399999999999949</v>
      </c>
      <c r="O5" s="29">
        <f>Table3[[#This Row],[G/L ($)]]/Table3[[#This Row],[Amt. Paid]]</f>
        <v>7.8576079878445781E-2</v>
      </c>
      <c r="P5" s="26"/>
      <c r="Q5" s="45" t="s">
        <v>17</v>
      </c>
    </row>
    <row r="6" spans="1:17" ht="16.5" thickBot="1" x14ac:dyDescent="0.3">
      <c r="A6" s="43" t="e" vm="5">
        <v>#VALUE!</v>
      </c>
      <c r="B6" s="23" cm="1">
        <f t="array" ref="B6">_FV(A6,"Price")</f>
        <v>17.32</v>
      </c>
      <c r="C6" s="23" cm="1">
        <f t="array" ref="C6">_FV(A6,"Open")</f>
        <v>17.239999999999998</v>
      </c>
      <c r="D6" s="23" cm="1">
        <f t="array" ref="D6">_FV(A6,"High")</f>
        <v>17.329999999999998</v>
      </c>
      <c r="E6" s="23" cm="1">
        <f t="array" ref="E6">_FV(A6,"Low")</f>
        <v>17.21</v>
      </c>
      <c r="F6" s="24" t="str" cm="1">
        <f t="array" ref="F6">_FV(A6,"Exchange")</f>
        <v>New York Stock Exchange</v>
      </c>
      <c r="G6" s="24" t="str" cm="1">
        <f t="array" ref="G6">_FV(A6,"Ticker symbol",TRUE)</f>
        <v>ADX</v>
      </c>
      <c r="H6" s="120">
        <v>44787</v>
      </c>
      <c r="I6" s="19">
        <v>6</v>
      </c>
      <c r="J6" s="31">
        <v>17.29</v>
      </c>
      <c r="K6" s="19">
        <v>17.649999999999999</v>
      </c>
      <c r="L6" s="38">
        <f>Table3[[#This Row],[Shares]]*Table3[[#This Row],[Pur. Price]]</f>
        <v>103.74</v>
      </c>
      <c r="M6" s="48">
        <f>Table3[[#This Row],[Close]]*Table3[[#This Row],[Shares]]</f>
        <v>103.92</v>
      </c>
      <c r="N6" s="49">
        <f>(Table3[[#This Row],[Pos. Value]]-Table3[[#This Row],[Amt. Paid]])+Table3[[#This Row],[Div. Earned]]</f>
        <v>6.8000000000000069</v>
      </c>
      <c r="O6" s="29">
        <f>Table3[[#This Row],[G/L ($)]]/Table3[[#This Row],[Amt. Paid]]</f>
        <v>6.5548486601118255E-2</v>
      </c>
      <c r="P6" s="35">
        <v>6.62</v>
      </c>
      <c r="Q6" s="46" t="s">
        <v>17</v>
      </c>
    </row>
    <row r="7" spans="1:17" ht="16.5" thickBot="1" x14ac:dyDescent="0.3">
      <c r="A7" s="43" t="e" vm="6">
        <v>#VALUE!</v>
      </c>
      <c r="B7" s="23" cm="1">
        <f t="array" ref="B7">_FV(A7,"Price")</f>
        <v>18.170000000000002</v>
      </c>
      <c r="C7" s="23" cm="1">
        <f t="array" ref="C7">_FV(A7,"Open")</f>
        <v>17.899999999999999</v>
      </c>
      <c r="D7" s="23" cm="1">
        <f t="array" ref="D7">_FV(A7,"High")</f>
        <v>18.46</v>
      </c>
      <c r="E7" s="23" cm="1">
        <f t="array" ref="E7">_FV(A7,"Low")</f>
        <v>17.64</v>
      </c>
      <c r="F7" s="24" t="str" cm="1">
        <f t="array" ref="F7">_FV(A7,"Exchange")</f>
        <v>Nasdaq Stock Market</v>
      </c>
      <c r="G7" s="24" t="str" cm="1">
        <f t="array" ref="G7">_FV(A7,"Ticker symbol",TRUE)</f>
        <v>BMRC</v>
      </c>
      <c r="H7" s="120">
        <v>45226</v>
      </c>
      <c r="I7" s="19">
        <v>5</v>
      </c>
      <c r="J7" s="31">
        <v>17.11</v>
      </c>
      <c r="K7" s="19">
        <v>19</v>
      </c>
      <c r="L7" s="38">
        <f>Table3[[#This Row],[Shares]]*Table3[[#This Row],[Pur. Price]]</f>
        <v>85.55</v>
      </c>
      <c r="M7" s="48">
        <f>Table3[[#This Row],[Close]]*Table3[[#This Row],[Shares]]</f>
        <v>90.850000000000009</v>
      </c>
      <c r="N7" s="49">
        <f>(Table3[[#This Row],[Pos. Value]]-Table3[[#This Row],[Amt. Paid]])+Table3[[#This Row],[Div. Earned]]</f>
        <v>5.3000000000000114</v>
      </c>
      <c r="O7" s="29">
        <f>Table3[[#This Row],[G/L ($)]]/Table3[[#This Row],[Amt. Paid]]</f>
        <v>6.1952074810052736E-2</v>
      </c>
      <c r="P7" s="32"/>
      <c r="Q7" s="46" t="s">
        <v>17</v>
      </c>
    </row>
    <row r="8" spans="1:17" ht="16.5" thickBot="1" x14ac:dyDescent="0.3">
      <c r="A8" s="42" t="e" vm="7">
        <v>#VALUE!</v>
      </c>
      <c r="B8" s="23" cm="1">
        <f t="array" ref="B8">_FV(A8,"Price")</f>
        <v>51.82</v>
      </c>
      <c r="C8" s="23" cm="1">
        <f t="array" ref="C8">_FV(A8,"Open")</f>
        <v>51.27</v>
      </c>
      <c r="D8" s="23" cm="1">
        <f t="array" ref="D8">_FV(A8,"High")</f>
        <v>51.844999999999999</v>
      </c>
      <c r="E8" s="23" cm="1">
        <f t="array" ref="E8">_FV(A8,"Low")</f>
        <v>51.088999999999999</v>
      </c>
      <c r="F8" s="24" t="str" cm="1">
        <f t="array" ref="F8">_FV(A8,"Exchange")</f>
        <v>NYSE Arca</v>
      </c>
      <c r="G8" s="24" t="str" cm="1">
        <f t="array" ref="G8">_FV(A8,"Ticker symbol",TRUE)</f>
        <v>SPLG</v>
      </c>
      <c r="H8" s="119">
        <v>45224</v>
      </c>
      <c r="I8" s="18">
        <v>2</v>
      </c>
      <c r="J8" s="25">
        <v>49.32</v>
      </c>
      <c r="K8" s="18">
        <v>53</v>
      </c>
      <c r="L8" s="38">
        <f>Table3[[#This Row],[Shares]]*Table3[[#This Row],[Pur. Price]]</f>
        <v>98.64</v>
      </c>
      <c r="M8" s="48">
        <f>Table3[[#This Row],[Close]]*Table3[[#This Row],[Shares]]</f>
        <v>103.64</v>
      </c>
      <c r="N8" s="49">
        <f>(Table3[[#This Row],[Pos. Value]]-Table3[[#This Row],[Amt. Paid]])+Table3[[#This Row],[Div. Earned]]</f>
        <v>5.2</v>
      </c>
      <c r="O8" s="29">
        <f>Table3[[#This Row],[G/L ($)]]/Table3[[#This Row],[Amt. Paid]]</f>
        <v>5.2716950527169508E-2</v>
      </c>
      <c r="P8" s="30">
        <v>0.2</v>
      </c>
      <c r="Q8" s="45" t="s">
        <v>18</v>
      </c>
    </row>
    <row r="9" spans="1:17" ht="16.5" thickBot="1" x14ac:dyDescent="0.3">
      <c r="A9" s="43" t="e" vm="7">
        <v>#VALUE!</v>
      </c>
      <c r="B9" s="23" cm="1">
        <f t="array" ref="B9">_FV(A9,"Price")</f>
        <v>51.82</v>
      </c>
      <c r="C9" s="23" cm="1">
        <f t="array" ref="C9">_FV(A9,"Open")</f>
        <v>51.27</v>
      </c>
      <c r="D9" s="23" cm="1">
        <f t="array" ref="D9">_FV(A9,"High")</f>
        <v>51.844999999999999</v>
      </c>
      <c r="E9" s="23" cm="1">
        <f t="array" ref="E9">_FV(A9,"Low")</f>
        <v>51.088999999999999</v>
      </c>
      <c r="F9" s="24" t="str" cm="1">
        <f t="array" ref="F9">_FV(A9,"Exchange")</f>
        <v>NYSE Arca</v>
      </c>
      <c r="G9" s="24" t="str" cm="1">
        <f t="array" ref="G9">_FV(A9,"Ticker symbol",TRUE)</f>
        <v>SPLG</v>
      </c>
      <c r="H9" s="120">
        <v>45202</v>
      </c>
      <c r="I9" s="19">
        <v>2</v>
      </c>
      <c r="J9" s="31">
        <v>49.51</v>
      </c>
      <c r="K9" s="19">
        <v>53</v>
      </c>
      <c r="L9" s="38">
        <f>Table3[[#This Row],[Shares]]*Table3[[#This Row],[Pur. Price]]</f>
        <v>99.02</v>
      </c>
      <c r="M9" s="48">
        <f>Table3[[#This Row],[Close]]*Table3[[#This Row],[Shares]]</f>
        <v>103.64</v>
      </c>
      <c r="N9" s="49">
        <f>(Table3[[#This Row],[Pos. Value]]-Table3[[#This Row],[Amt. Paid]])+Table3[[#This Row],[Div. Earned]]</f>
        <v>4.8200000000000047</v>
      </c>
      <c r="O9" s="29">
        <f>Table3[[#This Row],[G/L ($)]]/Table3[[#This Row],[Amt. Paid]]</f>
        <v>4.8677034942435922E-2</v>
      </c>
      <c r="P9" s="35">
        <v>0.2</v>
      </c>
      <c r="Q9" s="46" t="s">
        <v>18</v>
      </c>
    </row>
    <row r="10" spans="1:17" ht="16.5" thickBot="1" x14ac:dyDescent="0.3">
      <c r="A10" s="42" t="e" vm="8">
        <v>#VALUE!</v>
      </c>
      <c r="B10" s="23" cm="1">
        <f t="array" ref="B10">_FV(A10,"Price")</f>
        <v>10.88</v>
      </c>
      <c r="C10" s="23" cm="1">
        <f t="array" ref="C10">_FV(A10,"Open")</f>
        <v>10.72</v>
      </c>
      <c r="D10" s="23" cm="1">
        <f t="array" ref="D10">_FV(A10,"High")</f>
        <v>10.9</v>
      </c>
      <c r="E10" s="23" cm="1">
        <f t="array" ref="E10">_FV(A10,"Low")</f>
        <v>10.72</v>
      </c>
      <c r="F10" s="24" t="str" cm="1">
        <f t="array" ref="F10">_FV(A10,"Exchange")</f>
        <v>New York Stock Exchange</v>
      </c>
      <c r="G10" s="24" t="str" cm="1">
        <f t="array" ref="G10">_FV(A10,"Ticker symbol",TRUE)</f>
        <v>PFLT</v>
      </c>
      <c r="H10" s="119">
        <v>45152</v>
      </c>
      <c r="I10" s="18">
        <v>9</v>
      </c>
      <c r="J10" s="25">
        <v>10.76</v>
      </c>
      <c r="K10" s="18">
        <v>11</v>
      </c>
      <c r="L10" s="38">
        <f>Table3[[#This Row],[Shares]]*Table3[[#This Row],[Pur. Price]]</f>
        <v>96.84</v>
      </c>
      <c r="M10" s="48">
        <f>Table3[[#This Row],[Close]]*Table3[[#This Row],[Shares]]</f>
        <v>97.92</v>
      </c>
      <c r="N10" s="49">
        <f>(Table3[[#This Row],[Pos. Value]]-Table3[[#This Row],[Amt. Paid]])+Table3[[#This Row],[Div. Earned]]</f>
        <v>3.8399999999999981</v>
      </c>
      <c r="O10" s="29">
        <f>Table3[[#This Row],[G/L ($)]]/Table3[[#This Row],[Amt. Paid]]</f>
        <v>3.9653035935563796E-2</v>
      </c>
      <c r="P10" s="30">
        <v>2.76</v>
      </c>
      <c r="Q10" s="45" t="s">
        <v>17</v>
      </c>
    </row>
    <row r="11" spans="1:17" ht="16.5" thickBot="1" x14ac:dyDescent="0.3">
      <c r="A11" s="42" t="e" vm="9">
        <v>#VALUE!</v>
      </c>
      <c r="B11" s="23" cm="1">
        <f t="array" ref="B11">_FV(A11,"Price")</f>
        <v>3.63</v>
      </c>
      <c r="C11" s="23" cm="1">
        <f t="array" ref="C11">_FV(A11,"Open")</f>
        <v>3.54</v>
      </c>
      <c r="D11" s="23" cm="1">
        <f t="array" ref="D11">_FV(A11,"High")</f>
        <v>3.63</v>
      </c>
      <c r="E11" s="23" cm="1">
        <f t="array" ref="E11">_FV(A11,"Low")</f>
        <v>3.54</v>
      </c>
      <c r="F11" s="24" t="str" cm="1">
        <f t="array" ref="F11">_FV(A11,"Exchange")</f>
        <v>Nasdaq Stock Market</v>
      </c>
      <c r="G11" s="24" t="str" cm="1">
        <f t="array" ref="G11">_FV(A11,"Ticker symbol",TRUE)</f>
        <v>BKCC</v>
      </c>
      <c r="H11" s="119">
        <v>44816</v>
      </c>
      <c r="I11" s="18">
        <v>25</v>
      </c>
      <c r="J11" s="25">
        <v>4</v>
      </c>
      <c r="K11" s="18">
        <v>4.8</v>
      </c>
      <c r="L11" s="38">
        <f>Table3[[#This Row],[Shares]]*Table3[[#This Row],[Pur. Price]]</f>
        <v>100</v>
      </c>
      <c r="M11" s="48">
        <f>Table3[[#This Row],[Close]]*Table3[[#This Row],[Shares]]</f>
        <v>90.75</v>
      </c>
      <c r="N11" s="49">
        <f>(Table3[[#This Row],[Pos. Value]]-Table3[[#This Row],[Amt. Paid]])+Table3[[#This Row],[Div. Earned]]</f>
        <v>3.25</v>
      </c>
      <c r="O11" s="29">
        <f>Table3[[#This Row],[G/L ($)]]/Table3[[#This Row],[Amt. Paid]]</f>
        <v>3.2500000000000001E-2</v>
      </c>
      <c r="P11" s="30">
        <v>12.5</v>
      </c>
      <c r="Q11" s="45" t="s">
        <v>17</v>
      </c>
    </row>
    <row r="12" spans="1:17" ht="16.5" thickBot="1" x14ac:dyDescent="0.3">
      <c r="A12" s="43" t="e" vm="10">
        <v>#VALUE!</v>
      </c>
      <c r="B12" s="23" cm="1">
        <f t="array" ref="B12">_FV(A12,"Price")</f>
        <v>31.02</v>
      </c>
      <c r="C12" s="23" cm="1">
        <f t="array" ref="C12">_FV(A12,"Open")</f>
        <v>30.7</v>
      </c>
      <c r="D12" s="23" cm="1">
        <f t="array" ref="D12">_FV(A12,"High")</f>
        <v>31.11</v>
      </c>
      <c r="E12" s="23" cm="1">
        <f t="array" ref="E12">_FV(A12,"Low")</f>
        <v>30.05</v>
      </c>
      <c r="F12" s="24" t="str" cm="1">
        <f t="array" ref="F12">_FV(A12,"Exchange")</f>
        <v>New York Stock Exchange</v>
      </c>
      <c r="G12" s="24" t="str" cm="1">
        <f t="array" ref="G12">_FV(A12,"Ticker symbol",TRUE)</f>
        <v>SLG</v>
      </c>
      <c r="H12" s="120">
        <v>45226</v>
      </c>
      <c r="I12" s="19">
        <v>3</v>
      </c>
      <c r="J12" s="31">
        <v>30.16</v>
      </c>
      <c r="K12" s="19">
        <v>43</v>
      </c>
      <c r="L12" s="38">
        <f>Table3[[#This Row],[Shares]]*Table3[[#This Row],[Pur. Price]]</f>
        <v>90.48</v>
      </c>
      <c r="M12" s="48">
        <f>Table3[[#This Row],[Close]]*Table3[[#This Row],[Shares]]</f>
        <v>93.06</v>
      </c>
      <c r="N12" s="49">
        <f>(Table3[[#This Row],[Pos. Value]]-Table3[[#This Row],[Amt. Paid]])+Table3[[#This Row],[Div. Earned]]</f>
        <v>2.5799999999999983</v>
      </c>
      <c r="O12" s="29">
        <f>Table3[[#This Row],[G/L ($)]]/Table3[[#This Row],[Amt. Paid]]</f>
        <v>2.8514588859416424E-2</v>
      </c>
      <c r="P12" s="32"/>
      <c r="Q12" s="46" t="s">
        <v>17</v>
      </c>
    </row>
    <row r="13" spans="1:17" ht="16.5" thickBot="1" x14ac:dyDescent="0.3">
      <c r="A13" s="43" t="e" vm="11">
        <v>#VALUE!</v>
      </c>
      <c r="B13" s="23" cm="1">
        <f t="array" ref="B13">_FV(A13,"Price")</f>
        <v>15.57</v>
      </c>
      <c r="C13" s="23" cm="1">
        <f t="array" ref="C13">_FV(A13,"Open")</f>
        <v>15.67</v>
      </c>
      <c r="D13" s="23" cm="1">
        <f t="array" ref="D13">_FV(A13,"High")</f>
        <v>15.7</v>
      </c>
      <c r="E13" s="23" cm="1">
        <f t="array" ref="E13">_FV(A13,"Low")</f>
        <v>15.350099999999999</v>
      </c>
      <c r="F13" s="24" t="str" cm="1">
        <f t="array" ref="F13">_FV(A13,"Exchange")</f>
        <v>Nasdaq Stock Market</v>
      </c>
      <c r="G13" s="24" t="str" cm="1">
        <f t="array" ref="G13">_FV(A13,"Ticker symbol",TRUE)</f>
        <v>HAFC</v>
      </c>
      <c r="H13" s="120">
        <v>45232</v>
      </c>
      <c r="I13" s="19">
        <v>6</v>
      </c>
      <c r="J13" s="31">
        <v>15.18</v>
      </c>
      <c r="K13" s="19">
        <v>17.5</v>
      </c>
      <c r="L13" s="38">
        <f>Table3[[#This Row],[Shares]]*Table3[[#This Row],[Pur. Price]]</f>
        <v>91.08</v>
      </c>
      <c r="M13" s="48">
        <f>Table3[[#This Row],[Close]]*Table3[[#This Row],[Shares]]</f>
        <v>93.42</v>
      </c>
      <c r="N13" s="49">
        <f>(Table3[[#This Row],[Pos. Value]]-Table3[[#This Row],[Amt. Paid]])+Table3[[#This Row],[Div. Earned]]</f>
        <v>2.3400000000000034</v>
      </c>
      <c r="O13" s="29">
        <f>Table3[[#This Row],[G/L ($)]]/Table3[[#This Row],[Amt. Paid]]</f>
        <v>2.5691699604743122E-2</v>
      </c>
      <c r="P13" s="32"/>
      <c r="Q13" s="46" t="s">
        <v>17</v>
      </c>
    </row>
    <row r="14" spans="1:17" ht="16.5" thickBot="1" x14ac:dyDescent="0.3">
      <c r="A14" s="43" t="e" vm="12">
        <v>#VALUE!</v>
      </c>
      <c r="B14" s="23" cm="1">
        <f t="array" ref="B14">_FV(A14,"Price")</f>
        <v>5.28</v>
      </c>
      <c r="C14" s="23" cm="1">
        <f t="array" ref="C14">_FV(A14,"Open")</f>
        <v>5.24</v>
      </c>
      <c r="D14" s="23" cm="1">
        <f t="array" ref="D14">_FV(A14,"High")</f>
        <v>5.32</v>
      </c>
      <c r="E14" s="23" cm="1">
        <f t="array" ref="E14">_FV(A14,"Low")</f>
        <v>5.1595000000000004</v>
      </c>
      <c r="F14" s="24" t="str" cm="1">
        <f t="array" ref="F14">_FV(A14,"Exchange")</f>
        <v>New York Stock Exchange</v>
      </c>
      <c r="G14" s="24" t="str" cm="1">
        <f t="array" ref="G14">_FV(A14,"Ticker symbol",TRUE)</f>
        <v>MITT</v>
      </c>
      <c r="H14" s="120">
        <v>45226</v>
      </c>
      <c r="I14" s="19">
        <v>19</v>
      </c>
      <c r="J14" s="31">
        <v>5.16</v>
      </c>
      <c r="K14" s="19">
        <v>6.5</v>
      </c>
      <c r="L14" s="38">
        <f>Table3[[#This Row],[Shares]]*Table3[[#This Row],[Pur. Price]]</f>
        <v>98.04</v>
      </c>
      <c r="M14" s="48">
        <f>Table3[[#This Row],[Close]]*Table3[[#This Row],[Shares]]</f>
        <v>100.32000000000001</v>
      </c>
      <c r="N14" s="49">
        <f>(Table3[[#This Row],[Pos. Value]]-Table3[[#This Row],[Amt. Paid]])+Table3[[#This Row],[Div. Earned]]</f>
        <v>2.2800000000000011</v>
      </c>
      <c r="O14" s="29">
        <f>Table3[[#This Row],[G/L ($)]]/Table3[[#This Row],[Amt. Paid]]</f>
        <v>2.3255813953488382E-2</v>
      </c>
      <c r="P14" s="32"/>
      <c r="Q14" s="46" t="s">
        <v>17</v>
      </c>
    </row>
    <row r="15" spans="1:17" ht="16.5" thickBot="1" x14ac:dyDescent="0.3">
      <c r="A15" s="43" t="e" vm="7">
        <v>#VALUE!</v>
      </c>
      <c r="B15" s="23" cm="1">
        <f t="array" ref="B15">_FV(A15,"Price")</f>
        <v>51.82</v>
      </c>
      <c r="C15" s="23" cm="1">
        <f t="array" ref="C15">_FV(A15,"Open")</f>
        <v>51.27</v>
      </c>
      <c r="D15" s="23" cm="1">
        <f t="array" ref="D15">_FV(A15,"High")</f>
        <v>51.844999999999999</v>
      </c>
      <c r="E15" s="23" cm="1">
        <f t="array" ref="E15">_FV(A15,"Low")</f>
        <v>51.088999999999999</v>
      </c>
      <c r="F15" s="24" t="str" cm="1">
        <f t="array" ref="F15">_FV(A15,"Exchange")</f>
        <v>NYSE Arca</v>
      </c>
      <c r="G15" s="24" t="str" cm="1">
        <f t="array" ref="G15">_FV(A15,"Ticker symbol",TRUE)</f>
        <v>SPLG</v>
      </c>
      <c r="H15" s="120">
        <v>45103</v>
      </c>
      <c r="I15" s="19">
        <v>2</v>
      </c>
      <c r="J15" s="31">
        <v>50.89</v>
      </c>
      <c r="K15" s="19">
        <v>53</v>
      </c>
      <c r="L15" s="38">
        <f>Table3[[#This Row],[Shares]]*Table3[[#This Row],[Pur. Price]]</f>
        <v>101.78</v>
      </c>
      <c r="M15" s="48">
        <f>Table3[[#This Row],[Close]]*Table3[[#This Row],[Shares]]</f>
        <v>103.64</v>
      </c>
      <c r="N15" s="49">
        <f>(Table3[[#This Row],[Pos. Value]]-Table3[[#This Row],[Amt. Paid]])+Table3[[#This Row],[Div. Earned]]</f>
        <v>1.8599999999999994</v>
      </c>
      <c r="O15" s="29">
        <f>Table3[[#This Row],[G/L ($)]]/Table3[[#This Row],[Amt. Paid]]</f>
        <v>1.8274710159166825E-2</v>
      </c>
      <c r="P15" s="32"/>
      <c r="Q15" s="46" t="s">
        <v>18</v>
      </c>
    </row>
    <row r="16" spans="1:17" ht="16.5" thickBot="1" x14ac:dyDescent="0.3">
      <c r="A16" s="42" t="e" vm="13">
        <v>#VALUE!</v>
      </c>
      <c r="B16" s="23" cm="1">
        <f t="array" ref="B16">_FV(A16,"Price")</f>
        <v>9.8650000000000002</v>
      </c>
      <c r="C16" s="23" cm="1">
        <f t="array" ref="C16">_FV(A16,"Open")</f>
        <v>9.7899999999999991</v>
      </c>
      <c r="D16" s="23" cm="1">
        <f t="array" ref="D16">_FV(A16,"High")</f>
        <v>9.8699999999999992</v>
      </c>
      <c r="E16" s="23" cm="1">
        <f t="array" ref="E16">_FV(A16,"Low")</f>
        <v>9.67</v>
      </c>
      <c r="F16" s="24" t="str" cm="1">
        <f t="array" ref="F16">_FV(A16,"Exchange")</f>
        <v>New York Stock Exchange</v>
      </c>
      <c r="G16" s="24" t="str" cm="1">
        <f t="array" ref="G16">_FV(A16,"Ticker symbol",TRUE)</f>
        <v>F</v>
      </c>
      <c r="H16" s="119">
        <v>45226</v>
      </c>
      <c r="I16" s="18">
        <v>10</v>
      </c>
      <c r="J16" s="25">
        <v>9.73</v>
      </c>
      <c r="K16" s="18">
        <v>13</v>
      </c>
      <c r="L16" s="38">
        <f>Table3[[#This Row],[Shares]]*Table3[[#This Row],[Pur. Price]]</f>
        <v>97.300000000000011</v>
      </c>
      <c r="M16" s="48">
        <f>Table3[[#This Row],[Close]]*Table3[[#This Row],[Shares]]</f>
        <v>98.65</v>
      </c>
      <c r="N16" s="49">
        <f>(Table3[[#This Row],[Pos. Value]]-Table3[[#This Row],[Amt. Paid]])+Table3[[#This Row],[Div. Earned]]</f>
        <v>1.3499999999999943</v>
      </c>
      <c r="O16" s="29">
        <f>Table3[[#This Row],[G/L ($)]]/Table3[[#This Row],[Amt. Paid]]</f>
        <v>1.3874614594038994E-2</v>
      </c>
      <c r="P16" s="26"/>
      <c r="Q16" s="45" t="s">
        <v>17</v>
      </c>
    </row>
    <row r="17" spans="1:17" ht="16.5" thickBot="1" x14ac:dyDescent="0.3">
      <c r="A17" s="43" t="e" vm="14">
        <v>#VALUE!</v>
      </c>
      <c r="B17" s="23" cm="1">
        <f t="array" ref="B17">_FV(A17,"Price")</f>
        <v>12.45</v>
      </c>
      <c r="C17" s="23" cm="1">
        <f t="array" ref="C17">_FV(A17,"Open")</f>
        <v>12.48</v>
      </c>
      <c r="D17" s="23" cm="1">
        <f t="array" ref="D17">_FV(A17,"High")</f>
        <v>12.48</v>
      </c>
      <c r="E17" s="23" cm="1">
        <f t="array" ref="E17">_FV(A17,"Low")</f>
        <v>12.4</v>
      </c>
      <c r="F17" s="24" t="str" cm="1">
        <f t="array" ref="F17">_FV(A17,"Exchange")</f>
        <v>New York Stock Exchange</v>
      </c>
      <c r="G17" s="24" t="str" cm="1">
        <f t="array" ref="G17">_FV(A17,"Ticker symbol",TRUE)</f>
        <v>JHI</v>
      </c>
      <c r="H17" s="120">
        <v>44811</v>
      </c>
      <c r="I17" s="19">
        <v>7</v>
      </c>
      <c r="J17" s="31">
        <v>13.51</v>
      </c>
      <c r="K17" s="19">
        <v>16</v>
      </c>
      <c r="L17" s="38">
        <f>Table3[[#This Row],[Shares]]*Table3[[#This Row],[Pur. Price]]</f>
        <v>94.57</v>
      </c>
      <c r="M17" s="48">
        <f>Table3[[#This Row],[Close]]*Table3[[#This Row],[Shares]]</f>
        <v>87.149999999999991</v>
      </c>
      <c r="N17" s="49">
        <f>(Table3[[#This Row],[Pos. Value]]-Table3[[#This Row],[Amt. Paid]])+Table3[[#This Row],[Div. Earned]]</f>
        <v>0.53999999999999826</v>
      </c>
      <c r="O17" s="29">
        <f>Table3[[#This Row],[G/L ($)]]/Table3[[#This Row],[Amt. Paid]]</f>
        <v>5.7100560431426273E-3</v>
      </c>
      <c r="P17" s="35">
        <v>7.96</v>
      </c>
      <c r="Q17" s="46" t="s">
        <v>17</v>
      </c>
    </row>
    <row r="18" spans="1:17" ht="16.5" thickBot="1" x14ac:dyDescent="0.3">
      <c r="A18" s="42" t="e" vm="15">
        <v>#VALUE!</v>
      </c>
      <c r="B18" s="23" cm="1">
        <f t="array" ref="B18">_FV(A18,"Price")</f>
        <v>179.51499999999999</v>
      </c>
      <c r="C18" s="23" cm="1">
        <f t="array" ref="C18">_FV(A18,"Open")</f>
        <v>180.51</v>
      </c>
      <c r="D18" s="23" cm="1">
        <f t="array" ref="D18">_FV(A18,"High")</f>
        <v>180.58</v>
      </c>
      <c r="E18" s="23" cm="1">
        <f t="array" ref="E18">_FV(A18,"Low")</f>
        <v>179.245</v>
      </c>
      <c r="F18" s="24" t="str" cm="1">
        <f t="array" ref="F18">_FV(A18,"Exchange")</f>
        <v>NYSE Arca</v>
      </c>
      <c r="G18" s="24" t="str" cm="1">
        <f t="array" ref="G18">_FV(A18,"Ticker symbol",TRUE)</f>
        <v>GLD</v>
      </c>
      <c r="H18" s="119">
        <v>45240</v>
      </c>
      <c r="I18" s="18">
        <v>0.55720000000000003</v>
      </c>
      <c r="J18" s="25">
        <v>179.48</v>
      </c>
      <c r="K18" s="18">
        <v>188</v>
      </c>
      <c r="L18" s="38">
        <f>Table3[[#This Row],[Shares]]*Table3[[#This Row],[Pur. Price]]</f>
        <v>100.00625599999999</v>
      </c>
      <c r="M18" s="48">
        <f>Table3[[#This Row],[Close]]*Table3[[#This Row],[Shares]]</f>
        <v>100.025758</v>
      </c>
      <c r="N18" s="49">
        <f>(Table3[[#This Row],[Pos. Value]]-Table3[[#This Row],[Amt. Paid]])+Table3[[#This Row],[Div. Earned]]</f>
        <v>1.9502000000002795E-2</v>
      </c>
      <c r="O18" s="29">
        <f>Table3[[#This Row],[G/L ($)]]/Table3[[#This Row],[Amt. Paid]]</f>
        <v>1.9500780031204043E-4</v>
      </c>
      <c r="P18" s="26"/>
      <c r="Q18" s="46" t="s">
        <v>18</v>
      </c>
    </row>
    <row r="19" spans="1:17" ht="16.5" thickBot="1" x14ac:dyDescent="0.3">
      <c r="A19" s="42" t="e" vm="16">
        <v>#VALUE!</v>
      </c>
      <c r="B19" s="23" cm="1">
        <f t="array" ref="B19">_FV(A19,"Price")</f>
        <v>4.4400000000000004</v>
      </c>
      <c r="C19" s="23" cm="1">
        <f t="array" ref="C19">_FV(A19,"Open")</f>
        <v>4.46</v>
      </c>
      <c r="D19" s="23" cm="1">
        <f t="array" ref="D19">_FV(A19,"High")</f>
        <v>4.47</v>
      </c>
      <c r="E19" s="23" cm="1">
        <f t="array" ref="E19">_FV(A19,"Low")</f>
        <v>4.4101999999999997</v>
      </c>
      <c r="F19" s="24" t="str" cm="1">
        <f t="array" ref="F19">_FV(A19,"Exchange")</f>
        <v>New York Stock Exchange</v>
      </c>
      <c r="G19" s="24" t="str" cm="1">
        <f t="array" ref="G19">_FV(A19,"Ticker symbol",TRUE)</f>
        <v>HIX</v>
      </c>
      <c r="H19" s="119">
        <v>44824</v>
      </c>
      <c r="I19" s="18">
        <v>19</v>
      </c>
      <c r="J19" s="25">
        <v>5.23</v>
      </c>
      <c r="K19" s="18">
        <v>6</v>
      </c>
      <c r="L19" s="38">
        <f>Table3[[#This Row],[Shares]]*Table3[[#This Row],[Pur. Price]]</f>
        <v>99.37</v>
      </c>
      <c r="M19" s="48">
        <f>Table3[[#This Row],[Close]]*Table3[[#This Row],[Shares]]</f>
        <v>84.360000000000014</v>
      </c>
      <c r="N19" s="49">
        <f>(Table3[[#This Row],[Pos. Value]]-Table3[[#This Row],[Amt. Paid]])+Table3[[#This Row],[Div. Earned]]</f>
        <v>-0.12999999999999012</v>
      </c>
      <c r="O19" s="29">
        <f>Table3[[#This Row],[G/L ($)]]/Table3[[#This Row],[Amt. Paid]]</f>
        <v>-1.308241924121869E-3</v>
      </c>
      <c r="P19" s="30">
        <v>14.88</v>
      </c>
      <c r="Q19" s="45" t="s">
        <v>17</v>
      </c>
    </row>
    <row r="20" spans="1:17" ht="16.5" thickBot="1" x14ac:dyDescent="0.3">
      <c r="A20" s="43" t="e" vm="17">
        <v>#VALUE!</v>
      </c>
      <c r="B20" s="23" cm="1">
        <f t="array" ref="B20">_FV(A20,"Price")</f>
        <v>3.7</v>
      </c>
      <c r="C20" s="23" cm="1">
        <f t="array" ref="C20">_FV(A20,"Open")</f>
        <v>3.73</v>
      </c>
      <c r="D20" s="23" cm="1">
        <f t="array" ref="D20">_FV(A20,"High")</f>
        <v>3.74</v>
      </c>
      <c r="E20" s="23" cm="1">
        <f t="array" ref="E20">_FV(A20,"Low")</f>
        <v>3.69</v>
      </c>
      <c r="F20" s="24" t="str" cm="1">
        <f t="array" ref="F20">_FV(A20,"Exchange")</f>
        <v>New York Stock Exchange</v>
      </c>
      <c r="G20" s="24" t="str" cm="1">
        <f t="array" ref="G20">_FV(A20,"Ticker symbol",TRUE)</f>
        <v>HIO</v>
      </c>
      <c r="H20" s="120">
        <v>45189</v>
      </c>
      <c r="I20" s="19">
        <v>27</v>
      </c>
      <c r="J20" s="31">
        <v>3.79</v>
      </c>
      <c r="K20" s="19">
        <v>4.4400000000000004</v>
      </c>
      <c r="L20" s="38">
        <f>Table3[[#This Row],[Shares]]*Table3[[#This Row],[Pur. Price]]</f>
        <v>102.33</v>
      </c>
      <c r="M20" s="48">
        <f>Table3[[#This Row],[Close]]*Table3[[#This Row],[Shares]]</f>
        <v>99.9</v>
      </c>
      <c r="N20" s="49">
        <f>(Table3[[#This Row],[Pos. Value]]-Table3[[#This Row],[Amt. Paid]])+Table3[[#This Row],[Div. Earned]]</f>
        <v>-0.50999999999999268</v>
      </c>
      <c r="O20" s="29">
        <f>Table3[[#This Row],[G/L ($)]]/Table3[[#This Row],[Amt. Paid]]</f>
        <v>-4.98387569627668E-3</v>
      </c>
      <c r="P20" s="35">
        <v>1.92</v>
      </c>
      <c r="Q20" s="46" t="s">
        <v>17</v>
      </c>
    </row>
    <row r="21" spans="1:17" ht="16.5" thickBot="1" x14ac:dyDescent="0.3">
      <c r="A21" s="42" t="e" vm="18">
        <v>#VALUE!</v>
      </c>
      <c r="B21" s="23" cm="1">
        <f t="array" ref="B21">_FV(A21,"Price")</f>
        <v>12.65</v>
      </c>
      <c r="C21" s="23" cm="1">
        <f t="array" ref="C21">_FV(A21,"Open")</f>
        <v>12.54</v>
      </c>
      <c r="D21" s="23" cm="1">
        <f t="array" ref="D21">_FV(A21,"High")</f>
        <v>12.69</v>
      </c>
      <c r="E21" s="23" cm="1">
        <f t="array" ref="E21">_FV(A21,"Low")</f>
        <v>12.42</v>
      </c>
      <c r="F21" s="24" t="str" cm="1">
        <f t="array" ref="F21">_FV(A21,"Exchange")</f>
        <v>New York Stock Exchange</v>
      </c>
      <c r="G21" s="24" t="str" cm="1">
        <f t="array" ref="G21">_FV(A21,"Ticker symbol",TRUE)</f>
        <v>JCE</v>
      </c>
      <c r="H21" s="119">
        <v>44866</v>
      </c>
      <c r="I21" s="18">
        <v>7</v>
      </c>
      <c r="J21" s="25">
        <v>14.54</v>
      </c>
      <c r="K21" s="18">
        <v>15</v>
      </c>
      <c r="L21" s="38">
        <f>Table3[[#This Row],[Shares]]*Table3[[#This Row],[Pur. Price]]</f>
        <v>101.78</v>
      </c>
      <c r="M21" s="48">
        <f>Table3[[#This Row],[Close]]*Table3[[#This Row],[Shares]]</f>
        <v>88.55</v>
      </c>
      <c r="N21" s="49">
        <f>(Table3[[#This Row],[Pos. Value]]-Table3[[#This Row],[Amt. Paid]])+Table3[[#This Row],[Div. Earned]]</f>
        <v>-0.97000000000000419</v>
      </c>
      <c r="O21" s="29">
        <f>Table3[[#This Row],[G/L ($)]]/Table3[[#This Row],[Amt. Paid]]</f>
        <v>-9.5303595991354309E-3</v>
      </c>
      <c r="P21" s="30">
        <v>12.26</v>
      </c>
      <c r="Q21" s="45" t="s">
        <v>17</v>
      </c>
    </row>
    <row r="22" spans="1:17" ht="16.5" thickBot="1" x14ac:dyDescent="0.3">
      <c r="A22" s="42" t="e" vm="19">
        <v>#VALUE!</v>
      </c>
      <c r="B22" s="23" cm="1">
        <f t="array" ref="B22">_FV(A22,"Price")</f>
        <v>2.95</v>
      </c>
      <c r="C22" s="23" cm="1">
        <f t="array" ref="C22">_FV(A22,"Open")</f>
        <v>2.98</v>
      </c>
      <c r="D22" s="23" cm="1">
        <f t="array" ref="D22">_FV(A22,"High")</f>
        <v>2.99</v>
      </c>
      <c r="E22" s="23" cm="1">
        <f t="array" ref="E22">_FV(A22,"Low")</f>
        <v>2.95</v>
      </c>
      <c r="F22" s="24" t="str" cm="1">
        <f t="array" ref="F22">_FV(A22,"Exchange")</f>
        <v>Nasdaq Stock Market</v>
      </c>
      <c r="G22" s="24" t="str" cm="1">
        <f t="array" ref="G22">_FV(A22,"Ticker symbol",TRUE)</f>
        <v>OXSQ</v>
      </c>
      <c r="H22" s="119">
        <v>44330</v>
      </c>
      <c r="I22" s="18">
        <v>27</v>
      </c>
      <c r="J22" s="25">
        <v>3.72</v>
      </c>
      <c r="K22" s="18">
        <v>3.75</v>
      </c>
      <c r="L22" s="38">
        <f>Table3[[#This Row],[Shares]]*Table3[[#This Row],[Pur. Price]]</f>
        <v>100.44000000000001</v>
      </c>
      <c r="M22" s="48">
        <f>Table3[[#This Row],[Close]]*Table3[[#This Row],[Shares]]</f>
        <v>79.650000000000006</v>
      </c>
      <c r="N22" s="49">
        <f>(Table3[[#This Row],[Pos. Value]]-Table3[[#This Row],[Amt. Paid]])+Table3[[#This Row],[Div. Earned]]</f>
        <v>-1.4000000000000057</v>
      </c>
      <c r="O22" s="29">
        <f>Table3[[#This Row],[G/L ($)]]/Table3[[#This Row],[Amt. Paid]]</f>
        <v>-1.3938669852648402E-2</v>
      </c>
      <c r="P22" s="30">
        <v>19.39</v>
      </c>
      <c r="Q22" s="45" t="s">
        <v>17</v>
      </c>
    </row>
    <row r="23" spans="1:17" ht="16.5" thickBot="1" x14ac:dyDescent="0.3">
      <c r="A23" s="42" t="e" vm="20">
        <v>#VALUE!</v>
      </c>
      <c r="B23" s="23" cm="1">
        <f t="array" ref="B23">_FV(A23,"Price")</f>
        <v>5.89</v>
      </c>
      <c r="C23" s="23" cm="1">
        <f t="array" ref="C23">_FV(A23,"Open")</f>
        <v>6.03</v>
      </c>
      <c r="D23" s="23" cm="1">
        <f t="array" ref="D23">_FV(A23,"High")</f>
        <v>6.0449999999999999</v>
      </c>
      <c r="E23" s="23" cm="1">
        <f t="array" ref="E23">_FV(A23,"Low")</f>
        <v>5.86</v>
      </c>
      <c r="F23" s="24" t="str" cm="1">
        <f t="array" ref="F23">_FV(A23,"Exchange")</f>
        <v>New York Stock Exchange</v>
      </c>
      <c r="G23" s="24" t="str" cm="1">
        <f t="array" ref="G23">_FV(A23,"Ticker symbol",TRUE)</f>
        <v>FCO</v>
      </c>
      <c r="H23" s="119">
        <v>45127</v>
      </c>
      <c r="I23" s="18">
        <v>16</v>
      </c>
      <c r="J23" s="25">
        <v>6.34</v>
      </c>
      <c r="K23" s="18">
        <v>6.5</v>
      </c>
      <c r="L23" s="38">
        <f>Table3[[#This Row],[Shares]]*Table3[[#This Row],[Pur. Price]]</f>
        <v>101.44</v>
      </c>
      <c r="M23" s="48">
        <f>Table3[[#This Row],[Close]]*Table3[[#This Row],[Shares]]</f>
        <v>94.24</v>
      </c>
      <c r="N23" s="49">
        <f>(Table3[[#This Row],[Pos. Value]]-Table3[[#This Row],[Amt. Paid]])+Table3[[#This Row],[Div. Earned]]</f>
        <v>-1.6000000000000032</v>
      </c>
      <c r="O23" s="29">
        <f>Table3[[#This Row],[G/L ($)]]/Table3[[#This Row],[Amt. Paid]]</f>
        <v>-1.5772870662460598E-2</v>
      </c>
      <c r="P23" s="30">
        <v>5.6</v>
      </c>
      <c r="Q23" s="45" t="s">
        <v>17</v>
      </c>
    </row>
    <row r="24" spans="1:17" ht="16.5" thickBot="1" x14ac:dyDescent="0.3">
      <c r="A24" s="43" t="e" vm="21">
        <v>#VALUE!</v>
      </c>
      <c r="B24" s="23" cm="1">
        <f t="array" ref="B24">_FV(A24,"Price")</f>
        <v>1.59</v>
      </c>
      <c r="C24" s="23" cm="1">
        <f t="array" ref="C24">_FV(A24,"Open")</f>
        <v>1.6</v>
      </c>
      <c r="D24" s="23" cm="1">
        <f t="array" ref="D24">_FV(A24,"High")</f>
        <v>1.61</v>
      </c>
      <c r="E24" s="23" cm="1">
        <f t="array" ref="E24">_FV(A24,"Low")</f>
        <v>1.5851999999999999</v>
      </c>
      <c r="F24" s="24" t="str" cm="1">
        <f t="array" ref="F24">_FV(A24,"Exchange")</f>
        <v>New York Stock Exchange</v>
      </c>
      <c r="G24" s="24" t="str" cm="1">
        <f t="array" ref="G24">_FV(A24,"Ticker symbol",TRUE)</f>
        <v>CIF</v>
      </c>
      <c r="H24" s="120">
        <v>45152</v>
      </c>
      <c r="I24" s="19">
        <v>60</v>
      </c>
      <c r="J24" s="31">
        <v>1.66</v>
      </c>
      <c r="K24" s="19">
        <v>2.2999999999999998</v>
      </c>
      <c r="L24" s="38">
        <f>Table3[[#This Row],[Shares]]*Table3[[#This Row],[Pur. Price]]</f>
        <v>99.6</v>
      </c>
      <c r="M24" s="48">
        <f>Table3[[#This Row],[Close]]*Table3[[#This Row],[Shares]]</f>
        <v>95.4</v>
      </c>
      <c r="N24" s="49">
        <f>(Table3[[#This Row],[Pos. Value]]-Table3[[#This Row],[Amt. Paid]])+Table3[[#This Row],[Div. Earned]]</f>
        <v>-1.6199999999999886</v>
      </c>
      <c r="O24" s="29">
        <f>Table3[[#This Row],[G/L ($)]]/Table3[[#This Row],[Amt. Paid]]</f>
        <v>-1.626506024096374E-2</v>
      </c>
      <c r="P24" s="35">
        <v>2.58</v>
      </c>
      <c r="Q24" s="46" t="s">
        <v>17</v>
      </c>
    </row>
    <row r="25" spans="1:17" ht="16.5" thickBot="1" x14ac:dyDescent="0.3">
      <c r="A25" s="43" t="e" vm="22">
        <v>#VALUE!</v>
      </c>
      <c r="B25" s="23" cm="1">
        <f t="array" ref="B25">_FV(A25,"Price")</f>
        <v>19.73</v>
      </c>
      <c r="C25" s="23" cm="1">
        <f t="array" ref="C25">_FV(A25,"Open")</f>
        <v>19.7</v>
      </c>
      <c r="D25" s="23" cm="1">
        <f t="array" ref="D25">_FV(A25,"High")</f>
        <v>19.760000000000002</v>
      </c>
      <c r="E25" s="23" cm="1">
        <f t="array" ref="E25">_FV(A25,"Low")</f>
        <v>19.64</v>
      </c>
      <c r="F25" s="24" t="str" cm="1">
        <f t="array" ref="F25">_FV(A25,"Exchange")</f>
        <v>Nasdaq Stock Market</v>
      </c>
      <c r="G25" s="24" t="str" cm="1">
        <f t="array" ref="G25">_FV(A25,"Ticker symbol",TRUE)</f>
        <v>OCSL</v>
      </c>
      <c r="H25" s="120">
        <v>45182</v>
      </c>
      <c r="I25" s="19">
        <v>5</v>
      </c>
      <c r="J25" s="31">
        <v>20.64</v>
      </c>
      <c r="K25" s="19">
        <v>24.5</v>
      </c>
      <c r="L25" s="38">
        <f>Table3[[#This Row],[Shares]]*Table3[[#This Row],[Pur. Price]]</f>
        <v>103.2</v>
      </c>
      <c r="M25" s="48">
        <f>Table3[[#This Row],[Close]]*Table3[[#This Row],[Shares]]</f>
        <v>98.65</v>
      </c>
      <c r="N25" s="49">
        <f>(Table3[[#This Row],[Pos. Value]]-Table3[[#This Row],[Amt. Paid]])+Table3[[#This Row],[Div. Earned]]</f>
        <v>-1.7999999999999972</v>
      </c>
      <c r="O25" s="29">
        <f>Table3[[#This Row],[G/L ($)]]/Table3[[#This Row],[Amt. Paid]]</f>
        <v>-1.7441860465116251E-2</v>
      </c>
      <c r="P25" s="35">
        <v>2.75</v>
      </c>
      <c r="Q25" s="46" t="s">
        <v>17</v>
      </c>
    </row>
    <row r="26" spans="1:17" ht="16.5" thickBot="1" x14ac:dyDescent="0.3">
      <c r="A26" s="43" t="e" vm="23">
        <v>#VALUE!</v>
      </c>
      <c r="B26" s="23" cm="1">
        <f t="array" ref="B26">_FV(A26,"Price")</f>
        <v>8.6999999999999993</v>
      </c>
      <c r="C26" s="23" cm="1">
        <f t="array" ref="C26">_FV(A26,"Open")</f>
        <v>8.73</v>
      </c>
      <c r="D26" s="23" cm="1">
        <f t="array" ref="D26">_FV(A26,"High")</f>
        <v>8.8000000000000007</v>
      </c>
      <c r="E26" s="23" cm="1">
        <f t="array" ref="E26">_FV(A26,"Low")</f>
        <v>8.65</v>
      </c>
      <c r="F26" s="24" t="str" cm="1">
        <f t="array" ref="F26">_FV(A26,"Exchange")</f>
        <v>New York Stock Exchange</v>
      </c>
      <c r="G26" s="24" t="str" cm="1">
        <f t="array" ref="G26">_FV(A26,"Ticker symbol",TRUE)</f>
        <v>ETRN</v>
      </c>
      <c r="H26" s="120">
        <v>45226</v>
      </c>
      <c r="I26" s="19">
        <v>11</v>
      </c>
      <c r="J26" s="31">
        <v>8.8800000000000008</v>
      </c>
      <c r="K26" s="19">
        <v>12</v>
      </c>
      <c r="L26" s="38">
        <f>Table3[[#This Row],[Shares]]*Table3[[#This Row],[Pur. Price]]</f>
        <v>97.68</v>
      </c>
      <c r="M26" s="48">
        <f>Table3[[#This Row],[Close]]*Table3[[#This Row],[Shares]]</f>
        <v>95.699999999999989</v>
      </c>
      <c r="N26" s="49">
        <f>(Table3[[#This Row],[Pos. Value]]-Table3[[#This Row],[Amt. Paid]])+Table3[[#This Row],[Div. Earned]]</f>
        <v>-1.9800000000000182</v>
      </c>
      <c r="O26" s="29">
        <f>Table3[[#This Row],[G/L ($)]]/Table3[[#This Row],[Amt. Paid]]</f>
        <v>-2.0270270270270455E-2</v>
      </c>
      <c r="P26" s="32"/>
      <c r="Q26" s="46" t="s">
        <v>17</v>
      </c>
    </row>
    <row r="27" spans="1:17" ht="16.5" thickBot="1" x14ac:dyDescent="0.3">
      <c r="A27" s="42" t="e" vm="24">
        <v>#VALUE!</v>
      </c>
      <c r="B27" s="23" cm="1">
        <f t="array" ref="B27">_FV(A27,"Price")</f>
        <v>2.5449999999999999</v>
      </c>
      <c r="C27" s="23" cm="1">
        <f t="array" ref="C27">_FV(A27,"Open")</f>
        <v>2.5249999999999999</v>
      </c>
      <c r="D27" s="23" cm="1">
        <f t="array" ref="D27">_FV(A27,"High")</f>
        <v>2.56</v>
      </c>
      <c r="E27" s="23" cm="1">
        <f t="array" ref="E27">_FV(A27,"Low")</f>
        <v>2.5249999999999999</v>
      </c>
      <c r="F27" s="24" t="str" cm="1">
        <f t="array" ref="F27">_FV(A27,"Exchange")</f>
        <v>New York Stock Exchange</v>
      </c>
      <c r="G27" s="24" t="str" cm="1">
        <f t="array" ref="G27">_FV(A27,"Ticker symbol",TRUE)</f>
        <v>FAX</v>
      </c>
      <c r="H27" s="119">
        <v>45127</v>
      </c>
      <c r="I27" s="18">
        <v>37</v>
      </c>
      <c r="J27" s="25">
        <v>2.74</v>
      </c>
      <c r="K27" s="18">
        <v>3.6</v>
      </c>
      <c r="L27" s="38">
        <f>Table3[[#This Row],[Shares]]*Table3[[#This Row],[Pur. Price]]</f>
        <v>101.38000000000001</v>
      </c>
      <c r="M27" s="48">
        <f>Table3[[#This Row],[Close]]*Table3[[#This Row],[Shares]]</f>
        <v>94.164999999999992</v>
      </c>
      <c r="N27" s="49">
        <f>(Table3[[#This Row],[Pos. Value]]-Table3[[#This Row],[Amt. Paid]])+Table3[[#This Row],[Div. Earned]]</f>
        <v>-2.115000000000018</v>
      </c>
      <c r="O27" s="29">
        <f>Table3[[#This Row],[G/L ($)]]/Table3[[#This Row],[Amt. Paid]]</f>
        <v>-2.0862102978891475E-2</v>
      </c>
      <c r="P27" s="30">
        <v>5.0999999999999996</v>
      </c>
      <c r="Q27" s="45" t="s">
        <v>17</v>
      </c>
    </row>
    <row r="28" spans="1:17" ht="16.5" thickBot="1" x14ac:dyDescent="0.3">
      <c r="A28" s="42" t="e" vm="25">
        <v>#VALUE!</v>
      </c>
      <c r="B28" s="23" cm="1">
        <f t="array" ref="B28">_FV(A28,"Price")</f>
        <v>5.62</v>
      </c>
      <c r="C28" s="23" cm="1">
        <f t="array" ref="C28">_FV(A28,"Open")</f>
        <v>5.58</v>
      </c>
      <c r="D28" s="23" cm="1">
        <f t="array" ref="D28">_FV(A28,"High")</f>
        <v>5.62</v>
      </c>
      <c r="E28" s="23" cm="1">
        <f t="array" ref="E28">_FV(A28,"Low")</f>
        <v>5.58</v>
      </c>
      <c r="F28" s="24" t="str" cm="1">
        <f t="array" ref="F28">_FV(A28,"Exchange")</f>
        <v>New York Stock Exchange</v>
      </c>
      <c r="G28" s="24" t="str" cm="1">
        <f t="array" ref="G28">_FV(A28,"Ticker symbol",TRUE)</f>
        <v>IAE</v>
      </c>
      <c r="H28" s="119">
        <v>44330</v>
      </c>
      <c r="I28" s="18">
        <v>14</v>
      </c>
      <c r="J28" s="25">
        <v>6.99</v>
      </c>
      <c r="K28" s="18">
        <v>7</v>
      </c>
      <c r="L28" s="38">
        <f>Table3[[#This Row],[Shares]]*Table3[[#This Row],[Pur. Price]]</f>
        <v>97.86</v>
      </c>
      <c r="M28" s="48">
        <f>Table3[[#This Row],[Close]]*Table3[[#This Row],[Shares]]</f>
        <v>78.680000000000007</v>
      </c>
      <c r="N28" s="49">
        <f>(Table3[[#This Row],[Pos. Value]]-Table3[[#This Row],[Amt. Paid]])+Table3[[#This Row],[Div. Earned]]</f>
        <v>-3.4299999999999926</v>
      </c>
      <c r="O28" s="29">
        <f>Table3[[#This Row],[G/L ($)]]/Table3[[#This Row],[Amt. Paid]]</f>
        <v>-3.5050071530758148E-2</v>
      </c>
      <c r="P28" s="30">
        <v>15.75</v>
      </c>
      <c r="Q28" s="45" t="s">
        <v>17</v>
      </c>
    </row>
    <row r="29" spans="1:17" ht="16.5" thickBot="1" x14ac:dyDescent="0.3">
      <c r="A29" s="42" t="e" vm="26">
        <v>#VALUE!</v>
      </c>
      <c r="B29" s="23" cm="1">
        <f t="array" ref="B29">_FV(A29,"Price")</f>
        <v>4.8250000000000002</v>
      </c>
      <c r="C29" s="23" cm="1">
        <f t="array" ref="C29">_FV(A29,"Open")</f>
        <v>4.72</v>
      </c>
      <c r="D29" s="23" cm="1">
        <f t="array" ref="D29">_FV(A29,"High")</f>
        <v>4.84</v>
      </c>
      <c r="E29" s="23" cm="1">
        <f t="array" ref="E29">_FV(A29,"Low")</f>
        <v>4.6950000000000003</v>
      </c>
      <c r="F29" s="24" t="str" cm="1">
        <f t="array" ref="F29">_FV(A29,"Exchange")</f>
        <v>New York Stock Exchange</v>
      </c>
      <c r="G29" s="24" t="str" cm="1">
        <f t="array" ref="G29">_FV(A29,"Ticker symbol",TRUE)</f>
        <v>GGB</v>
      </c>
      <c r="H29" s="119">
        <v>45156</v>
      </c>
      <c r="I29" s="18">
        <v>20</v>
      </c>
      <c r="J29" s="25">
        <v>5.09</v>
      </c>
      <c r="K29" s="18">
        <v>6</v>
      </c>
      <c r="L29" s="38">
        <f>Table3[[#This Row],[Shares]]*Table3[[#This Row],[Pur. Price]]</f>
        <v>101.8</v>
      </c>
      <c r="M29" s="48">
        <f>Table3[[#This Row],[Close]]*Table3[[#This Row],[Shares]]</f>
        <v>96.5</v>
      </c>
      <c r="N29" s="49">
        <f>(Table3[[#This Row],[Pos. Value]]-Table3[[#This Row],[Amt. Paid]])+Table3[[#This Row],[Div. Earned]]</f>
        <v>-3.5399999999999974</v>
      </c>
      <c r="O29" s="29">
        <f>Table3[[#This Row],[G/L ($)]]/Table3[[#This Row],[Amt. Paid]]</f>
        <v>-3.477406679764241E-2</v>
      </c>
      <c r="P29" s="30">
        <v>1.76</v>
      </c>
      <c r="Q29" s="45" t="s">
        <v>17</v>
      </c>
    </row>
    <row r="30" spans="1:17" ht="16.5" thickBot="1" x14ac:dyDescent="0.3">
      <c r="A30" s="43" t="e" vm="27">
        <v>#VALUE!</v>
      </c>
      <c r="B30" s="23" cm="1">
        <f t="array" ref="B30">_FV(A30,"Price")</f>
        <v>19.175000000000001</v>
      </c>
      <c r="C30" s="23" cm="1">
        <f t="array" ref="C30">_FV(A30,"Open")</f>
        <v>19.175000000000001</v>
      </c>
      <c r="D30" s="23" cm="1">
        <f t="array" ref="D30">_FV(A30,"High")</f>
        <v>19.239999999999998</v>
      </c>
      <c r="E30" s="23" cm="1">
        <f t="array" ref="E30">_FV(A30,"Low")</f>
        <v>18.989999999999998</v>
      </c>
      <c r="F30" s="24" t="str" cm="1">
        <f t="array" ref="F30">_FV(A30,"Exchange")</f>
        <v>New York Stock Exchange</v>
      </c>
      <c r="G30" s="24" t="str" cm="1">
        <f t="array" ref="G30">_FV(A30,"Ticker symbol",TRUE)</f>
        <v>STWD</v>
      </c>
      <c r="H30" s="120">
        <v>44330</v>
      </c>
      <c r="I30" s="19">
        <v>4</v>
      </c>
      <c r="J30" s="31">
        <v>24.83</v>
      </c>
      <c r="K30" s="19">
        <v>24</v>
      </c>
      <c r="L30" s="38">
        <f>Table3[[#This Row],[Shares]]*Table3[[#This Row],[Pur. Price]]</f>
        <v>99.32</v>
      </c>
      <c r="M30" s="48">
        <f>Table3[[#This Row],[Close]]*Table3[[#This Row],[Shares]]</f>
        <v>76.7</v>
      </c>
      <c r="N30" s="49">
        <f>(Table3[[#This Row],[Pos. Value]]-Table3[[#This Row],[Amt. Paid]])+Table3[[#This Row],[Div. Earned]]</f>
        <v>-3.8799999999999919</v>
      </c>
      <c r="O30" s="29">
        <f>Table3[[#This Row],[G/L ($)]]/Table3[[#This Row],[Amt. Paid]]</f>
        <v>-3.9065646395489248E-2</v>
      </c>
      <c r="P30" s="35">
        <v>18.739999999999998</v>
      </c>
      <c r="Q30" s="46" t="s">
        <v>17</v>
      </c>
    </row>
    <row r="31" spans="1:17" ht="16.5" thickBot="1" x14ac:dyDescent="0.3">
      <c r="A31" s="42" t="e" vm="28">
        <v>#VALUE!</v>
      </c>
      <c r="B31" s="23" cm="1">
        <f t="array" ref="B31">_FV(A31,"Price")</f>
        <v>30.28</v>
      </c>
      <c r="C31" s="23" cm="1">
        <f t="array" ref="C31">_FV(A31,"Open")</f>
        <v>29.74</v>
      </c>
      <c r="D31" s="23" cm="1">
        <f t="array" ref="D31">_FV(A31,"High")</f>
        <v>30.31</v>
      </c>
      <c r="E31" s="23" cm="1">
        <f t="array" ref="E31">_FV(A31,"Low")</f>
        <v>29.41</v>
      </c>
      <c r="F31" s="24" t="str" cm="1">
        <f t="array" ref="F31">_FV(A31,"Exchange")</f>
        <v>New York Stock Exchange</v>
      </c>
      <c r="G31" s="24" t="str" cm="1">
        <f t="array" ref="G31">_FV(A31,"Ticker symbol",TRUE)</f>
        <v>CVI</v>
      </c>
      <c r="H31" s="119">
        <v>45238</v>
      </c>
      <c r="I31" s="18">
        <v>3</v>
      </c>
      <c r="J31" s="25">
        <v>31.7</v>
      </c>
      <c r="K31" s="18">
        <v>41</v>
      </c>
      <c r="L31" s="38">
        <f>Table3[[#This Row],[Shares]]*Table3[[#This Row],[Pur. Price]]</f>
        <v>95.1</v>
      </c>
      <c r="M31" s="48">
        <f>Table3[[#This Row],[Close]]*Table3[[#This Row],[Shares]]</f>
        <v>90.84</v>
      </c>
      <c r="N31" s="49">
        <f>(Table3[[#This Row],[Pos. Value]]-Table3[[#This Row],[Amt. Paid]])+Table3[[#This Row],[Div. Earned]]</f>
        <v>-4.2599999999999909</v>
      </c>
      <c r="O31" s="29">
        <f>Table3[[#This Row],[G/L ($)]]/Table3[[#This Row],[Amt. Paid]]</f>
        <v>-4.4794952681387917E-2</v>
      </c>
      <c r="P31" s="26"/>
      <c r="Q31" s="46" t="s">
        <v>17</v>
      </c>
    </row>
    <row r="32" spans="1:17" ht="16.5" thickBot="1" x14ac:dyDescent="0.3">
      <c r="A32" s="43" t="e" vm="29">
        <v>#VALUE!</v>
      </c>
      <c r="B32" s="23" cm="1">
        <f t="array" ref="B32">_FV(A32,"Price")</f>
        <v>5.64</v>
      </c>
      <c r="C32" s="23" cm="1">
        <f t="array" ref="C32">_FV(A32,"Open")</f>
        <v>5.91</v>
      </c>
      <c r="D32" s="23" cm="1">
        <f t="array" ref="D32">_FV(A32,"High")</f>
        <v>5.94</v>
      </c>
      <c r="E32" s="23" cm="1">
        <f t="array" ref="E32">_FV(A32,"Low")</f>
        <v>5.61</v>
      </c>
      <c r="F32" s="24" t="str" cm="1">
        <f t="array" ref="F32">_FV(A32,"Exchange")</f>
        <v>Nasdaq Stock Market</v>
      </c>
      <c r="G32" s="24" t="str" cm="1">
        <f t="array" ref="G32">_FV(A32,"Ticker symbol",TRUE)</f>
        <v>PSEC</v>
      </c>
      <c r="H32" s="120">
        <v>45163</v>
      </c>
      <c r="I32" s="19">
        <v>17</v>
      </c>
      <c r="J32" s="31">
        <v>6.03</v>
      </c>
      <c r="K32" s="19">
        <v>8.5</v>
      </c>
      <c r="L32" s="38">
        <f>Table3[[#This Row],[Shares]]*Table3[[#This Row],[Pur. Price]]</f>
        <v>102.51</v>
      </c>
      <c r="M32" s="48">
        <f>Table3[[#This Row],[Close]]*Table3[[#This Row],[Shares]]</f>
        <v>95.88</v>
      </c>
      <c r="N32" s="49">
        <f>(Table3[[#This Row],[Pos. Value]]-Table3[[#This Row],[Amt. Paid]])+Table3[[#This Row],[Div. Earned]]</f>
        <v>-4.5900000000000096</v>
      </c>
      <c r="O32" s="29">
        <f>Table3[[#This Row],[G/L ($)]]/Table3[[#This Row],[Amt. Paid]]</f>
        <v>-4.4776119402985169E-2</v>
      </c>
      <c r="P32" s="35">
        <v>2.04</v>
      </c>
      <c r="Q32" s="46" t="s">
        <v>17</v>
      </c>
    </row>
    <row r="33" spans="1:17" ht="16.5" thickBot="1" x14ac:dyDescent="0.3">
      <c r="A33" s="43" t="e" vm="30">
        <v>#VALUE!</v>
      </c>
      <c r="B33" s="23" cm="1">
        <f t="array" ref="B33">_FV(A33,"Price")</f>
        <v>4</v>
      </c>
      <c r="C33" s="23" cm="1">
        <f t="array" ref="C33">_FV(A33,"Open")</f>
        <v>4</v>
      </c>
      <c r="D33" s="23" cm="1">
        <f t="array" ref="D33">_FV(A33,"High")</f>
        <v>4</v>
      </c>
      <c r="E33" s="23" cm="1">
        <f t="array" ref="E33">_FV(A33,"Low")</f>
        <v>3.9603000000000002</v>
      </c>
      <c r="F33" s="24" t="str" cm="1">
        <f t="array" ref="F33">_FV(A33,"Exchange")</f>
        <v>New York Stock Exchange</v>
      </c>
      <c r="G33" s="24" t="str" cm="1">
        <f t="array" ref="G33">_FV(A33,"Ticker symbol",TRUE)</f>
        <v>MFV</v>
      </c>
      <c r="H33" s="120">
        <v>45152</v>
      </c>
      <c r="I33" s="19">
        <v>24</v>
      </c>
      <c r="J33" s="31">
        <v>4.24</v>
      </c>
      <c r="K33" s="19">
        <v>6</v>
      </c>
      <c r="L33" s="38">
        <f>Table3[[#This Row],[Shares]]*Table3[[#This Row],[Pur. Price]]</f>
        <v>101.76</v>
      </c>
      <c r="M33" s="48">
        <f>Table3[[#This Row],[Close]]*Table3[[#This Row],[Shares]]</f>
        <v>96</v>
      </c>
      <c r="N33" s="49">
        <f>(Table3[[#This Row],[Pos. Value]]-Table3[[#This Row],[Amt. Paid]])+Table3[[#This Row],[Div. Earned]]</f>
        <v>-4.9000000000000048</v>
      </c>
      <c r="O33" s="29">
        <f>Table3[[#This Row],[G/L ($)]]/Table3[[#This Row],[Amt. Paid]]</f>
        <v>-4.8152515723270485E-2</v>
      </c>
      <c r="P33" s="35">
        <v>0.86</v>
      </c>
      <c r="Q33" s="46" t="s">
        <v>17</v>
      </c>
    </row>
    <row r="34" spans="1:17" ht="16.5" thickBot="1" x14ac:dyDescent="0.3">
      <c r="A34" s="42" t="e" vm="31">
        <v>#VALUE!</v>
      </c>
      <c r="B34" s="23" cm="1">
        <f t="array" ref="B34">_FV(A34,"Price")</f>
        <v>43.11</v>
      </c>
      <c r="C34" s="23" cm="1">
        <f t="array" ref="C34">_FV(A34,"Open")</f>
        <v>43.21</v>
      </c>
      <c r="D34" s="23" cm="1">
        <f t="array" ref="D34">_FV(A34,"High")</f>
        <v>43.37</v>
      </c>
      <c r="E34" s="23" cm="1">
        <f t="array" ref="E34">_FV(A34,"Low")</f>
        <v>42.66</v>
      </c>
      <c r="F34" s="24" t="str" cm="1">
        <f t="array" ref="F34">_FV(A34,"Exchange")</f>
        <v>Nasdaq Stock Market</v>
      </c>
      <c r="G34" s="24" t="str" cm="1">
        <f t="array" ref="G34">_FV(A34,"Ticker symbol",TRUE)</f>
        <v>HAS</v>
      </c>
      <c r="H34" s="119">
        <v>45226</v>
      </c>
      <c r="I34" s="18">
        <v>2</v>
      </c>
      <c r="J34" s="25">
        <v>45.7</v>
      </c>
      <c r="K34" s="18">
        <v>68</v>
      </c>
      <c r="L34" s="38">
        <f>Table3[[#This Row],[Shares]]*Table3[[#This Row],[Pur. Price]]</f>
        <v>91.4</v>
      </c>
      <c r="M34" s="48">
        <f>Table3[[#This Row],[Close]]*Table3[[#This Row],[Shares]]</f>
        <v>86.22</v>
      </c>
      <c r="N34" s="49">
        <f>(Table3[[#This Row],[Pos. Value]]-Table3[[#This Row],[Amt. Paid]])+Table3[[#This Row],[Div. Earned]]</f>
        <v>-5.1800000000000068</v>
      </c>
      <c r="O34" s="29">
        <f>Table3[[#This Row],[G/L ($)]]/Table3[[#This Row],[Amt. Paid]]</f>
        <v>-5.6673960612691539E-2</v>
      </c>
      <c r="P34" s="26"/>
      <c r="Q34" s="45" t="s">
        <v>17</v>
      </c>
    </row>
    <row r="35" spans="1:17" ht="16.5" thickBot="1" x14ac:dyDescent="0.3">
      <c r="A35" s="42" t="e" vm="32">
        <v>#VALUE!</v>
      </c>
      <c r="B35" s="23" cm="1">
        <f t="array" ref="B35">_FV(A35,"Price")</f>
        <v>7.2249999999999996</v>
      </c>
      <c r="C35" s="23" cm="1">
        <f t="array" ref="C35">_FV(A35,"Open")</f>
        <v>7.28</v>
      </c>
      <c r="D35" s="23" cm="1">
        <f t="array" ref="D35">_FV(A35,"High")</f>
        <v>7.3</v>
      </c>
      <c r="E35" s="23" cm="1">
        <f t="array" ref="E35">_FV(A35,"Low")</f>
        <v>7.15</v>
      </c>
      <c r="F35" s="24" t="str" cm="1">
        <f t="array" ref="F35">_FV(A35,"Exchange")</f>
        <v>New York Stock Exchange</v>
      </c>
      <c r="G35" s="24" t="str" cm="1">
        <f t="array" ref="G35">_FV(A35,"Ticker symbol",TRUE)</f>
        <v>CLM</v>
      </c>
      <c r="H35" s="119">
        <v>44719</v>
      </c>
      <c r="I35" s="18">
        <v>10</v>
      </c>
      <c r="J35" s="25">
        <v>10.35</v>
      </c>
      <c r="K35" s="74">
        <v>10</v>
      </c>
      <c r="L35" s="38">
        <f>Table3[[#This Row],[Shares]]*Table3[[#This Row],[Pur. Price]]</f>
        <v>103.5</v>
      </c>
      <c r="M35" s="48">
        <f>Table3[[#This Row],[Close]]*Table3[[#This Row],[Shares]]</f>
        <v>72.25</v>
      </c>
      <c r="N35" s="49">
        <f>(Table3[[#This Row],[Pos. Value]]-Table3[[#This Row],[Amt. Paid]])+Table3[[#This Row],[Div. Earned]]</f>
        <v>-5.3599999999999994</v>
      </c>
      <c r="O35" s="29">
        <f>Table3[[#This Row],[G/L ($)]]/Table3[[#This Row],[Amt. Paid]]</f>
        <v>-5.1787439613526567E-2</v>
      </c>
      <c r="P35" s="30">
        <v>25.89</v>
      </c>
      <c r="Q35" s="45" t="s">
        <v>17</v>
      </c>
    </row>
    <row r="36" spans="1:17" ht="16.5" thickBot="1" x14ac:dyDescent="0.3">
      <c r="A36" s="43" t="e" vm="33">
        <v>#VALUE!</v>
      </c>
      <c r="B36" s="23" cm="1">
        <f t="array" ref="B36">_FV(A36,"Price")</f>
        <v>11.31</v>
      </c>
      <c r="C36" s="23" cm="1">
        <f t="array" ref="C36">_FV(A36,"Open")</f>
        <v>11.17</v>
      </c>
      <c r="D36" s="23" cm="1">
        <f t="array" ref="D36">_FV(A36,"High")</f>
        <v>11.32</v>
      </c>
      <c r="E36" s="23" cm="1">
        <f t="array" ref="E36">_FV(A36,"Low")</f>
        <v>11.17</v>
      </c>
      <c r="F36" s="24" t="str" cm="1">
        <f t="array" ref="F36">_FV(A36,"Exchange")</f>
        <v>New York Stock Exchange</v>
      </c>
      <c r="G36" s="24" t="str" cm="1">
        <f t="array" ref="G36">_FV(A36,"Ticker symbol",TRUE)</f>
        <v>NMAI</v>
      </c>
      <c r="H36" s="120">
        <v>44816</v>
      </c>
      <c r="I36" s="19">
        <v>7</v>
      </c>
      <c r="J36" s="31">
        <v>13.73</v>
      </c>
      <c r="K36" s="75">
        <v>15</v>
      </c>
      <c r="L36" s="38">
        <f>Table3[[#This Row],[Shares]]*Table3[[#This Row],[Pur. Price]]</f>
        <v>96.11</v>
      </c>
      <c r="M36" s="48">
        <f>Table3[[#This Row],[Close]]*Table3[[#This Row],[Shares]]</f>
        <v>79.17</v>
      </c>
      <c r="N36" s="49">
        <f>(Table3[[#This Row],[Pos. Value]]-Table3[[#This Row],[Amt. Paid]])+Table3[[#This Row],[Div. Earned]]</f>
        <v>-5.7399999999999984</v>
      </c>
      <c r="O36" s="29">
        <f>Table3[[#This Row],[G/L ($)]]/Table3[[#This Row],[Amt. Paid]]</f>
        <v>-5.9723233794610329E-2</v>
      </c>
      <c r="P36" s="35">
        <v>11.2</v>
      </c>
      <c r="Q36" s="46" t="s">
        <v>17</v>
      </c>
    </row>
    <row r="37" spans="1:17" ht="16.5" thickBot="1" x14ac:dyDescent="0.3">
      <c r="A37" s="42" t="e" vm="34">
        <v>#VALUE!</v>
      </c>
      <c r="B37" s="23" cm="1">
        <f t="array" ref="B37">_FV(A37,"Price")</f>
        <v>28.19</v>
      </c>
      <c r="C37" s="23" cm="1">
        <f t="array" ref="C37">_FV(A37,"Open")</f>
        <v>27.95</v>
      </c>
      <c r="D37" s="23" cm="1">
        <f t="array" ref="D37">_FV(A37,"High")</f>
        <v>28.89</v>
      </c>
      <c r="E37" s="23" cm="1">
        <f t="array" ref="E37">_FV(A37,"Low")</f>
        <v>27.82</v>
      </c>
      <c r="F37" s="24" t="str" cm="1">
        <f t="array" ref="F37">_FV(A37,"Exchange")</f>
        <v>Nasdaq Stock Market</v>
      </c>
      <c r="G37" s="24" t="str" cm="1">
        <f t="array" ref="G37">_FV(A37,"Ticker symbol",TRUE)</f>
        <v>DMLP</v>
      </c>
      <c r="H37" s="119">
        <v>45134</v>
      </c>
      <c r="I37" s="18">
        <v>3</v>
      </c>
      <c r="J37" s="25">
        <v>31.47</v>
      </c>
      <c r="K37" s="18">
        <v>32</v>
      </c>
      <c r="L37" s="38">
        <f>Table3[[#This Row],[Shares]]*Table3[[#This Row],[Pur. Price]]</f>
        <v>94.41</v>
      </c>
      <c r="M37" s="48">
        <f>Table3[[#This Row],[Close]]*Table3[[#This Row],[Shares]]</f>
        <v>84.570000000000007</v>
      </c>
      <c r="N37" s="49">
        <f>(Table3[[#This Row],[Pos. Value]]-Table3[[#This Row],[Amt. Paid]])+Table3[[#This Row],[Div. Earned]]</f>
        <v>-5.7799999999999896</v>
      </c>
      <c r="O37" s="29">
        <f>Table3[[#This Row],[G/L ($)]]/Table3[[#This Row],[Amt. Paid]]</f>
        <v>-6.1222328143205058E-2</v>
      </c>
      <c r="P37" s="82">
        <v>4.0599999999999996</v>
      </c>
      <c r="Q37" s="45" t="s">
        <v>17</v>
      </c>
    </row>
    <row r="38" spans="1:17" ht="16.5" thickBot="1" x14ac:dyDescent="0.3">
      <c r="A38" s="42" t="e" vm="35">
        <v>#VALUE!</v>
      </c>
      <c r="B38" s="23" cm="1">
        <f t="array" ref="B38">_FV(A38,"Price")</f>
        <v>12.85</v>
      </c>
      <c r="C38" s="23" cm="1">
        <f t="array" ref="C38">_FV(A38,"Open")</f>
        <v>12.91</v>
      </c>
      <c r="D38" s="23" cm="1">
        <f t="array" ref="D38">_FV(A38,"High")</f>
        <v>12.950799999999999</v>
      </c>
      <c r="E38" s="23" cm="1">
        <f t="array" ref="E38">_FV(A38,"Low")</f>
        <v>12.78</v>
      </c>
      <c r="F38" s="24" t="str" cm="1">
        <f t="array" ref="F38">_FV(A38,"Exchange")</f>
        <v>New York Stock Exchange</v>
      </c>
      <c r="G38" s="24" t="str" cm="1">
        <f t="array" ref="G38">_FV(A38,"Ticker symbol",TRUE)</f>
        <v>FBRT</v>
      </c>
      <c r="H38" s="119">
        <v>44330</v>
      </c>
      <c r="I38" s="18">
        <v>5</v>
      </c>
      <c r="J38" s="25">
        <v>17</v>
      </c>
      <c r="K38" s="74">
        <v>16</v>
      </c>
      <c r="L38" s="38">
        <f>Table3[[#This Row],[Shares]]*Table3[[#This Row],[Pur. Price]]</f>
        <v>85</v>
      </c>
      <c r="M38" s="48">
        <f>Table3[[#This Row],[Close]]*Table3[[#This Row],[Shares]]</f>
        <v>64.25</v>
      </c>
      <c r="N38" s="49">
        <f>(Table3[[#This Row],[Pos. Value]]-Table3[[#This Row],[Amt. Paid]])+Table3[[#This Row],[Div. Earned]]</f>
        <v>-6</v>
      </c>
      <c r="O38" s="29">
        <f>Table3[[#This Row],[G/L ($)]]/Table3[[#This Row],[Amt. Paid]]</f>
        <v>-7.0588235294117646E-2</v>
      </c>
      <c r="P38" s="30">
        <v>14.75</v>
      </c>
      <c r="Q38" s="45" t="s">
        <v>17</v>
      </c>
    </row>
    <row r="39" spans="1:17" ht="16.5" thickBot="1" x14ac:dyDescent="0.3">
      <c r="A39" s="42" t="e" vm="36">
        <v>#VALUE!</v>
      </c>
      <c r="B39" s="23" cm="1">
        <f t="array" ref="B39">_FV(A39,"Price")</f>
        <v>6.44</v>
      </c>
      <c r="C39" s="23" cm="1">
        <f t="array" ref="C39">_FV(A39,"Open")</f>
        <v>6.43</v>
      </c>
      <c r="D39" s="23" cm="1">
        <f t="array" ref="D39">_FV(A39,"High")</f>
        <v>6.46</v>
      </c>
      <c r="E39" s="23" cm="1">
        <f t="array" ref="E39">_FV(A39,"Low")</f>
        <v>6.415</v>
      </c>
      <c r="F39" s="24" t="str" cm="1">
        <f t="array" ref="F39">_FV(A39,"Exchange")</f>
        <v>New York Stock Exchange</v>
      </c>
      <c r="G39" s="24" t="str" cm="1">
        <f t="array" ref="G39">_FV(A39,"Ticker symbol",TRUE)</f>
        <v>EHI</v>
      </c>
      <c r="H39" s="119">
        <v>45127</v>
      </c>
      <c r="I39" s="18">
        <v>14</v>
      </c>
      <c r="J39" s="25">
        <v>7.26</v>
      </c>
      <c r="K39" s="18">
        <v>7.9</v>
      </c>
      <c r="L39" s="38">
        <f>Table3[[#This Row],[Shares]]*Table3[[#This Row],[Pur. Price]]</f>
        <v>101.64</v>
      </c>
      <c r="M39" s="48">
        <f>Table3[[#This Row],[Close]]*Table3[[#This Row],[Shares]]</f>
        <v>90.160000000000011</v>
      </c>
      <c r="N39" s="49">
        <f>(Table3[[#This Row],[Pos. Value]]-Table3[[#This Row],[Amt. Paid]])+Table3[[#This Row],[Div. Earned]]</f>
        <v>-6.7799999999999896</v>
      </c>
      <c r="O39" s="29">
        <f>Table3[[#This Row],[G/L ($)]]/Table3[[#This Row],[Amt. Paid]]</f>
        <v>-6.6706021251475692E-2</v>
      </c>
      <c r="P39" s="30">
        <v>4.7</v>
      </c>
      <c r="Q39" s="45" t="s">
        <v>17</v>
      </c>
    </row>
    <row r="40" spans="1:17" ht="16.5" thickBot="1" x14ac:dyDescent="0.3">
      <c r="A40" s="43" t="e" vm="37">
        <v>#VALUE!</v>
      </c>
      <c r="B40" s="23" cm="1">
        <f t="array" ref="B40">_FV(A40,"Price")</f>
        <v>10.199999999999999</v>
      </c>
      <c r="C40" s="23" cm="1">
        <f t="array" ref="C40">_FV(A40,"Open")</f>
        <v>10.15</v>
      </c>
      <c r="D40" s="23" cm="1">
        <f t="array" ref="D40">_FV(A40,"High")</f>
        <v>10.31</v>
      </c>
      <c r="E40" s="23" cm="1">
        <f t="array" ref="E40">_FV(A40,"Low")</f>
        <v>10.039999999999999</v>
      </c>
      <c r="F40" s="24" t="str" cm="1">
        <f t="array" ref="F40">_FV(A40,"Exchange")</f>
        <v>Nasdaq Stock Market</v>
      </c>
      <c r="G40" s="24" t="str" cm="1">
        <f t="array" ref="G40">_FV(A40,"Ticker symbol",TRUE)</f>
        <v>CHI</v>
      </c>
      <c r="H40" s="120">
        <v>44965</v>
      </c>
      <c r="I40" s="19">
        <v>8</v>
      </c>
      <c r="J40" s="31">
        <v>12.09</v>
      </c>
      <c r="K40" s="75">
        <v>15</v>
      </c>
      <c r="L40" s="38">
        <f>Table3[[#This Row],[Shares]]*Table3[[#This Row],[Pur. Price]]</f>
        <v>96.72</v>
      </c>
      <c r="M40" s="48">
        <f>Table3[[#This Row],[Close]]*Table3[[#This Row],[Shares]]</f>
        <v>81.599999999999994</v>
      </c>
      <c r="N40" s="49">
        <f>(Table3[[#This Row],[Pos. Value]]-Table3[[#This Row],[Amt. Paid]])+Table3[[#This Row],[Div. Earned]]</f>
        <v>-7.5200000000000049</v>
      </c>
      <c r="O40" s="29">
        <f>Table3[[#This Row],[G/L ($)]]/Table3[[#This Row],[Amt. Paid]]</f>
        <v>-7.7750206782464901E-2</v>
      </c>
      <c r="P40" s="35">
        <v>7.6</v>
      </c>
      <c r="Q40" s="46" t="s">
        <v>17</v>
      </c>
    </row>
    <row r="41" spans="1:17" ht="16.5" thickBot="1" x14ac:dyDescent="0.3">
      <c r="A41" s="42" t="e" vm="38">
        <v>#VALUE!</v>
      </c>
      <c r="B41" s="23" cm="1">
        <f t="array" ref="B41">_FV(A41,"Price")</f>
        <v>10.119999999999999</v>
      </c>
      <c r="C41" s="23" cm="1">
        <f t="array" ref="C41">_FV(A41,"Open")</f>
        <v>10.08</v>
      </c>
      <c r="D41" s="23" cm="1">
        <f t="array" ref="D41">_FV(A41,"High")</f>
        <v>10.160299999999999</v>
      </c>
      <c r="E41" s="23" cm="1">
        <f t="array" ref="E41">_FV(A41,"Low")</f>
        <v>10.050000000000001</v>
      </c>
      <c r="F41" s="24" t="str" cm="1">
        <f t="array" ref="F41">_FV(A41,"Exchange")</f>
        <v>New York Stock Exchange</v>
      </c>
      <c r="G41" s="24" t="str" cm="1">
        <f t="array" ref="G41">_FV(A41,"Ticker symbol",TRUE)</f>
        <v>AVK</v>
      </c>
      <c r="H41" s="119">
        <v>44330</v>
      </c>
      <c r="I41" s="18">
        <v>7</v>
      </c>
      <c r="J41" s="25">
        <v>13.34</v>
      </c>
      <c r="K41" s="18">
        <v>14.75</v>
      </c>
      <c r="L41" s="38">
        <f>Table3[[#This Row],[Shares]]*Table3[[#This Row],[Pur. Price]]</f>
        <v>93.38</v>
      </c>
      <c r="M41" s="48">
        <f>Table3[[#This Row],[Close]]*Table3[[#This Row],[Shares]]</f>
        <v>70.839999999999989</v>
      </c>
      <c r="N41" s="49">
        <f>(Table3[[#This Row],[Pos. Value]]-Table3[[#This Row],[Amt. Paid]])+Table3[[#This Row],[Div. Earned]]</f>
        <v>-8.6000000000000068</v>
      </c>
      <c r="O41" s="29">
        <f>Table3[[#This Row],[G/L ($)]]/Table3[[#This Row],[Amt. Paid]]</f>
        <v>-9.2096808738487981E-2</v>
      </c>
      <c r="P41" s="30">
        <v>13.94</v>
      </c>
      <c r="Q41" s="45" t="s">
        <v>17</v>
      </c>
    </row>
    <row r="42" spans="1:17" ht="16.5" thickBot="1" x14ac:dyDescent="0.3">
      <c r="A42" s="42" t="e" vm="39">
        <v>#VALUE!</v>
      </c>
      <c r="B42" s="23" cm="1">
        <f t="array" ref="B42">_FV(A42,"Price")</f>
        <v>8.3699999999999992</v>
      </c>
      <c r="C42" s="23" cm="1">
        <f t="array" ref="C42">_FV(A42,"Open")</f>
        <v>8.4</v>
      </c>
      <c r="D42" s="23" cm="1">
        <f t="array" ref="D42">_FV(A42,"High")</f>
        <v>8.4049999999999994</v>
      </c>
      <c r="E42" s="23" cm="1">
        <f t="array" ref="E42">_FV(A42,"Low")</f>
        <v>8.36</v>
      </c>
      <c r="F42" s="24" t="str" cm="1">
        <f t="array" ref="F42">_FV(A42,"Exchange")</f>
        <v>New York Stock Exchange</v>
      </c>
      <c r="G42" s="24" t="str" cm="1">
        <f t="array" ref="G42">_FV(A42,"Ticker symbol",TRUE)</f>
        <v>EMD</v>
      </c>
      <c r="H42" s="119">
        <v>44330</v>
      </c>
      <c r="I42" s="18">
        <v>9</v>
      </c>
      <c r="J42" s="25">
        <v>11.13</v>
      </c>
      <c r="K42" s="18">
        <v>10</v>
      </c>
      <c r="L42" s="38">
        <f>Table3[[#This Row],[Shares]]*Table3[[#This Row],[Pur. Price]]</f>
        <v>100.17</v>
      </c>
      <c r="M42" s="48">
        <f>Table3[[#This Row],[Close]]*Table3[[#This Row],[Shares]]</f>
        <v>75.33</v>
      </c>
      <c r="N42" s="49">
        <f>(Table3[[#This Row],[Pos. Value]]-Table3[[#This Row],[Amt. Paid]])+Table3[[#This Row],[Div. Earned]]</f>
        <v>-9.3000000000000043</v>
      </c>
      <c r="O42" s="29">
        <f>Table3[[#This Row],[G/L ($)]]/Table3[[#This Row],[Amt. Paid]]</f>
        <v>-9.2842168313866463E-2</v>
      </c>
      <c r="P42" s="25">
        <v>15.54</v>
      </c>
      <c r="Q42" s="45" t="s">
        <v>18</v>
      </c>
    </row>
    <row r="43" spans="1:17" ht="16.5" thickBot="1" x14ac:dyDescent="0.3">
      <c r="A43" s="43" t="e" vm="40">
        <v>#VALUE!</v>
      </c>
      <c r="B43" s="23" cm="1">
        <f t="array" ref="B43">_FV(A43,"Price")</f>
        <v>4.82</v>
      </c>
      <c r="C43" s="23" cm="1">
        <f t="array" ref="C43">_FV(A43,"Open")</f>
        <v>4.7649999999999997</v>
      </c>
      <c r="D43" s="23" cm="1">
        <f t="array" ref="D43">_FV(A43,"High")</f>
        <v>4.82</v>
      </c>
      <c r="E43" s="23" cm="1">
        <f t="array" ref="E43">_FV(A43,"Low")</f>
        <v>4.75</v>
      </c>
      <c r="F43" s="24" t="str" cm="1">
        <f t="array" ref="F43">_FV(A43,"Exchange")</f>
        <v>New York Stock Exchange</v>
      </c>
      <c r="G43" s="24" t="str" cm="1">
        <f t="array" ref="G43">_FV(A43,"Ticker symbol",TRUE)</f>
        <v>GAB</v>
      </c>
      <c r="H43" s="120">
        <v>44902</v>
      </c>
      <c r="I43" s="19">
        <v>17</v>
      </c>
      <c r="J43" s="31">
        <v>6.03</v>
      </c>
      <c r="K43" s="19">
        <v>6.5</v>
      </c>
      <c r="L43" s="38">
        <f>Table3[[#This Row],[Shares]]*Table3[[#This Row],[Pur. Price]]</f>
        <v>102.51</v>
      </c>
      <c r="M43" s="48">
        <f>Table3[[#This Row],[Close]]*Table3[[#This Row],[Shares]]</f>
        <v>81.94</v>
      </c>
      <c r="N43" s="49">
        <f>(Table3[[#This Row],[Pos. Value]]-Table3[[#This Row],[Amt. Paid]])+Table3[[#This Row],[Div. Earned]]</f>
        <v>-10.370000000000008</v>
      </c>
      <c r="O43" s="29">
        <f>Table3[[#This Row],[G/L ($)]]/Table3[[#This Row],[Amt. Paid]]</f>
        <v>-0.10116086235489229</v>
      </c>
      <c r="P43" s="35">
        <v>10.199999999999999</v>
      </c>
      <c r="Q43" s="46" t="s">
        <v>17</v>
      </c>
    </row>
    <row r="44" spans="1:17" ht="16.5" thickBot="1" x14ac:dyDescent="0.3">
      <c r="A44" s="43" t="e" vm="41">
        <v>#VALUE!</v>
      </c>
      <c r="B44" s="23" cm="1">
        <f t="array" ref="B44">_FV(A44,"Price")</f>
        <v>12.92</v>
      </c>
      <c r="C44" s="23" cm="1">
        <f t="array" ref="C44">_FV(A44,"Open")</f>
        <v>13.04</v>
      </c>
      <c r="D44" s="23" cm="1">
        <f t="array" ref="D44">_FV(A44,"High")</f>
        <v>13.04</v>
      </c>
      <c r="E44" s="23" cm="1">
        <f t="array" ref="E44">_FV(A44,"Low")</f>
        <v>12.75</v>
      </c>
      <c r="F44" s="24" t="str" cm="1">
        <f t="array" ref="F44">_FV(A44,"Exchange")</f>
        <v>New York Stock Exchange</v>
      </c>
      <c r="G44" s="24" t="str" cm="1">
        <f t="array" ref="G44">_FV(A44,"Ticker symbol",TRUE)</f>
        <v>GOF</v>
      </c>
      <c r="H44" s="120">
        <v>44998</v>
      </c>
      <c r="I44" s="19">
        <v>6</v>
      </c>
      <c r="J44" s="31">
        <v>16.29</v>
      </c>
      <c r="K44" s="19">
        <v>17</v>
      </c>
      <c r="L44" s="38">
        <f>Table3[[#This Row],[Shares]]*Table3[[#This Row],[Pur. Price]]</f>
        <v>97.74</v>
      </c>
      <c r="M44" s="48">
        <f>Table3[[#This Row],[Close]]*Table3[[#This Row],[Shares]]</f>
        <v>77.52</v>
      </c>
      <c r="N44" s="49">
        <f>(Table3[[#This Row],[Pos. Value]]-Table3[[#This Row],[Amt. Paid]])+Table3[[#This Row],[Div. Earned]]</f>
        <v>-10.409999999999998</v>
      </c>
      <c r="O44" s="29">
        <f>Table3[[#This Row],[G/L ($)]]/Table3[[#This Row],[Amt. Paid]]</f>
        <v>-0.10650705954573357</v>
      </c>
      <c r="P44" s="35">
        <v>9.81</v>
      </c>
      <c r="Q44" s="46" t="s">
        <v>17</v>
      </c>
    </row>
    <row r="45" spans="1:17" ht="16.5" thickBot="1" x14ac:dyDescent="0.3">
      <c r="A45" s="42" t="e" vm="42">
        <v>#VALUE!</v>
      </c>
      <c r="B45" s="23" cm="1">
        <f t="array" ref="B45">_FV(A45,"Price")</f>
        <v>3.8149999999999999</v>
      </c>
      <c r="C45" s="23" cm="1">
        <f t="array" ref="C45">_FV(A45,"Open")</f>
        <v>3.81</v>
      </c>
      <c r="D45" s="23" cm="1">
        <f t="array" ref="D45">_FV(A45,"High")</f>
        <v>3.86</v>
      </c>
      <c r="E45" s="23" cm="1">
        <f t="array" ref="E45">_FV(A45,"Low")</f>
        <v>3.78</v>
      </c>
      <c r="F45" s="24" t="str" cm="1">
        <f t="array" ref="F45">_FV(A45,"Exchange")</f>
        <v>New York Stock Exchange</v>
      </c>
      <c r="G45" s="24" t="str" cm="1">
        <f t="array" ref="G45">_FV(A45,"Ticker symbol",TRUE)</f>
        <v>GIM</v>
      </c>
      <c r="H45" s="119">
        <v>44330</v>
      </c>
      <c r="I45" s="18">
        <v>21</v>
      </c>
      <c r="J45" s="25">
        <v>4.82</v>
      </c>
      <c r="K45" s="18">
        <v>4.75</v>
      </c>
      <c r="L45" s="38">
        <f>Table3[[#This Row],[Shares]]*Table3[[#This Row],[Pur. Price]]</f>
        <v>101.22</v>
      </c>
      <c r="M45" s="48">
        <f>Table3[[#This Row],[Close]]*Table3[[#This Row],[Shares]]</f>
        <v>80.114999999999995</v>
      </c>
      <c r="N45" s="49">
        <f>(Table3[[#This Row],[Pos. Value]]-Table3[[#This Row],[Amt. Paid]])+Table3[[#This Row],[Div. Earned]]</f>
        <v>-10.885000000000003</v>
      </c>
      <c r="O45" s="29">
        <f>Table3[[#This Row],[G/L ($)]]/Table3[[#This Row],[Amt. Paid]]</f>
        <v>-0.10753803596127251</v>
      </c>
      <c r="P45" s="30">
        <v>10.220000000000001</v>
      </c>
      <c r="Q45" s="45" t="s">
        <v>17</v>
      </c>
    </row>
    <row r="46" spans="1:17" ht="16.5" thickBot="1" x14ac:dyDescent="0.3">
      <c r="A46" s="42" t="e" vm="43">
        <v>#VALUE!</v>
      </c>
      <c r="B46" s="23" cm="1">
        <f t="array" ref="B46">_FV(A46,"Price")</f>
        <v>10.775</v>
      </c>
      <c r="C46" s="23" cm="1">
        <f t="array" ref="C46">_FV(A46,"Open")</f>
        <v>10.88</v>
      </c>
      <c r="D46" s="23" cm="1">
        <f t="array" ref="D46">_FV(A46,"High")</f>
        <v>10.88</v>
      </c>
      <c r="E46" s="23" cm="1">
        <f t="array" ref="E46">_FV(A46,"Low")</f>
        <v>10.75</v>
      </c>
      <c r="F46" s="24" t="str" cm="1">
        <f t="array" ref="F46">_FV(A46,"Exchange")</f>
        <v>New York Stock Exchange</v>
      </c>
      <c r="G46" s="24" t="str" cm="1">
        <f t="array" ref="G46">_FV(A46,"Ticker symbol",TRUE)</f>
        <v>DX</v>
      </c>
      <c r="H46" s="119">
        <v>44972</v>
      </c>
      <c r="I46" s="18">
        <v>7</v>
      </c>
      <c r="J46" s="25">
        <v>13.84</v>
      </c>
      <c r="K46" s="18">
        <v>19</v>
      </c>
      <c r="L46" s="38">
        <f>Table3[[#This Row],[Shares]]*Table3[[#This Row],[Pur. Price]]</f>
        <v>96.88</v>
      </c>
      <c r="M46" s="48">
        <f>Table3[[#This Row],[Close]]*Table3[[#This Row],[Shares]]</f>
        <v>75.424999999999997</v>
      </c>
      <c r="N46" s="49">
        <f>(Table3[[#This Row],[Pos. Value]]-Table3[[#This Row],[Amt. Paid]])+Table3[[#This Row],[Div. Earned]]</f>
        <v>-11.444999999999999</v>
      </c>
      <c r="O46" s="29">
        <f>Table3[[#This Row],[G/L ($)]]/Table3[[#This Row],[Amt. Paid]]</f>
        <v>-0.11813583815028901</v>
      </c>
      <c r="P46" s="30">
        <v>10.01</v>
      </c>
      <c r="Q46" s="45" t="s">
        <v>17</v>
      </c>
    </row>
    <row r="47" spans="1:17" ht="16.5" thickBot="1" x14ac:dyDescent="0.3">
      <c r="A47" s="43" t="e" vm="44">
        <v>#VALUE!</v>
      </c>
      <c r="B47" s="23" cm="1">
        <f t="array" ref="B47">_FV(A47,"Price")</f>
        <v>77.88</v>
      </c>
      <c r="C47" s="23" cm="1">
        <f t="array" ref="C47">_FV(A47,"Open")</f>
        <v>76.91</v>
      </c>
      <c r="D47" s="23" cm="1">
        <f t="array" ref="D47">_FV(A47,"High")</f>
        <v>78.11</v>
      </c>
      <c r="E47" s="23" cm="1">
        <f t="array" ref="E47">_FV(A47,"Low")</f>
        <v>76.2</v>
      </c>
      <c r="F47" s="24" t="str" cm="1">
        <f t="array" ref="F47">_FV(A47,"Exchange")</f>
        <v>New York Stock Exchange</v>
      </c>
      <c r="G47" s="24" t="str" cm="1">
        <f t="array" ref="G47">_FV(A47,"Ticker symbol",TRUE)</f>
        <v>UAN</v>
      </c>
      <c r="H47" s="120">
        <v>44987</v>
      </c>
      <c r="I47" s="19">
        <v>1</v>
      </c>
      <c r="J47" s="31">
        <v>115</v>
      </c>
      <c r="K47" s="75">
        <v>89</v>
      </c>
      <c r="L47" s="38">
        <f>Table3[[#This Row],[Shares]]*Table3[[#This Row],[Pur. Price]]</f>
        <v>115</v>
      </c>
      <c r="M47" s="48">
        <f>Table3[[#This Row],[Close]]*Table3[[#This Row],[Shares]]</f>
        <v>77.88</v>
      </c>
      <c r="N47" s="49">
        <f>(Table3[[#This Row],[Pos. Value]]-Table3[[#This Row],[Amt. Paid]])+Table3[[#This Row],[Div. Earned]]</f>
        <v>-12.050000000000004</v>
      </c>
      <c r="O47" s="29">
        <f>Table3[[#This Row],[G/L ($)]]/Table3[[#This Row],[Amt. Paid]]</f>
        <v>-0.10478260869565222</v>
      </c>
      <c r="P47" s="35">
        <v>25.07</v>
      </c>
      <c r="Q47" s="46" t="s">
        <v>17</v>
      </c>
    </row>
    <row r="48" spans="1:17" ht="16.5" thickBot="1" x14ac:dyDescent="0.3">
      <c r="A48" s="43" t="e" vm="45">
        <v>#VALUE!</v>
      </c>
      <c r="B48" s="23" cm="1">
        <f t="array" ref="B48">_FV(A48,"Price")</f>
        <v>17.5</v>
      </c>
      <c r="C48" s="23" cm="1">
        <f t="array" ref="C48">_FV(A48,"Open")</f>
        <v>17.010000000000002</v>
      </c>
      <c r="D48" s="23" cm="1">
        <f t="array" ref="D48">_FV(A48,"High")</f>
        <v>17.7</v>
      </c>
      <c r="E48" s="23" cm="1">
        <f t="array" ref="E48">_FV(A48,"Low")</f>
        <v>17.010000000000002</v>
      </c>
      <c r="F48" s="24" t="str" cm="1">
        <f t="array" ref="F48">_FV(A48,"Exchange")</f>
        <v>Nasdaq Stock Market</v>
      </c>
      <c r="G48" s="24" t="str" cm="1">
        <f t="array" ref="G48">_FV(A48,"Ticker symbol",TRUE)</f>
        <v>PTMN</v>
      </c>
      <c r="H48" s="120">
        <v>44330</v>
      </c>
      <c r="I48" s="19">
        <v>4</v>
      </c>
      <c r="J48" s="31">
        <v>23.97</v>
      </c>
      <c r="K48" s="19">
        <v>32</v>
      </c>
      <c r="L48" s="38">
        <f>Table3[[#This Row],[Shares]]*Table3[[#This Row],[Pur. Price]]</f>
        <v>95.88</v>
      </c>
      <c r="M48" s="48">
        <f>Table3[[#This Row],[Close]]*Table3[[#This Row],[Shares]]</f>
        <v>70</v>
      </c>
      <c r="N48" s="49">
        <f>(Table3[[#This Row],[Pos. Value]]-Table3[[#This Row],[Amt. Paid]])+Table3[[#This Row],[Div. Earned]]</f>
        <v>-12.439999999999996</v>
      </c>
      <c r="O48" s="29">
        <f>Table3[[#This Row],[G/L ($)]]/Table3[[#This Row],[Amt. Paid]]</f>
        <v>-0.12974551522736752</v>
      </c>
      <c r="P48" s="35">
        <v>13.44</v>
      </c>
      <c r="Q48" s="46" t="s">
        <v>17</v>
      </c>
    </row>
    <row r="49" spans="1:17" ht="16.5" thickBot="1" x14ac:dyDescent="0.3">
      <c r="A49" s="42" t="e" vm="46">
        <v>#VALUE!</v>
      </c>
      <c r="B49" s="23" cm="1">
        <f t="array" ref="B49">_FV(A49,"Price")</f>
        <v>0.54</v>
      </c>
      <c r="C49" s="23" cm="1">
        <f t="array" ref="C49">_FV(A49,"Open")</f>
        <v>0.54</v>
      </c>
      <c r="D49" s="23" cm="1">
        <f t="array" ref="D49">_FV(A49,"High")</f>
        <v>0.54</v>
      </c>
      <c r="E49" s="23" cm="1">
        <f t="array" ref="E49">_FV(A49,"Low")</f>
        <v>0.54</v>
      </c>
      <c r="F49" s="24" t="str" cm="1">
        <f t="array" ref="F49">_FV(A49,"Exchange")</f>
        <v>OTC Markets</v>
      </c>
      <c r="G49" s="24" t="str" cm="1">
        <f t="array" ref="G49">_FV(A49,"Ticker symbol",TRUE)</f>
        <v>RBCN</v>
      </c>
      <c r="H49" s="119">
        <v>44798</v>
      </c>
      <c r="I49" s="18">
        <v>7</v>
      </c>
      <c r="J49" s="25">
        <v>14.51</v>
      </c>
      <c r="K49" s="74">
        <v>3</v>
      </c>
      <c r="L49" s="38">
        <f>Table3[[#This Row],[Shares]]*Table3[[#This Row],[Pur. Price]]</f>
        <v>101.57</v>
      </c>
      <c r="M49" s="48">
        <f>Table3[[#This Row],[Close]]*Table3[[#This Row],[Shares]]</f>
        <v>3.7800000000000002</v>
      </c>
      <c r="N49" s="49">
        <f>(Table3[[#This Row],[Pos. Value]]-Table3[[#This Row],[Amt. Paid]])+Table3[[#This Row],[Div. Earned]]</f>
        <v>-13.089999999999989</v>
      </c>
      <c r="O49" s="29">
        <f>Table3[[#This Row],[G/L ($)]]/Table3[[#This Row],[Amt. Paid]]</f>
        <v>-0.12887663680220529</v>
      </c>
      <c r="P49" s="30">
        <v>84.7</v>
      </c>
      <c r="Q49" s="45" t="s">
        <v>17</v>
      </c>
    </row>
    <row r="50" spans="1:17" ht="16.5" thickBot="1" x14ac:dyDescent="0.3">
      <c r="A50" s="43" t="e" vm="47">
        <v>#VALUE!</v>
      </c>
      <c r="B50" s="23" cm="1">
        <f t="array" ref="B50">_FV(A50,"Price")</f>
        <v>13.66</v>
      </c>
      <c r="C50" s="23" cm="1">
        <f t="array" ref="C50">_FV(A50,"Open")</f>
        <v>13.45</v>
      </c>
      <c r="D50" s="23" cm="1">
        <f t="array" ref="D50">_FV(A50,"High")</f>
        <v>13.68</v>
      </c>
      <c r="E50" s="23" cm="1">
        <f t="array" ref="E50">_FV(A50,"Low")</f>
        <v>13.445</v>
      </c>
      <c r="F50" s="24" t="str" cm="1">
        <f t="array" ref="F50">_FV(A50,"Exchange")</f>
        <v>New York Stock Exchange</v>
      </c>
      <c r="G50" s="24" t="str" cm="1">
        <f t="array" ref="G50">_FV(A50,"Ticker symbol",TRUE)</f>
        <v>LGI</v>
      </c>
      <c r="H50" s="120">
        <v>44330</v>
      </c>
      <c r="I50" s="19">
        <v>6</v>
      </c>
      <c r="J50" s="31">
        <v>17.600000000000001</v>
      </c>
      <c r="K50" s="19">
        <v>18.5</v>
      </c>
      <c r="L50" s="38">
        <f>Table3[[#This Row],[Shares]]*Table3[[#This Row],[Pur. Price]]</f>
        <v>105.60000000000001</v>
      </c>
      <c r="M50" s="48">
        <f>Table3[[#This Row],[Close]]*Table3[[#This Row],[Shares]]</f>
        <v>81.960000000000008</v>
      </c>
      <c r="N50" s="49">
        <f>(Table3[[#This Row],[Pos. Value]]-Table3[[#This Row],[Amt. Paid]])+Table3[[#This Row],[Div. Earned]]</f>
        <v>-14.48</v>
      </c>
      <c r="O50" s="29">
        <f>Table3[[#This Row],[G/L ($)]]/Table3[[#This Row],[Amt. Paid]]</f>
        <v>-0.13712121212121212</v>
      </c>
      <c r="P50" s="35">
        <v>9.16</v>
      </c>
      <c r="Q50" s="46" t="s">
        <v>17</v>
      </c>
    </row>
    <row r="51" spans="1:17" ht="16.5" thickBot="1" x14ac:dyDescent="0.3">
      <c r="A51" s="42" t="e" vm="48">
        <v>#VALUE!</v>
      </c>
      <c r="B51" s="23" cm="1">
        <f t="array" ref="B51">_FV(A51,"Price")</f>
        <v>12.99</v>
      </c>
      <c r="C51" s="23" cm="1">
        <f t="array" ref="C51">_FV(A51,"Open")</f>
        <v>13.01</v>
      </c>
      <c r="D51" s="23" cm="1">
        <f t="array" ref="D51">_FV(A51,"High")</f>
        <v>13.045</v>
      </c>
      <c r="E51" s="23" cm="1">
        <f t="array" ref="E51">_FV(A51,"Low")</f>
        <v>12.91</v>
      </c>
      <c r="F51" s="24" t="str" cm="1">
        <f t="array" ref="F51">_FV(A51,"Exchange")</f>
        <v>New York Stock Exchange</v>
      </c>
      <c r="G51" s="24" t="str" cm="1">
        <f t="array" ref="G51">_FV(A51,"Ticker symbol",TRUE)</f>
        <v>TWO</v>
      </c>
      <c r="H51" s="119">
        <v>44330</v>
      </c>
      <c r="I51" s="18">
        <v>5</v>
      </c>
      <c r="J51" s="25">
        <v>19.8</v>
      </c>
      <c r="K51" s="74">
        <v>20</v>
      </c>
      <c r="L51" s="38">
        <f>Table3[[#This Row],[Shares]]*Table3[[#This Row],[Pur. Price]]</f>
        <v>99</v>
      </c>
      <c r="M51" s="48">
        <f>Table3[[#This Row],[Close]]*Table3[[#This Row],[Shares]]</f>
        <v>64.95</v>
      </c>
      <c r="N51" s="49">
        <f>(Table3[[#This Row],[Pos. Value]]-Table3[[#This Row],[Amt. Paid]])+Table3[[#This Row],[Div. Earned]]</f>
        <v>-14.499999999999996</v>
      </c>
      <c r="O51" s="29">
        <f>Table3[[#This Row],[G/L ($)]]/Table3[[#This Row],[Amt. Paid]]</f>
        <v>-0.14646464646464644</v>
      </c>
      <c r="P51" s="30">
        <v>19.55</v>
      </c>
      <c r="Q51" s="45" t="s">
        <v>17</v>
      </c>
    </row>
    <row r="52" spans="1:17" ht="16.5" thickBot="1" x14ac:dyDescent="0.3">
      <c r="A52" s="43" t="e" vm="49">
        <v>#VALUE!</v>
      </c>
      <c r="B52" s="23" cm="1">
        <f t="array" ref="B52">_FV(A52,"Price")</f>
        <v>9.56</v>
      </c>
      <c r="C52" s="23" cm="1">
        <f t="array" ref="C52">_FV(A52,"Open")</f>
        <v>9.65</v>
      </c>
      <c r="D52" s="23" cm="1">
        <f t="array" ref="D52">_FV(A52,"High")</f>
        <v>9.68</v>
      </c>
      <c r="E52" s="23" cm="1">
        <f t="array" ref="E52">_FV(A52,"Low")</f>
        <v>9.5449999999999999</v>
      </c>
      <c r="F52" s="24" t="str" cm="1">
        <f t="array" ref="F52">_FV(A52,"Exchange")</f>
        <v>New York Stock Exchange</v>
      </c>
      <c r="G52" s="24" t="str" cm="1">
        <f t="array" ref="G52">_FV(A52,"Ticker symbol",TRUE)</f>
        <v>ACRE</v>
      </c>
      <c r="H52" s="120">
        <v>44330</v>
      </c>
      <c r="I52" s="19">
        <v>7</v>
      </c>
      <c r="J52" s="31">
        <v>13.76</v>
      </c>
      <c r="K52" s="75">
        <v>15</v>
      </c>
      <c r="L52" s="38">
        <f>Table3[[#This Row],[Shares]]*Table3[[#This Row],[Pur. Price]]</f>
        <v>96.32</v>
      </c>
      <c r="M52" s="48">
        <f>Table3[[#This Row],[Close]]*Table3[[#This Row],[Shares]]</f>
        <v>66.92</v>
      </c>
      <c r="N52" s="49">
        <f>(Table3[[#This Row],[Pos. Value]]-Table3[[#This Row],[Amt. Paid]])+Table3[[#This Row],[Div. Earned]]</f>
        <v>-14.839999999999991</v>
      </c>
      <c r="O52" s="29">
        <f>Table3[[#This Row],[G/L ($)]]/Table3[[#This Row],[Amt. Paid]]</f>
        <v>-0.15406976744186038</v>
      </c>
      <c r="P52" s="35">
        <v>14.56</v>
      </c>
      <c r="Q52" s="46" t="s">
        <v>17</v>
      </c>
    </row>
    <row r="53" spans="1:17" ht="16.5" thickBot="1" x14ac:dyDescent="0.3">
      <c r="A53" s="43" t="e" vm="50">
        <v>#VALUE!</v>
      </c>
      <c r="B53" s="23" cm="1">
        <f t="array" ref="B53">_FV(A53,"Price")</f>
        <v>5.74</v>
      </c>
      <c r="C53" s="23" cm="1">
        <f t="array" ref="C53">_FV(A53,"Open")</f>
        <v>5.62</v>
      </c>
      <c r="D53" s="23" cm="1">
        <f t="array" ref="D53">_FV(A53,"High")</f>
        <v>5.8049999999999997</v>
      </c>
      <c r="E53" s="23" cm="1">
        <f t="array" ref="E53">_FV(A53,"Low")</f>
        <v>5.5949999999999998</v>
      </c>
      <c r="F53" s="24" t="str" cm="1">
        <f t="array" ref="F53">_FV(A53,"Exchange")</f>
        <v>Nasdaq Stock Market</v>
      </c>
      <c r="G53" s="24" t="str" cm="1">
        <f t="array" ref="G53">_FV(A53,"Ticker symbol",TRUE)</f>
        <v>HIMX</v>
      </c>
      <c r="H53" s="120">
        <v>44330</v>
      </c>
      <c r="I53" s="19">
        <v>11</v>
      </c>
      <c r="J53" s="31">
        <v>8.84</v>
      </c>
      <c r="K53" s="75">
        <v>10</v>
      </c>
      <c r="L53" s="38">
        <f>Table3[[#This Row],[Shares]]*Table3[[#This Row],[Pur. Price]]</f>
        <v>97.24</v>
      </c>
      <c r="M53" s="48">
        <f>Table3[[#This Row],[Close]]*Table3[[#This Row],[Shares]]</f>
        <v>63.14</v>
      </c>
      <c r="N53" s="49">
        <f>(Table3[[#This Row],[Pos. Value]]-Table3[[#This Row],[Amt. Paid]])+Table3[[#This Row],[Div. Earned]]</f>
        <v>-15.289999999999996</v>
      </c>
      <c r="O53" s="29">
        <f>Table3[[#This Row],[G/L ($)]]/Table3[[#This Row],[Amt. Paid]]</f>
        <v>-0.15723981900452486</v>
      </c>
      <c r="P53" s="31">
        <v>18.809999999999999</v>
      </c>
      <c r="Q53" s="46" t="s">
        <v>17</v>
      </c>
    </row>
    <row r="54" spans="1:17" ht="16.5" thickBot="1" x14ac:dyDescent="0.3">
      <c r="A54" s="42" t="e" vm="51">
        <v>#VALUE!</v>
      </c>
      <c r="B54" s="23" cm="1">
        <f t="array" ref="B54">_FV(A54,"Price")</f>
        <v>18.399999999999999</v>
      </c>
      <c r="C54" s="23" cm="1">
        <f t="array" ref="C54">_FV(A54,"Open")</f>
        <v>18.57</v>
      </c>
      <c r="D54" s="23" cm="1">
        <f t="array" ref="D54">_FV(A54,"High")</f>
        <v>18.68</v>
      </c>
      <c r="E54" s="23" cm="1">
        <f t="array" ref="E54">_FV(A54,"Low")</f>
        <v>18.29</v>
      </c>
      <c r="F54" s="24" t="str" cm="1">
        <f t="array" ref="F54">_FV(A54,"Exchange")</f>
        <v>Nasdaq Stock Market</v>
      </c>
      <c r="G54" s="24" t="str" cm="1">
        <f t="array" ref="G54">_FV(A54,"Ticker symbol",TRUE)</f>
        <v>SBLK</v>
      </c>
      <c r="H54" s="119">
        <v>44330</v>
      </c>
      <c r="I54" s="18">
        <v>4</v>
      </c>
      <c r="J54" s="25">
        <v>28.76</v>
      </c>
      <c r="K54" s="74">
        <v>30</v>
      </c>
      <c r="L54" s="38">
        <f>Table3[[#This Row],[Shares]]*Table3[[#This Row],[Pur. Price]]</f>
        <v>115.04</v>
      </c>
      <c r="M54" s="48">
        <f>Table3[[#This Row],[Close]]*Table3[[#This Row],[Shares]]</f>
        <v>73.599999999999994</v>
      </c>
      <c r="N54" s="49">
        <f>(Table3[[#This Row],[Pos. Value]]-Table3[[#This Row],[Amt. Paid]])+Table3[[#This Row],[Div. Earned]]</f>
        <v>-16.110000000000014</v>
      </c>
      <c r="O54" s="29">
        <f>Table3[[#This Row],[G/L ($)]]/Table3[[#This Row],[Amt. Paid]]</f>
        <v>-0.14003824756606409</v>
      </c>
      <c r="P54" s="30">
        <v>25.33</v>
      </c>
      <c r="Q54" s="45" t="s">
        <v>17</v>
      </c>
    </row>
    <row r="55" spans="1:17" ht="16.5" thickBot="1" x14ac:dyDescent="0.3">
      <c r="A55" s="43" t="e" vm="52">
        <v>#VALUE!</v>
      </c>
      <c r="B55" s="23" cm="1">
        <f t="array" ref="B55">_FV(A55,"Price")</f>
        <v>4.05</v>
      </c>
      <c r="C55" s="23" cm="1">
        <f t="array" ref="C55">_FV(A55,"Open")</f>
        <v>4</v>
      </c>
      <c r="D55" s="23" cm="1">
        <f t="array" ref="D55">_FV(A55,"High")</f>
        <v>4.18</v>
      </c>
      <c r="E55" s="23" cm="1">
        <f t="array" ref="E55">_FV(A55,"Low")</f>
        <v>3.98</v>
      </c>
      <c r="F55" s="24" t="str" cm="1">
        <f t="array" ref="F55">_FV(A55,"Exchange")</f>
        <v>Nasdaq Stock Market</v>
      </c>
      <c r="G55" s="24" t="str" cm="1">
        <f t="array" ref="G55">_FV(A55,"Ticker symbol",TRUE)</f>
        <v>DALN</v>
      </c>
      <c r="H55" s="120">
        <v>44964</v>
      </c>
      <c r="I55" s="19">
        <v>18</v>
      </c>
      <c r="J55" s="31">
        <v>5.5</v>
      </c>
      <c r="K55" s="75">
        <v>7</v>
      </c>
      <c r="L55" s="38">
        <f>Table3[[#This Row],[Shares]]*Table3[[#This Row],[Pur. Price]]</f>
        <v>99</v>
      </c>
      <c r="M55" s="48">
        <f>Table3[[#This Row],[Close]]*Table3[[#This Row],[Shares]]</f>
        <v>72.899999999999991</v>
      </c>
      <c r="N55" s="49">
        <f>(Table3[[#This Row],[Pos. Value]]-Table3[[#This Row],[Amt. Paid]])+Table3[[#This Row],[Div. Earned]]</f>
        <v>-17.460000000000008</v>
      </c>
      <c r="O55" s="29">
        <f>Table3[[#This Row],[G/L ($)]]/Table3[[#This Row],[Amt. Paid]]</f>
        <v>-0.17636363636363644</v>
      </c>
      <c r="P55" s="35">
        <v>8.64</v>
      </c>
      <c r="Q55" s="46" t="s">
        <v>17</v>
      </c>
    </row>
    <row r="56" spans="1:17" ht="16.5" thickBot="1" x14ac:dyDescent="0.3">
      <c r="A56" s="43" t="e" vm="53">
        <v>#VALUE!</v>
      </c>
      <c r="B56" s="23" cm="1">
        <f t="array" ref="B56">_FV(A56,"Price")</f>
        <v>13.48</v>
      </c>
      <c r="C56" s="23" cm="1">
        <f t="array" ref="C56">_FV(A56,"Open")</f>
        <v>13.73</v>
      </c>
      <c r="D56" s="23" cm="1">
        <f t="array" ref="D56">_FV(A56,"High")</f>
        <v>13.77</v>
      </c>
      <c r="E56" s="23" cm="1">
        <f t="array" ref="E56">_FV(A56,"Low")</f>
        <v>13.42</v>
      </c>
      <c r="F56" s="24" t="str" cm="1">
        <f t="array" ref="F56">_FV(A56,"Exchange")</f>
        <v>New York Stock Exchange</v>
      </c>
      <c r="G56" s="24" t="str" cm="1">
        <f t="array" ref="G56">_FV(A56,"Ticker symbol",TRUE)</f>
        <v>GNK</v>
      </c>
      <c r="H56" s="120">
        <v>44330</v>
      </c>
      <c r="I56" s="19">
        <v>6</v>
      </c>
      <c r="J56" s="31">
        <v>17.850000000000001</v>
      </c>
      <c r="K56" s="75">
        <v>18</v>
      </c>
      <c r="L56" s="38">
        <f>Table3[[#This Row],[Shares]]*Table3[[#This Row],[Pur. Price]]</f>
        <v>107.10000000000001</v>
      </c>
      <c r="M56" s="48">
        <f>Table3[[#This Row],[Close]]*Table3[[#This Row],[Shares]]</f>
        <v>80.88</v>
      </c>
      <c r="N56" s="49">
        <f>(Table3[[#This Row],[Pos. Value]]-Table3[[#This Row],[Amt. Paid]])+Table3[[#This Row],[Div. Earned]]</f>
        <v>-18.420000000000012</v>
      </c>
      <c r="O56" s="29">
        <f>Table3[[#This Row],[G/L ($)]]/Table3[[#This Row],[Amt. Paid]]</f>
        <v>-0.17198879551820739</v>
      </c>
      <c r="P56" s="35">
        <v>7.8</v>
      </c>
      <c r="Q56" s="46" t="s">
        <v>17</v>
      </c>
    </row>
    <row r="57" spans="1:17" ht="16.5" thickBot="1" x14ac:dyDescent="0.3">
      <c r="A57" s="42" t="e" vm="32">
        <v>#VALUE!</v>
      </c>
      <c r="B57" s="23" cm="1">
        <f t="array" ref="B57">_FV(A57,"Price")</f>
        <v>7.2249999999999996</v>
      </c>
      <c r="C57" s="23" cm="1">
        <f t="array" ref="C57">_FV(A57,"Open")</f>
        <v>7.28</v>
      </c>
      <c r="D57" s="23" cm="1">
        <f t="array" ref="D57">_FV(A57,"High")</f>
        <v>7.3</v>
      </c>
      <c r="E57" s="23" cm="1">
        <f t="array" ref="E57">_FV(A57,"Low")</f>
        <v>7.15</v>
      </c>
      <c r="F57" s="24" t="str" cm="1">
        <f t="array" ref="F57">_FV(A57,"Exchange")</f>
        <v>New York Stock Exchange</v>
      </c>
      <c r="G57" s="24" t="str" cm="1">
        <f t="array" ref="G57">_FV(A57,"Ticker symbol",TRUE)</f>
        <v>CLM</v>
      </c>
      <c r="H57" s="119">
        <v>44330</v>
      </c>
      <c r="I57" s="18">
        <v>7</v>
      </c>
      <c r="J57" s="25">
        <v>13.54</v>
      </c>
      <c r="K57" s="18">
        <v>16</v>
      </c>
      <c r="L57" s="38">
        <f>Table3[[#This Row],[Shares]]*Table3[[#This Row],[Pur. Price]]</f>
        <v>94.78</v>
      </c>
      <c r="M57" s="48">
        <f>Table3[[#This Row],[Close]]*Table3[[#This Row],[Shares]]</f>
        <v>50.574999999999996</v>
      </c>
      <c r="N57" s="49">
        <f>(Table3[[#This Row],[Pos. Value]]-Table3[[#This Row],[Amt. Paid]])+Table3[[#This Row],[Div. Earned]]</f>
        <v>-19.825000000000006</v>
      </c>
      <c r="O57" s="29">
        <f>Table3[[#This Row],[G/L ($)]]/Table3[[#This Row],[Amt. Paid]]</f>
        <v>-0.20916860097066897</v>
      </c>
      <c r="P57" s="30">
        <v>24.38</v>
      </c>
      <c r="Q57" s="45" t="s">
        <v>18</v>
      </c>
    </row>
    <row r="58" spans="1:17" ht="16.5" thickBot="1" x14ac:dyDescent="0.3">
      <c r="A58" s="42" t="e" vm="54">
        <v>#VALUE!</v>
      </c>
      <c r="B58" s="23" cm="1">
        <f t="array" ref="B58">_FV(A58,"Price")</f>
        <v>4.9550000000000001</v>
      </c>
      <c r="C58" s="23" cm="1">
        <f t="array" ref="C58">_FV(A58,"Open")</f>
        <v>4.9400000000000004</v>
      </c>
      <c r="D58" s="23" cm="1">
        <f t="array" ref="D58">_FV(A58,"High")</f>
        <v>4.9800000000000004</v>
      </c>
      <c r="E58" s="23" cm="1">
        <f t="array" ref="E58">_FV(A58,"Low")</f>
        <v>4.9301000000000004</v>
      </c>
      <c r="F58" s="24" t="str" cm="1">
        <f t="array" ref="F58">_FV(A58,"Exchange")</f>
        <v>New York Stock Exchange</v>
      </c>
      <c r="G58" s="24" t="str" cm="1">
        <f t="array" ref="G58">_FV(A58,"Ticker symbol",TRUE)</f>
        <v>ZTR</v>
      </c>
      <c r="H58" s="119">
        <v>44330</v>
      </c>
      <c r="I58" s="18">
        <v>12</v>
      </c>
      <c r="J58" s="25">
        <v>8.07</v>
      </c>
      <c r="K58" s="74">
        <v>10</v>
      </c>
      <c r="L58" s="38">
        <f>Table3[[#This Row],[Shares]]*Table3[[#This Row],[Pur. Price]]</f>
        <v>96.84</v>
      </c>
      <c r="M58" s="48">
        <f>Table3[[#This Row],[Close]]*Table3[[#This Row],[Shares]]</f>
        <v>59.46</v>
      </c>
      <c r="N58" s="49">
        <f>(Table3[[#This Row],[Pos. Value]]-Table3[[#This Row],[Amt. Paid]])+Table3[[#This Row],[Div. Earned]]</f>
        <v>-23.700000000000003</v>
      </c>
      <c r="O58" s="29">
        <f>Table3[[#This Row],[G/L ($)]]/Table3[[#This Row],[Amt. Paid]]</f>
        <v>-0.24473358116480795</v>
      </c>
      <c r="P58" s="30">
        <v>13.68</v>
      </c>
      <c r="Q58" s="45" t="s">
        <v>17</v>
      </c>
    </row>
    <row r="59" spans="1:17" ht="16.5" thickBot="1" x14ac:dyDescent="0.3">
      <c r="A59" s="43" t="e" vm="55">
        <v>#VALUE!</v>
      </c>
      <c r="B59" s="23" cm="1">
        <f t="array" ref="B59">_FV(A59,"Price")</f>
        <v>13.51</v>
      </c>
      <c r="C59" s="23" cm="1">
        <f t="array" ref="C59">_FV(A59,"Open")</f>
        <v>13.99</v>
      </c>
      <c r="D59" s="23" cm="1">
        <f t="array" ref="D59">_FV(A59,"High")</f>
        <v>13.99</v>
      </c>
      <c r="E59" s="23" cm="1">
        <f t="array" ref="E59">_FV(A59,"Low")</f>
        <v>13.51</v>
      </c>
      <c r="F59" s="24" t="str" cm="1">
        <f t="array" ref="F59">_FV(A59,"Exchange")</f>
        <v>Nasdaq Stock Market</v>
      </c>
      <c r="G59" s="24" t="str" cm="1">
        <f t="array" ref="G59">_FV(A59,"Ticker symbol",TRUE)</f>
        <v>NEWT</v>
      </c>
      <c r="H59" s="120">
        <v>44330</v>
      </c>
      <c r="I59" s="19">
        <v>4</v>
      </c>
      <c r="J59" s="31">
        <v>22.49</v>
      </c>
      <c r="K59" s="19">
        <v>24.5</v>
      </c>
      <c r="L59" s="38">
        <f>Table3[[#This Row],[Shares]]*Table3[[#This Row],[Pur. Price]]</f>
        <v>89.96</v>
      </c>
      <c r="M59" s="48">
        <f>Table3[[#This Row],[Close]]*Table3[[#This Row],[Shares]]</f>
        <v>54.04</v>
      </c>
      <c r="N59" s="49">
        <f>(Table3[[#This Row],[Pos. Value]]-Table3[[#This Row],[Amt. Paid]])+Table3[[#This Row],[Div. Earned]]</f>
        <v>-23.739999999999995</v>
      </c>
      <c r="O59" s="29">
        <f>Table3[[#This Row],[G/L ($)]]/Table3[[#This Row],[Amt. Paid]]</f>
        <v>-0.26389506447309913</v>
      </c>
      <c r="P59" s="35">
        <v>12.18</v>
      </c>
      <c r="Q59" s="46" t="s">
        <v>17</v>
      </c>
    </row>
    <row r="60" spans="1:17" ht="16.5" thickBot="1" x14ac:dyDescent="0.3">
      <c r="A60" s="43" t="e" vm="56">
        <v>#VALUE!</v>
      </c>
      <c r="B60" s="23" cm="1">
        <f t="array" ref="B60">_FV(A60,"Price")</f>
        <v>8.4</v>
      </c>
      <c r="C60" s="23" cm="1">
        <f t="array" ref="C60">_FV(A60,"Open")</f>
        <v>8.35</v>
      </c>
      <c r="D60" s="23" cm="1">
        <f t="array" ref="D60">_FV(A60,"High")</f>
        <v>8.42</v>
      </c>
      <c r="E60" s="23" cm="1">
        <f t="array" ref="E60">_FV(A60,"Low")</f>
        <v>8.25</v>
      </c>
      <c r="F60" s="24" t="str" cm="1">
        <f t="array" ref="F60">_FV(A60,"Exchange")</f>
        <v>Nasdaq Stock Market</v>
      </c>
      <c r="G60" s="24" t="str" cm="1">
        <f t="array" ref="G60">_FV(A60,"Ticker symbol",TRUE)</f>
        <v>AGNC</v>
      </c>
      <c r="H60" s="120">
        <v>44330</v>
      </c>
      <c r="I60" s="19">
        <v>5</v>
      </c>
      <c r="J60" s="31">
        <v>17.64</v>
      </c>
      <c r="K60" s="19">
        <v>10</v>
      </c>
      <c r="L60" s="38">
        <f>Table3[[#This Row],[Shares]]*Table3[[#This Row],[Pur. Price]]</f>
        <v>88.2</v>
      </c>
      <c r="M60" s="48">
        <f>Table3[[#This Row],[Close]]*Table3[[#This Row],[Shares]]</f>
        <v>42</v>
      </c>
      <c r="N60" s="49">
        <f>(Table3[[#This Row],[Pos. Value]]-Table3[[#This Row],[Amt. Paid]])+Table3[[#This Row],[Div. Earned]]</f>
        <v>-26.890000000000004</v>
      </c>
      <c r="O60" s="29">
        <f>Table3[[#This Row],[G/L ($)]]/Table3[[#This Row],[Amt. Paid]]</f>
        <v>-0.30487528344671205</v>
      </c>
      <c r="P60" s="35">
        <v>19.309999999999999</v>
      </c>
      <c r="Q60" s="46" t="s">
        <v>17</v>
      </c>
    </row>
    <row r="61" spans="1:17" ht="16.5" thickBot="1" x14ac:dyDescent="0.3">
      <c r="A61" s="43" t="e" vm="57">
        <v>#VALUE!</v>
      </c>
      <c r="B61" s="23" cm="1">
        <f t="array" ref="B61">_FV(A61,"Price")</f>
        <v>15.645</v>
      </c>
      <c r="C61" s="23" cm="1">
        <f t="array" ref="C61">_FV(A61,"Open")</f>
        <v>15.68</v>
      </c>
      <c r="D61" s="23" cm="1">
        <f t="array" ref="D61">_FV(A61,"High")</f>
        <v>15.74</v>
      </c>
      <c r="E61" s="23" cm="1">
        <f t="array" ref="E61">_FV(A61,"Low")</f>
        <v>15.46</v>
      </c>
      <c r="F61" s="24" t="str" cm="1">
        <f t="array" ref="F61">_FV(A61,"Exchange")</f>
        <v>New York Stock Exchange</v>
      </c>
      <c r="G61" s="24" t="str" cm="1">
        <f t="array" ref="G61">_FV(A61,"Ticker symbol",TRUE)</f>
        <v>T</v>
      </c>
      <c r="H61" s="120">
        <v>44330</v>
      </c>
      <c r="I61" s="19">
        <v>4</v>
      </c>
      <c r="J61" s="31">
        <v>27.47</v>
      </c>
      <c r="K61" s="75">
        <v>30</v>
      </c>
      <c r="L61" s="38">
        <f>Table3[[#This Row],[Shares]]*Table3[[#This Row],[Pur. Price]]</f>
        <v>109.88</v>
      </c>
      <c r="M61" s="48">
        <f>Table3[[#This Row],[Close]]*Table3[[#This Row],[Shares]]</f>
        <v>62.58</v>
      </c>
      <c r="N61" s="49">
        <f>(Table3[[#This Row],[Pos. Value]]-Table3[[#This Row],[Amt. Paid]])+Table3[[#This Row],[Div. Earned]]</f>
        <v>-32.869999999999997</v>
      </c>
      <c r="O61" s="29">
        <f>Table3[[#This Row],[G/L ($)]]/Table3[[#This Row],[Amt. Paid]]</f>
        <v>-0.2991445212959592</v>
      </c>
      <c r="P61" s="35">
        <v>14.43</v>
      </c>
      <c r="Q61" s="46" t="s">
        <v>17</v>
      </c>
    </row>
    <row r="62" spans="1:17" ht="16.5" thickBot="1" x14ac:dyDescent="0.3">
      <c r="A62" s="42" t="e" vm="58">
        <v>#VALUE!</v>
      </c>
      <c r="B62" s="23" cm="1">
        <f t="array" ref="B62">_FV(A62,"Price")</f>
        <v>7.39</v>
      </c>
      <c r="C62" s="23" cm="1">
        <f t="array" ref="C62">_FV(A62,"Open")</f>
        <v>7.44</v>
      </c>
      <c r="D62" s="23" cm="1">
        <f t="array" ref="D62">_FV(A62,"High")</f>
        <v>7.47</v>
      </c>
      <c r="E62" s="23" cm="1">
        <f t="array" ref="E62">_FV(A62,"Low")</f>
        <v>7.34</v>
      </c>
      <c r="F62" s="24" t="str" cm="1">
        <f t="array" ref="F62">_FV(A62,"Exchange")</f>
        <v>Nasdaq Stock Market</v>
      </c>
      <c r="G62" s="24" t="str" cm="1">
        <f t="array" ref="G62">_FV(A62,"Ticker symbol",TRUE)</f>
        <v>GOGL</v>
      </c>
      <c r="H62" s="119">
        <v>44330</v>
      </c>
      <c r="I62" s="18">
        <v>7</v>
      </c>
      <c r="J62" s="25">
        <v>13.47</v>
      </c>
      <c r="K62" s="74">
        <v>15</v>
      </c>
      <c r="L62" s="38">
        <f>Table3[[#This Row],[Shares]]*Table3[[#This Row],[Pur. Price]]</f>
        <v>94.29</v>
      </c>
      <c r="M62" s="48">
        <f>Table3[[#This Row],[Close]]*Table3[[#This Row],[Shares]]</f>
        <v>51.73</v>
      </c>
      <c r="N62" s="49">
        <f>(Table3[[#This Row],[Pos. Value]]-Table3[[#This Row],[Amt. Paid]])+Table3[[#This Row],[Div. Earned]]</f>
        <v>-33.110000000000014</v>
      </c>
      <c r="O62" s="29">
        <f>Table3[[#This Row],[G/L ($)]]/Table3[[#This Row],[Amt. Paid]]</f>
        <v>-0.35115070527097264</v>
      </c>
      <c r="P62" s="30">
        <v>9.4499999999999993</v>
      </c>
      <c r="Q62" s="45" t="s">
        <v>17</v>
      </c>
    </row>
    <row r="63" spans="1:17" ht="16.5" thickBot="1" x14ac:dyDescent="0.3">
      <c r="A63" s="42" t="e" vm="59">
        <v>#VALUE!</v>
      </c>
      <c r="B63" s="23" cm="1">
        <f t="array" ref="B63">_FV(A63,"Price")</f>
        <v>3.06</v>
      </c>
      <c r="C63" s="23" cm="1">
        <f t="array" ref="C63">_FV(A63,"Open")</f>
        <v>3.08</v>
      </c>
      <c r="D63" s="23" cm="1">
        <f t="array" ref="D63">_FV(A63,"High")</f>
        <v>3.08</v>
      </c>
      <c r="E63" s="23" cm="1">
        <f t="array" ref="E63">_FV(A63,"Low")</f>
        <v>3.03</v>
      </c>
      <c r="F63" s="24" t="str" cm="1">
        <f t="array" ref="F63">_FV(A63,"Exchange")</f>
        <v>New York Stock Exchange</v>
      </c>
      <c r="G63" s="24" t="str" cm="1">
        <f t="array" ref="G63">_FV(A63,"Ticker symbol",TRUE)</f>
        <v>DSX</v>
      </c>
      <c r="H63" s="119">
        <v>44330</v>
      </c>
      <c r="I63" s="18">
        <v>17</v>
      </c>
      <c r="J63" s="25">
        <v>5.91</v>
      </c>
      <c r="K63" s="74">
        <v>7</v>
      </c>
      <c r="L63" s="38">
        <f>Table3[[#This Row],[Shares]]*Table3[[#This Row],[Pur. Price]]</f>
        <v>100.47</v>
      </c>
      <c r="M63" s="48">
        <f>Table3[[#This Row],[Close]]*Table3[[#This Row],[Shares]]</f>
        <v>52.02</v>
      </c>
      <c r="N63" s="49">
        <f>(Table3[[#This Row],[Pos. Value]]-Table3[[#This Row],[Amt. Paid]])+Table3[[#This Row],[Div. Earned]]</f>
        <v>-33.139999999999993</v>
      </c>
      <c r="O63" s="29">
        <f>Table3[[#This Row],[G/L ($)]]/Table3[[#This Row],[Amt. Paid]]</f>
        <v>-0.32984970638001387</v>
      </c>
      <c r="P63" s="30">
        <v>15.31</v>
      </c>
      <c r="Q63" s="45" t="s">
        <v>17</v>
      </c>
    </row>
    <row r="64" spans="1:17" ht="16.5" thickBot="1" x14ac:dyDescent="0.3">
      <c r="A64" s="43" t="e" vm="60">
        <v>#VALUE!</v>
      </c>
      <c r="B64" s="23" cm="1">
        <f t="array" ref="B64">_FV(A64,"Price")</f>
        <v>17.02</v>
      </c>
      <c r="C64" s="23" cm="1">
        <f t="array" ref="C64">_FV(A64,"Open")</f>
        <v>17.03</v>
      </c>
      <c r="D64" s="23" cm="1">
        <f t="array" ref="D64">_FV(A64,"High")</f>
        <v>17.07</v>
      </c>
      <c r="E64" s="23" cm="1">
        <f t="array" ref="E64">_FV(A64,"Low")</f>
        <v>16.899999999999999</v>
      </c>
      <c r="F64" s="24" t="str" cm="1">
        <f t="array" ref="F64">_FV(A64,"Exchange")</f>
        <v>New York Stock Exchange</v>
      </c>
      <c r="G64" s="24" t="str" cm="1">
        <f t="array" ref="G64">_FV(A64,"Ticker symbol",TRUE)</f>
        <v>NLY</v>
      </c>
      <c r="H64" s="120">
        <v>44330</v>
      </c>
      <c r="I64" s="19">
        <v>3</v>
      </c>
      <c r="J64" s="31">
        <v>35.28</v>
      </c>
      <c r="K64" s="75">
        <v>36</v>
      </c>
      <c r="L64" s="38">
        <f>Table3[[#This Row],[Shares]]*Table3[[#This Row],[Pur. Price]]</f>
        <v>105.84</v>
      </c>
      <c r="M64" s="48">
        <f>Table3[[#This Row],[Close]]*Table3[[#This Row],[Shares]]</f>
        <v>51.06</v>
      </c>
      <c r="N64" s="49">
        <f>(Table3[[#This Row],[Pos. Value]]-Table3[[#This Row],[Amt. Paid]])+Table3[[#This Row],[Div. Earned]]</f>
        <v>-33.18</v>
      </c>
      <c r="O64" s="29">
        <f>Table3[[#This Row],[G/L ($)]]/Table3[[#This Row],[Amt. Paid]]</f>
        <v>-0.31349206349206349</v>
      </c>
      <c r="P64" s="35">
        <v>21.6</v>
      </c>
      <c r="Q64" s="46" t="s">
        <v>17</v>
      </c>
    </row>
    <row r="65" spans="1:17" ht="16.5" thickBot="1" x14ac:dyDescent="0.3">
      <c r="A65" s="42" t="e" vm="61">
        <v>#VALUE!</v>
      </c>
      <c r="B65" s="23" cm="1">
        <f t="array" ref="B65">_FV(A65,"Price")</f>
        <v>18.97</v>
      </c>
      <c r="C65" s="23" cm="1">
        <f t="array" ref="C65">_FV(A65,"Open")</f>
        <v>19.02</v>
      </c>
      <c r="D65" s="23" cm="1">
        <f t="array" ref="D65">_FV(A65,"High")</f>
        <v>19.02</v>
      </c>
      <c r="E65" s="23" cm="1">
        <f t="array" ref="E65">_FV(A65,"Low")</f>
        <v>18.79</v>
      </c>
      <c r="F65" s="24" t="str" cm="1">
        <f t="array" ref="F65">_FV(A65,"Exchange")</f>
        <v>New York Stock Exchange</v>
      </c>
      <c r="G65" s="24" t="str" cm="1">
        <f t="array" ref="G65">_FV(A65,"Ticker symbol",TRUE)</f>
        <v>MSB</v>
      </c>
      <c r="H65" s="119">
        <v>44330</v>
      </c>
      <c r="I65" s="18">
        <v>4</v>
      </c>
      <c r="J65" s="25">
        <v>28.12</v>
      </c>
      <c r="K65" s="74">
        <v>29</v>
      </c>
      <c r="L65" s="38">
        <f>Table3[[#This Row],[Shares]]*Table3[[#This Row],[Pur. Price]]</f>
        <v>112.48</v>
      </c>
      <c r="M65" s="48">
        <f>Table3[[#This Row],[Close]]*Table3[[#This Row],[Shares]]</f>
        <v>75.88</v>
      </c>
      <c r="N65" s="49">
        <f>(Table3[[#This Row],[Pos. Value]]-Table3[[#This Row],[Amt. Paid]])+Table3[[#This Row],[Div. Earned]]</f>
        <v>-33.240000000000009</v>
      </c>
      <c r="O65" s="29">
        <f>Table3[[#This Row],[G/L ($)]]/Table3[[#This Row],[Amt. Paid]]</f>
        <v>-0.29551920341394033</v>
      </c>
      <c r="P65" s="25">
        <v>3.36</v>
      </c>
      <c r="Q65" s="45" t="s">
        <v>17</v>
      </c>
    </row>
    <row r="66" spans="1:17" ht="16.5" thickBot="1" x14ac:dyDescent="0.3">
      <c r="A66" s="42" t="e" vm="62">
        <v>#VALUE!</v>
      </c>
      <c r="B66" s="23" cm="1">
        <f t="array" ref="B66">_FV(A66,"Price")</f>
        <v>7.1</v>
      </c>
      <c r="C66" s="23" cm="1">
        <f t="array" ref="C66">_FV(A66,"Open")</f>
        <v>6.99</v>
      </c>
      <c r="D66" s="23" cm="1">
        <f t="array" ref="D66">_FV(A66,"High")</f>
        <v>7.18</v>
      </c>
      <c r="E66" s="23" cm="1">
        <f t="array" ref="E66">_FV(A66,"Low")</f>
        <v>6.93</v>
      </c>
      <c r="F66" s="24" t="str" cm="1">
        <f t="array" ref="F66">_FV(A66,"Exchange")</f>
        <v>New York Stock Exchange</v>
      </c>
      <c r="G66" s="24" t="str" cm="1">
        <f t="array" ref="G66">_FV(A66,"Ticker symbol",TRUE)</f>
        <v>SJT</v>
      </c>
      <c r="H66" s="119">
        <v>44798</v>
      </c>
      <c r="I66" s="18">
        <v>7</v>
      </c>
      <c r="J66" s="25">
        <v>14.07</v>
      </c>
      <c r="K66" s="74">
        <v>15</v>
      </c>
      <c r="L66" s="38">
        <f>Table3[[#This Row],[Shares]]*Table3[[#This Row],[Pur. Price]]</f>
        <v>98.490000000000009</v>
      </c>
      <c r="M66" s="48">
        <f>Table3[[#This Row],[Close]]*Table3[[#This Row],[Shares]]</f>
        <v>49.699999999999996</v>
      </c>
      <c r="N66" s="49">
        <f>(Table3[[#This Row],[Pos. Value]]-Table3[[#This Row],[Amt. Paid]])+Table3[[#This Row],[Div. Earned]]</f>
        <v>-35.040000000000013</v>
      </c>
      <c r="O66" s="29">
        <f>Table3[[#This Row],[G/L ($)]]/Table3[[#This Row],[Amt. Paid]]</f>
        <v>-0.35577215961011283</v>
      </c>
      <c r="P66" s="30">
        <v>13.75</v>
      </c>
      <c r="Q66" s="45" t="s">
        <v>17</v>
      </c>
    </row>
    <row r="67" spans="1:17" ht="16.5" thickBot="1" x14ac:dyDescent="0.3">
      <c r="A67" s="43" t="e" vm="63">
        <v>#VALUE!</v>
      </c>
      <c r="B67" s="23" cm="1">
        <f t="array" ref="B67">_FV(A67,"Price")</f>
        <v>16.350000000000001</v>
      </c>
      <c r="C67" s="23" cm="1">
        <f t="array" ref="C67">_FV(A67,"Open")</f>
        <v>16.37</v>
      </c>
      <c r="D67" s="23" cm="1">
        <f t="array" ref="D67">_FV(A67,"High")</f>
        <v>16.61</v>
      </c>
      <c r="E67" s="23" cm="1">
        <f t="array" ref="E67">_FV(A67,"Low")</f>
        <v>16.315000000000001</v>
      </c>
      <c r="F67" s="24" t="str" cm="1">
        <f t="array" ref="F67">_FV(A67,"Exchange")</f>
        <v>New York Stock Exchange</v>
      </c>
      <c r="G67" s="24" t="str" cm="1">
        <f t="array" ref="G67">_FV(A67,"Ticker symbol",TRUE)</f>
        <v>ARR</v>
      </c>
      <c r="H67" s="120">
        <v>44330</v>
      </c>
      <c r="I67" s="19">
        <v>2.8</v>
      </c>
      <c r="J67" s="31">
        <v>37.229999999999997</v>
      </c>
      <c r="K67" s="19">
        <v>38</v>
      </c>
      <c r="L67" s="38">
        <f>Table3[[#This Row],[Shares]]*Table3[[#This Row],[Pur. Price]]</f>
        <v>104.24399999999999</v>
      </c>
      <c r="M67" s="48">
        <f>Table3[[#This Row],[Close]]*Table3[[#This Row],[Shares]]</f>
        <v>45.78</v>
      </c>
      <c r="N67" s="49">
        <f>(Table3[[#This Row],[Pos. Value]]-Table3[[#This Row],[Amt. Paid]])+Table3[[#This Row],[Div. Earned]]</f>
        <v>-37.523999999999987</v>
      </c>
      <c r="O67" s="29">
        <f>Table3[[#This Row],[G/L ($)]]/Table3[[#This Row],[Amt. Paid]]</f>
        <v>-0.3599631633475307</v>
      </c>
      <c r="P67" s="35">
        <v>20.94</v>
      </c>
      <c r="Q67" s="46" t="s">
        <v>18</v>
      </c>
    </row>
    <row r="68" spans="1:17" ht="16.5" thickBot="1" x14ac:dyDescent="0.3">
      <c r="A68" s="42" t="e" vm="63">
        <v>#VALUE!</v>
      </c>
      <c r="B68" s="23" cm="1">
        <f t="array" ref="B68">_FV(A68,"Price")</f>
        <v>16.350000000000001</v>
      </c>
      <c r="C68" s="23" cm="1">
        <f t="array" ref="C68">_FV(A68,"Open")</f>
        <v>16.37</v>
      </c>
      <c r="D68" s="23" cm="1">
        <f t="array" ref="D68">_FV(A68,"High")</f>
        <v>16.61</v>
      </c>
      <c r="E68" s="23" cm="1">
        <f t="array" ref="E68">_FV(A68,"Low")</f>
        <v>16.315000000000001</v>
      </c>
      <c r="F68" s="24" t="str" cm="1">
        <f t="array" ref="F68">_FV(A68,"Exchange")</f>
        <v>New York Stock Exchange</v>
      </c>
      <c r="G68" s="24" t="str" cm="1">
        <f t="array" ref="G68">_FV(A68,"Ticker symbol",TRUE)</f>
        <v>ARR</v>
      </c>
      <c r="H68" s="119">
        <v>44330</v>
      </c>
      <c r="I68" s="18">
        <v>1.6</v>
      </c>
      <c r="J68" s="25">
        <v>59.57</v>
      </c>
      <c r="K68" s="74">
        <v>60</v>
      </c>
      <c r="L68" s="38">
        <f>Table3[[#This Row],[Shares]]*Table3[[#This Row],[Pur. Price]]</f>
        <v>95.312000000000012</v>
      </c>
      <c r="M68" s="48">
        <f>Table3[[#This Row],[Close]]*Table3[[#This Row],[Shares]]</f>
        <v>26.160000000000004</v>
      </c>
      <c r="N68" s="49">
        <f>(Table3[[#This Row],[Pos. Value]]-Table3[[#This Row],[Amt. Paid]])+Table3[[#This Row],[Div. Earned]]</f>
        <v>-37.652000000000015</v>
      </c>
      <c r="O68" s="29">
        <f>Table3[[#This Row],[G/L ($)]]/Table3[[#This Row],[Amt. Paid]]</f>
        <v>-0.39503944938727559</v>
      </c>
      <c r="P68" s="30">
        <v>31.5</v>
      </c>
      <c r="Q68" s="45" t="s">
        <v>17</v>
      </c>
    </row>
    <row r="69" spans="1:17" ht="16.5" thickBot="1" x14ac:dyDescent="0.3">
      <c r="A69" s="43" t="e" vm="64">
        <v>#VALUE!</v>
      </c>
      <c r="B69" s="23" cm="1">
        <f t="array" ref="B69">_FV(A69,"Price")</f>
        <v>7.56</v>
      </c>
      <c r="C69" s="23" cm="1">
        <f t="array" ref="C69">_FV(A69,"Open")</f>
        <v>7.51</v>
      </c>
      <c r="D69" s="23" cm="1">
        <f t="array" ref="D69">_FV(A69,"High")</f>
        <v>7.63</v>
      </c>
      <c r="E69" s="23" cm="1">
        <f t="array" ref="E69">_FV(A69,"Low")</f>
        <v>7.4398999999999997</v>
      </c>
      <c r="F69" s="24" t="str" cm="1">
        <f t="array" ref="F69">_FV(A69,"Exchange")</f>
        <v>New York Stock Exchange</v>
      </c>
      <c r="G69" s="24" t="str" cm="1">
        <f t="array" ref="G69">_FV(A69,"Ticker symbol",TRUE)</f>
        <v>IVR</v>
      </c>
      <c r="H69" s="120">
        <v>44330</v>
      </c>
      <c r="I69" s="19">
        <v>4</v>
      </c>
      <c r="J69" s="31">
        <v>24.35</v>
      </c>
      <c r="K69" s="75">
        <v>25</v>
      </c>
      <c r="L69" s="38">
        <f>Table3[[#This Row],[Shares]]*Table3[[#This Row],[Pur. Price]]</f>
        <v>97.4</v>
      </c>
      <c r="M69" s="48">
        <f>Table3[[#This Row],[Close]]*Table3[[#This Row],[Shares]]</f>
        <v>30.24</v>
      </c>
      <c r="N69" s="49">
        <f>(Table3[[#This Row],[Pos. Value]]-Table3[[#This Row],[Amt. Paid]])+Table3[[#This Row],[Div. Earned]]</f>
        <v>-39.20000000000001</v>
      </c>
      <c r="O69" s="29">
        <f>Table3[[#This Row],[G/L ($)]]/Table3[[#This Row],[Amt. Paid]]</f>
        <v>-0.40246406570841897</v>
      </c>
      <c r="P69" s="35">
        <v>27.96</v>
      </c>
      <c r="Q69" s="46" t="s">
        <v>17</v>
      </c>
    </row>
    <row r="70" spans="1:17" ht="16.5" thickBot="1" x14ac:dyDescent="0.3">
      <c r="A70" s="42" t="e" vm="65">
        <v>#VALUE!</v>
      </c>
      <c r="B70" s="23" cm="1">
        <f t="array" ref="B70">_FV(A70,"Price")</f>
        <v>9.5299999999999994</v>
      </c>
      <c r="C70" s="23" cm="1">
        <f t="array" ref="C70">_FV(A70,"Open")</f>
        <v>9.5500000000000007</v>
      </c>
      <c r="D70" s="23" cm="1">
        <f t="array" ref="D70">_FV(A70,"High")</f>
        <v>9.65</v>
      </c>
      <c r="E70" s="23" cm="1">
        <f t="array" ref="E70">_FV(A70,"Low")</f>
        <v>9.3699999999999992</v>
      </c>
      <c r="F70" s="24" t="str" cm="1">
        <f t="array" ref="F70">_FV(A70,"Exchange")</f>
        <v>Nasdaq Stock Market</v>
      </c>
      <c r="G70" s="24" t="str" cm="1">
        <f t="array" ref="G70">_FV(A70,"Ticker symbol",TRUE)</f>
        <v>HCSG</v>
      </c>
      <c r="H70" s="119">
        <v>44330</v>
      </c>
      <c r="I70" s="18">
        <v>2</v>
      </c>
      <c r="J70" s="25">
        <v>30.15</v>
      </c>
      <c r="K70" s="74">
        <v>31</v>
      </c>
      <c r="L70" s="38">
        <f>Table3[[#This Row],[Shares]]*Table3[[#This Row],[Pur. Price]]</f>
        <v>60.3</v>
      </c>
      <c r="M70" s="48">
        <f>Table3[[#This Row],[Close]]*Table3[[#This Row],[Shares]]</f>
        <v>19.059999999999999</v>
      </c>
      <c r="N70" s="49">
        <f>(Table3[[#This Row],[Pos. Value]]-Table3[[#This Row],[Amt. Paid]])+Table3[[#This Row],[Div. Earned]]</f>
        <v>-39.289999999999992</v>
      </c>
      <c r="O70" s="29">
        <f>Table3[[#This Row],[G/L ($)]]/Table3[[#This Row],[Amt. Paid]]</f>
        <v>-0.65157545605306788</v>
      </c>
      <c r="P70" s="25">
        <v>1.95</v>
      </c>
      <c r="Q70" s="45" t="s">
        <v>17</v>
      </c>
    </row>
    <row r="71" spans="1:17" ht="16.5" thickBot="1" x14ac:dyDescent="0.3">
      <c r="A71" s="43" t="e" vm="66">
        <v>#VALUE!</v>
      </c>
      <c r="B71" s="23" cm="1">
        <f t="array" ref="B71">_FV(A71,"Price")</f>
        <v>4.71</v>
      </c>
      <c r="C71" s="23" cm="1">
        <f t="array" ref="C71">_FV(A71,"Open")</f>
        <v>4.55</v>
      </c>
      <c r="D71" s="23" cm="1">
        <f t="array" ref="D71">_FV(A71,"High")</f>
        <v>4.74</v>
      </c>
      <c r="E71" s="23" cm="1">
        <f t="array" ref="E71">_FV(A71,"Low")</f>
        <v>4.51</v>
      </c>
      <c r="F71" s="24" t="str" cm="1">
        <f t="array" ref="F71">_FV(A71,"Exchange")</f>
        <v>New York Stock Exchange</v>
      </c>
      <c r="G71" s="24" t="str" cm="1">
        <f t="array" ref="G71">_FV(A71,"Ticker symbol",TRUE)</f>
        <v>GPMT</v>
      </c>
      <c r="H71" s="120">
        <v>44330</v>
      </c>
      <c r="I71" s="19">
        <v>10</v>
      </c>
      <c r="J71" s="31">
        <v>9.9600000000000009</v>
      </c>
      <c r="K71" s="75">
        <v>12</v>
      </c>
      <c r="L71" s="38">
        <f>Table3[[#This Row],[Shares]]*Table3[[#This Row],[Pur. Price]]</f>
        <v>99.600000000000009</v>
      </c>
      <c r="M71" s="48">
        <f>Table3[[#This Row],[Close]]*Table3[[#This Row],[Shares]]</f>
        <v>47.1</v>
      </c>
      <c r="N71" s="49">
        <f>(Table3[[#This Row],[Pos. Value]]-Table3[[#This Row],[Amt. Paid]])+Table3[[#This Row],[Div. Earned]]</f>
        <v>-39.500000000000007</v>
      </c>
      <c r="O71" s="29">
        <f>Table3[[#This Row],[G/L ($)]]/Table3[[#This Row],[Amt. Paid]]</f>
        <v>-0.39658634538152615</v>
      </c>
      <c r="P71" s="35">
        <v>13</v>
      </c>
      <c r="Q71" s="46" t="s">
        <v>17</v>
      </c>
    </row>
    <row r="72" spans="1:17" ht="16.5" thickBot="1" x14ac:dyDescent="0.3">
      <c r="A72" s="42" t="e" vm="67">
        <v>#VALUE!</v>
      </c>
      <c r="B72" s="23" cm="1">
        <f t="array" ref="B72">_FV(A72,"Price")</f>
        <v>2.5</v>
      </c>
      <c r="C72" s="23" cm="1">
        <f t="array" ref="C72">_FV(A72,"Open")</f>
        <v>2.4</v>
      </c>
      <c r="D72" s="23" cm="1">
        <f t="array" ref="D72">_FV(A72,"High")</f>
        <v>2.52</v>
      </c>
      <c r="E72" s="23" cm="1">
        <f t="array" ref="E72">_FV(A72,"Low")</f>
        <v>2.36</v>
      </c>
      <c r="F72" s="24" t="str" cm="1">
        <f t="array" ref="F72">_FV(A72,"Exchange")</f>
        <v>Nasdaq Stock Market</v>
      </c>
      <c r="G72" s="24" t="str" cm="1">
        <f t="array" ref="G72">_FV(A72,"Ticker symbol",TRUE)</f>
        <v>CUBA</v>
      </c>
      <c r="H72" s="119">
        <v>44790</v>
      </c>
      <c r="I72" s="18">
        <v>20</v>
      </c>
      <c r="J72" s="25">
        <v>4.8600000000000003</v>
      </c>
      <c r="K72" s="74">
        <v>6</v>
      </c>
      <c r="L72" s="38">
        <f>Table3[[#This Row],[Shares]]*Table3[[#This Row],[Pur. Price]]</f>
        <v>97.2</v>
      </c>
      <c r="M72" s="48">
        <f>Table3[[#This Row],[Close]]*Table3[[#This Row],[Shares]]</f>
        <v>50</v>
      </c>
      <c r="N72" s="49">
        <f>(Table3[[#This Row],[Pos. Value]]-Table3[[#This Row],[Amt. Paid]])+Table3[[#This Row],[Div. Earned]]</f>
        <v>-41.24</v>
      </c>
      <c r="O72" s="29">
        <f>Table3[[#This Row],[G/L ($)]]/Table3[[#This Row],[Amt. Paid]]</f>
        <v>-0.42427983539094649</v>
      </c>
      <c r="P72" s="25">
        <v>5.96</v>
      </c>
      <c r="Q72" s="45" t="s">
        <v>17</v>
      </c>
    </row>
    <row r="73" spans="1:17" ht="16.5" thickBot="1" x14ac:dyDescent="0.3">
      <c r="A73" s="43" t="e" vm="68">
        <v>#VALUE!</v>
      </c>
      <c r="B73" s="23" cm="1">
        <f t="array" ref="B73">_FV(A73,"Price")</f>
        <v>4.7300000000000004</v>
      </c>
      <c r="C73" s="23" cm="1">
        <f t="array" ref="C73">_FV(A73,"Open")</f>
        <v>4.67</v>
      </c>
      <c r="D73" s="23" cm="1">
        <f t="array" ref="D73">_FV(A73,"High")</f>
        <v>4.74</v>
      </c>
      <c r="E73" s="23" cm="1">
        <f t="array" ref="E73">_FV(A73,"Low")</f>
        <v>4.66</v>
      </c>
      <c r="F73" s="24" t="str" cm="1">
        <f t="array" ref="F73">_FV(A73,"Exchange")</f>
        <v>New York Stock Exchange</v>
      </c>
      <c r="G73" s="24" t="str" cm="1">
        <f t="array" ref="G73">_FV(A73,"Ticker symbol",TRUE)</f>
        <v>CIM</v>
      </c>
      <c r="H73" s="120">
        <v>44330</v>
      </c>
      <c r="I73" s="19">
        <v>7</v>
      </c>
      <c r="J73" s="31">
        <v>15.09</v>
      </c>
      <c r="K73" s="75">
        <v>16</v>
      </c>
      <c r="L73" s="38">
        <f>Table3[[#This Row],[Shares]]*Table3[[#This Row],[Pur. Price]]</f>
        <v>105.63</v>
      </c>
      <c r="M73" s="48">
        <f>Table3[[#This Row],[Close]]*Table3[[#This Row],[Shares]]</f>
        <v>33.11</v>
      </c>
      <c r="N73" s="49">
        <f>(Table3[[#This Row],[Pos. Value]]-Table3[[#This Row],[Amt. Paid]])+Table3[[#This Row],[Div. Earned]]</f>
        <v>-53.179999999999993</v>
      </c>
      <c r="O73" s="29">
        <f>Table3[[#This Row],[G/L ($)]]/Table3[[#This Row],[Amt. Paid]]</f>
        <v>-0.5034554577298116</v>
      </c>
      <c r="P73" s="35">
        <v>19.34</v>
      </c>
      <c r="Q73" s="46" t="s">
        <v>17</v>
      </c>
    </row>
    <row r="74" spans="1:17" ht="16.5" thickBot="1" x14ac:dyDescent="0.3">
      <c r="A74" s="43" t="e" vm="69">
        <v>#VALUE!</v>
      </c>
      <c r="B74" s="23" cm="1">
        <f t="array" ref="B74">_FV(A74,"Price")</f>
        <v>0.69399999999999995</v>
      </c>
      <c r="C74" s="23" cm="1">
        <f t="array" ref="C74">_FV(A74,"Open")</f>
        <v>0.67300000000000004</v>
      </c>
      <c r="D74" s="23" cm="1">
        <f t="array" ref="D74">_FV(A74,"High")</f>
        <v>0.7</v>
      </c>
      <c r="E74" s="23" cm="1">
        <f t="array" ref="E74">_FV(A74,"Low")</f>
        <v>0.66500000000000004</v>
      </c>
      <c r="F74" s="24" t="str" cm="1">
        <f t="array" ref="F74">_FV(A74,"Exchange")</f>
        <v>Borsa Italiana</v>
      </c>
      <c r="G74" s="24" t="str" cm="1">
        <f t="array" ref="G74">_FV(A74,"Ticker symbol",TRUE)</f>
        <v>GEO</v>
      </c>
      <c r="H74" s="120">
        <v>44330</v>
      </c>
      <c r="I74" s="19">
        <v>3</v>
      </c>
      <c r="J74" s="31">
        <v>19.07</v>
      </c>
      <c r="K74" s="75">
        <v>20</v>
      </c>
      <c r="L74" s="38">
        <f>Table3[[#This Row],[Shares]]*Table3[[#This Row],[Pur. Price]]</f>
        <v>57.21</v>
      </c>
      <c r="M74" s="48">
        <f>Table3[[#This Row],[Close]]*Table3[[#This Row],[Shares]]</f>
        <v>2.0819999999999999</v>
      </c>
      <c r="N74" s="49">
        <f>(Table3[[#This Row],[Pos. Value]]-Table3[[#This Row],[Amt. Paid]])+Table3[[#This Row],[Div. Earned]]</f>
        <v>-55.128</v>
      </c>
      <c r="O74" s="29">
        <f>Table3[[#This Row],[G/L ($)]]/Table3[[#This Row],[Amt. Paid]]</f>
        <v>-0.96360776088096489</v>
      </c>
      <c r="P74" s="32"/>
      <c r="Q74" s="46" t="s">
        <v>17</v>
      </c>
    </row>
    <row r="75" spans="1:17" ht="16.5" thickBot="1" x14ac:dyDescent="0.3">
      <c r="A75" s="42" t="e" vm="70">
        <v>#VALUE!</v>
      </c>
      <c r="B75" s="23" cm="1">
        <f t="array" ref="B75">_FV(A75,"Price")</f>
        <v>19.54</v>
      </c>
      <c r="C75" s="23" cm="1">
        <f t="array" ref="C75">_FV(A75,"Open")</f>
        <v>19</v>
      </c>
      <c r="D75" s="23" cm="1">
        <f t="array" ref="D75">_FV(A75,"High")</f>
        <v>19.879000000000001</v>
      </c>
      <c r="E75" s="23" cm="1">
        <f t="array" ref="E75">_FV(A75,"Low")</f>
        <v>18.57</v>
      </c>
      <c r="F75" s="24" t="str" cm="1">
        <f t="array" ref="F75">_FV(A75,"Exchange")</f>
        <v>Nasdaq Stock Market</v>
      </c>
      <c r="G75" s="24" t="str" cm="1">
        <f t="array" ref="G75">_FV(A75,"Ticker symbol",TRUE)</f>
        <v>IEP</v>
      </c>
      <c r="H75" s="119">
        <v>44994</v>
      </c>
      <c r="I75" s="18">
        <v>2</v>
      </c>
      <c r="J75" s="25">
        <v>53.88</v>
      </c>
      <c r="K75" s="74">
        <v>54</v>
      </c>
      <c r="L75" s="38">
        <f>Table3[[#This Row],[Shares]]*Table3[[#This Row],[Pur. Price]]</f>
        <v>107.76</v>
      </c>
      <c r="M75" s="48">
        <f>Table3[[#This Row],[Close]]*Table3[[#This Row],[Shares]]</f>
        <v>39.08</v>
      </c>
      <c r="N75" s="49">
        <f>(Table3[[#This Row],[Pos. Value]]-Table3[[#This Row],[Amt. Paid]])+Table3[[#This Row],[Div. Earned]]</f>
        <v>-58.680000000000007</v>
      </c>
      <c r="O75" s="29">
        <f>Table3[[#This Row],[G/L ($)]]/Table3[[#This Row],[Amt. Paid]]</f>
        <v>-0.54454342984409798</v>
      </c>
      <c r="P75" s="30">
        <v>10</v>
      </c>
      <c r="Q75" s="45" t="s">
        <v>17</v>
      </c>
    </row>
    <row r="76" spans="1:17" ht="16.5" thickBot="1" x14ac:dyDescent="0.3">
      <c r="A76" s="43" t="e" vm="71">
        <v>#VALUE!</v>
      </c>
      <c r="B76" s="23" cm="1">
        <f t="array" ref="B76">_FV(A76,"Price")</f>
        <v>4.82</v>
      </c>
      <c r="C76" s="23" cm="1">
        <f t="array" ref="C76">_FV(A76,"Open")</f>
        <v>4.82</v>
      </c>
      <c r="D76" s="23" cm="1">
        <f t="array" ref="D76">_FV(A76,"High")</f>
        <v>4.875</v>
      </c>
      <c r="E76" s="23" cm="1">
        <f t="array" ref="E76">_FV(A76,"Low")</f>
        <v>4.6900000000000004</v>
      </c>
      <c r="F76" s="24" t="str" cm="1">
        <f t="array" ref="F76">_FV(A76,"Exchange")</f>
        <v>Nasdaq Stock Market</v>
      </c>
      <c r="G76" s="24" t="str" cm="1">
        <f t="array" ref="G76">_FV(A76,"Ticker symbol",TRUE)</f>
        <v>OPI</v>
      </c>
      <c r="H76" s="120">
        <v>44330</v>
      </c>
      <c r="I76" s="19">
        <v>5</v>
      </c>
      <c r="J76" s="31">
        <v>20.7</v>
      </c>
      <c r="K76" s="75">
        <v>21</v>
      </c>
      <c r="L76" s="38">
        <f>Table3[[#This Row],[Shares]]*Table3[[#This Row],[Pur. Price]]</f>
        <v>103.5</v>
      </c>
      <c r="M76" s="48">
        <f>Table3[[#This Row],[Close]]*Table3[[#This Row],[Shares]]</f>
        <v>24.1</v>
      </c>
      <c r="N76" s="49">
        <f>(Table3[[#This Row],[Pos. Value]]-Table3[[#This Row],[Amt. Paid]])+Table3[[#This Row],[Div. Earned]]</f>
        <v>-67.400000000000006</v>
      </c>
      <c r="O76" s="29">
        <f>Table3[[#This Row],[G/L ($)]]/Table3[[#This Row],[Amt. Paid]]</f>
        <v>-0.65120772946859906</v>
      </c>
      <c r="P76" s="35">
        <v>12</v>
      </c>
      <c r="Q76" s="46" t="s">
        <v>17</v>
      </c>
    </row>
    <row r="77" spans="1:17" ht="16.5" thickBot="1" x14ac:dyDescent="0.3">
      <c r="A77" s="43" t="e" vm="72">
        <v>#VALUE!</v>
      </c>
      <c r="B77" s="23" cm="1">
        <f t="array" ref="B77">_FV(A77,"Price")</f>
        <v>7.41</v>
      </c>
      <c r="C77" s="23" cm="1">
        <f t="array" ref="C77">_FV(A77,"Open")</f>
        <v>7.29</v>
      </c>
      <c r="D77" s="23" cm="1">
        <f t="array" ref="D77">_FV(A77,"High")</f>
        <v>7.5</v>
      </c>
      <c r="E77" s="23" cm="1">
        <f t="array" ref="E77">_FV(A77,"Low")</f>
        <v>7.0500999999999996</v>
      </c>
      <c r="F77" s="24" t="str" cm="1">
        <f t="array" ref="F77">_FV(A77,"Exchange")</f>
        <v>Nasdaq Stock Market</v>
      </c>
      <c r="G77" s="24" t="str" cm="1">
        <f t="array" ref="G77">_FV(A77,"Ticker symbol",TRUE)</f>
        <v>VIA</v>
      </c>
      <c r="H77" s="120">
        <v>44980</v>
      </c>
      <c r="I77" s="19">
        <v>3</v>
      </c>
      <c r="J77" s="31">
        <v>34.1</v>
      </c>
      <c r="K77" s="75">
        <v>35</v>
      </c>
      <c r="L77" s="38">
        <f>Table3[[#This Row],[Shares]]*Table3[[#This Row],[Pur. Price]]</f>
        <v>102.30000000000001</v>
      </c>
      <c r="M77" s="48">
        <f>Table3[[#This Row],[Close]]*Table3[[#This Row],[Shares]]</f>
        <v>22.23</v>
      </c>
      <c r="N77" s="49">
        <f>(Table3[[#This Row],[Pos. Value]]-Table3[[#This Row],[Amt. Paid]])+Table3[[#This Row],[Div. Earned]]</f>
        <v>-77.350000000000009</v>
      </c>
      <c r="O77" s="29">
        <f>Table3[[#This Row],[G/L ($)]]/Table3[[#This Row],[Amt. Paid]]</f>
        <v>-0.75610948191593352</v>
      </c>
      <c r="P77" s="31">
        <v>2.72</v>
      </c>
      <c r="Q77" s="46" t="s">
        <v>17</v>
      </c>
    </row>
    <row r="78" spans="1:17" ht="16.5" thickBot="1" x14ac:dyDescent="0.3">
      <c r="A78" s="43" t="s">
        <v>19</v>
      </c>
      <c r="B78" s="23">
        <v>0</v>
      </c>
      <c r="C78" s="23">
        <v>0</v>
      </c>
      <c r="D78" s="23">
        <v>0</v>
      </c>
      <c r="E78" s="23">
        <v>0</v>
      </c>
      <c r="F78" s="24"/>
      <c r="G78" s="24" t="s">
        <v>20</v>
      </c>
      <c r="H78" s="120">
        <v>44811</v>
      </c>
      <c r="I78" s="19">
        <v>2</v>
      </c>
      <c r="J78" s="31">
        <v>46.94</v>
      </c>
      <c r="K78" s="75"/>
      <c r="L78" s="38">
        <f>Table3[[#This Row],[Shares]]*Table3[[#This Row],[Pur. Price]]</f>
        <v>93.88</v>
      </c>
      <c r="M78" s="48">
        <f>Table3[[#This Row],[Close]]*Table3[[#This Row],[Shares]]</f>
        <v>0</v>
      </c>
      <c r="N78" s="49">
        <f>(Table3[[#This Row],[Pos. Value]]-Table3[[#This Row],[Amt. Paid]])+Table3[[#This Row],[Div. Earned]]</f>
        <v>-82.78</v>
      </c>
      <c r="O78" s="29">
        <f>Table3[[#This Row],[G/L ($)]]/Table3[[#This Row],[Amt. Paid]]</f>
        <v>-0.88176395398380913</v>
      </c>
      <c r="P78" s="35">
        <v>11.1</v>
      </c>
      <c r="Q78" s="46" t="s">
        <v>17</v>
      </c>
    </row>
    <row r="79" spans="1:17" ht="16.5" thickBot="1" x14ac:dyDescent="0.3">
      <c r="A79" s="42" t="e" vm="73">
        <v>#VALUE!</v>
      </c>
      <c r="B79" s="23" cm="1">
        <f t="array" ref="B79">_FV(A79,"Price")</f>
        <v>4.25</v>
      </c>
      <c r="C79" s="23" cm="1">
        <f t="array" ref="C79">_FV(A79,"Open")</f>
        <v>4.5199999999999996</v>
      </c>
      <c r="D79" s="23" cm="1">
        <f t="array" ref="D79">_FV(A79,"High")</f>
        <v>4.5250000000000004</v>
      </c>
      <c r="E79" s="23" cm="1">
        <f t="array" ref="E79">_FV(A79,"Low")</f>
        <v>4.0999999999999996</v>
      </c>
      <c r="F79" s="24" t="str" cm="1">
        <f t="array" ref="F79">_FV(A79,"Exchange")</f>
        <v>New York Stock Exchange</v>
      </c>
      <c r="G79" s="24" t="str" cm="1">
        <f t="array" ref="G79">_FV(A79,"Ticker symbol",TRUE)</f>
        <v>MPW</v>
      </c>
      <c r="H79" s="119">
        <v>44330</v>
      </c>
      <c r="I79" s="18">
        <v>5</v>
      </c>
      <c r="J79" s="25">
        <v>23.62</v>
      </c>
      <c r="K79" s="74">
        <v>24</v>
      </c>
      <c r="L79" s="38">
        <f>Table3[[#This Row],[Shares]]*Table3[[#This Row],[Pur. Price]]</f>
        <v>118.10000000000001</v>
      </c>
      <c r="M79" s="48">
        <f>Table3[[#This Row],[Close]]*Table3[[#This Row],[Shares]]</f>
        <v>21.25</v>
      </c>
      <c r="N79" s="49">
        <f>(Table3[[#This Row],[Pos. Value]]-Table3[[#This Row],[Amt. Paid]])+Table3[[#This Row],[Div. Earned]]</f>
        <v>-85.720000000000013</v>
      </c>
      <c r="O79" s="29">
        <f>Table3[[#This Row],[G/L ($)]]/Table3[[#This Row],[Amt. Paid]]</f>
        <v>-0.72582557154953431</v>
      </c>
      <c r="P79" s="25">
        <v>11.13</v>
      </c>
      <c r="Q79" s="47" t="s">
        <v>18</v>
      </c>
    </row>
    <row r="80" spans="1:17" ht="16.5" thickBot="1" x14ac:dyDescent="0.3">
      <c r="A80" s="42" t="e" vm="74">
        <v>#VALUE!</v>
      </c>
      <c r="B80" s="23" cm="1">
        <f t="array" ref="B80">_FV(A80,"Price")</f>
        <v>1.5049999999999999</v>
      </c>
      <c r="C80" s="23" cm="1">
        <f t="array" ref="C80">_FV(A80,"Open")</f>
        <v>1.52</v>
      </c>
      <c r="D80" s="23" cm="1">
        <f t="array" ref="D80">_FV(A80,"High")</f>
        <v>1.54</v>
      </c>
      <c r="E80" s="23" cm="1">
        <f t="array" ref="E80">_FV(A80,"Low")</f>
        <v>1.5024999999999999</v>
      </c>
      <c r="F80" s="24" t="str" cm="1">
        <f t="array" ref="F80">_FV(A80,"Exchange")</f>
        <v>Australian Securities Exchange</v>
      </c>
      <c r="G80" s="24" t="str" cm="1">
        <f t="array" ref="G80">_FV(A80,"Ticker symbol",TRUE)</f>
        <v>BPT</v>
      </c>
      <c r="H80" s="119">
        <v>44330</v>
      </c>
      <c r="I80" s="18">
        <v>5</v>
      </c>
      <c r="J80" s="25">
        <v>21.9</v>
      </c>
      <c r="K80" s="74">
        <v>23</v>
      </c>
      <c r="L80" s="38">
        <f>Table3[[#This Row],[Shares]]*Table3[[#This Row],[Pur. Price]]</f>
        <v>109.5</v>
      </c>
      <c r="M80" s="48">
        <f>Table3[[#This Row],[Close]]*Table3[[#This Row],[Shares]]</f>
        <v>7.5249999999999995</v>
      </c>
      <c r="N80" s="49">
        <f>(Table3[[#This Row],[Pos. Value]]-Table3[[#This Row],[Amt. Paid]])+Table3[[#This Row],[Div. Earned]]</f>
        <v>-88.454999999999998</v>
      </c>
      <c r="O80" s="29">
        <f>Table3[[#This Row],[G/L ($)]]/Table3[[#This Row],[Amt. Paid]]</f>
        <v>-0.80780821917808221</v>
      </c>
      <c r="P80" s="25">
        <v>13.52</v>
      </c>
      <c r="Q80" s="47" t="s">
        <v>17</v>
      </c>
    </row>
    <row r="81" spans="1:17" ht="16.5" thickBot="1" x14ac:dyDescent="0.3">
      <c r="A81" s="42" t="s">
        <v>21</v>
      </c>
      <c r="B81" s="23">
        <v>0</v>
      </c>
      <c r="C81" s="23">
        <v>0</v>
      </c>
      <c r="D81" s="23">
        <v>0</v>
      </c>
      <c r="E81" s="23">
        <v>0</v>
      </c>
      <c r="F81" s="24"/>
      <c r="G81" s="24" t="s">
        <v>22</v>
      </c>
      <c r="H81" s="119">
        <v>44330</v>
      </c>
      <c r="I81" s="18">
        <v>11</v>
      </c>
      <c r="J81" s="25">
        <v>9.4</v>
      </c>
      <c r="K81" s="74"/>
      <c r="L81" s="38">
        <f>Table3[[#This Row],[Shares]]*Table3[[#This Row],[Pur. Price]]</f>
        <v>103.4</v>
      </c>
      <c r="M81" s="48">
        <f>Table3[[#This Row],[Close]]*Table3[[#This Row],[Shares]]</f>
        <v>0</v>
      </c>
      <c r="N81" s="49">
        <f>(Table3[[#This Row],[Pos. Value]]-Table3[[#This Row],[Amt. Paid]])+Table3[[#This Row],[Div. Earned]]</f>
        <v>-103.4</v>
      </c>
      <c r="O81" s="29">
        <f>Table3[[#This Row],[G/L ($)]]/Table3[[#This Row],[Amt. Paid]]</f>
        <v>-1</v>
      </c>
      <c r="P81" s="26"/>
      <c r="Q81" s="47" t="s">
        <v>17</v>
      </c>
    </row>
  </sheetData>
  <conditionalFormatting sqref="K2:K81">
    <cfRule type="expression" dxfId="2" priority="3">
      <formula>$K2 &lt; $B2</formula>
    </cfRule>
  </conditionalFormatting>
  <conditionalFormatting sqref="N2:O81">
    <cfRule type="cellIs" dxfId="1" priority="6" operator="lessThan">
      <formula>0</formula>
    </cfRule>
    <cfRule type="cellIs" dxfId="0" priority="7"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D2B44-418B-49E0-8ECD-7DEE82595ECA}">
  <dimension ref="A1:L109"/>
  <sheetViews>
    <sheetView topLeftCell="A91" workbookViewId="0">
      <selection activeCell="O5" sqref="O5"/>
    </sheetView>
  </sheetViews>
  <sheetFormatPr defaultRowHeight="15" x14ac:dyDescent="0.25"/>
  <cols>
    <col min="1" max="1" width="11.42578125" bestFit="1" customWidth="1"/>
    <col min="2" max="2" width="14.140625" style="71" bestFit="1" customWidth="1"/>
    <col min="3" max="3" width="12" bestFit="1" customWidth="1"/>
    <col min="4" max="4" width="15" bestFit="1" customWidth="1"/>
    <col min="5" max="5" width="14.42578125" bestFit="1" customWidth="1"/>
    <col min="6" max="6" width="15.140625" bestFit="1" customWidth="1"/>
    <col min="7" max="7" width="15.5703125" bestFit="1" customWidth="1"/>
    <col min="8" max="8" width="12.140625" bestFit="1" customWidth="1"/>
    <col min="9" max="9" width="12.7109375" bestFit="1" customWidth="1"/>
    <col min="10" max="10" width="16.7109375" bestFit="1" customWidth="1"/>
    <col min="11" max="11" width="15.7109375" bestFit="1" customWidth="1"/>
    <col min="12" max="12" width="17" style="68" bestFit="1" customWidth="1"/>
  </cols>
  <sheetData>
    <row r="1" spans="1:12" ht="16.5" thickBot="1" x14ac:dyDescent="0.3">
      <c r="A1" s="17" t="s">
        <v>6</v>
      </c>
      <c r="B1" s="72" t="s">
        <v>7</v>
      </c>
      <c r="C1" s="17" t="s">
        <v>8</v>
      </c>
      <c r="D1" s="17" t="s">
        <v>9</v>
      </c>
      <c r="E1" s="17" t="s">
        <v>24</v>
      </c>
      <c r="F1" s="22" t="s">
        <v>11</v>
      </c>
      <c r="G1" s="22" t="s">
        <v>12</v>
      </c>
      <c r="H1" s="22" t="s">
        <v>13</v>
      </c>
      <c r="I1" s="22" t="s">
        <v>14</v>
      </c>
      <c r="J1" s="44" t="s">
        <v>15</v>
      </c>
      <c r="K1" s="55" t="s">
        <v>16</v>
      </c>
      <c r="L1" s="73" t="s">
        <v>23</v>
      </c>
    </row>
    <row r="2" spans="1:12" ht="16.5" thickBot="1" x14ac:dyDescent="0.3">
      <c r="A2" s="18" t="s">
        <v>25</v>
      </c>
      <c r="B2" s="69"/>
      <c r="C2" s="18">
        <v>49</v>
      </c>
      <c r="D2" s="25">
        <v>1.06</v>
      </c>
      <c r="E2" s="51">
        <v>0</v>
      </c>
      <c r="F2" s="27">
        <v>51.94</v>
      </c>
      <c r="G2" s="18">
        <v>0</v>
      </c>
      <c r="H2" s="28">
        <v>229.4</v>
      </c>
      <c r="I2" s="29">
        <v>4.4165999999999999</v>
      </c>
      <c r="J2" s="59">
        <v>281.33999999999997</v>
      </c>
      <c r="K2" s="56" t="s">
        <v>17</v>
      </c>
      <c r="L2" s="66">
        <v>45033</v>
      </c>
    </row>
    <row r="3" spans="1:12" ht="16.5" thickBot="1" x14ac:dyDescent="0.3">
      <c r="A3" s="19" t="s">
        <v>26</v>
      </c>
      <c r="B3" s="70"/>
      <c r="C3" s="19">
        <v>9</v>
      </c>
      <c r="D3" s="31">
        <v>11.7</v>
      </c>
      <c r="E3" s="52">
        <v>15.61</v>
      </c>
      <c r="F3" s="33">
        <v>105.3</v>
      </c>
      <c r="G3" s="19">
        <v>140.49</v>
      </c>
      <c r="H3" s="28">
        <v>40.83</v>
      </c>
      <c r="I3" s="29">
        <v>0.38769999999999999</v>
      </c>
      <c r="J3" s="60">
        <v>5.64</v>
      </c>
      <c r="K3" s="57" t="s">
        <v>17</v>
      </c>
      <c r="L3" s="67">
        <v>44714</v>
      </c>
    </row>
    <row r="4" spans="1:12" ht="16.5" thickBot="1" x14ac:dyDescent="0.3">
      <c r="A4" s="18" t="s">
        <v>27</v>
      </c>
      <c r="B4" s="69"/>
      <c r="C4" s="18">
        <v>12</v>
      </c>
      <c r="D4" s="25">
        <v>8.9</v>
      </c>
      <c r="E4" s="51">
        <v>10.99</v>
      </c>
      <c r="F4" s="27">
        <v>106.8</v>
      </c>
      <c r="G4" s="18">
        <v>131.88</v>
      </c>
      <c r="H4" s="28">
        <v>35.4</v>
      </c>
      <c r="I4" s="29">
        <v>0.33150000000000002</v>
      </c>
      <c r="J4" s="59">
        <v>10.32</v>
      </c>
      <c r="K4" s="56" t="s">
        <v>17</v>
      </c>
      <c r="L4" s="66">
        <v>44714</v>
      </c>
    </row>
    <row r="5" spans="1:12" ht="16.5" thickBot="1" x14ac:dyDescent="0.3">
      <c r="A5" s="19" t="s">
        <v>28</v>
      </c>
      <c r="B5" s="70"/>
      <c r="C5" s="19">
        <v>3</v>
      </c>
      <c r="D5" s="31">
        <v>37.01</v>
      </c>
      <c r="E5" s="52">
        <v>46.6</v>
      </c>
      <c r="F5" s="33">
        <v>111.03</v>
      </c>
      <c r="G5" s="19">
        <v>139.80000000000001</v>
      </c>
      <c r="H5" s="28">
        <v>34.25</v>
      </c>
      <c r="I5" s="29">
        <v>0.3085</v>
      </c>
      <c r="J5" s="60">
        <v>5.48</v>
      </c>
      <c r="K5" s="57" t="s">
        <v>17</v>
      </c>
      <c r="L5" s="67">
        <v>44608</v>
      </c>
    </row>
    <row r="6" spans="1:12" ht="16.5" thickBot="1" x14ac:dyDescent="0.3">
      <c r="A6" s="18" t="s">
        <v>29</v>
      </c>
      <c r="B6" s="69"/>
      <c r="C6" s="18">
        <v>13</v>
      </c>
      <c r="D6" s="25">
        <v>7.88</v>
      </c>
      <c r="E6" s="51">
        <v>10.1</v>
      </c>
      <c r="F6" s="38">
        <v>102.44</v>
      </c>
      <c r="G6" s="18">
        <v>131.30000000000001</v>
      </c>
      <c r="H6" s="28">
        <v>34.06</v>
      </c>
      <c r="I6" s="29">
        <v>0.33250000000000002</v>
      </c>
      <c r="J6" s="59">
        <v>5.2</v>
      </c>
      <c r="K6" s="56" t="s">
        <v>17</v>
      </c>
      <c r="L6" s="66">
        <v>44973</v>
      </c>
    </row>
    <row r="7" spans="1:12" ht="16.5" thickBot="1" x14ac:dyDescent="0.3">
      <c r="A7" s="19" t="s">
        <v>30</v>
      </c>
      <c r="B7" s="70"/>
      <c r="C7" s="19">
        <v>3</v>
      </c>
      <c r="D7" s="31">
        <v>36.22</v>
      </c>
      <c r="E7" s="52">
        <v>44.6</v>
      </c>
      <c r="F7" s="33">
        <v>108.66</v>
      </c>
      <c r="G7" s="19">
        <v>133.80000000000001</v>
      </c>
      <c r="H7" s="28">
        <v>31.81</v>
      </c>
      <c r="I7" s="29">
        <v>0.29270000000000002</v>
      </c>
      <c r="J7" s="60">
        <v>6.67</v>
      </c>
      <c r="K7" s="57" t="s">
        <v>17</v>
      </c>
      <c r="L7" s="67">
        <v>44609</v>
      </c>
    </row>
    <row r="8" spans="1:12" ht="16.5" thickBot="1" x14ac:dyDescent="0.3">
      <c r="A8" s="18" t="s">
        <v>31</v>
      </c>
      <c r="B8" s="69"/>
      <c r="C8" s="18">
        <v>11</v>
      </c>
      <c r="D8" s="25">
        <v>9.68</v>
      </c>
      <c r="E8" s="51">
        <v>11.81</v>
      </c>
      <c r="F8" s="27">
        <v>106.48</v>
      </c>
      <c r="G8" s="18">
        <v>129.91</v>
      </c>
      <c r="H8" s="28">
        <v>30.41</v>
      </c>
      <c r="I8" s="29">
        <v>0.28560000000000002</v>
      </c>
      <c r="J8" s="59">
        <v>6.98</v>
      </c>
      <c r="K8" s="56" t="s">
        <v>17</v>
      </c>
      <c r="L8" s="66">
        <v>44714</v>
      </c>
    </row>
    <row r="9" spans="1:12" ht="16.5" thickBot="1" x14ac:dyDescent="0.3">
      <c r="A9" s="19" t="s">
        <v>32</v>
      </c>
      <c r="B9" s="70"/>
      <c r="C9" s="19">
        <v>6</v>
      </c>
      <c r="D9" s="31">
        <v>17.77</v>
      </c>
      <c r="E9" s="52">
        <v>21.8</v>
      </c>
      <c r="F9" s="33">
        <v>106.62</v>
      </c>
      <c r="G9" s="19">
        <v>130.80000000000001</v>
      </c>
      <c r="H9" s="28">
        <v>27.59</v>
      </c>
      <c r="I9" s="29">
        <v>0.25879999999999997</v>
      </c>
      <c r="J9" s="60">
        <v>3.41</v>
      </c>
      <c r="K9" s="57" t="s">
        <v>17</v>
      </c>
      <c r="L9" s="67">
        <v>44922</v>
      </c>
    </row>
    <row r="10" spans="1:12" ht="16.5" thickBot="1" x14ac:dyDescent="0.3">
      <c r="A10" s="18" t="s">
        <v>33</v>
      </c>
      <c r="B10" s="69"/>
      <c r="C10" s="18">
        <v>30</v>
      </c>
      <c r="D10" s="25">
        <v>3.34</v>
      </c>
      <c r="E10" s="51">
        <v>4.0999999999999996</v>
      </c>
      <c r="F10" s="38">
        <v>100.2</v>
      </c>
      <c r="G10" s="18">
        <v>123</v>
      </c>
      <c r="H10" s="28">
        <v>26.1</v>
      </c>
      <c r="I10" s="29">
        <v>0.26050000000000001</v>
      </c>
      <c r="J10" s="59">
        <v>3.3</v>
      </c>
      <c r="K10" s="56" t="s">
        <v>17</v>
      </c>
      <c r="L10" s="66">
        <v>44839</v>
      </c>
    </row>
    <row r="11" spans="1:12" ht="16.5" thickBot="1" x14ac:dyDescent="0.3">
      <c r="A11" s="19" t="s">
        <v>34</v>
      </c>
      <c r="B11" s="70"/>
      <c r="C11" s="19">
        <v>13</v>
      </c>
      <c r="D11" s="31">
        <v>8.07</v>
      </c>
      <c r="E11" s="52">
        <v>9.64</v>
      </c>
      <c r="F11" s="33">
        <v>104.91</v>
      </c>
      <c r="G11" s="19">
        <v>125.32</v>
      </c>
      <c r="H11" s="28">
        <v>25.62</v>
      </c>
      <c r="I11" s="29">
        <v>0.2442</v>
      </c>
      <c r="J11" s="60">
        <v>5.21</v>
      </c>
      <c r="K11" s="57" t="s">
        <v>17</v>
      </c>
      <c r="L11" s="67">
        <v>44608</v>
      </c>
    </row>
    <row r="12" spans="1:12" ht="16.5" thickBot="1" x14ac:dyDescent="0.3">
      <c r="A12" s="18" t="s">
        <v>35</v>
      </c>
      <c r="B12" s="69"/>
      <c r="C12" s="18">
        <v>9</v>
      </c>
      <c r="D12" s="25">
        <v>11.88</v>
      </c>
      <c r="E12" s="51">
        <v>13.82</v>
      </c>
      <c r="F12" s="27">
        <v>106.92</v>
      </c>
      <c r="G12" s="18">
        <v>124.38</v>
      </c>
      <c r="H12" s="28">
        <v>24.31</v>
      </c>
      <c r="I12" s="29">
        <v>0.22739999999999999</v>
      </c>
      <c r="J12" s="59">
        <v>6.85</v>
      </c>
      <c r="K12" s="56" t="s">
        <v>17</v>
      </c>
      <c r="L12" s="66">
        <v>44609</v>
      </c>
    </row>
    <row r="13" spans="1:12" ht="16.5" thickBot="1" x14ac:dyDescent="0.3">
      <c r="A13" s="19" t="s">
        <v>36</v>
      </c>
      <c r="B13" s="70"/>
      <c r="C13" s="19">
        <v>5</v>
      </c>
      <c r="D13" s="31">
        <v>22.08</v>
      </c>
      <c r="E13" s="52">
        <v>26.1</v>
      </c>
      <c r="F13" s="33">
        <v>110.4</v>
      </c>
      <c r="G13" s="19">
        <v>130.5</v>
      </c>
      <c r="H13" s="28">
        <v>23</v>
      </c>
      <c r="I13" s="29">
        <v>0.20830000000000001</v>
      </c>
      <c r="J13" s="60">
        <v>2.9</v>
      </c>
      <c r="K13" s="57" t="s">
        <v>17</v>
      </c>
      <c r="L13" s="67">
        <v>44922</v>
      </c>
    </row>
    <row r="14" spans="1:12" ht="16.5" thickBot="1" x14ac:dyDescent="0.3">
      <c r="A14" s="18" t="s">
        <v>37</v>
      </c>
      <c r="B14" s="69"/>
      <c r="C14" s="18">
        <v>3</v>
      </c>
      <c r="D14" s="25">
        <v>34.299999999999997</v>
      </c>
      <c r="E14" s="51">
        <v>40.19</v>
      </c>
      <c r="F14" s="27">
        <v>102.9</v>
      </c>
      <c r="G14" s="18">
        <v>120.57</v>
      </c>
      <c r="H14" s="28">
        <v>23.07</v>
      </c>
      <c r="I14" s="29">
        <v>0.22420000000000001</v>
      </c>
      <c r="J14" s="59">
        <v>5.4</v>
      </c>
      <c r="K14" s="56" t="s">
        <v>17</v>
      </c>
      <c r="L14" s="66">
        <v>45120</v>
      </c>
    </row>
    <row r="15" spans="1:12" ht="16.5" thickBot="1" x14ac:dyDescent="0.3">
      <c r="A15" s="19" t="s">
        <v>36</v>
      </c>
      <c r="B15" s="70"/>
      <c r="C15" s="19">
        <v>6</v>
      </c>
      <c r="D15" s="31">
        <v>17.329999999999998</v>
      </c>
      <c r="E15" s="52">
        <v>19.829999999999998</v>
      </c>
      <c r="F15" s="34">
        <v>103.98</v>
      </c>
      <c r="G15" s="19">
        <v>118.98</v>
      </c>
      <c r="H15" s="28">
        <v>17.78</v>
      </c>
      <c r="I15" s="29">
        <v>0.17100000000000001</v>
      </c>
      <c r="J15" s="60">
        <v>2.78</v>
      </c>
      <c r="K15" s="57" t="s">
        <v>17</v>
      </c>
      <c r="L15" s="67">
        <v>44792</v>
      </c>
    </row>
    <row r="16" spans="1:12" ht="16.5" thickBot="1" x14ac:dyDescent="0.3">
      <c r="A16" s="18" t="s">
        <v>38</v>
      </c>
      <c r="B16" s="69"/>
      <c r="C16" s="18">
        <v>2</v>
      </c>
      <c r="D16" s="25">
        <v>42.95</v>
      </c>
      <c r="E16" s="51">
        <v>47.72</v>
      </c>
      <c r="F16" s="38">
        <v>85.9</v>
      </c>
      <c r="G16" s="18">
        <v>95.44</v>
      </c>
      <c r="H16" s="28">
        <v>11.61</v>
      </c>
      <c r="I16" s="29">
        <v>0.13519999999999999</v>
      </c>
      <c r="J16" s="59">
        <v>2.0699999999999998</v>
      </c>
      <c r="K16" s="56" t="s">
        <v>18</v>
      </c>
      <c r="L16" s="66">
        <v>44957</v>
      </c>
    </row>
    <row r="17" spans="1:12" ht="16.5" thickBot="1" x14ac:dyDescent="0.3">
      <c r="A17" s="19" t="s">
        <v>39</v>
      </c>
      <c r="B17" s="70"/>
      <c r="C17" s="19">
        <v>10</v>
      </c>
      <c r="D17" s="31">
        <v>10.15</v>
      </c>
      <c r="E17" s="52">
        <v>11.69</v>
      </c>
      <c r="F17" s="33">
        <v>101.5</v>
      </c>
      <c r="G17" s="19">
        <v>116.9</v>
      </c>
      <c r="H17" s="28">
        <v>22.79</v>
      </c>
      <c r="I17" s="29">
        <v>0.22450000000000001</v>
      </c>
      <c r="J17" s="60">
        <v>7.39</v>
      </c>
      <c r="K17" s="57" t="s">
        <v>17</v>
      </c>
      <c r="L17" s="67">
        <v>44714</v>
      </c>
    </row>
    <row r="18" spans="1:12" ht="16.5" thickBot="1" x14ac:dyDescent="0.3">
      <c r="A18" s="18" t="s">
        <v>40</v>
      </c>
      <c r="B18" s="69"/>
      <c r="C18" s="18">
        <v>17</v>
      </c>
      <c r="D18" s="25">
        <v>5.84</v>
      </c>
      <c r="E18" s="51">
        <v>6.94</v>
      </c>
      <c r="F18" s="27">
        <v>99.28</v>
      </c>
      <c r="G18" s="18">
        <v>117.98</v>
      </c>
      <c r="H18" s="28">
        <v>22.1</v>
      </c>
      <c r="I18" s="29">
        <v>0.22259999999999999</v>
      </c>
      <c r="J18" s="59">
        <v>3.4</v>
      </c>
      <c r="K18" s="56" t="s">
        <v>17</v>
      </c>
      <c r="L18" s="66">
        <v>44972</v>
      </c>
    </row>
    <row r="19" spans="1:12" ht="16.5" thickBot="1" x14ac:dyDescent="0.3">
      <c r="A19" s="19" t="s">
        <v>41</v>
      </c>
      <c r="B19" s="70"/>
      <c r="C19" s="19">
        <v>5</v>
      </c>
      <c r="D19" s="31">
        <v>19.100000000000001</v>
      </c>
      <c r="E19" s="52">
        <v>21.72</v>
      </c>
      <c r="F19" s="33">
        <v>95.5</v>
      </c>
      <c r="G19" s="19">
        <v>108.6</v>
      </c>
      <c r="H19" s="28">
        <v>20.81</v>
      </c>
      <c r="I19" s="29">
        <v>0.21790000000000001</v>
      </c>
      <c r="J19" s="60">
        <v>7.71</v>
      </c>
      <c r="K19" s="57" t="s">
        <v>17</v>
      </c>
      <c r="L19" s="67">
        <v>44608</v>
      </c>
    </row>
    <row r="20" spans="1:12" ht="16.5" thickBot="1" x14ac:dyDescent="0.3">
      <c r="A20" s="18" t="s">
        <v>42</v>
      </c>
      <c r="B20" s="69"/>
      <c r="C20" s="18">
        <v>18</v>
      </c>
      <c r="D20" s="25">
        <v>5.6</v>
      </c>
      <c r="E20" s="51">
        <v>6.36</v>
      </c>
      <c r="F20" s="38">
        <v>100.8</v>
      </c>
      <c r="G20" s="18">
        <v>114.48</v>
      </c>
      <c r="H20" s="28">
        <v>20.73</v>
      </c>
      <c r="I20" s="29">
        <v>0.20569999999999999</v>
      </c>
      <c r="J20" s="59">
        <v>7.05</v>
      </c>
      <c r="K20" s="56" t="s">
        <v>17</v>
      </c>
      <c r="L20" s="66">
        <v>44956</v>
      </c>
    </row>
    <row r="21" spans="1:12" ht="16.5" thickBot="1" x14ac:dyDescent="0.3">
      <c r="A21" s="19" t="s">
        <v>43</v>
      </c>
      <c r="B21" s="70"/>
      <c r="C21" s="19">
        <v>28</v>
      </c>
      <c r="D21" s="31">
        <v>7.31</v>
      </c>
      <c r="E21" s="52">
        <v>7.74</v>
      </c>
      <c r="F21" s="33">
        <v>204.68</v>
      </c>
      <c r="G21" s="19">
        <v>216.72</v>
      </c>
      <c r="H21" s="28">
        <v>20.34</v>
      </c>
      <c r="I21" s="29">
        <v>9.9400000000000002E-2</v>
      </c>
      <c r="J21" s="60">
        <v>8.3000000000000007</v>
      </c>
      <c r="K21" s="57" t="s">
        <v>17</v>
      </c>
      <c r="L21" s="67">
        <v>44739</v>
      </c>
    </row>
    <row r="22" spans="1:12" ht="16.5" thickBot="1" x14ac:dyDescent="0.3">
      <c r="A22" s="18" t="s">
        <v>44</v>
      </c>
      <c r="B22" s="69"/>
      <c r="C22" s="18">
        <v>9</v>
      </c>
      <c r="D22" s="25">
        <v>11.42</v>
      </c>
      <c r="E22" s="51">
        <v>13.54</v>
      </c>
      <c r="F22" s="38">
        <v>102.78</v>
      </c>
      <c r="G22" s="18">
        <v>121.86</v>
      </c>
      <c r="H22" s="28">
        <v>19.8</v>
      </c>
      <c r="I22" s="29">
        <v>0.19259999999999999</v>
      </c>
      <c r="J22" s="59">
        <v>0.72</v>
      </c>
      <c r="K22" s="56" t="s">
        <v>17</v>
      </c>
      <c r="L22" s="66">
        <v>44958</v>
      </c>
    </row>
    <row r="23" spans="1:12" ht="16.5" thickBot="1" x14ac:dyDescent="0.3">
      <c r="A23" s="19" t="s">
        <v>45</v>
      </c>
      <c r="B23" s="70"/>
      <c r="C23" s="19">
        <v>4</v>
      </c>
      <c r="D23" s="31">
        <v>26.4</v>
      </c>
      <c r="E23" s="52">
        <v>30.1</v>
      </c>
      <c r="F23" s="33">
        <v>105.6</v>
      </c>
      <c r="G23" s="19">
        <v>120.4</v>
      </c>
      <c r="H23" s="28">
        <v>19.32</v>
      </c>
      <c r="I23" s="29">
        <v>0.183</v>
      </c>
      <c r="J23" s="60">
        <v>4.5199999999999996</v>
      </c>
      <c r="K23" s="57" t="s">
        <v>17</v>
      </c>
      <c r="L23" s="67">
        <v>44957</v>
      </c>
    </row>
    <row r="24" spans="1:12" ht="16.5" thickBot="1" x14ac:dyDescent="0.3">
      <c r="A24" s="18" t="s">
        <v>46</v>
      </c>
      <c r="B24" s="69"/>
      <c r="C24" s="18">
        <v>9</v>
      </c>
      <c r="D24" s="25">
        <v>10.92</v>
      </c>
      <c r="E24" s="51">
        <v>12.59</v>
      </c>
      <c r="F24" s="27">
        <v>98.28</v>
      </c>
      <c r="G24" s="18">
        <v>113.31</v>
      </c>
      <c r="H24" s="28">
        <v>18.989999999999998</v>
      </c>
      <c r="I24" s="29">
        <v>0.19320000000000001</v>
      </c>
      <c r="J24" s="59">
        <v>3.96</v>
      </c>
      <c r="K24" s="56" t="s">
        <v>17</v>
      </c>
      <c r="L24" s="66">
        <v>44770</v>
      </c>
    </row>
    <row r="25" spans="1:12" ht="16.5" thickBot="1" x14ac:dyDescent="0.3">
      <c r="A25" s="19" t="s">
        <v>47</v>
      </c>
      <c r="B25" s="70"/>
      <c r="C25" s="19">
        <v>30</v>
      </c>
      <c r="D25" s="31">
        <v>3.35</v>
      </c>
      <c r="E25" s="52">
        <v>3.85</v>
      </c>
      <c r="F25" s="33">
        <v>100.5</v>
      </c>
      <c r="G25" s="19">
        <v>115.5</v>
      </c>
      <c r="H25" s="28">
        <v>18.899999999999999</v>
      </c>
      <c r="I25" s="29">
        <v>0.18809999999999999</v>
      </c>
      <c r="J25" s="60">
        <v>3.9</v>
      </c>
      <c r="K25" s="57" t="s">
        <v>17</v>
      </c>
      <c r="L25" s="67">
        <v>44747</v>
      </c>
    </row>
    <row r="26" spans="1:12" ht="16.5" thickBot="1" x14ac:dyDescent="0.3">
      <c r="A26" s="18" t="s">
        <v>48</v>
      </c>
      <c r="B26" s="69"/>
      <c r="C26" s="18">
        <v>3</v>
      </c>
      <c r="D26" s="25">
        <v>37.729999999999997</v>
      </c>
      <c r="E26" s="51">
        <v>41</v>
      </c>
      <c r="F26" s="27">
        <v>113.19</v>
      </c>
      <c r="G26" s="18">
        <v>123</v>
      </c>
      <c r="H26" s="28">
        <v>18.36</v>
      </c>
      <c r="I26" s="29">
        <v>0.16220000000000001</v>
      </c>
      <c r="J26" s="59">
        <v>8.5500000000000007</v>
      </c>
      <c r="K26" s="56" t="s">
        <v>17</v>
      </c>
      <c r="L26" s="66">
        <v>44876</v>
      </c>
    </row>
    <row r="27" spans="1:12" ht="16.5" thickBot="1" x14ac:dyDescent="0.3">
      <c r="A27" s="19" t="s">
        <v>49</v>
      </c>
      <c r="B27" s="70"/>
      <c r="C27" s="19">
        <v>14</v>
      </c>
      <c r="D27" s="31">
        <v>7.28</v>
      </c>
      <c r="E27" s="52">
        <v>8.36</v>
      </c>
      <c r="F27" s="33">
        <v>101.92</v>
      </c>
      <c r="G27" s="19">
        <v>117.04</v>
      </c>
      <c r="H27" s="28">
        <v>18.059999999999999</v>
      </c>
      <c r="I27" s="29">
        <v>0.1772</v>
      </c>
      <c r="J27" s="60">
        <v>2.94</v>
      </c>
      <c r="K27" s="57" t="s">
        <v>17</v>
      </c>
      <c r="L27" s="67">
        <v>44771</v>
      </c>
    </row>
    <row r="28" spans="1:12" ht="16.5" thickBot="1" x14ac:dyDescent="0.3">
      <c r="A28" s="18" t="s">
        <v>36</v>
      </c>
      <c r="B28" s="69"/>
      <c r="C28" s="18">
        <v>5</v>
      </c>
      <c r="D28" s="25">
        <v>21.63</v>
      </c>
      <c r="E28" s="51">
        <v>22.4</v>
      </c>
      <c r="F28" s="27">
        <v>108.15</v>
      </c>
      <c r="G28" s="18">
        <v>112</v>
      </c>
      <c r="H28" s="28">
        <v>6.41</v>
      </c>
      <c r="I28" s="29">
        <v>5.9299999999999999E-2</v>
      </c>
      <c r="J28" s="61">
        <v>2.56</v>
      </c>
      <c r="K28" s="56" t="s">
        <v>17</v>
      </c>
      <c r="L28" s="66">
        <v>45182</v>
      </c>
    </row>
    <row r="29" spans="1:12" ht="16.5" thickBot="1" x14ac:dyDescent="0.3">
      <c r="A29" s="19" t="s">
        <v>50</v>
      </c>
      <c r="B29" s="70"/>
      <c r="C29" s="19">
        <v>8</v>
      </c>
      <c r="D29" s="31">
        <v>12.92</v>
      </c>
      <c r="E29" s="52">
        <v>14.03</v>
      </c>
      <c r="F29" s="33">
        <v>103.36</v>
      </c>
      <c r="G29" s="19">
        <v>112.24</v>
      </c>
      <c r="H29" s="28">
        <v>17.420000000000002</v>
      </c>
      <c r="I29" s="29">
        <v>0.16850000000000001</v>
      </c>
      <c r="J29" s="60">
        <v>8.5399999999999991</v>
      </c>
      <c r="K29" s="57" t="s">
        <v>17</v>
      </c>
      <c r="L29" s="67">
        <v>44608</v>
      </c>
    </row>
    <row r="30" spans="1:12" ht="16.5" thickBot="1" x14ac:dyDescent="0.3">
      <c r="A30" s="18" t="s">
        <v>51</v>
      </c>
      <c r="B30" s="69"/>
      <c r="C30" s="18">
        <v>8</v>
      </c>
      <c r="D30" s="25">
        <v>12.1</v>
      </c>
      <c r="E30" s="51">
        <v>14.1</v>
      </c>
      <c r="F30" s="38">
        <v>96.8</v>
      </c>
      <c r="G30" s="18">
        <v>112.8</v>
      </c>
      <c r="H30" s="28">
        <v>17.16</v>
      </c>
      <c r="I30" s="29">
        <v>0.17730000000000001</v>
      </c>
      <c r="J30" s="59">
        <v>1.1599999999999999</v>
      </c>
      <c r="K30" s="56" t="s">
        <v>17</v>
      </c>
      <c r="L30" s="66">
        <v>44789</v>
      </c>
    </row>
    <row r="31" spans="1:12" ht="16.5" thickBot="1" x14ac:dyDescent="0.3">
      <c r="A31" s="19" t="s">
        <v>52</v>
      </c>
      <c r="B31" s="70"/>
      <c r="C31" s="19">
        <v>15</v>
      </c>
      <c r="D31" s="31">
        <v>6.89</v>
      </c>
      <c r="E31" s="52">
        <v>7.9</v>
      </c>
      <c r="F31" s="34">
        <v>103.35</v>
      </c>
      <c r="G31" s="19">
        <v>118.5</v>
      </c>
      <c r="H31" s="28">
        <v>16.95</v>
      </c>
      <c r="I31" s="29">
        <v>0.16400000000000001</v>
      </c>
      <c r="J31" s="60">
        <v>1.8</v>
      </c>
      <c r="K31" s="57" t="s">
        <v>17</v>
      </c>
      <c r="L31" s="67">
        <v>44781</v>
      </c>
    </row>
    <row r="32" spans="1:12" ht="16.5" thickBot="1" x14ac:dyDescent="0.3">
      <c r="A32" s="18" t="s">
        <v>53</v>
      </c>
      <c r="B32" s="69"/>
      <c r="C32" s="18">
        <v>20</v>
      </c>
      <c r="D32" s="25">
        <v>5.1100000000000003</v>
      </c>
      <c r="E32" s="51">
        <v>5.88</v>
      </c>
      <c r="F32" s="38">
        <v>102.2</v>
      </c>
      <c r="G32" s="18">
        <v>117.6</v>
      </c>
      <c r="H32" s="28">
        <v>16.38</v>
      </c>
      <c r="I32" s="29">
        <v>0.1603</v>
      </c>
      <c r="J32" s="59">
        <v>0.98</v>
      </c>
      <c r="K32" s="56" t="s">
        <v>17</v>
      </c>
      <c r="L32" s="66">
        <v>44788</v>
      </c>
    </row>
    <row r="33" spans="1:12" ht="16.5" thickBot="1" x14ac:dyDescent="0.3">
      <c r="A33" s="19" t="s">
        <v>54</v>
      </c>
      <c r="B33" s="70"/>
      <c r="C33" s="19">
        <v>5</v>
      </c>
      <c r="D33" s="31">
        <v>22.04</v>
      </c>
      <c r="E33" s="52">
        <v>24.63</v>
      </c>
      <c r="F33" s="33">
        <v>110.2</v>
      </c>
      <c r="G33" s="19">
        <v>123.15</v>
      </c>
      <c r="H33" s="28">
        <v>16.079999999999998</v>
      </c>
      <c r="I33" s="29">
        <v>0.1459</v>
      </c>
      <c r="J33" s="60">
        <v>3.13</v>
      </c>
      <c r="K33" s="57" t="s">
        <v>17</v>
      </c>
      <c r="L33" s="67">
        <v>45050</v>
      </c>
    </row>
    <row r="34" spans="1:12" ht="16.5" thickBot="1" x14ac:dyDescent="0.3">
      <c r="A34" s="18" t="s">
        <v>55</v>
      </c>
      <c r="B34" s="69"/>
      <c r="C34" s="18">
        <v>7</v>
      </c>
      <c r="D34" s="25">
        <v>15.03</v>
      </c>
      <c r="E34" s="51">
        <v>17.02</v>
      </c>
      <c r="F34" s="27">
        <v>105.21</v>
      </c>
      <c r="G34" s="18">
        <v>119.14</v>
      </c>
      <c r="H34" s="28">
        <v>16.03</v>
      </c>
      <c r="I34" s="29">
        <v>0.15240000000000001</v>
      </c>
      <c r="J34" s="59">
        <v>2.1</v>
      </c>
      <c r="K34" s="56" t="s">
        <v>17</v>
      </c>
      <c r="L34" s="66">
        <v>44771</v>
      </c>
    </row>
    <row r="35" spans="1:12" ht="16.5" thickBot="1" x14ac:dyDescent="0.3">
      <c r="A35" s="19" t="s">
        <v>56</v>
      </c>
      <c r="B35" s="70"/>
      <c r="C35" s="19">
        <v>7</v>
      </c>
      <c r="D35" s="31">
        <v>15.15</v>
      </c>
      <c r="E35" s="52">
        <v>17.309999999999999</v>
      </c>
      <c r="F35" s="34">
        <v>106.05</v>
      </c>
      <c r="G35" s="19">
        <v>121.17</v>
      </c>
      <c r="H35" s="28">
        <v>15.99</v>
      </c>
      <c r="I35" s="29">
        <v>0.15079999999999999</v>
      </c>
      <c r="J35" s="60">
        <v>0.87</v>
      </c>
      <c r="K35" s="57" t="s">
        <v>17</v>
      </c>
      <c r="L35" s="67">
        <v>44774</v>
      </c>
    </row>
    <row r="36" spans="1:12" ht="16.5" thickBot="1" x14ac:dyDescent="0.3">
      <c r="A36" s="18" t="s">
        <v>57</v>
      </c>
      <c r="B36" s="69"/>
      <c r="C36" s="18">
        <v>6</v>
      </c>
      <c r="D36" s="25">
        <v>16.170000000000002</v>
      </c>
      <c r="E36" s="51">
        <v>16.8</v>
      </c>
      <c r="F36" s="38">
        <v>97.02</v>
      </c>
      <c r="G36" s="18">
        <v>100.8</v>
      </c>
      <c r="H36" s="28">
        <v>15.84</v>
      </c>
      <c r="I36" s="29">
        <v>0.1633</v>
      </c>
      <c r="J36" s="59">
        <v>12.06</v>
      </c>
      <c r="K36" s="56" t="s">
        <v>17</v>
      </c>
      <c r="L36" s="66">
        <v>45127</v>
      </c>
    </row>
    <row r="37" spans="1:12" ht="16.5" thickBot="1" x14ac:dyDescent="0.3">
      <c r="A37" s="19" t="s">
        <v>58</v>
      </c>
      <c r="B37" s="70"/>
      <c r="C37" s="19">
        <v>10</v>
      </c>
      <c r="D37" s="31">
        <v>9.9700000000000006</v>
      </c>
      <c r="E37" s="52">
        <v>11.36</v>
      </c>
      <c r="F37" s="34">
        <v>99.7</v>
      </c>
      <c r="G37" s="19">
        <v>113.6</v>
      </c>
      <c r="H37" s="28">
        <v>15.8</v>
      </c>
      <c r="I37" s="29">
        <v>0.1585</v>
      </c>
      <c r="J37" s="60">
        <v>1.9</v>
      </c>
      <c r="K37" s="57" t="s">
        <v>17</v>
      </c>
      <c r="L37" s="67">
        <v>44876</v>
      </c>
    </row>
    <row r="38" spans="1:12" ht="16.5" thickBot="1" x14ac:dyDescent="0.3">
      <c r="A38" s="18" t="s">
        <v>59</v>
      </c>
      <c r="B38" s="69"/>
      <c r="C38" s="18">
        <v>6</v>
      </c>
      <c r="D38" s="25">
        <v>16.05</v>
      </c>
      <c r="E38" s="51">
        <v>17.23</v>
      </c>
      <c r="F38" s="38">
        <v>96.3</v>
      </c>
      <c r="G38" s="18">
        <v>103.38</v>
      </c>
      <c r="H38" s="28">
        <v>15.8</v>
      </c>
      <c r="I38" s="29">
        <v>0.1641</v>
      </c>
      <c r="J38" s="59">
        <v>8.7200000000000006</v>
      </c>
      <c r="K38" s="56" t="s">
        <v>17</v>
      </c>
      <c r="L38" s="66">
        <v>44991</v>
      </c>
    </row>
    <row r="39" spans="1:12" ht="16.5" thickBot="1" x14ac:dyDescent="0.3">
      <c r="A39" s="19" t="s">
        <v>60</v>
      </c>
      <c r="B39" s="70"/>
      <c r="C39" s="19">
        <v>5</v>
      </c>
      <c r="D39" s="31">
        <v>19.600000000000001</v>
      </c>
      <c r="E39" s="52">
        <v>21.95</v>
      </c>
      <c r="F39" s="33">
        <v>98</v>
      </c>
      <c r="G39" s="19">
        <v>109.75</v>
      </c>
      <c r="H39" s="28">
        <v>15.71</v>
      </c>
      <c r="I39" s="29">
        <v>0.1603</v>
      </c>
      <c r="J39" s="60">
        <v>3.96</v>
      </c>
      <c r="K39" s="57" t="s">
        <v>17</v>
      </c>
      <c r="L39" s="67">
        <v>44869</v>
      </c>
    </row>
    <row r="40" spans="1:12" ht="16.5" thickBot="1" x14ac:dyDescent="0.3">
      <c r="A40" s="18" t="s">
        <v>61</v>
      </c>
      <c r="B40" s="69"/>
      <c r="C40" s="18">
        <v>9</v>
      </c>
      <c r="D40" s="25">
        <v>10.94</v>
      </c>
      <c r="E40" s="51">
        <v>12.31</v>
      </c>
      <c r="F40" s="27">
        <v>98.46</v>
      </c>
      <c r="G40" s="18">
        <v>110.79</v>
      </c>
      <c r="H40" s="28">
        <v>15.48</v>
      </c>
      <c r="I40" s="29">
        <v>0.15720000000000001</v>
      </c>
      <c r="J40" s="59">
        <v>3.15</v>
      </c>
      <c r="K40" s="56" t="s">
        <v>17</v>
      </c>
      <c r="L40" s="66">
        <v>44770</v>
      </c>
    </row>
    <row r="41" spans="1:12" ht="16.5" thickBot="1" x14ac:dyDescent="0.3">
      <c r="A41" s="19" t="s">
        <v>58</v>
      </c>
      <c r="B41" s="70"/>
      <c r="C41" s="19">
        <v>9</v>
      </c>
      <c r="D41" s="31">
        <v>11.3</v>
      </c>
      <c r="E41" s="52">
        <v>12.9</v>
      </c>
      <c r="F41" s="34">
        <v>101.7</v>
      </c>
      <c r="G41" s="19">
        <v>116.1</v>
      </c>
      <c r="H41" s="28">
        <v>15.26</v>
      </c>
      <c r="I41" s="29">
        <v>0.15</v>
      </c>
      <c r="J41" s="60">
        <v>0.86</v>
      </c>
      <c r="K41" s="57" t="s">
        <v>17</v>
      </c>
      <c r="L41" s="67">
        <v>44771</v>
      </c>
    </row>
    <row r="42" spans="1:12" ht="16.5" thickBot="1" x14ac:dyDescent="0.3">
      <c r="A42" s="18" t="s">
        <v>62</v>
      </c>
      <c r="B42" s="69"/>
      <c r="C42" s="18">
        <v>40</v>
      </c>
      <c r="D42" s="25">
        <v>2.5499999999999998</v>
      </c>
      <c r="E42" s="51">
        <v>2.83</v>
      </c>
      <c r="F42" s="27">
        <v>102</v>
      </c>
      <c r="G42" s="18">
        <v>113.2</v>
      </c>
      <c r="H42" s="28">
        <v>15.2</v>
      </c>
      <c r="I42" s="29">
        <v>0.14899999999999999</v>
      </c>
      <c r="J42" s="59">
        <v>4</v>
      </c>
      <c r="K42" s="56" t="s">
        <v>17</v>
      </c>
      <c r="L42" s="66">
        <v>44743</v>
      </c>
    </row>
    <row r="43" spans="1:12" ht="16.5" thickBot="1" x14ac:dyDescent="0.3">
      <c r="A43" s="19" t="s">
        <v>63</v>
      </c>
      <c r="B43" s="70"/>
      <c r="C43" s="19">
        <v>6</v>
      </c>
      <c r="D43" s="31">
        <v>17.03</v>
      </c>
      <c r="E43" s="52">
        <v>18.920000000000002</v>
      </c>
      <c r="F43" s="33">
        <v>102.18</v>
      </c>
      <c r="G43" s="19">
        <v>113.52</v>
      </c>
      <c r="H43" s="28">
        <v>15.13</v>
      </c>
      <c r="I43" s="29">
        <v>0.14810000000000001</v>
      </c>
      <c r="J43" s="60">
        <v>3.79</v>
      </c>
      <c r="K43" s="57" t="s">
        <v>17</v>
      </c>
      <c r="L43" s="67">
        <v>44608</v>
      </c>
    </row>
    <row r="44" spans="1:12" ht="16.5" thickBot="1" x14ac:dyDescent="0.3">
      <c r="A44" s="18" t="s">
        <v>64</v>
      </c>
      <c r="B44" s="69"/>
      <c r="C44" s="18">
        <v>44</v>
      </c>
      <c r="D44" s="25">
        <v>2.2599999999999998</v>
      </c>
      <c r="E44" s="51">
        <v>2.23</v>
      </c>
      <c r="F44" s="38">
        <v>99.44</v>
      </c>
      <c r="G44" s="18">
        <v>98.12</v>
      </c>
      <c r="H44" s="28">
        <v>8.67</v>
      </c>
      <c r="I44" s="29">
        <v>8.72E-2</v>
      </c>
      <c r="J44" s="61">
        <v>9.99</v>
      </c>
      <c r="K44" s="56" t="s">
        <v>17</v>
      </c>
      <c r="L44" s="66">
        <v>45169</v>
      </c>
    </row>
    <row r="45" spans="1:12" ht="16.5" thickBot="1" x14ac:dyDescent="0.3">
      <c r="A45" s="19" t="s">
        <v>65</v>
      </c>
      <c r="B45" s="70"/>
      <c r="C45" s="19">
        <v>4</v>
      </c>
      <c r="D45" s="31">
        <v>19.25</v>
      </c>
      <c r="E45" s="52">
        <v>20.61</v>
      </c>
      <c r="F45" s="33">
        <v>77</v>
      </c>
      <c r="G45" s="19">
        <v>82.44</v>
      </c>
      <c r="H45" s="28">
        <v>14.4</v>
      </c>
      <c r="I45" s="29">
        <v>0.187</v>
      </c>
      <c r="J45" s="59">
        <v>8.9600000000000009</v>
      </c>
      <c r="K45" s="57" t="s">
        <v>17</v>
      </c>
      <c r="L45" s="67">
        <v>45120</v>
      </c>
    </row>
    <row r="46" spans="1:12" ht="16.5" thickBot="1" x14ac:dyDescent="0.3">
      <c r="A46" s="18" t="s">
        <v>66</v>
      </c>
      <c r="B46" s="69"/>
      <c r="C46" s="18">
        <v>6</v>
      </c>
      <c r="D46" s="25">
        <v>15.67</v>
      </c>
      <c r="E46" s="51">
        <v>16.510000000000002</v>
      </c>
      <c r="F46" s="27">
        <v>94.02</v>
      </c>
      <c r="G46" s="18">
        <v>99.06</v>
      </c>
      <c r="H46" s="28">
        <v>14.22</v>
      </c>
      <c r="I46" s="29">
        <v>0.1512</v>
      </c>
      <c r="J46" s="59">
        <v>9.18</v>
      </c>
      <c r="K46" s="56" t="s">
        <v>17</v>
      </c>
      <c r="L46" s="66">
        <v>44718</v>
      </c>
    </row>
    <row r="47" spans="1:12" ht="16.5" thickBot="1" x14ac:dyDescent="0.3">
      <c r="A47" s="19" t="s">
        <v>67</v>
      </c>
      <c r="B47" s="70"/>
      <c r="C47" s="19">
        <v>5</v>
      </c>
      <c r="D47" s="31">
        <v>18.46</v>
      </c>
      <c r="E47" s="52">
        <v>20.2</v>
      </c>
      <c r="F47" s="33">
        <v>92.3</v>
      </c>
      <c r="G47" s="19">
        <v>101</v>
      </c>
      <c r="H47" s="28">
        <v>14.2</v>
      </c>
      <c r="I47" s="29">
        <v>0.15379999999999999</v>
      </c>
      <c r="J47" s="60">
        <v>5.5</v>
      </c>
      <c r="K47" s="57" t="s">
        <v>17</v>
      </c>
      <c r="L47" s="67">
        <v>45127</v>
      </c>
    </row>
    <row r="48" spans="1:12" ht="16.5" thickBot="1" x14ac:dyDescent="0.3">
      <c r="A48" s="18" t="s">
        <v>68</v>
      </c>
      <c r="B48" s="69"/>
      <c r="C48" s="18">
        <v>8</v>
      </c>
      <c r="D48" s="25">
        <v>12.65</v>
      </c>
      <c r="E48" s="51">
        <v>13.69</v>
      </c>
      <c r="F48" s="38">
        <v>101.2</v>
      </c>
      <c r="G48" s="18">
        <v>109.52</v>
      </c>
      <c r="H48" s="28">
        <v>13.92</v>
      </c>
      <c r="I48" s="29">
        <v>0.13750000000000001</v>
      </c>
      <c r="J48" s="59">
        <v>5.6</v>
      </c>
      <c r="K48" s="56" t="s">
        <v>17</v>
      </c>
      <c r="L48" s="66">
        <v>44839</v>
      </c>
    </row>
    <row r="49" spans="1:12" ht="16.5" thickBot="1" x14ac:dyDescent="0.3">
      <c r="A49" s="19" t="s">
        <v>69</v>
      </c>
      <c r="B49" s="70"/>
      <c r="C49" s="19">
        <v>5</v>
      </c>
      <c r="D49" s="31">
        <v>19.8</v>
      </c>
      <c r="E49" s="52">
        <v>21.56</v>
      </c>
      <c r="F49" s="33">
        <v>99</v>
      </c>
      <c r="G49" s="19">
        <v>107.8</v>
      </c>
      <c r="H49" s="28">
        <v>13.8</v>
      </c>
      <c r="I49" s="29">
        <v>0.1394</v>
      </c>
      <c r="J49" s="59">
        <v>5</v>
      </c>
      <c r="K49" s="57" t="s">
        <v>17</v>
      </c>
      <c r="L49" s="67">
        <v>45120</v>
      </c>
    </row>
    <row r="50" spans="1:12" ht="16.5" thickBot="1" x14ac:dyDescent="0.3">
      <c r="A50" s="18" t="s">
        <v>70</v>
      </c>
      <c r="B50" s="69"/>
      <c r="C50" s="18">
        <v>14</v>
      </c>
      <c r="D50" s="25">
        <v>7.14</v>
      </c>
      <c r="E50" s="51">
        <v>7.8</v>
      </c>
      <c r="F50" s="38">
        <v>99.96</v>
      </c>
      <c r="G50" s="18">
        <v>109.2</v>
      </c>
      <c r="H50" s="28">
        <v>13.62</v>
      </c>
      <c r="I50" s="29">
        <v>0.1363</v>
      </c>
      <c r="J50" s="59">
        <v>4.38</v>
      </c>
      <c r="K50" s="56" t="s">
        <v>17</v>
      </c>
      <c r="L50" s="66">
        <v>44839</v>
      </c>
    </row>
    <row r="51" spans="1:12" ht="16.5" thickBot="1" x14ac:dyDescent="0.3">
      <c r="A51" s="19" t="s">
        <v>71</v>
      </c>
      <c r="B51" s="70"/>
      <c r="C51" s="19">
        <v>6</v>
      </c>
      <c r="D51" s="31">
        <v>31.24</v>
      </c>
      <c r="E51" s="52">
        <v>31.92</v>
      </c>
      <c r="F51" s="33">
        <v>187.44</v>
      </c>
      <c r="G51" s="19">
        <v>191.52</v>
      </c>
      <c r="H51" s="28">
        <v>13.38</v>
      </c>
      <c r="I51" s="29">
        <v>7.1400000000000005E-2</v>
      </c>
      <c r="J51" s="60">
        <v>9.3000000000000007</v>
      </c>
      <c r="K51" s="57" t="s">
        <v>17</v>
      </c>
      <c r="L51" s="67">
        <v>44608</v>
      </c>
    </row>
    <row r="52" spans="1:12" ht="16.5" thickBot="1" x14ac:dyDescent="0.3">
      <c r="A52" s="18" t="s">
        <v>51</v>
      </c>
      <c r="B52" s="69"/>
      <c r="C52" s="18">
        <v>11</v>
      </c>
      <c r="D52" s="25">
        <v>8.9499999999999993</v>
      </c>
      <c r="E52" s="51">
        <v>10.050000000000001</v>
      </c>
      <c r="F52" s="27">
        <v>98.45</v>
      </c>
      <c r="G52" s="18">
        <v>110.55</v>
      </c>
      <c r="H52" s="28">
        <v>13.33</v>
      </c>
      <c r="I52" s="29">
        <v>0.13539999999999999</v>
      </c>
      <c r="J52" s="59">
        <v>1.23</v>
      </c>
      <c r="K52" s="56" t="s">
        <v>17</v>
      </c>
      <c r="L52" s="66">
        <v>44755</v>
      </c>
    </row>
    <row r="53" spans="1:12" ht="16.5" thickBot="1" x14ac:dyDescent="0.3">
      <c r="A53" s="19" t="s">
        <v>72</v>
      </c>
      <c r="B53" s="70"/>
      <c r="C53" s="19">
        <v>3</v>
      </c>
      <c r="D53" s="31">
        <v>30.73</v>
      </c>
      <c r="E53" s="52">
        <v>34.32</v>
      </c>
      <c r="F53" s="33">
        <v>92.19</v>
      </c>
      <c r="G53" s="19">
        <v>102.96</v>
      </c>
      <c r="H53" s="28">
        <v>13.2</v>
      </c>
      <c r="I53" s="29">
        <v>0.14319999999999999</v>
      </c>
      <c r="J53" s="60">
        <v>2.4300000000000002</v>
      </c>
      <c r="K53" s="57" t="s">
        <v>17</v>
      </c>
      <c r="L53" s="67">
        <v>44869</v>
      </c>
    </row>
    <row r="54" spans="1:12" ht="16.5" thickBot="1" x14ac:dyDescent="0.3">
      <c r="A54" s="18" t="s">
        <v>73</v>
      </c>
      <c r="B54" s="69"/>
      <c r="C54" s="18">
        <v>10</v>
      </c>
      <c r="D54" s="25">
        <v>10.01</v>
      </c>
      <c r="E54" s="51">
        <v>11.18</v>
      </c>
      <c r="F54" s="38">
        <v>100.1</v>
      </c>
      <c r="G54" s="18">
        <v>111.8</v>
      </c>
      <c r="H54" s="28">
        <v>13.2</v>
      </c>
      <c r="I54" s="29">
        <v>0.13189999999999999</v>
      </c>
      <c r="J54" s="59">
        <v>1.5</v>
      </c>
      <c r="K54" s="56" t="s">
        <v>17</v>
      </c>
      <c r="L54" s="66">
        <v>44911</v>
      </c>
    </row>
    <row r="55" spans="1:12" ht="16.5" thickBot="1" x14ac:dyDescent="0.3">
      <c r="A55" s="19" t="s">
        <v>74</v>
      </c>
      <c r="B55" s="70"/>
      <c r="C55" s="19">
        <v>9</v>
      </c>
      <c r="D55" s="31">
        <v>11.23</v>
      </c>
      <c r="E55" s="52">
        <v>11</v>
      </c>
      <c r="F55" s="33">
        <v>101.07</v>
      </c>
      <c r="G55" s="19">
        <v>99</v>
      </c>
      <c r="H55" s="28">
        <v>6.57</v>
      </c>
      <c r="I55" s="29">
        <v>6.5000000000000002E-2</v>
      </c>
      <c r="J55" s="60">
        <v>8.64</v>
      </c>
      <c r="K55" s="57" t="s">
        <v>17</v>
      </c>
      <c r="L55" s="67">
        <v>45226</v>
      </c>
    </row>
    <row r="56" spans="1:12" ht="16.5" thickBot="1" x14ac:dyDescent="0.3">
      <c r="A56" s="18" t="s">
        <v>75</v>
      </c>
      <c r="B56" s="69"/>
      <c r="C56" s="18">
        <v>12</v>
      </c>
      <c r="D56" s="25">
        <v>8.89</v>
      </c>
      <c r="E56" s="51">
        <v>9.48</v>
      </c>
      <c r="F56" s="27">
        <v>106.68</v>
      </c>
      <c r="G56" s="18">
        <v>113.76</v>
      </c>
      <c r="H56" s="28">
        <v>13.08</v>
      </c>
      <c r="I56" s="29">
        <v>0.1226</v>
      </c>
      <c r="J56" s="59">
        <v>6</v>
      </c>
      <c r="K56" s="56" t="s">
        <v>17</v>
      </c>
      <c r="L56" s="66">
        <v>45127</v>
      </c>
    </row>
    <row r="57" spans="1:12" ht="16.5" thickBot="1" x14ac:dyDescent="0.3">
      <c r="A57" s="19" t="s">
        <v>76</v>
      </c>
      <c r="B57" s="70"/>
      <c r="C57" s="19">
        <v>5</v>
      </c>
      <c r="D57" s="31">
        <v>19.920000000000002</v>
      </c>
      <c r="E57" s="52">
        <v>22.01</v>
      </c>
      <c r="F57" s="34">
        <v>99.6</v>
      </c>
      <c r="G57" s="19">
        <v>110.05</v>
      </c>
      <c r="H57" s="28">
        <v>12.95</v>
      </c>
      <c r="I57" s="29">
        <v>0.13</v>
      </c>
      <c r="J57" s="60">
        <v>2.5</v>
      </c>
      <c r="K57" s="57" t="s">
        <v>17</v>
      </c>
      <c r="L57" s="67">
        <v>45082</v>
      </c>
    </row>
    <row r="58" spans="1:12" ht="16.5" thickBot="1" x14ac:dyDescent="0.3">
      <c r="A58" s="18" t="s">
        <v>77</v>
      </c>
      <c r="B58" s="69"/>
      <c r="C58" s="18">
        <v>10</v>
      </c>
      <c r="D58" s="25">
        <v>9.94</v>
      </c>
      <c r="E58" s="51">
        <v>9.98</v>
      </c>
      <c r="F58" s="38">
        <v>99.4</v>
      </c>
      <c r="G58" s="18">
        <v>99.8</v>
      </c>
      <c r="H58" s="28">
        <v>12.83</v>
      </c>
      <c r="I58" s="29">
        <v>0.12909999999999999</v>
      </c>
      <c r="J58" s="59">
        <v>12.43</v>
      </c>
      <c r="K58" s="56" t="s">
        <v>17</v>
      </c>
      <c r="L58" s="66">
        <v>45027</v>
      </c>
    </row>
    <row r="59" spans="1:12" ht="16.5" thickBot="1" x14ac:dyDescent="0.3">
      <c r="A59" s="19" t="s">
        <v>52</v>
      </c>
      <c r="B59" s="70"/>
      <c r="C59" s="19">
        <v>13</v>
      </c>
      <c r="D59" s="31">
        <v>7.77</v>
      </c>
      <c r="E59" s="52">
        <v>8.3800000000000008</v>
      </c>
      <c r="F59" s="33">
        <v>101.01</v>
      </c>
      <c r="G59" s="19">
        <v>108.94</v>
      </c>
      <c r="H59" s="28">
        <v>12.82</v>
      </c>
      <c r="I59" s="29">
        <v>0.12690000000000001</v>
      </c>
      <c r="J59" s="60">
        <v>4.8899999999999997</v>
      </c>
      <c r="K59" s="57" t="s">
        <v>17</v>
      </c>
      <c r="L59" s="67">
        <v>44608</v>
      </c>
    </row>
    <row r="60" spans="1:12" ht="16.5" thickBot="1" x14ac:dyDescent="0.3">
      <c r="A60" s="18" t="s">
        <v>78</v>
      </c>
      <c r="B60" s="69"/>
      <c r="C60" s="18">
        <v>7</v>
      </c>
      <c r="D60" s="25">
        <v>15.46</v>
      </c>
      <c r="E60" s="51">
        <v>15.73</v>
      </c>
      <c r="F60" s="27">
        <v>108.22</v>
      </c>
      <c r="G60" s="18">
        <v>110.11</v>
      </c>
      <c r="H60" s="28">
        <v>12.69</v>
      </c>
      <c r="I60" s="29">
        <v>0.1173</v>
      </c>
      <c r="J60" s="59">
        <v>10.8</v>
      </c>
      <c r="K60" s="56" t="s">
        <v>17</v>
      </c>
      <c r="L60" s="66">
        <v>44880</v>
      </c>
    </row>
    <row r="61" spans="1:12" ht="16.5" thickBot="1" x14ac:dyDescent="0.3">
      <c r="A61" s="19" t="s">
        <v>32</v>
      </c>
      <c r="B61" s="70"/>
      <c r="C61" s="19">
        <v>9</v>
      </c>
      <c r="D61" s="31">
        <v>11.14</v>
      </c>
      <c r="E61" s="52">
        <v>12.43</v>
      </c>
      <c r="F61" s="33">
        <v>100.26</v>
      </c>
      <c r="G61" s="19">
        <v>111.87</v>
      </c>
      <c r="H61" s="28">
        <v>12.52</v>
      </c>
      <c r="I61" s="29">
        <v>0.1249</v>
      </c>
      <c r="J61" s="60">
        <v>0.91</v>
      </c>
      <c r="K61" s="57" t="s">
        <v>17</v>
      </c>
      <c r="L61" s="67">
        <v>44755</v>
      </c>
    </row>
    <row r="62" spans="1:12" ht="16.5" thickBot="1" x14ac:dyDescent="0.3">
      <c r="A62" s="18" t="s">
        <v>79</v>
      </c>
      <c r="B62" s="69"/>
      <c r="C62" s="18">
        <v>14</v>
      </c>
      <c r="D62" s="25">
        <v>7.25</v>
      </c>
      <c r="E62" s="51">
        <v>7.58</v>
      </c>
      <c r="F62" s="27">
        <v>101.5</v>
      </c>
      <c r="G62" s="18">
        <v>106.12</v>
      </c>
      <c r="H62" s="28">
        <v>12.14</v>
      </c>
      <c r="I62" s="29">
        <v>0.1196</v>
      </c>
      <c r="J62" s="59">
        <v>7.52</v>
      </c>
      <c r="K62" s="56" t="s">
        <v>17</v>
      </c>
      <c r="L62" s="66">
        <v>44998</v>
      </c>
    </row>
    <row r="63" spans="1:12" ht="16.5" thickBot="1" x14ac:dyDescent="0.3">
      <c r="A63" s="19" t="s">
        <v>80</v>
      </c>
      <c r="B63" s="70"/>
      <c r="C63" s="19">
        <v>9</v>
      </c>
      <c r="D63" s="31">
        <v>11.51</v>
      </c>
      <c r="E63" s="52">
        <v>12.83</v>
      </c>
      <c r="F63" s="34">
        <v>103.59</v>
      </c>
      <c r="G63" s="19">
        <v>115.47</v>
      </c>
      <c r="H63" s="28">
        <v>11.88</v>
      </c>
      <c r="I63" s="29">
        <v>0.1147</v>
      </c>
      <c r="J63" s="62"/>
      <c r="K63" s="57" t="s">
        <v>17</v>
      </c>
      <c r="L63" s="67">
        <v>44879</v>
      </c>
    </row>
    <row r="64" spans="1:12" ht="16.5" thickBot="1" x14ac:dyDescent="0.3">
      <c r="A64" s="18" t="s">
        <v>38</v>
      </c>
      <c r="B64" s="69"/>
      <c r="C64" s="18">
        <v>2</v>
      </c>
      <c r="D64" s="25">
        <v>43.59</v>
      </c>
      <c r="E64" s="51">
        <v>47.72</v>
      </c>
      <c r="F64" s="38">
        <v>87.18</v>
      </c>
      <c r="G64" s="18">
        <v>95.44</v>
      </c>
      <c r="H64" s="28">
        <v>8.26</v>
      </c>
      <c r="I64" s="29">
        <v>9.4700000000000006E-2</v>
      </c>
      <c r="J64" s="63"/>
      <c r="K64" s="56" t="s">
        <v>18</v>
      </c>
      <c r="L64" s="66">
        <v>44957</v>
      </c>
    </row>
    <row r="65" spans="1:12" ht="16.5" thickBot="1" x14ac:dyDescent="0.3">
      <c r="A65" s="19" t="s">
        <v>81</v>
      </c>
      <c r="B65" s="70"/>
      <c r="C65" s="19">
        <v>11</v>
      </c>
      <c r="D65" s="31">
        <v>9.2100000000000009</v>
      </c>
      <c r="E65" s="52">
        <v>9.06</v>
      </c>
      <c r="F65" s="34">
        <v>101.31</v>
      </c>
      <c r="G65" s="19">
        <v>99.66</v>
      </c>
      <c r="H65" s="28">
        <v>12</v>
      </c>
      <c r="I65" s="29">
        <v>0.11840000000000001</v>
      </c>
      <c r="J65" s="60">
        <v>13.65</v>
      </c>
      <c r="K65" s="57" t="s">
        <v>17</v>
      </c>
      <c r="L65" s="67">
        <v>45152</v>
      </c>
    </row>
    <row r="66" spans="1:12" ht="16.5" thickBot="1" x14ac:dyDescent="0.3">
      <c r="A66" s="18" t="s">
        <v>42</v>
      </c>
      <c r="B66" s="69"/>
      <c r="C66" s="18">
        <v>20</v>
      </c>
      <c r="D66" s="25">
        <v>4.9800000000000004</v>
      </c>
      <c r="E66" s="51">
        <v>5.41</v>
      </c>
      <c r="F66" s="27">
        <v>99.6</v>
      </c>
      <c r="G66" s="18">
        <v>108.2</v>
      </c>
      <c r="H66" s="28">
        <v>11.38</v>
      </c>
      <c r="I66" s="29">
        <v>0.1143</v>
      </c>
      <c r="J66" s="59">
        <v>2.78</v>
      </c>
      <c r="K66" s="56" t="s">
        <v>17</v>
      </c>
      <c r="L66" s="66">
        <v>44869</v>
      </c>
    </row>
    <row r="67" spans="1:12" ht="16.5" thickBot="1" x14ac:dyDescent="0.3">
      <c r="A67" s="19" t="s">
        <v>82</v>
      </c>
      <c r="B67" s="70"/>
      <c r="C67" s="19">
        <v>3</v>
      </c>
      <c r="D67" s="31">
        <v>29.15</v>
      </c>
      <c r="E67" s="52">
        <v>30.96</v>
      </c>
      <c r="F67" s="33">
        <v>87.45</v>
      </c>
      <c r="G67" s="19">
        <v>92.88</v>
      </c>
      <c r="H67" s="28">
        <v>10.99</v>
      </c>
      <c r="I67" s="29">
        <v>0.12570000000000001</v>
      </c>
      <c r="J67" s="60">
        <v>5.56</v>
      </c>
      <c r="K67" s="57" t="s">
        <v>17</v>
      </c>
      <c r="L67" s="67">
        <v>45019</v>
      </c>
    </row>
    <row r="68" spans="1:12" ht="16.5" thickBot="1" x14ac:dyDescent="0.3">
      <c r="A68" s="18" t="s">
        <v>55</v>
      </c>
      <c r="B68" s="69"/>
      <c r="C68" s="18">
        <v>9</v>
      </c>
      <c r="D68" s="25">
        <v>11.68</v>
      </c>
      <c r="E68" s="51">
        <v>12.87</v>
      </c>
      <c r="F68" s="38">
        <v>105.12</v>
      </c>
      <c r="G68" s="18">
        <v>115.83</v>
      </c>
      <c r="H68" s="28">
        <v>10.71</v>
      </c>
      <c r="I68" s="29">
        <v>0.1019</v>
      </c>
      <c r="J68" s="63"/>
      <c r="K68" s="56" t="s">
        <v>17</v>
      </c>
      <c r="L68" s="66">
        <v>44879</v>
      </c>
    </row>
    <row r="69" spans="1:12" ht="16.5" thickBot="1" x14ac:dyDescent="0.3">
      <c r="A69" s="19" t="s">
        <v>83</v>
      </c>
      <c r="B69" s="70"/>
      <c r="C69" s="19">
        <v>11</v>
      </c>
      <c r="D69" s="31">
        <v>8.76</v>
      </c>
      <c r="E69" s="52">
        <v>9.48</v>
      </c>
      <c r="F69" s="33">
        <v>96.36</v>
      </c>
      <c r="G69" s="19">
        <v>104.28</v>
      </c>
      <c r="H69" s="28">
        <v>10.67</v>
      </c>
      <c r="I69" s="29">
        <v>0.11070000000000001</v>
      </c>
      <c r="J69" s="60">
        <v>2.75</v>
      </c>
      <c r="K69" s="57" t="s">
        <v>17</v>
      </c>
      <c r="L69" s="67">
        <v>44880</v>
      </c>
    </row>
    <row r="70" spans="1:12" ht="16.5" thickBot="1" x14ac:dyDescent="0.3">
      <c r="A70" s="18" t="s">
        <v>84</v>
      </c>
      <c r="B70" s="69"/>
      <c r="C70" s="18">
        <v>5</v>
      </c>
      <c r="D70" s="25">
        <v>19.670000000000002</v>
      </c>
      <c r="E70" s="51">
        <v>21.76</v>
      </c>
      <c r="F70" s="38">
        <v>98.35</v>
      </c>
      <c r="G70" s="18">
        <v>108.8</v>
      </c>
      <c r="H70" s="28">
        <v>10.45</v>
      </c>
      <c r="I70" s="29">
        <v>0.10630000000000001</v>
      </c>
      <c r="J70" s="63"/>
      <c r="K70" s="56" t="s">
        <v>17</v>
      </c>
      <c r="L70" s="66">
        <v>44911</v>
      </c>
    </row>
    <row r="71" spans="1:12" ht="16.5" thickBot="1" x14ac:dyDescent="0.3">
      <c r="A71" s="19" t="s">
        <v>66</v>
      </c>
      <c r="B71" s="70"/>
      <c r="C71" s="19">
        <v>6</v>
      </c>
      <c r="D71" s="31">
        <v>15.82</v>
      </c>
      <c r="E71" s="52">
        <v>16.34</v>
      </c>
      <c r="F71" s="33">
        <v>94.92</v>
      </c>
      <c r="G71" s="19">
        <v>98.04</v>
      </c>
      <c r="H71" s="28">
        <v>10.32</v>
      </c>
      <c r="I71" s="29">
        <v>0.1087</v>
      </c>
      <c r="J71" s="60">
        <v>7.2</v>
      </c>
      <c r="K71" s="57" t="s">
        <v>17</v>
      </c>
      <c r="L71" s="67">
        <v>44887</v>
      </c>
    </row>
    <row r="72" spans="1:12" ht="16.5" thickBot="1" x14ac:dyDescent="0.3">
      <c r="A72" s="18" t="s">
        <v>85</v>
      </c>
      <c r="B72" s="69"/>
      <c r="C72" s="18">
        <v>5</v>
      </c>
      <c r="D72" s="25">
        <v>14.11</v>
      </c>
      <c r="E72" s="51">
        <v>13.53</v>
      </c>
      <c r="F72" s="27">
        <v>70.55</v>
      </c>
      <c r="G72" s="18">
        <v>67.650000000000006</v>
      </c>
      <c r="H72" s="28">
        <v>6.24</v>
      </c>
      <c r="I72" s="29">
        <v>8.8400000000000006E-2</v>
      </c>
      <c r="J72" s="59">
        <v>9.14</v>
      </c>
      <c r="K72" s="56" t="s">
        <v>17</v>
      </c>
      <c r="L72" s="66">
        <v>45182</v>
      </c>
    </row>
    <row r="73" spans="1:12" ht="16.5" thickBot="1" x14ac:dyDescent="0.3">
      <c r="A73" s="19" t="s">
        <v>43</v>
      </c>
      <c r="B73" s="70"/>
      <c r="C73" s="19">
        <v>14</v>
      </c>
      <c r="D73" s="31">
        <v>7.21</v>
      </c>
      <c r="E73" s="52">
        <v>7.71</v>
      </c>
      <c r="F73" s="33">
        <v>100.94</v>
      </c>
      <c r="G73" s="19">
        <v>107.94</v>
      </c>
      <c r="H73" s="28">
        <v>10.220000000000001</v>
      </c>
      <c r="I73" s="29">
        <v>0.1012</v>
      </c>
      <c r="J73" s="60">
        <v>3.22</v>
      </c>
      <c r="K73" s="57" t="s">
        <v>17</v>
      </c>
      <c r="L73" s="67">
        <v>44880</v>
      </c>
    </row>
    <row r="74" spans="1:12" ht="16.5" thickBot="1" x14ac:dyDescent="0.3">
      <c r="A74" s="18" t="s">
        <v>86</v>
      </c>
      <c r="B74" s="69"/>
      <c r="C74" s="18">
        <v>7</v>
      </c>
      <c r="D74" s="25">
        <v>14.29</v>
      </c>
      <c r="E74" s="51">
        <v>15.75</v>
      </c>
      <c r="F74" s="27">
        <v>100.03</v>
      </c>
      <c r="G74" s="18">
        <v>110.25</v>
      </c>
      <c r="H74" s="28">
        <v>10.220000000000001</v>
      </c>
      <c r="I74" s="29">
        <v>0.1022</v>
      </c>
      <c r="J74" s="63"/>
      <c r="K74" s="56" t="s">
        <v>17</v>
      </c>
      <c r="L74" s="66">
        <v>45061</v>
      </c>
    </row>
    <row r="75" spans="1:12" ht="16.5" thickBot="1" x14ac:dyDescent="0.3">
      <c r="A75" s="19" t="s">
        <v>86</v>
      </c>
      <c r="B75" s="70"/>
      <c r="C75" s="19">
        <v>6</v>
      </c>
      <c r="D75" s="31">
        <v>16.559999999999999</v>
      </c>
      <c r="E75" s="52">
        <v>17.77</v>
      </c>
      <c r="F75" s="33">
        <v>99.36</v>
      </c>
      <c r="G75" s="19">
        <v>106.62</v>
      </c>
      <c r="H75" s="28">
        <v>10.02</v>
      </c>
      <c r="I75" s="29">
        <v>0.1008</v>
      </c>
      <c r="J75" s="60">
        <v>2.76</v>
      </c>
      <c r="K75" s="57" t="s">
        <v>17</v>
      </c>
      <c r="L75" s="67">
        <v>44869</v>
      </c>
    </row>
    <row r="76" spans="1:12" ht="16.5" thickBot="1" x14ac:dyDescent="0.3">
      <c r="A76" s="18" t="s">
        <v>87</v>
      </c>
      <c r="B76" s="69"/>
      <c r="C76" s="18">
        <v>11</v>
      </c>
      <c r="D76" s="25">
        <v>9.09</v>
      </c>
      <c r="E76" s="51">
        <v>9.19</v>
      </c>
      <c r="F76" s="38">
        <v>99.99</v>
      </c>
      <c r="G76" s="18">
        <v>101.09</v>
      </c>
      <c r="H76" s="28">
        <v>9.24</v>
      </c>
      <c r="I76" s="29">
        <v>9.2399999999999996E-2</v>
      </c>
      <c r="J76" s="59">
        <v>8.14</v>
      </c>
      <c r="K76" s="56" t="s">
        <v>17</v>
      </c>
      <c r="L76" s="66">
        <v>45152</v>
      </c>
    </row>
    <row r="77" spans="1:12" ht="16.5" thickBot="1" x14ac:dyDescent="0.3">
      <c r="A77" s="19" t="s">
        <v>88</v>
      </c>
      <c r="B77" s="70"/>
      <c r="C77" s="19">
        <v>23</v>
      </c>
      <c r="D77" s="31">
        <v>4.26</v>
      </c>
      <c r="E77" s="52">
        <v>3.77</v>
      </c>
      <c r="F77" s="33">
        <v>97.98</v>
      </c>
      <c r="G77" s="19">
        <v>86.71</v>
      </c>
      <c r="H77" s="28">
        <v>8.91</v>
      </c>
      <c r="I77" s="29">
        <v>9.0899999999999995E-2</v>
      </c>
      <c r="J77" s="60">
        <v>20.18</v>
      </c>
      <c r="K77" s="57" t="s">
        <v>17</v>
      </c>
      <c r="L77" s="67">
        <v>45152</v>
      </c>
    </row>
    <row r="78" spans="1:12" ht="16.5" thickBot="1" x14ac:dyDescent="0.3">
      <c r="A78" s="18" t="s">
        <v>89</v>
      </c>
      <c r="B78" s="69"/>
      <c r="C78" s="18">
        <v>4</v>
      </c>
      <c r="D78" s="25">
        <v>19.98</v>
      </c>
      <c r="E78" s="51">
        <v>21.06</v>
      </c>
      <c r="F78" s="27">
        <v>79.92</v>
      </c>
      <c r="G78" s="18">
        <v>84.24</v>
      </c>
      <c r="H78" s="28">
        <v>6.03</v>
      </c>
      <c r="I78" s="29">
        <v>7.5499999999999998E-2</v>
      </c>
      <c r="J78" s="59">
        <v>1.71</v>
      </c>
      <c r="K78" s="56" t="s">
        <v>17</v>
      </c>
      <c r="L78" s="66">
        <v>44330</v>
      </c>
    </row>
    <row r="79" spans="1:12" ht="16.5" thickBot="1" x14ac:dyDescent="0.3">
      <c r="A79" s="19" t="s">
        <v>89</v>
      </c>
      <c r="B79" s="70"/>
      <c r="C79" s="19">
        <v>4</v>
      </c>
      <c r="D79" s="31">
        <v>26.61</v>
      </c>
      <c r="E79" s="52">
        <v>23.2</v>
      </c>
      <c r="F79" s="33">
        <v>106.44</v>
      </c>
      <c r="G79" s="19">
        <v>92.8</v>
      </c>
      <c r="H79" s="28">
        <v>0.15</v>
      </c>
      <c r="I79" s="29">
        <v>1.4E-3</v>
      </c>
      <c r="J79" s="60">
        <v>13.79</v>
      </c>
      <c r="K79" s="57" t="s">
        <v>17</v>
      </c>
      <c r="L79" s="67">
        <v>45182</v>
      </c>
    </row>
    <row r="80" spans="1:12" ht="16.5" thickBot="1" x14ac:dyDescent="0.3">
      <c r="A80" s="18" t="s">
        <v>90</v>
      </c>
      <c r="B80" s="69"/>
      <c r="C80" s="18">
        <v>14</v>
      </c>
      <c r="D80" s="25">
        <v>6.8</v>
      </c>
      <c r="E80" s="51">
        <v>7</v>
      </c>
      <c r="F80" s="27">
        <v>95.2</v>
      </c>
      <c r="G80" s="18">
        <v>98</v>
      </c>
      <c r="H80" s="28">
        <v>8.73</v>
      </c>
      <c r="I80" s="29">
        <v>9.1700000000000004E-2</v>
      </c>
      <c r="J80" s="59">
        <v>5.93</v>
      </c>
      <c r="K80" s="56" t="s">
        <v>17</v>
      </c>
      <c r="L80" s="66">
        <v>44608</v>
      </c>
    </row>
    <row r="81" spans="1:12" ht="16.5" thickBot="1" x14ac:dyDescent="0.3">
      <c r="A81" s="19" t="s">
        <v>91</v>
      </c>
      <c r="B81" s="70"/>
      <c r="C81" s="19">
        <v>7</v>
      </c>
      <c r="D81" s="31">
        <v>14.14</v>
      </c>
      <c r="E81" s="52">
        <v>15.77</v>
      </c>
      <c r="F81" s="33">
        <v>98.98</v>
      </c>
      <c r="G81" s="19">
        <v>110.39</v>
      </c>
      <c r="H81" s="28">
        <v>13.99</v>
      </c>
      <c r="I81" s="29">
        <v>0.14130000000000001</v>
      </c>
      <c r="J81" s="60">
        <v>2.58</v>
      </c>
      <c r="K81" s="57" t="s">
        <v>17</v>
      </c>
      <c r="L81" s="67">
        <v>45134</v>
      </c>
    </row>
    <row r="82" spans="1:12" ht="16.5" thickBot="1" x14ac:dyDescent="0.3">
      <c r="A82" s="18" t="s">
        <v>92</v>
      </c>
      <c r="B82" s="69"/>
      <c r="C82" s="18">
        <v>34</v>
      </c>
      <c r="D82" s="25">
        <v>2.95</v>
      </c>
      <c r="E82" s="51">
        <v>2.69</v>
      </c>
      <c r="F82" s="38">
        <v>100.3</v>
      </c>
      <c r="G82" s="18">
        <v>91.46</v>
      </c>
      <c r="H82" s="28">
        <v>2.8</v>
      </c>
      <c r="I82" s="29">
        <v>2.7900000000000001E-2</v>
      </c>
      <c r="J82" s="61">
        <v>11.64</v>
      </c>
      <c r="K82" s="56" t="s">
        <v>17</v>
      </c>
      <c r="L82" s="66">
        <v>45182</v>
      </c>
    </row>
    <row r="83" spans="1:12" ht="16.5" thickBot="1" x14ac:dyDescent="0.3">
      <c r="A83" s="19" t="s">
        <v>38</v>
      </c>
      <c r="B83" s="70"/>
      <c r="C83" s="19">
        <v>2</v>
      </c>
      <c r="D83" s="31">
        <v>44.74</v>
      </c>
      <c r="E83" s="52">
        <v>47.72</v>
      </c>
      <c r="F83" s="34">
        <v>89.48</v>
      </c>
      <c r="G83" s="19">
        <v>95.44</v>
      </c>
      <c r="H83" s="28">
        <v>5.96</v>
      </c>
      <c r="I83" s="29">
        <v>6.6600000000000006E-2</v>
      </c>
      <c r="J83" s="62"/>
      <c r="K83" s="57" t="s">
        <v>18</v>
      </c>
      <c r="L83" s="67">
        <v>44957</v>
      </c>
    </row>
    <row r="84" spans="1:12" ht="16.5" thickBot="1" x14ac:dyDescent="0.3">
      <c r="A84" s="18" t="s">
        <v>93</v>
      </c>
      <c r="B84" s="69"/>
      <c r="C84" s="18">
        <v>7</v>
      </c>
      <c r="D84" s="25">
        <v>15.03</v>
      </c>
      <c r="E84" s="51">
        <v>16.78</v>
      </c>
      <c r="F84" s="27">
        <v>105.21</v>
      </c>
      <c r="G84" s="18">
        <v>117.46</v>
      </c>
      <c r="H84" s="28">
        <v>15.67</v>
      </c>
      <c r="I84" s="29">
        <v>0.1489</v>
      </c>
      <c r="J84" s="59">
        <v>3.42</v>
      </c>
      <c r="K84" s="56" t="s">
        <v>17</v>
      </c>
      <c r="L84" s="66">
        <v>44767</v>
      </c>
    </row>
    <row r="85" spans="1:12" ht="16.5" thickBot="1" x14ac:dyDescent="0.3">
      <c r="A85" s="19" t="s">
        <v>94</v>
      </c>
      <c r="B85" s="70"/>
      <c r="C85" s="19">
        <v>16</v>
      </c>
      <c r="D85" s="31">
        <v>6.33</v>
      </c>
      <c r="E85" s="52">
        <v>6.36</v>
      </c>
      <c r="F85" s="34">
        <v>101.28</v>
      </c>
      <c r="G85" s="19">
        <v>101.76</v>
      </c>
      <c r="H85" s="28">
        <v>7.05</v>
      </c>
      <c r="I85" s="29">
        <v>6.9599999999999995E-2</v>
      </c>
      <c r="J85" s="60">
        <v>6.57</v>
      </c>
      <c r="K85" s="57" t="s">
        <v>17</v>
      </c>
      <c r="L85" s="67">
        <v>45028</v>
      </c>
    </row>
    <row r="86" spans="1:12" ht="16.5" thickBot="1" x14ac:dyDescent="0.3">
      <c r="A86" s="18" t="s">
        <v>95</v>
      </c>
      <c r="B86" s="69"/>
      <c r="C86" s="18">
        <v>0.59</v>
      </c>
      <c r="D86" s="25">
        <v>169.18</v>
      </c>
      <c r="E86" s="51">
        <v>184.75</v>
      </c>
      <c r="F86" s="27">
        <v>100</v>
      </c>
      <c r="G86" s="18">
        <v>109.21</v>
      </c>
      <c r="H86" s="28">
        <v>9.1999999999999993</v>
      </c>
      <c r="I86" s="29">
        <v>9.1999999999999998E-2</v>
      </c>
      <c r="J86" s="63"/>
      <c r="K86" s="56" t="s">
        <v>17</v>
      </c>
      <c r="L86" s="66">
        <v>45219</v>
      </c>
    </row>
    <row r="87" spans="1:12" ht="16.5" thickBot="1" x14ac:dyDescent="0.3">
      <c r="A87" s="19" t="s">
        <v>48</v>
      </c>
      <c r="B87" s="70"/>
      <c r="C87" s="19">
        <v>3</v>
      </c>
      <c r="D87" s="31">
        <v>42.37</v>
      </c>
      <c r="E87" s="52">
        <v>43.21</v>
      </c>
      <c r="F87" s="34">
        <v>127.11</v>
      </c>
      <c r="G87" s="19">
        <v>129.63</v>
      </c>
      <c r="H87" s="28">
        <v>6.21</v>
      </c>
      <c r="I87" s="29">
        <v>4.8899999999999999E-2</v>
      </c>
      <c r="J87" s="60">
        <v>3.69</v>
      </c>
      <c r="K87" s="57" t="s">
        <v>17</v>
      </c>
      <c r="L87" s="67">
        <v>44715</v>
      </c>
    </row>
    <row r="88" spans="1:12" ht="16.5" thickBot="1" x14ac:dyDescent="0.3">
      <c r="A88" s="18" t="s">
        <v>96</v>
      </c>
      <c r="B88" s="69"/>
      <c r="C88" s="18">
        <v>23</v>
      </c>
      <c r="D88" s="25">
        <v>4.34</v>
      </c>
      <c r="E88" s="51">
        <v>4.7300000000000004</v>
      </c>
      <c r="F88" s="27">
        <v>99.82</v>
      </c>
      <c r="G88" s="18">
        <v>108.79</v>
      </c>
      <c r="H88" s="28">
        <v>18.86</v>
      </c>
      <c r="I88" s="29">
        <v>0.18890000000000001</v>
      </c>
      <c r="J88" s="59">
        <v>9.89</v>
      </c>
      <c r="K88" s="56" t="s">
        <v>17</v>
      </c>
      <c r="L88" s="66">
        <v>45226</v>
      </c>
    </row>
    <row r="89" spans="1:12" ht="16.5" thickBot="1" x14ac:dyDescent="0.3">
      <c r="A89" s="19" t="s">
        <v>97</v>
      </c>
      <c r="B89" s="70"/>
      <c r="C89" s="19">
        <v>7</v>
      </c>
      <c r="D89" s="31">
        <v>13.75</v>
      </c>
      <c r="E89" s="52">
        <v>13.65</v>
      </c>
      <c r="F89" s="33">
        <v>96.25</v>
      </c>
      <c r="G89" s="19">
        <v>95.55</v>
      </c>
      <c r="H89" s="28">
        <v>25.79</v>
      </c>
      <c r="I89" s="29">
        <v>0.26790000000000003</v>
      </c>
      <c r="J89" s="60">
        <v>26.49</v>
      </c>
      <c r="K89" s="57" t="s">
        <v>17</v>
      </c>
      <c r="L89" s="67">
        <v>45127</v>
      </c>
    </row>
    <row r="90" spans="1:12" ht="16.5" thickBot="1" x14ac:dyDescent="0.3">
      <c r="A90" s="18" t="s">
        <v>38</v>
      </c>
      <c r="B90" s="69"/>
      <c r="C90" s="18">
        <v>2</v>
      </c>
      <c r="D90" s="25">
        <v>45.82</v>
      </c>
      <c r="E90" s="51">
        <v>47.72</v>
      </c>
      <c r="F90" s="38">
        <v>91.64</v>
      </c>
      <c r="G90" s="18">
        <v>95.44</v>
      </c>
      <c r="H90" s="28">
        <v>3.8</v>
      </c>
      <c r="I90" s="29">
        <v>4.1500000000000002E-2</v>
      </c>
      <c r="J90" s="63"/>
      <c r="K90" s="56" t="s">
        <v>18</v>
      </c>
      <c r="L90" s="66">
        <v>44957</v>
      </c>
    </row>
    <row r="91" spans="1:12" ht="16.5" thickBot="1" x14ac:dyDescent="0.3">
      <c r="A91" s="19" t="s">
        <v>32</v>
      </c>
      <c r="B91" s="70"/>
      <c r="C91" s="19">
        <v>3</v>
      </c>
      <c r="D91" s="31">
        <v>11.28</v>
      </c>
      <c r="E91" s="52">
        <v>13.23</v>
      </c>
      <c r="F91" s="34">
        <v>33.840000000000003</v>
      </c>
      <c r="G91" s="19">
        <v>39.69</v>
      </c>
      <c r="H91" s="28">
        <v>5.85</v>
      </c>
      <c r="I91" s="29">
        <v>0.1729</v>
      </c>
      <c r="J91" s="62"/>
      <c r="K91" s="57" t="s">
        <v>17</v>
      </c>
      <c r="L91" s="67">
        <v>44790</v>
      </c>
    </row>
    <row r="92" spans="1:12" ht="16.5" thickBot="1" x14ac:dyDescent="0.3">
      <c r="A92" s="18" t="s">
        <v>98</v>
      </c>
      <c r="B92" s="69"/>
      <c r="C92" s="18">
        <v>3</v>
      </c>
      <c r="D92" s="25">
        <v>35.28</v>
      </c>
      <c r="E92" s="51">
        <v>37.17</v>
      </c>
      <c r="F92" s="27">
        <v>105.84</v>
      </c>
      <c r="G92" s="18">
        <v>111.51</v>
      </c>
      <c r="H92" s="28">
        <v>5.67</v>
      </c>
      <c r="I92" s="29">
        <v>5.3600000000000002E-2</v>
      </c>
      <c r="J92" s="63"/>
      <c r="K92" s="56" t="s">
        <v>17</v>
      </c>
      <c r="L92" s="66">
        <v>44358</v>
      </c>
    </row>
    <row r="93" spans="1:12" ht="16.5" thickBot="1" x14ac:dyDescent="0.3">
      <c r="A93" s="19" t="s">
        <v>99</v>
      </c>
      <c r="B93" s="70"/>
      <c r="C93" s="19">
        <v>7</v>
      </c>
      <c r="D93" s="31">
        <v>14.29</v>
      </c>
      <c r="E93" s="52">
        <v>13.96</v>
      </c>
      <c r="F93" s="33">
        <v>100.03</v>
      </c>
      <c r="G93" s="19">
        <v>97.72</v>
      </c>
      <c r="H93" s="28">
        <v>10.59</v>
      </c>
      <c r="I93" s="29">
        <v>0.10589999999999999</v>
      </c>
      <c r="J93" s="64">
        <v>12.9</v>
      </c>
      <c r="K93" s="57" t="s">
        <v>17</v>
      </c>
      <c r="L93" s="67">
        <v>45152</v>
      </c>
    </row>
    <row r="94" spans="1:12" ht="16.5" thickBot="1" x14ac:dyDescent="0.3">
      <c r="A94" s="18" t="s">
        <v>100</v>
      </c>
      <c r="B94" s="69"/>
      <c r="C94" s="18">
        <v>5</v>
      </c>
      <c r="D94" s="25">
        <v>22.07</v>
      </c>
      <c r="E94" s="51">
        <v>17.5</v>
      </c>
      <c r="F94" s="27">
        <v>110.35</v>
      </c>
      <c r="G94" s="18">
        <v>87.5</v>
      </c>
      <c r="H94" s="36">
        <v>-2</v>
      </c>
      <c r="I94" s="37">
        <v>-1.8100000000000002E-2</v>
      </c>
      <c r="J94" s="61">
        <v>20.85</v>
      </c>
      <c r="K94" s="56" t="s">
        <v>17</v>
      </c>
      <c r="L94" s="66">
        <v>45182</v>
      </c>
    </row>
    <row r="95" spans="1:12" ht="16.5" thickBot="1" x14ac:dyDescent="0.3">
      <c r="A95" s="19" t="s">
        <v>101</v>
      </c>
      <c r="B95" s="70"/>
      <c r="C95" s="19">
        <v>14</v>
      </c>
      <c r="D95" s="31">
        <v>6.96</v>
      </c>
      <c r="E95" s="52">
        <v>6.83</v>
      </c>
      <c r="F95" s="33">
        <v>97.44</v>
      </c>
      <c r="G95" s="19">
        <v>95.62</v>
      </c>
      <c r="H95" s="28">
        <v>9.57</v>
      </c>
      <c r="I95" s="29">
        <v>9.8199999999999996E-2</v>
      </c>
      <c r="J95" s="60">
        <v>11.39</v>
      </c>
      <c r="K95" s="57" t="s">
        <v>17</v>
      </c>
      <c r="L95" s="67">
        <v>45152</v>
      </c>
    </row>
    <row r="96" spans="1:12" ht="16.5" thickBot="1" x14ac:dyDescent="0.3">
      <c r="A96" s="18" t="s">
        <v>38</v>
      </c>
      <c r="B96" s="69"/>
      <c r="C96" s="18">
        <v>2</v>
      </c>
      <c r="D96" s="25">
        <v>45.9</v>
      </c>
      <c r="E96" s="51">
        <v>47.72</v>
      </c>
      <c r="F96" s="38">
        <v>91.8</v>
      </c>
      <c r="G96" s="18">
        <v>95.44</v>
      </c>
      <c r="H96" s="28">
        <v>3.64</v>
      </c>
      <c r="I96" s="29">
        <v>3.9699999999999999E-2</v>
      </c>
      <c r="J96" s="63"/>
      <c r="K96" s="56" t="s">
        <v>18</v>
      </c>
      <c r="L96" s="66">
        <v>44957</v>
      </c>
    </row>
    <row r="97" spans="1:12" ht="16.5" thickBot="1" x14ac:dyDescent="0.3">
      <c r="A97" s="19" t="s">
        <v>102</v>
      </c>
      <c r="B97" s="70"/>
      <c r="C97" s="19">
        <v>7</v>
      </c>
      <c r="D97" s="31">
        <v>14.22</v>
      </c>
      <c r="E97" s="52">
        <v>15</v>
      </c>
      <c r="F97" s="33">
        <v>99.54</v>
      </c>
      <c r="G97" s="19">
        <v>105</v>
      </c>
      <c r="H97" s="28">
        <v>10.26</v>
      </c>
      <c r="I97" s="29">
        <v>0.1031</v>
      </c>
      <c r="J97" s="60">
        <v>4.8</v>
      </c>
      <c r="K97" s="57" t="s">
        <v>17</v>
      </c>
      <c r="L97" s="67">
        <v>44907</v>
      </c>
    </row>
    <row r="98" spans="1:12" ht="16.5" thickBot="1" x14ac:dyDescent="0.3">
      <c r="A98" s="18" t="s">
        <v>38</v>
      </c>
      <c r="B98" s="69"/>
      <c r="C98" s="18">
        <v>10</v>
      </c>
      <c r="D98" s="25">
        <v>46.28</v>
      </c>
      <c r="E98" s="51">
        <v>48.3</v>
      </c>
      <c r="F98" s="38">
        <v>462.8</v>
      </c>
      <c r="G98" s="18">
        <v>483</v>
      </c>
      <c r="H98" s="28">
        <v>22.99</v>
      </c>
      <c r="I98" s="29">
        <v>4.9700000000000001E-2</v>
      </c>
      <c r="J98" s="59">
        <v>2.79</v>
      </c>
      <c r="K98" s="56" t="s">
        <v>18</v>
      </c>
      <c r="L98" s="66">
        <v>45057</v>
      </c>
    </row>
    <row r="99" spans="1:12" ht="16.5" thickBot="1" x14ac:dyDescent="0.3">
      <c r="A99" s="19" t="s">
        <v>38</v>
      </c>
      <c r="B99" s="70"/>
      <c r="C99" s="19">
        <v>2</v>
      </c>
      <c r="D99" s="31">
        <v>48.31</v>
      </c>
      <c r="E99" s="52">
        <v>50.45</v>
      </c>
      <c r="F99" s="33">
        <v>96.62</v>
      </c>
      <c r="G99" s="19">
        <v>100.9</v>
      </c>
      <c r="H99" s="28">
        <v>4.28</v>
      </c>
      <c r="I99" s="29">
        <v>4.4299999999999999E-2</v>
      </c>
      <c r="J99" s="62"/>
      <c r="K99" s="57" t="s">
        <v>18</v>
      </c>
      <c r="L99" s="67">
        <v>45082</v>
      </c>
    </row>
    <row r="100" spans="1:12" ht="16.5" thickBot="1" x14ac:dyDescent="0.3">
      <c r="A100" s="18" t="s">
        <v>102</v>
      </c>
      <c r="B100" s="69"/>
      <c r="C100" s="18">
        <v>6</v>
      </c>
      <c r="D100" s="25">
        <v>15.48</v>
      </c>
      <c r="E100" s="51">
        <v>15.36</v>
      </c>
      <c r="F100" s="38">
        <v>92.88</v>
      </c>
      <c r="G100" s="18">
        <v>92.16</v>
      </c>
      <c r="H100" s="28">
        <v>7.62</v>
      </c>
      <c r="I100" s="29">
        <v>8.2000000000000003E-2</v>
      </c>
      <c r="J100" s="61">
        <v>8.34</v>
      </c>
      <c r="K100" s="56" t="s">
        <v>17</v>
      </c>
      <c r="L100" s="66">
        <v>45182</v>
      </c>
    </row>
    <row r="101" spans="1:12" ht="16.5" thickBot="1" x14ac:dyDescent="0.3">
      <c r="A101" s="19" t="s">
        <v>103</v>
      </c>
      <c r="B101" s="70"/>
      <c r="C101" s="19">
        <v>10</v>
      </c>
      <c r="D101" s="31">
        <v>9.67</v>
      </c>
      <c r="E101" s="52">
        <v>9.8699999999999992</v>
      </c>
      <c r="F101" s="33">
        <v>96.7</v>
      </c>
      <c r="G101" s="19">
        <v>98.7</v>
      </c>
      <c r="H101" s="28">
        <v>2.27</v>
      </c>
      <c r="I101" s="29">
        <v>2.35E-2</v>
      </c>
      <c r="J101" s="60">
        <v>0.27</v>
      </c>
      <c r="K101" s="57" t="s">
        <v>17</v>
      </c>
      <c r="L101" s="67">
        <v>44470</v>
      </c>
    </row>
    <row r="102" spans="1:12" ht="16.5" thickBot="1" x14ac:dyDescent="0.3">
      <c r="A102" s="18" t="s">
        <v>104</v>
      </c>
      <c r="B102" s="69"/>
      <c r="C102" s="18">
        <v>5</v>
      </c>
      <c r="D102" s="25">
        <v>20.48</v>
      </c>
      <c r="E102" s="51">
        <v>20.22</v>
      </c>
      <c r="F102" s="27">
        <v>102.4</v>
      </c>
      <c r="G102" s="18">
        <v>101.1</v>
      </c>
      <c r="H102" s="28">
        <v>5.7</v>
      </c>
      <c r="I102" s="29">
        <v>5.57E-2</v>
      </c>
      <c r="J102" s="61">
        <v>7</v>
      </c>
      <c r="K102" s="56" t="s">
        <v>17</v>
      </c>
      <c r="L102" s="66">
        <v>45182</v>
      </c>
    </row>
    <row r="103" spans="1:12" ht="16.5" thickBot="1" x14ac:dyDescent="0.3">
      <c r="A103" s="19" t="s">
        <v>95</v>
      </c>
      <c r="B103" s="70"/>
      <c r="C103" s="19">
        <v>1</v>
      </c>
      <c r="D103" s="31">
        <v>182.09</v>
      </c>
      <c r="E103" s="52">
        <v>184.75</v>
      </c>
      <c r="F103" s="33">
        <v>199.97</v>
      </c>
      <c r="G103" s="19">
        <v>202.89</v>
      </c>
      <c r="H103" s="28">
        <v>2.92</v>
      </c>
      <c r="I103" s="29">
        <v>1.46E-2</v>
      </c>
      <c r="J103" s="62"/>
      <c r="K103" s="57" t="s">
        <v>18</v>
      </c>
      <c r="L103" s="67">
        <v>45219</v>
      </c>
    </row>
    <row r="104" spans="1:12" ht="16.5" thickBot="1" x14ac:dyDescent="0.3">
      <c r="A104" s="18" t="s">
        <v>78</v>
      </c>
      <c r="B104" s="69"/>
      <c r="C104" s="18">
        <v>7</v>
      </c>
      <c r="D104" s="25">
        <v>14.64</v>
      </c>
      <c r="E104" s="51">
        <v>13.31</v>
      </c>
      <c r="F104" s="38">
        <v>102.48</v>
      </c>
      <c r="G104" s="18">
        <v>93.17</v>
      </c>
      <c r="H104" s="28">
        <v>5.65</v>
      </c>
      <c r="I104" s="29">
        <v>5.5100000000000003E-2</v>
      </c>
      <c r="J104" s="61">
        <v>14.96</v>
      </c>
      <c r="K104" s="56" t="s">
        <v>17</v>
      </c>
      <c r="L104" s="66">
        <v>45232</v>
      </c>
    </row>
    <row r="105" spans="1:12" ht="16.5" thickBot="1" x14ac:dyDescent="0.3">
      <c r="A105" s="19" t="s">
        <v>105</v>
      </c>
      <c r="B105" s="70"/>
      <c r="C105" s="19">
        <v>10</v>
      </c>
      <c r="D105" s="31">
        <v>9.92</v>
      </c>
      <c r="E105" s="52">
        <v>8.19</v>
      </c>
      <c r="F105" s="33">
        <v>99.2</v>
      </c>
      <c r="G105" s="19">
        <v>81.900000000000006</v>
      </c>
      <c r="H105" s="28">
        <v>3.61</v>
      </c>
      <c r="I105" s="29">
        <v>3.6400000000000002E-2</v>
      </c>
      <c r="J105" s="65">
        <v>20.91</v>
      </c>
      <c r="K105" s="57" t="s">
        <v>17</v>
      </c>
      <c r="L105" s="67">
        <v>45169</v>
      </c>
    </row>
    <row r="106" spans="1:12" ht="16.5" thickBot="1" x14ac:dyDescent="0.3">
      <c r="A106" s="18" t="s">
        <v>38</v>
      </c>
      <c r="B106" s="69"/>
      <c r="C106" s="18">
        <v>2</v>
      </c>
      <c r="D106" s="25">
        <v>43.66</v>
      </c>
      <c r="E106" s="51">
        <v>47.72</v>
      </c>
      <c r="F106" s="38">
        <v>87.32</v>
      </c>
      <c r="G106" s="18">
        <v>95.44</v>
      </c>
      <c r="H106" s="28">
        <v>8.1199999999999992</v>
      </c>
      <c r="I106" s="29">
        <v>9.2999999999999999E-2</v>
      </c>
      <c r="J106" s="63"/>
      <c r="K106" s="56" t="s">
        <v>17</v>
      </c>
      <c r="L106" s="66">
        <v>44957</v>
      </c>
    </row>
    <row r="107" spans="1:12" ht="16.5" thickBot="1" x14ac:dyDescent="0.3">
      <c r="A107" s="19" t="s">
        <v>38</v>
      </c>
      <c r="B107" s="70"/>
      <c r="C107" s="19">
        <v>2</v>
      </c>
      <c r="D107" s="31">
        <v>46.3</v>
      </c>
      <c r="E107" s="52">
        <v>47.72</v>
      </c>
      <c r="F107" s="34">
        <v>92.6</v>
      </c>
      <c r="G107" s="19">
        <v>95.44</v>
      </c>
      <c r="H107" s="28">
        <v>2.84</v>
      </c>
      <c r="I107" s="29">
        <v>3.0700000000000002E-2</v>
      </c>
      <c r="J107" s="62"/>
      <c r="K107" s="57" t="s">
        <v>17</v>
      </c>
      <c r="L107" s="67">
        <v>44957</v>
      </c>
    </row>
    <row r="108" spans="1:12" ht="16.5" thickBot="1" x14ac:dyDescent="0.3">
      <c r="A108" s="18" t="s">
        <v>106</v>
      </c>
      <c r="B108" s="69"/>
      <c r="C108" s="18">
        <v>18</v>
      </c>
      <c r="D108" s="25">
        <v>5.55</v>
      </c>
      <c r="E108" s="51">
        <v>5.13</v>
      </c>
      <c r="F108" s="27">
        <v>99.9</v>
      </c>
      <c r="G108" s="18">
        <v>92.34</v>
      </c>
      <c r="H108" s="28">
        <v>7.36</v>
      </c>
      <c r="I108" s="29">
        <v>7.3700000000000002E-2</v>
      </c>
      <c r="J108" s="61">
        <v>14.92</v>
      </c>
      <c r="K108" s="56" t="s">
        <v>17</v>
      </c>
      <c r="L108" s="66">
        <v>45169</v>
      </c>
    </row>
    <row r="109" spans="1:12" ht="16.5" thickBot="1" x14ac:dyDescent="0.3">
      <c r="A109" s="18" t="s">
        <v>107</v>
      </c>
      <c r="B109" s="70"/>
      <c r="C109" s="18">
        <v>15</v>
      </c>
      <c r="D109" s="25">
        <v>6.63</v>
      </c>
      <c r="E109" s="51">
        <v>6.79</v>
      </c>
      <c r="F109" s="40">
        <v>99.45</v>
      </c>
      <c r="G109" s="39">
        <v>101.85</v>
      </c>
      <c r="H109" s="53">
        <v>13.95</v>
      </c>
      <c r="I109" s="54">
        <v>0.14030000000000001</v>
      </c>
      <c r="J109" s="59">
        <v>11.55</v>
      </c>
      <c r="K109" s="58" t="s">
        <v>17</v>
      </c>
      <c r="L109" s="67">
        <v>45127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DD5B-4395-4D1D-9E02-1C0D6C0D3CBC}">
  <dimension ref="A1:I10"/>
  <sheetViews>
    <sheetView workbookViewId="0">
      <selection activeCell="E16" sqref="E16"/>
    </sheetView>
  </sheetViews>
  <sheetFormatPr defaultRowHeight="15" x14ac:dyDescent="0.25"/>
  <cols>
    <col min="1" max="1" width="32.5703125" bestFit="1" customWidth="1"/>
    <col min="2" max="2" width="8.28515625" bestFit="1" customWidth="1"/>
    <col min="3" max="3" width="10.42578125" bestFit="1" customWidth="1"/>
    <col min="4" max="9" width="11.5703125" bestFit="1" customWidth="1"/>
  </cols>
  <sheetData>
    <row r="1" spans="1:9" x14ac:dyDescent="0.25">
      <c r="A1" t="s">
        <v>108</v>
      </c>
      <c r="B1" t="s">
        <v>115</v>
      </c>
      <c r="C1" t="s">
        <v>195</v>
      </c>
      <c r="D1" t="s">
        <v>109</v>
      </c>
      <c r="E1" t="s">
        <v>110</v>
      </c>
      <c r="F1" t="s">
        <v>111</v>
      </c>
      <c r="G1" t="s">
        <v>112</v>
      </c>
      <c r="H1" t="s">
        <v>113</v>
      </c>
      <c r="I1" t="s">
        <v>114</v>
      </c>
    </row>
    <row r="2" spans="1:9" x14ac:dyDescent="0.25">
      <c r="A2" t="e" vm="75">
        <v>#VALUE!</v>
      </c>
      <c r="B2" t="s">
        <v>196</v>
      </c>
      <c r="C2" s="80">
        <f t="shared" ref="C2:C8" ca="1" si="0">TODAY()</f>
        <v>45240</v>
      </c>
      <c r="D2" s="81" cm="1">
        <f t="array" ref="D2">_FV(A2,"Price")</f>
        <v>14.22</v>
      </c>
      <c r="E2" s="81" cm="1">
        <f t="array" ref="E2">_FV(A2,"Open")</f>
        <v>15.09</v>
      </c>
      <c r="F2" s="81" cm="1">
        <f t="array" ref="F2">_FV(A2,"High")</f>
        <v>15.45</v>
      </c>
      <c r="G2" s="81" cm="1">
        <f t="array" ref="G2">_FV(A2,"Low")</f>
        <v>14.21</v>
      </c>
      <c r="H2" s="81" cm="1">
        <f t="array" ref="H2">_FV(A2,"52 week high",TRUE)</f>
        <v>30.81</v>
      </c>
      <c r="I2" s="81" cm="1">
        <f t="array" ref="I2">_FV(A2,"52 week low",TRUE)</f>
        <v>12.68</v>
      </c>
    </row>
    <row r="3" spans="1:9" x14ac:dyDescent="0.25">
      <c r="A3" t="e" vm="76">
        <v>#VALUE!</v>
      </c>
      <c r="B3" t="s">
        <v>197</v>
      </c>
      <c r="C3" s="80">
        <f t="shared" ca="1" si="0"/>
        <v>45240</v>
      </c>
      <c r="D3" s="16" cm="1">
        <f t="array" ref="D3">_FV(A3,"Price")</f>
        <v>4415.3100000000004</v>
      </c>
      <c r="E3" s="16" cm="1">
        <f t="array" ref="E3">_FV(A3,"Open")</f>
        <v>4364.1499999999996</v>
      </c>
      <c r="F3" s="16" cm="1">
        <f t="array" ref="F3">_FV(A3,"High")</f>
        <v>4418.03</v>
      </c>
      <c r="G3" s="16" cm="1">
        <f t="array" ref="G3">_FV(A3,"Low")</f>
        <v>4353.34</v>
      </c>
      <c r="H3" s="50" cm="1">
        <f t="array" ref="H3">_FV(A3,"52 week high",TRUE)</f>
        <v>4607.07</v>
      </c>
      <c r="I3" s="50" cm="1">
        <f t="array" ref="I3">_FV(A3,"52 week low",TRUE)</f>
        <v>3744.22</v>
      </c>
    </row>
    <row r="4" spans="1:9" x14ac:dyDescent="0.25">
      <c r="A4" t="e" vm="77">
        <v>#VALUE!</v>
      </c>
      <c r="B4" t="s">
        <v>198</v>
      </c>
      <c r="C4" s="80">
        <f t="shared" ca="1" si="0"/>
        <v>45240</v>
      </c>
      <c r="D4" s="16" cm="1">
        <f t="array" ref="D4">_FV(A4,"Price")</f>
        <v>13798.108</v>
      </c>
      <c r="E4" s="16" cm="1">
        <f t="array" ref="E4">_FV(A4,"Open")</f>
        <v>13571.189</v>
      </c>
      <c r="F4" s="16" cm="1">
        <f t="array" ref="F4">_FV(A4,"High")</f>
        <v>13802.526</v>
      </c>
      <c r="G4" s="16" cm="1">
        <f t="array" ref="G4">_FV(A4,"Low")</f>
        <v>13556.351000000001</v>
      </c>
      <c r="H4" s="50" cm="1">
        <f t="array" ref="H4">_FV(A4,"52 week high",TRUE)</f>
        <v>14446.550999999999</v>
      </c>
      <c r="I4" s="50" cm="1">
        <f t="array" ref="I4">_FV(A4,"52 week low",TRUE)</f>
        <v>10207.473</v>
      </c>
    </row>
    <row r="5" spans="1:9" x14ac:dyDescent="0.25">
      <c r="A5" t="e" vm="78">
        <v>#VALUE!</v>
      </c>
      <c r="B5" t="s">
        <v>199</v>
      </c>
      <c r="C5" s="80">
        <f t="shared" ca="1" si="0"/>
        <v>45240</v>
      </c>
      <c r="D5" s="16" cm="1">
        <f t="array" ref="D5">_FV(A5,"Price")</f>
        <v>34283.1</v>
      </c>
      <c r="E5" s="16" cm="1">
        <f t="array" ref="E5">_FV(A5,"Open")</f>
        <v>34020.82</v>
      </c>
      <c r="F5" s="16" cm="1">
        <f t="array" ref="F5">_FV(A5,"High")</f>
        <v>34310.36</v>
      </c>
      <c r="G5" s="16" cm="1">
        <f t="array" ref="G5">_FV(A5,"Low")</f>
        <v>33905.620000000003</v>
      </c>
      <c r="H5" s="50" cm="1">
        <f t="array" ref="H5">_FV(A5,"52 week high",TRUE)</f>
        <v>35679.129999999997</v>
      </c>
      <c r="I5" s="50" cm="1">
        <f t="array" ref="I5">_FV(A5,"52 week low",TRUE)</f>
        <v>31429.82</v>
      </c>
    </row>
    <row r="6" spans="1:9" x14ac:dyDescent="0.25">
      <c r="A6" t="e" vm="79">
        <v>#VALUE!</v>
      </c>
      <c r="B6" t="s">
        <v>200</v>
      </c>
      <c r="C6" s="80">
        <f t="shared" ca="1" si="0"/>
        <v>45240</v>
      </c>
      <c r="D6" s="16" cm="1">
        <f t="array" ref="D6">_FV(A6,"Price")</f>
        <v>1.3794999999999999</v>
      </c>
      <c r="E6" s="16" cm="1">
        <f t="array" ref="E6">_FV(A6,"Open")</f>
        <v>1.381</v>
      </c>
      <c r="F6" s="16" cm="1">
        <f t="array" ref="F6">_FV(A6,"High")</f>
        <v>1.3854</v>
      </c>
      <c r="G6" s="16" cm="1">
        <f t="array" ref="G6">_FV(A6,"Low")</f>
        <v>1.3792</v>
      </c>
      <c r="H6" s="50" cm="1">
        <f t="array" ref="H6">_FV(A6,"52 week high",TRUE)</f>
        <v>1.3898999999999999</v>
      </c>
      <c r="I6" s="50" cm="1">
        <f t="array" ref="I6">_FV(A6,"52 week low",TRUE)</f>
        <v>1.3089999999999999</v>
      </c>
    </row>
    <row r="7" spans="1:9" x14ac:dyDescent="0.25">
      <c r="A7" t="e" vm="15">
        <v>#VALUE!</v>
      </c>
      <c r="B7" t="s">
        <v>95</v>
      </c>
      <c r="C7" s="80">
        <f t="shared" ca="1" si="0"/>
        <v>45240</v>
      </c>
      <c r="D7" s="16" cm="1">
        <f t="array" ref="D7">_FV(A7,"Price")</f>
        <v>179.51499999999999</v>
      </c>
      <c r="E7" s="16" cm="1">
        <f t="array" ref="E7">_FV(A7,"Open")</f>
        <v>180.51</v>
      </c>
      <c r="F7" s="16" cm="1">
        <f t="array" ref="F7">_FV(A7,"High")</f>
        <v>180.58</v>
      </c>
      <c r="G7" s="16" cm="1">
        <f t="array" ref="G7">_FV(A7,"Low")</f>
        <v>179.245</v>
      </c>
      <c r="H7" s="50" cm="1">
        <f t="array" ref="H7">_FV(A7,"52 week high",TRUE)</f>
        <v>191.36</v>
      </c>
      <c r="I7" s="50" cm="1">
        <f t="array" ref="I7">_FV(A7,"52 week low",TRUE)</f>
        <v>161.28</v>
      </c>
    </row>
    <row r="8" spans="1:9" x14ac:dyDescent="0.25">
      <c r="A8" t="e" vm="7">
        <v>#VALUE!</v>
      </c>
      <c r="B8" t="s">
        <v>38</v>
      </c>
      <c r="C8" s="80">
        <f t="shared" ca="1" si="0"/>
        <v>45240</v>
      </c>
      <c r="D8" s="16" cm="1">
        <f t="array" ref="D8">_FV(A8,"Price")</f>
        <v>51.82</v>
      </c>
      <c r="E8" s="16" cm="1">
        <f t="array" ref="E8">_FV(A8,"Open")</f>
        <v>51.27</v>
      </c>
      <c r="F8" s="16" cm="1">
        <f t="array" ref="F8">_FV(A8,"High")</f>
        <v>51.844999999999999</v>
      </c>
      <c r="G8" s="16" cm="1">
        <f t="array" ref="G8">_FV(A8,"Low")</f>
        <v>51.088999999999999</v>
      </c>
      <c r="H8" s="50" cm="1">
        <f t="array" ref="H8">_FV(A8,"52 week high",TRUE)</f>
        <v>54.018599999999999</v>
      </c>
      <c r="I8" s="50" cm="1">
        <f t="array" ref="I8">_FV(A8,"52 week low",TRUE)</f>
        <v>44.07</v>
      </c>
    </row>
    <row r="9" spans="1:9" x14ac:dyDescent="0.25">
      <c r="A9" t="e" vm="80">
        <v>#VALUE!</v>
      </c>
      <c r="B9" t="s">
        <v>201</v>
      </c>
      <c r="C9" s="80">
        <f t="shared" ref="C9:C10" ca="1" si="1">TODAY()</f>
        <v>45240</v>
      </c>
      <c r="D9" s="16" cm="1">
        <f t="array" ref="D9">_FV(A9,"Price")</f>
        <v>37252.28</v>
      </c>
      <c r="E9" s="16" cm="1">
        <f t="array" ref="E9">_FV(A9,"Open")</f>
        <v>36543.25</v>
      </c>
      <c r="F9" s="16" cm="1">
        <f t="array" ref="F9">_FV(A9,"High")</f>
        <v>37469.53</v>
      </c>
      <c r="G9" s="16" cm="1">
        <f t="array" ref="G9">_FV(A9,"Low")</f>
        <v>36343</v>
      </c>
      <c r="H9" s="50" cm="1">
        <f t="array" ref="H9">_FV(A9,"52 week high",TRUE)</f>
        <v>37974.25</v>
      </c>
      <c r="I9" s="50" cm="1">
        <f t="array" ref="I9">_FV(A9,"52 week low",TRUE)</f>
        <v>15479</v>
      </c>
    </row>
    <row r="10" spans="1:9" x14ac:dyDescent="0.25">
      <c r="A10" t="e" vm="81">
        <v>#VALUE!</v>
      </c>
      <c r="B10" t="s">
        <v>202</v>
      </c>
      <c r="C10" s="80">
        <f t="shared" ca="1" si="1"/>
        <v>45240</v>
      </c>
      <c r="D10" s="16" cm="1">
        <f t="array" ref="D10">_FV(A10,"Price")</f>
        <v>2087.6799999999998</v>
      </c>
      <c r="E10" s="16" cm="1">
        <f t="array" ref="E10">_FV(A10,"Open")</f>
        <v>2058.6</v>
      </c>
      <c r="F10" s="16" cm="1">
        <f t="array" ref="F10">_FV(A10,"High")</f>
        <v>2136.5100000000002</v>
      </c>
      <c r="G10" s="16" cm="1">
        <f t="array" ref="G10">_FV(A10,"Low")</f>
        <v>2057.8200000000002</v>
      </c>
      <c r="H10" s="50" cm="1">
        <f t="array" ref="H10">_FV(A10,"52 week high",TRUE)</f>
        <v>2142.4</v>
      </c>
      <c r="I10" s="50" cm="1">
        <f t="array" ref="I10">_FV(A10,"52 week low",TRUE)</f>
        <v>1071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opLeftCell="A25" workbookViewId="0">
      <selection activeCell="E2" sqref="E2"/>
    </sheetView>
  </sheetViews>
  <sheetFormatPr defaultRowHeight="15" x14ac:dyDescent="0.25"/>
  <cols>
    <col min="1" max="1" width="10.5703125" bestFit="1" customWidth="1"/>
    <col min="2" max="2" width="17.28515625" bestFit="1" customWidth="1"/>
    <col min="3" max="3" width="14.5703125" bestFit="1" customWidth="1"/>
    <col min="4" max="4" width="21.85546875" bestFit="1" customWidth="1"/>
    <col min="5" max="5" width="13.7109375" bestFit="1" customWidth="1"/>
  </cols>
  <sheetData>
    <row r="1" spans="1:5" x14ac:dyDescent="0.25">
      <c r="A1" s="15" t="s">
        <v>115</v>
      </c>
      <c r="B1" s="77" t="s">
        <v>116</v>
      </c>
      <c r="C1" s="15" t="s">
        <v>117</v>
      </c>
      <c r="D1" s="15" t="s">
        <v>118</v>
      </c>
      <c r="E1" s="83" t="s">
        <v>119</v>
      </c>
    </row>
    <row r="2" spans="1:5" x14ac:dyDescent="0.25">
      <c r="A2" s="78" t="s">
        <v>172</v>
      </c>
      <c r="B2" s="79">
        <v>3.5000000000000003E-2</v>
      </c>
      <c r="C2" s="78">
        <v>12</v>
      </c>
      <c r="D2" s="84">
        <v>45274</v>
      </c>
      <c r="E2" s="84">
        <v>45289</v>
      </c>
    </row>
    <row r="3" spans="1:5" x14ac:dyDescent="0.25">
      <c r="A3" s="78" t="s">
        <v>50</v>
      </c>
      <c r="B3" s="79">
        <v>0.12280000000000001</v>
      </c>
      <c r="C3" s="78">
        <v>12</v>
      </c>
      <c r="D3" s="84">
        <v>45274</v>
      </c>
      <c r="E3" s="84">
        <v>45289</v>
      </c>
    </row>
    <row r="4" spans="1:5" x14ac:dyDescent="0.25">
      <c r="A4" s="78" t="s">
        <v>50</v>
      </c>
      <c r="B4" s="79">
        <v>0.12280000000000001</v>
      </c>
      <c r="C4" s="78">
        <v>12</v>
      </c>
      <c r="D4" s="84">
        <v>45274</v>
      </c>
      <c r="E4" s="84">
        <v>45289</v>
      </c>
    </row>
    <row r="5" spans="1:5" x14ac:dyDescent="0.25">
      <c r="A5" s="78" t="s">
        <v>171</v>
      </c>
      <c r="B5" s="79">
        <v>0.4</v>
      </c>
      <c r="C5" s="78">
        <v>12</v>
      </c>
      <c r="D5" s="84">
        <v>45274</v>
      </c>
      <c r="E5" s="84">
        <v>45288</v>
      </c>
    </row>
    <row r="6" spans="1:5" x14ac:dyDescent="0.25">
      <c r="A6" s="78" t="s">
        <v>171</v>
      </c>
      <c r="B6" s="79">
        <v>0.4</v>
      </c>
      <c r="C6" s="78">
        <v>12</v>
      </c>
      <c r="D6" s="84">
        <v>45274</v>
      </c>
      <c r="E6" s="84">
        <v>45288</v>
      </c>
    </row>
    <row r="7" spans="1:5" x14ac:dyDescent="0.25">
      <c r="A7" s="78" t="s">
        <v>169</v>
      </c>
      <c r="B7" s="79">
        <v>3.5499999999999997E-2</v>
      </c>
      <c r="C7" s="78">
        <v>12</v>
      </c>
      <c r="D7" s="84">
        <v>45251</v>
      </c>
      <c r="E7" s="84">
        <v>45261</v>
      </c>
    </row>
    <row r="8" spans="1:5" x14ac:dyDescent="0.25">
      <c r="A8" s="78" t="s">
        <v>53</v>
      </c>
      <c r="B8" s="79">
        <v>4.9000000000000002E-2</v>
      </c>
      <c r="C8" s="78">
        <v>12</v>
      </c>
      <c r="D8" s="84">
        <v>45251</v>
      </c>
      <c r="E8" s="84">
        <v>45261</v>
      </c>
    </row>
    <row r="9" spans="1:5" x14ac:dyDescent="0.25">
      <c r="A9" s="78" t="s">
        <v>79</v>
      </c>
      <c r="B9" s="79">
        <v>6.7000000000000004E-2</v>
      </c>
      <c r="C9" s="78">
        <v>12</v>
      </c>
      <c r="D9" s="84">
        <v>45251</v>
      </c>
      <c r="E9" s="84">
        <v>45261</v>
      </c>
    </row>
    <row r="10" spans="1:5" x14ac:dyDescent="0.25">
      <c r="A10" s="78" t="s">
        <v>81</v>
      </c>
      <c r="B10" s="79">
        <v>8.4500000000000006E-2</v>
      </c>
      <c r="C10" s="78">
        <v>12</v>
      </c>
      <c r="D10" s="84">
        <v>45251</v>
      </c>
      <c r="E10" s="84">
        <v>45261</v>
      </c>
    </row>
    <row r="11" spans="1:5" x14ac:dyDescent="0.25">
      <c r="A11" s="78" t="s">
        <v>170</v>
      </c>
      <c r="B11" s="79">
        <v>0.16</v>
      </c>
      <c r="C11" s="78">
        <v>4</v>
      </c>
      <c r="D11" s="84">
        <v>45239</v>
      </c>
      <c r="E11" s="84">
        <v>45261</v>
      </c>
    </row>
    <row r="12" spans="1:5" x14ac:dyDescent="0.25">
      <c r="A12" s="78" t="s">
        <v>168</v>
      </c>
      <c r="B12" s="79">
        <v>0.15</v>
      </c>
      <c r="C12" s="78">
        <v>4</v>
      </c>
      <c r="D12" s="84">
        <v>45230</v>
      </c>
      <c r="E12" s="84">
        <v>45261</v>
      </c>
    </row>
    <row r="13" spans="1:5" x14ac:dyDescent="0.25">
      <c r="A13" s="78" t="s">
        <v>165</v>
      </c>
      <c r="B13" s="79">
        <v>1.3650000000000001E-2</v>
      </c>
      <c r="C13" s="78">
        <v>12</v>
      </c>
      <c r="D13" s="84">
        <v>45244</v>
      </c>
      <c r="E13" s="84">
        <v>45260</v>
      </c>
    </row>
    <row r="14" spans="1:5" x14ac:dyDescent="0.25">
      <c r="A14" s="78" t="s">
        <v>166</v>
      </c>
      <c r="B14" s="79">
        <v>3.4750000000000003E-2</v>
      </c>
      <c r="C14" s="78">
        <v>12</v>
      </c>
      <c r="D14" s="84">
        <v>45244</v>
      </c>
      <c r="E14" s="84">
        <v>45260</v>
      </c>
    </row>
    <row r="15" spans="1:5" x14ac:dyDescent="0.25">
      <c r="A15" s="78" t="s">
        <v>59</v>
      </c>
      <c r="B15" s="79">
        <v>0.18210000000000001</v>
      </c>
      <c r="C15" s="78">
        <v>12</v>
      </c>
      <c r="D15" s="84">
        <v>45244</v>
      </c>
      <c r="E15" s="84">
        <v>45260</v>
      </c>
    </row>
    <row r="16" spans="1:5" x14ac:dyDescent="0.25">
      <c r="A16" s="78" t="s">
        <v>167</v>
      </c>
      <c r="B16" s="79">
        <v>0.1172</v>
      </c>
      <c r="C16" s="78">
        <v>12</v>
      </c>
      <c r="D16" s="84">
        <v>45244</v>
      </c>
      <c r="E16" s="84">
        <v>45260</v>
      </c>
    </row>
    <row r="17" spans="1:5" x14ac:dyDescent="0.25">
      <c r="A17" s="78" t="s">
        <v>164</v>
      </c>
      <c r="B17" s="79">
        <v>0.05</v>
      </c>
      <c r="C17" s="78">
        <v>12</v>
      </c>
      <c r="D17" s="84">
        <v>45240</v>
      </c>
      <c r="E17" s="84">
        <v>45254</v>
      </c>
    </row>
    <row r="18" spans="1:5" x14ac:dyDescent="0.25">
      <c r="A18" s="78" t="s">
        <v>56</v>
      </c>
      <c r="B18" s="79">
        <v>9.3390000000000001E-2</v>
      </c>
      <c r="C18" s="78">
        <v>12</v>
      </c>
      <c r="D18" s="84">
        <v>45239</v>
      </c>
      <c r="E18" s="84">
        <v>45252</v>
      </c>
    </row>
    <row r="19" spans="1:5" x14ac:dyDescent="0.25">
      <c r="A19" s="78" t="s">
        <v>163</v>
      </c>
      <c r="B19" s="79">
        <v>0.25</v>
      </c>
      <c r="C19" s="78">
        <v>4</v>
      </c>
      <c r="D19" s="84">
        <v>45233</v>
      </c>
      <c r="E19" s="84">
        <v>45252</v>
      </c>
    </row>
    <row r="20" spans="1:5" x14ac:dyDescent="0.25">
      <c r="A20" s="78" t="s">
        <v>58</v>
      </c>
      <c r="B20" s="79">
        <v>9.5000000000000001E-2</v>
      </c>
      <c r="C20" s="78">
        <v>12</v>
      </c>
      <c r="D20" s="84">
        <v>45243</v>
      </c>
      <c r="E20" s="84">
        <v>45250</v>
      </c>
    </row>
    <row r="21" spans="1:5" x14ac:dyDescent="0.25">
      <c r="A21" s="78" t="s">
        <v>161</v>
      </c>
      <c r="B21" s="79">
        <v>1.55</v>
      </c>
      <c r="C21" s="78">
        <v>4</v>
      </c>
      <c r="D21" s="84">
        <v>45239</v>
      </c>
      <c r="E21" s="84">
        <v>45250</v>
      </c>
    </row>
    <row r="22" spans="1:5" x14ac:dyDescent="0.25">
      <c r="A22" s="78" t="s">
        <v>203</v>
      </c>
      <c r="B22" s="79">
        <v>0.5</v>
      </c>
      <c r="C22" s="78">
        <v>4</v>
      </c>
      <c r="D22" s="84">
        <v>45239</v>
      </c>
      <c r="E22" s="84">
        <v>45250</v>
      </c>
    </row>
    <row r="23" spans="1:5" x14ac:dyDescent="0.25">
      <c r="A23" s="78" t="s">
        <v>162</v>
      </c>
      <c r="B23" s="79">
        <v>0.35</v>
      </c>
      <c r="C23" s="78">
        <v>4</v>
      </c>
      <c r="D23" s="84">
        <v>45226</v>
      </c>
      <c r="E23" s="84">
        <v>45250</v>
      </c>
    </row>
    <row r="24" spans="1:5" x14ac:dyDescent="0.25">
      <c r="A24" s="78" t="s">
        <v>52</v>
      </c>
      <c r="B24" s="79">
        <v>0.06</v>
      </c>
      <c r="C24" s="78">
        <v>12</v>
      </c>
      <c r="D24" s="84">
        <v>45225</v>
      </c>
      <c r="E24" s="84">
        <v>45250</v>
      </c>
    </row>
    <row r="25" spans="1:5" x14ac:dyDescent="0.25">
      <c r="A25" s="78" t="s">
        <v>159</v>
      </c>
      <c r="B25" s="79">
        <v>6.0000000000000001E-3</v>
      </c>
      <c r="C25" s="78">
        <v>4</v>
      </c>
      <c r="D25" s="84">
        <v>45230</v>
      </c>
      <c r="E25" s="84">
        <v>45246</v>
      </c>
    </row>
    <row r="26" spans="1:5" x14ac:dyDescent="0.25">
      <c r="A26" s="78" t="s">
        <v>160</v>
      </c>
      <c r="B26" s="79">
        <v>0.25</v>
      </c>
      <c r="C26" s="78">
        <v>4</v>
      </c>
      <c r="D26" s="84">
        <v>45219</v>
      </c>
      <c r="E26" s="84">
        <v>45246</v>
      </c>
    </row>
    <row r="27" spans="1:5" x14ac:dyDescent="0.25">
      <c r="A27" s="78" t="s">
        <v>155</v>
      </c>
      <c r="B27" s="79">
        <v>0.3</v>
      </c>
      <c r="C27" s="78">
        <v>4</v>
      </c>
      <c r="D27" s="84">
        <v>45230</v>
      </c>
      <c r="E27" s="84">
        <v>45245</v>
      </c>
    </row>
    <row r="28" spans="1:5" x14ac:dyDescent="0.25">
      <c r="A28" s="78" t="s">
        <v>156</v>
      </c>
      <c r="B28" s="79">
        <v>0.42</v>
      </c>
      <c r="C28" s="78">
        <v>4</v>
      </c>
      <c r="D28" s="84">
        <v>45230</v>
      </c>
      <c r="E28" s="84">
        <v>45245</v>
      </c>
    </row>
    <row r="29" spans="1:5" x14ac:dyDescent="0.25">
      <c r="A29" s="78" t="s">
        <v>158</v>
      </c>
      <c r="B29" s="79">
        <v>0.7</v>
      </c>
      <c r="C29" s="78">
        <v>4</v>
      </c>
      <c r="D29" s="84">
        <v>45230</v>
      </c>
      <c r="E29" s="84">
        <v>45245</v>
      </c>
    </row>
    <row r="30" spans="1:5" x14ac:dyDescent="0.25">
      <c r="A30" s="78" t="s">
        <v>157</v>
      </c>
      <c r="B30" s="79">
        <v>0.27079999999999999</v>
      </c>
      <c r="C30" s="78">
        <v>12</v>
      </c>
      <c r="D30" s="84">
        <v>45229</v>
      </c>
      <c r="E30" s="84">
        <v>45245</v>
      </c>
    </row>
    <row r="31" spans="1:5" x14ac:dyDescent="0.25">
      <c r="A31" s="78" t="s">
        <v>154</v>
      </c>
      <c r="B31" s="79">
        <v>0.15</v>
      </c>
      <c r="C31" s="78">
        <v>4</v>
      </c>
      <c r="D31" s="84">
        <v>45232</v>
      </c>
      <c r="E31" s="84">
        <v>45244</v>
      </c>
    </row>
    <row r="32" spans="1:5" x14ac:dyDescent="0.25">
      <c r="A32" s="78" t="s">
        <v>51</v>
      </c>
      <c r="B32" s="79">
        <v>4.8694000000000001E-2</v>
      </c>
      <c r="C32" s="78">
        <v>12</v>
      </c>
      <c r="D32" s="84">
        <v>45229</v>
      </c>
      <c r="E32" s="84">
        <v>45244</v>
      </c>
    </row>
    <row r="33" spans="1:5" x14ac:dyDescent="0.25">
      <c r="A33" s="78" t="s">
        <v>153</v>
      </c>
      <c r="B33" s="79">
        <v>0.25</v>
      </c>
      <c r="C33" s="78">
        <v>4</v>
      </c>
      <c r="D33" s="84">
        <v>45232</v>
      </c>
      <c r="E33" s="84">
        <v>45240</v>
      </c>
    </row>
    <row r="34" spans="1:5" x14ac:dyDescent="0.25">
      <c r="A34" s="78" t="s">
        <v>152</v>
      </c>
      <c r="B34" s="79">
        <v>0.12</v>
      </c>
      <c r="C34" s="78">
        <v>12</v>
      </c>
      <c r="D34" s="84">
        <v>45229</v>
      </c>
      <c r="E34" s="84">
        <v>45239</v>
      </c>
    </row>
    <row r="35" spans="1:5" x14ac:dyDescent="0.25">
      <c r="A35" s="78" t="s">
        <v>82</v>
      </c>
      <c r="B35" s="79">
        <v>0.84511999999999998</v>
      </c>
      <c r="C35" s="78">
        <v>4</v>
      </c>
      <c r="D35" s="84">
        <v>45226</v>
      </c>
      <c r="E35" s="84">
        <v>45239</v>
      </c>
    </row>
    <row r="36" spans="1:5" x14ac:dyDescent="0.25">
      <c r="A36" s="78" t="s">
        <v>49</v>
      </c>
      <c r="B36" s="79">
        <v>0.08</v>
      </c>
      <c r="C36" s="78">
        <v>4</v>
      </c>
      <c r="D36" s="84">
        <v>45232</v>
      </c>
      <c r="E36" s="84">
        <v>45238</v>
      </c>
    </row>
    <row r="37" spans="1:5" x14ac:dyDescent="0.25">
      <c r="A37" s="78" t="s">
        <v>55</v>
      </c>
      <c r="B37" s="79">
        <v>0.13</v>
      </c>
      <c r="C37" s="78">
        <v>12</v>
      </c>
      <c r="D37" s="84">
        <v>45224</v>
      </c>
      <c r="E37" s="84">
        <v>45231</v>
      </c>
    </row>
    <row r="38" spans="1:5" x14ac:dyDescent="0.25">
      <c r="A38" s="78" t="s">
        <v>150</v>
      </c>
      <c r="B38" s="79">
        <v>0.10249999999999999</v>
      </c>
      <c r="C38" s="78">
        <v>12</v>
      </c>
      <c r="D38" s="84">
        <v>45215</v>
      </c>
      <c r="E38" s="84">
        <v>45231</v>
      </c>
    </row>
    <row r="39" spans="1:5" x14ac:dyDescent="0.25">
      <c r="A39" s="78" t="s">
        <v>151</v>
      </c>
      <c r="B39" s="79">
        <v>0.27750000000000002</v>
      </c>
      <c r="C39" s="78">
        <v>4</v>
      </c>
      <c r="D39" s="84">
        <v>45205</v>
      </c>
      <c r="E39" s="84">
        <v>45231</v>
      </c>
    </row>
    <row r="40" spans="1:5" x14ac:dyDescent="0.25">
      <c r="A40" s="78" t="s">
        <v>145</v>
      </c>
      <c r="B40" s="79">
        <v>7.0000000000000007E-2</v>
      </c>
      <c r="C40" s="78">
        <v>12</v>
      </c>
      <c r="D40" s="84">
        <v>45222</v>
      </c>
      <c r="E40" s="84">
        <v>45230</v>
      </c>
    </row>
    <row r="41" spans="1:5" x14ac:dyDescent="0.25">
      <c r="A41" s="78" t="s">
        <v>146</v>
      </c>
      <c r="B41" s="79">
        <v>2.75E-2</v>
      </c>
      <c r="C41" s="78">
        <v>12</v>
      </c>
      <c r="D41" s="84">
        <v>45222</v>
      </c>
      <c r="E41" s="84">
        <v>45230</v>
      </c>
    </row>
    <row r="42" spans="1:5" x14ac:dyDescent="0.25">
      <c r="A42" s="78" t="s">
        <v>147</v>
      </c>
      <c r="B42" s="79">
        <v>2.9100000000000001E-2</v>
      </c>
      <c r="C42" s="78">
        <v>12</v>
      </c>
      <c r="D42" s="84">
        <v>45212</v>
      </c>
      <c r="E42" s="84">
        <v>45230</v>
      </c>
    </row>
    <row r="43" spans="1:5" x14ac:dyDescent="0.25">
      <c r="A43" s="78" t="s">
        <v>148</v>
      </c>
      <c r="B43" s="79">
        <v>0.65</v>
      </c>
      <c r="C43" s="78">
        <v>4</v>
      </c>
      <c r="D43" s="84">
        <v>45197</v>
      </c>
      <c r="E43" s="84">
        <v>45230</v>
      </c>
    </row>
    <row r="44" spans="1:5" x14ac:dyDescent="0.25">
      <c r="A44" s="78" t="s">
        <v>149</v>
      </c>
      <c r="B44" s="79">
        <v>0.18</v>
      </c>
      <c r="C44" s="78">
        <v>4</v>
      </c>
      <c r="D44" s="84">
        <v>45197</v>
      </c>
      <c r="E44" s="84">
        <v>45230</v>
      </c>
    </row>
    <row r="45" spans="1:5" x14ac:dyDescent="0.25">
      <c r="A45" s="78" t="s">
        <v>144</v>
      </c>
      <c r="B45" s="79">
        <v>0.4</v>
      </c>
      <c r="C45" s="78">
        <v>4</v>
      </c>
      <c r="D45" s="84">
        <v>45204</v>
      </c>
      <c r="E45" s="84">
        <v>45226</v>
      </c>
    </row>
    <row r="46" spans="1:5" x14ac:dyDescent="0.25">
      <c r="A46" s="78" t="s">
        <v>143</v>
      </c>
      <c r="B46" s="79">
        <v>0.45</v>
      </c>
      <c r="C46" s="78">
        <v>4</v>
      </c>
      <c r="D46" s="84">
        <v>45201</v>
      </c>
      <c r="E46" s="84">
        <v>45226</v>
      </c>
    </row>
    <row r="47" spans="1:5" x14ac:dyDescent="0.25">
      <c r="A47" s="78" t="s">
        <v>142</v>
      </c>
      <c r="B47" s="79">
        <v>1.1000000000000001</v>
      </c>
      <c r="C47" s="78">
        <v>0</v>
      </c>
      <c r="D47" s="84">
        <v>45223</v>
      </c>
      <c r="E47" s="84">
        <v>45222</v>
      </c>
    </row>
    <row r="48" spans="1:5" x14ac:dyDescent="0.25">
      <c r="A48" s="78" t="s">
        <v>141</v>
      </c>
      <c r="B48" s="79">
        <v>0.18</v>
      </c>
      <c r="C48" s="78">
        <v>4</v>
      </c>
      <c r="D48" s="84">
        <v>45208</v>
      </c>
      <c r="E48" s="84">
        <v>45219</v>
      </c>
    </row>
    <row r="49" spans="1:5" x14ac:dyDescent="0.25">
      <c r="A49" s="78" t="s">
        <v>140</v>
      </c>
      <c r="B49" s="79">
        <v>0.33</v>
      </c>
      <c r="C49" s="78">
        <v>4</v>
      </c>
      <c r="D49" s="84">
        <v>45197</v>
      </c>
      <c r="E49" s="84">
        <v>45216</v>
      </c>
    </row>
    <row r="50" spans="1:5" x14ac:dyDescent="0.25">
      <c r="A50" s="78" t="s">
        <v>137</v>
      </c>
      <c r="B50" s="79">
        <v>0.16</v>
      </c>
      <c r="C50" s="78">
        <v>4</v>
      </c>
      <c r="D50" s="84">
        <v>45201</v>
      </c>
      <c r="E50" s="84">
        <v>45215</v>
      </c>
    </row>
    <row r="51" spans="1:5" x14ac:dyDescent="0.25">
      <c r="A51" s="78" t="s">
        <v>139</v>
      </c>
      <c r="B51" s="79">
        <v>0.2</v>
      </c>
      <c r="C51" s="78">
        <v>4</v>
      </c>
      <c r="D51" s="84">
        <v>45198</v>
      </c>
      <c r="E51" s="84">
        <v>45215</v>
      </c>
    </row>
    <row r="52" spans="1:5" x14ac:dyDescent="0.25">
      <c r="A52" s="78" t="s">
        <v>138</v>
      </c>
      <c r="B52" s="79">
        <v>0.48</v>
      </c>
      <c r="C52" s="78">
        <v>4</v>
      </c>
      <c r="D52" s="84">
        <v>45197</v>
      </c>
      <c r="E52" s="84">
        <v>45215</v>
      </c>
    </row>
    <row r="53" spans="1:5" x14ac:dyDescent="0.25">
      <c r="A53" s="78" t="s">
        <v>93</v>
      </c>
      <c r="B53" s="79">
        <v>0.15</v>
      </c>
      <c r="C53" s="78">
        <v>4</v>
      </c>
      <c r="D53" s="84">
        <v>45182</v>
      </c>
      <c r="E53" s="84">
        <v>45211</v>
      </c>
    </row>
    <row r="54" spans="1:5" x14ac:dyDescent="0.25">
      <c r="A54" s="78" t="s">
        <v>136</v>
      </c>
      <c r="B54" s="79">
        <v>0.35499999999999998</v>
      </c>
      <c r="C54" s="78">
        <v>4</v>
      </c>
      <c r="D54" s="84">
        <v>45197</v>
      </c>
      <c r="E54" s="84">
        <v>45209</v>
      </c>
    </row>
    <row r="55" spans="1:5" x14ac:dyDescent="0.25">
      <c r="A55" s="78" t="s">
        <v>135</v>
      </c>
      <c r="B55" s="79">
        <v>0.1</v>
      </c>
      <c r="C55" s="78">
        <v>4</v>
      </c>
      <c r="D55" s="84">
        <v>45183</v>
      </c>
      <c r="E55" s="84">
        <v>45205</v>
      </c>
    </row>
    <row r="56" spans="1:5" x14ac:dyDescent="0.25">
      <c r="A56" s="78" t="s">
        <v>133</v>
      </c>
      <c r="B56" s="79">
        <v>0.32</v>
      </c>
      <c r="C56" s="78">
        <v>4</v>
      </c>
      <c r="D56" s="84">
        <v>45183</v>
      </c>
      <c r="E56" s="84">
        <v>45201</v>
      </c>
    </row>
    <row r="57" spans="1:5" x14ac:dyDescent="0.25">
      <c r="A57" s="78" t="s">
        <v>134</v>
      </c>
      <c r="B57" s="79">
        <v>0.3</v>
      </c>
      <c r="C57" s="78">
        <v>4</v>
      </c>
      <c r="D57" s="84">
        <v>45183</v>
      </c>
      <c r="E57" s="84">
        <v>45201</v>
      </c>
    </row>
    <row r="58" spans="1:5" x14ac:dyDescent="0.25">
      <c r="A58" s="78" t="s">
        <v>67</v>
      </c>
      <c r="B58" s="79">
        <v>0.55000000000000004</v>
      </c>
      <c r="C58" s="78">
        <v>4</v>
      </c>
      <c r="D58" s="84">
        <v>45183</v>
      </c>
      <c r="E58" s="84">
        <v>45198</v>
      </c>
    </row>
    <row r="59" spans="1:5" x14ac:dyDescent="0.25">
      <c r="A59" s="78" t="s">
        <v>132</v>
      </c>
      <c r="B59" s="79">
        <v>0.2084</v>
      </c>
      <c r="C59" s="78">
        <v>4</v>
      </c>
      <c r="D59" s="84">
        <v>45177</v>
      </c>
      <c r="E59" s="84">
        <v>45198</v>
      </c>
    </row>
    <row r="60" spans="1:5" x14ac:dyDescent="0.25">
      <c r="A60" s="78" t="s">
        <v>131</v>
      </c>
      <c r="B60" s="79">
        <v>1</v>
      </c>
      <c r="C60" s="78">
        <v>4</v>
      </c>
      <c r="D60" s="84">
        <v>45155</v>
      </c>
      <c r="E60" s="84">
        <v>45196</v>
      </c>
    </row>
    <row r="61" spans="1:5" x14ac:dyDescent="0.25">
      <c r="A61" s="78" t="s">
        <v>90</v>
      </c>
      <c r="B61" s="79">
        <v>0.15</v>
      </c>
      <c r="C61" s="78">
        <v>4</v>
      </c>
      <c r="D61" s="84">
        <v>45183</v>
      </c>
      <c r="E61" s="84">
        <v>45191</v>
      </c>
    </row>
    <row r="62" spans="1:5" x14ac:dyDescent="0.25">
      <c r="A62" s="78" t="s">
        <v>38</v>
      </c>
      <c r="B62" s="79">
        <v>0.198075</v>
      </c>
      <c r="C62" s="78">
        <v>4</v>
      </c>
      <c r="D62" s="84">
        <v>45187</v>
      </c>
      <c r="E62" s="84">
        <v>45190</v>
      </c>
    </row>
    <row r="63" spans="1:5" x14ac:dyDescent="0.25">
      <c r="A63" s="78" t="s">
        <v>38</v>
      </c>
      <c r="B63" s="79">
        <v>0.198075</v>
      </c>
      <c r="C63" s="78">
        <v>4</v>
      </c>
      <c r="D63" s="84">
        <v>45187</v>
      </c>
      <c r="E63" s="84">
        <v>45190</v>
      </c>
    </row>
    <row r="64" spans="1:5" x14ac:dyDescent="0.25">
      <c r="A64" s="78" t="s">
        <v>38</v>
      </c>
      <c r="B64" s="79">
        <v>0.198075</v>
      </c>
      <c r="C64" s="78">
        <v>4</v>
      </c>
      <c r="D64" s="84">
        <v>45187</v>
      </c>
      <c r="E64" s="84">
        <v>45190</v>
      </c>
    </row>
    <row r="65" spans="1:5" x14ac:dyDescent="0.25">
      <c r="A65" s="78" t="s">
        <v>26</v>
      </c>
      <c r="B65" s="79">
        <v>0.1</v>
      </c>
      <c r="C65" s="78">
        <v>4</v>
      </c>
      <c r="D65" s="84">
        <v>45177</v>
      </c>
      <c r="E65" s="84">
        <v>45188</v>
      </c>
    </row>
    <row r="66" spans="1:5" x14ac:dyDescent="0.25">
      <c r="A66" s="78" t="s">
        <v>103</v>
      </c>
      <c r="B66" s="79">
        <v>0.8</v>
      </c>
      <c r="C66" s="78">
        <v>4</v>
      </c>
      <c r="D66" s="84">
        <v>45175</v>
      </c>
      <c r="E66" s="84">
        <v>45188</v>
      </c>
    </row>
    <row r="67" spans="1:5" x14ac:dyDescent="0.25">
      <c r="A67" s="78" t="s">
        <v>130</v>
      </c>
      <c r="B67" s="79">
        <v>0.15</v>
      </c>
      <c r="C67" s="78">
        <v>4</v>
      </c>
      <c r="D67" s="84">
        <v>45149</v>
      </c>
      <c r="E67" s="84">
        <v>45177</v>
      </c>
    </row>
    <row r="68" spans="1:5" x14ac:dyDescent="0.25">
      <c r="A68" s="78" t="s">
        <v>129</v>
      </c>
      <c r="B68" s="79">
        <v>0.4</v>
      </c>
      <c r="C68" s="78">
        <v>4</v>
      </c>
      <c r="D68" s="84">
        <v>45159</v>
      </c>
      <c r="E68" s="84">
        <v>45176</v>
      </c>
    </row>
    <row r="69" spans="1:5" x14ac:dyDescent="0.25">
      <c r="A69" s="78" t="s">
        <v>42</v>
      </c>
      <c r="B69" s="79">
        <v>8.8108500000000006E-2</v>
      </c>
      <c r="C69" s="78">
        <v>4</v>
      </c>
      <c r="D69" s="84">
        <v>45159</v>
      </c>
      <c r="E69" s="84">
        <v>45175</v>
      </c>
    </row>
    <row r="70" spans="1:5" x14ac:dyDescent="0.25">
      <c r="A70" s="78" t="s">
        <v>128</v>
      </c>
      <c r="B70" s="79">
        <v>0.05</v>
      </c>
      <c r="C70" s="78">
        <v>4</v>
      </c>
      <c r="D70" s="84">
        <v>45155</v>
      </c>
      <c r="E70" s="84">
        <v>45170</v>
      </c>
    </row>
    <row r="71" spans="1:5" x14ac:dyDescent="0.25">
      <c r="A71" s="78" t="s">
        <v>127</v>
      </c>
      <c r="B71" s="79">
        <v>0.69</v>
      </c>
      <c r="C71" s="78">
        <v>4</v>
      </c>
      <c r="D71" s="84">
        <v>45159</v>
      </c>
      <c r="E71" s="84">
        <v>45169</v>
      </c>
    </row>
    <row r="72" spans="1:5" x14ac:dyDescent="0.25">
      <c r="A72" s="78" t="s">
        <v>126</v>
      </c>
      <c r="B72" s="79">
        <v>0.15</v>
      </c>
      <c r="C72" s="78">
        <v>4</v>
      </c>
      <c r="D72" s="84">
        <v>45153</v>
      </c>
      <c r="E72" s="84">
        <v>45161</v>
      </c>
    </row>
    <row r="73" spans="1:5" x14ac:dyDescent="0.25">
      <c r="A73" s="78" t="s">
        <v>125</v>
      </c>
      <c r="B73" s="79">
        <v>0.48</v>
      </c>
      <c r="C73" s="78">
        <v>1</v>
      </c>
      <c r="D73" s="84">
        <v>45106</v>
      </c>
      <c r="E73" s="84">
        <v>45119</v>
      </c>
    </row>
    <row r="74" spans="1:5" x14ac:dyDescent="0.25">
      <c r="A74" s="78" t="s">
        <v>124</v>
      </c>
      <c r="B74" s="79">
        <v>0.173625</v>
      </c>
      <c r="C74" s="78">
        <v>4</v>
      </c>
      <c r="D74" s="84">
        <v>45065</v>
      </c>
      <c r="E74" s="84">
        <v>45107</v>
      </c>
    </row>
    <row r="75" spans="1:5" x14ac:dyDescent="0.25">
      <c r="A75" s="78" t="s">
        <v>123</v>
      </c>
      <c r="B75" s="79">
        <v>0.90625</v>
      </c>
      <c r="C75" s="78">
        <v>4</v>
      </c>
      <c r="D75" s="84">
        <v>44985</v>
      </c>
      <c r="E75" s="84">
        <v>45000</v>
      </c>
    </row>
    <row r="76" spans="1:5" x14ac:dyDescent="0.25">
      <c r="A76" s="78" t="s">
        <v>122</v>
      </c>
      <c r="B76" s="79">
        <v>0.29742970000000002</v>
      </c>
      <c r="C76" s="78">
        <v>4</v>
      </c>
      <c r="D76" s="84">
        <v>44939</v>
      </c>
      <c r="E76" s="84">
        <v>44949</v>
      </c>
    </row>
    <row r="77" spans="1:5" x14ac:dyDescent="0.25">
      <c r="A77" s="78" t="s">
        <v>121</v>
      </c>
      <c r="B77" s="79">
        <v>0.215</v>
      </c>
      <c r="C77" s="78">
        <v>4</v>
      </c>
      <c r="D77" s="84">
        <v>44882</v>
      </c>
      <c r="E77" s="84">
        <v>44917</v>
      </c>
    </row>
    <row r="78" spans="1:5" x14ac:dyDescent="0.25">
      <c r="A78" s="78" t="s">
        <v>120</v>
      </c>
      <c r="B78" s="79">
        <v>0.25</v>
      </c>
      <c r="C78" s="78">
        <v>4</v>
      </c>
      <c r="D78" s="84">
        <v>44218</v>
      </c>
      <c r="E78" s="84">
        <v>44228</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65DA-0EBE-4E65-9FD3-AA9421C12E33}">
  <dimension ref="A1:F450"/>
  <sheetViews>
    <sheetView topLeftCell="A423" workbookViewId="0">
      <selection activeCell="C458" sqref="C458"/>
    </sheetView>
  </sheetViews>
  <sheetFormatPr defaultRowHeight="15" x14ac:dyDescent="0.25"/>
  <cols>
    <col min="1" max="1" width="9.5703125" bestFit="1" customWidth="1"/>
    <col min="2" max="2" width="6" bestFit="1" customWidth="1"/>
    <col min="3" max="3" width="10.42578125" style="80" bestFit="1" customWidth="1"/>
    <col min="4" max="4" width="9" bestFit="1" customWidth="1"/>
    <col min="5" max="5" width="6.42578125" bestFit="1" customWidth="1"/>
    <col min="6" max="6" width="10.42578125" bestFit="1" customWidth="1"/>
  </cols>
  <sheetData>
    <row r="1" spans="1:6" ht="19.5" thickBot="1" x14ac:dyDescent="0.35">
      <c r="A1" s="85" t="s">
        <v>0</v>
      </c>
      <c r="B1" s="85" t="s">
        <v>204</v>
      </c>
      <c r="C1" s="105" t="s">
        <v>174</v>
      </c>
      <c r="D1" s="85" t="s">
        <v>175</v>
      </c>
      <c r="E1" s="85" t="s">
        <v>176</v>
      </c>
      <c r="F1" s="86" t="s">
        <v>177</v>
      </c>
    </row>
    <row r="2" spans="1:6" ht="15.75" thickBot="1" x14ac:dyDescent="0.3">
      <c r="A2" s="87" t="s">
        <v>100</v>
      </c>
      <c r="B2" s="88" t="s">
        <v>17</v>
      </c>
      <c r="C2" s="95">
        <v>44929</v>
      </c>
      <c r="D2" s="89" t="s">
        <v>178</v>
      </c>
      <c r="E2" s="89">
        <v>2023</v>
      </c>
      <c r="F2" s="90">
        <v>1.1000000000000001</v>
      </c>
    </row>
    <row r="3" spans="1:6" ht="15.75" thickBot="1" x14ac:dyDescent="0.3">
      <c r="A3" s="91" t="s">
        <v>99</v>
      </c>
      <c r="B3" s="92" t="s">
        <v>17</v>
      </c>
      <c r="C3" s="96">
        <v>44929</v>
      </c>
      <c r="D3" s="93" t="s">
        <v>178</v>
      </c>
      <c r="E3" s="93">
        <v>2023</v>
      </c>
      <c r="F3" s="94">
        <v>0.79</v>
      </c>
    </row>
    <row r="4" spans="1:6" ht="15.75" thickBot="1" x14ac:dyDescent="0.3">
      <c r="A4" s="87" t="s">
        <v>107</v>
      </c>
      <c r="B4" s="88" t="s">
        <v>17</v>
      </c>
      <c r="C4" s="95">
        <v>44930</v>
      </c>
      <c r="D4" s="89" t="s">
        <v>178</v>
      </c>
      <c r="E4" s="89">
        <v>2023</v>
      </c>
      <c r="F4" s="90">
        <v>2.25</v>
      </c>
    </row>
    <row r="5" spans="1:6" ht="15.75" thickBot="1" x14ac:dyDescent="0.3">
      <c r="A5" s="91" t="s">
        <v>135</v>
      </c>
      <c r="B5" s="92" t="s">
        <v>17</v>
      </c>
      <c r="C5" s="96">
        <v>44932</v>
      </c>
      <c r="D5" s="93" t="s">
        <v>178</v>
      </c>
      <c r="E5" s="93">
        <v>2023</v>
      </c>
      <c r="F5" s="94">
        <v>2.5</v>
      </c>
    </row>
    <row r="6" spans="1:6" ht="15.75" thickBot="1" x14ac:dyDescent="0.3">
      <c r="A6" s="87" t="s">
        <v>124</v>
      </c>
      <c r="B6" s="88" t="s">
        <v>17</v>
      </c>
      <c r="C6" s="95">
        <v>44936</v>
      </c>
      <c r="D6" s="89" t="s">
        <v>178</v>
      </c>
      <c r="E6" s="89">
        <v>2023</v>
      </c>
      <c r="F6" s="90">
        <v>1.29</v>
      </c>
    </row>
    <row r="7" spans="1:6" ht="15.75" thickBot="1" x14ac:dyDescent="0.3">
      <c r="A7" s="91" t="s">
        <v>136</v>
      </c>
      <c r="B7" s="92" t="s">
        <v>17</v>
      </c>
      <c r="C7" s="96">
        <v>44937</v>
      </c>
      <c r="D7" s="93" t="s">
        <v>178</v>
      </c>
      <c r="E7" s="93">
        <v>2023</v>
      </c>
      <c r="F7" s="94">
        <v>1.78</v>
      </c>
    </row>
    <row r="8" spans="1:6" ht="15.75" thickBot="1" x14ac:dyDescent="0.3">
      <c r="A8" s="87" t="s">
        <v>152</v>
      </c>
      <c r="B8" s="88" t="s">
        <v>17</v>
      </c>
      <c r="C8" s="95">
        <v>44937</v>
      </c>
      <c r="D8" s="89" t="s">
        <v>178</v>
      </c>
      <c r="E8" s="89">
        <v>2023</v>
      </c>
      <c r="F8" s="90">
        <v>0.6</v>
      </c>
    </row>
    <row r="9" spans="1:6" ht="15.75" thickBot="1" x14ac:dyDescent="0.3">
      <c r="A9" s="91" t="s">
        <v>164</v>
      </c>
      <c r="B9" s="92" t="s">
        <v>17</v>
      </c>
      <c r="C9" s="96">
        <v>44937</v>
      </c>
      <c r="D9" s="93" t="s">
        <v>178</v>
      </c>
      <c r="E9" s="93">
        <v>2023</v>
      </c>
      <c r="F9" s="94">
        <v>0.96</v>
      </c>
    </row>
    <row r="10" spans="1:6" ht="15.75" thickBot="1" x14ac:dyDescent="0.3">
      <c r="A10" s="87" t="s">
        <v>93</v>
      </c>
      <c r="B10" s="88" t="s">
        <v>18</v>
      </c>
      <c r="C10" s="95">
        <v>44937</v>
      </c>
      <c r="D10" s="89" t="s">
        <v>178</v>
      </c>
      <c r="E10" s="89">
        <v>2023</v>
      </c>
      <c r="F10" s="90">
        <v>1.45</v>
      </c>
    </row>
    <row r="11" spans="1:6" ht="15.75" thickBot="1" x14ac:dyDescent="0.3">
      <c r="A11" s="91" t="s">
        <v>64</v>
      </c>
      <c r="B11" s="92" t="s">
        <v>17</v>
      </c>
      <c r="C11" s="96">
        <v>44939</v>
      </c>
      <c r="D11" s="93" t="s">
        <v>178</v>
      </c>
      <c r="E11" s="93">
        <v>2023</v>
      </c>
      <c r="F11" s="94">
        <v>0.66</v>
      </c>
    </row>
    <row r="12" spans="1:6" ht="15.75" thickBot="1" x14ac:dyDescent="0.3">
      <c r="A12" s="87" t="s">
        <v>45</v>
      </c>
      <c r="B12" s="88" t="s">
        <v>17</v>
      </c>
      <c r="C12" s="95">
        <v>44940</v>
      </c>
      <c r="D12" s="89" t="s">
        <v>178</v>
      </c>
      <c r="E12" s="89">
        <v>2023</v>
      </c>
      <c r="F12" s="90">
        <v>2.04</v>
      </c>
    </row>
    <row r="13" spans="1:6" ht="15.75" thickBot="1" x14ac:dyDescent="0.3">
      <c r="A13" s="91" t="s">
        <v>138</v>
      </c>
      <c r="B13" s="92" t="s">
        <v>17</v>
      </c>
      <c r="C13" s="96">
        <v>44941</v>
      </c>
      <c r="D13" s="93" t="s">
        <v>178</v>
      </c>
      <c r="E13" s="93">
        <v>2023</v>
      </c>
      <c r="F13" s="94">
        <v>1.92</v>
      </c>
    </row>
    <row r="14" spans="1:6" ht="15.75" thickBot="1" x14ac:dyDescent="0.3">
      <c r="A14" s="87" t="s">
        <v>137</v>
      </c>
      <c r="B14" s="88" t="s">
        <v>17</v>
      </c>
      <c r="C14" s="95">
        <v>44943</v>
      </c>
      <c r="D14" s="89" t="s">
        <v>178</v>
      </c>
      <c r="E14" s="89">
        <v>2023</v>
      </c>
      <c r="F14" s="90">
        <v>3.01</v>
      </c>
    </row>
    <row r="15" spans="1:6" ht="15.75" thickBot="1" x14ac:dyDescent="0.3">
      <c r="A15" s="91" t="s">
        <v>139</v>
      </c>
      <c r="B15" s="92" t="s">
        <v>17</v>
      </c>
      <c r="C15" s="96">
        <v>44943</v>
      </c>
      <c r="D15" s="93" t="s">
        <v>178</v>
      </c>
      <c r="E15" s="93">
        <v>2023</v>
      </c>
      <c r="F15" s="94">
        <v>2</v>
      </c>
    </row>
    <row r="16" spans="1:6" ht="15.75" thickBot="1" x14ac:dyDescent="0.3">
      <c r="A16" s="87" t="s">
        <v>51</v>
      </c>
      <c r="B16" s="88" t="s">
        <v>17</v>
      </c>
      <c r="C16" s="95">
        <v>44943</v>
      </c>
      <c r="D16" s="89" t="s">
        <v>178</v>
      </c>
      <c r="E16" s="89">
        <v>2023</v>
      </c>
      <c r="F16" s="90">
        <v>0.67</v>
      </c>
    </row>
    <row r="17" spans="1:6" ht="15.75" thickBot="1" x14ac:dyDescent="0.3">
      <c r="A17" s="91" t="s">
        <v>140</v>
      </c>
      <c r="B17" s="92" t="s">
        <v>17</v>
      </c>
      <c r="C17" s="96">
        <v>44944</v>
      </c>
      <c r="D17" s="93" t="s">
        <v>178</v>
      </c>
      <c r="E17" s="93">
        <v>2023</v>
      </c>
      <c r="F17" s="94">
        <v>2.31</v>
      </c>
    </row>
    <row r="18" spans="1:6" ht="15.75" thickBot="1" x14ac:dyDescent="0.3">
      <c r="A18" s="87" t="s">
        <v>140</v>
      </c>
      <c r="B18" s="88" t="s">
        <v>17</v>
      </c>
      <c r="C18" s="95">
        <v>44945</v>
      </c>
      <c r="D18" s="89" t="s">
        <v>178</v>
      </c>
      <c r="E18" s="89">
        <v>2023</v>
      </c>
      <c r="F18" s="90">
        <v>0.14000000000000001</v>
      </c>
    </row>
    <row r="19" spans="1:6" ht="15.75" thickBot="1" x14ac:dyDescent="0.3">
      <c r="A19" s="91" t="s">
        <v>56</v>
      </c>
      <c r="B19" s="92" t="s">
        <v>17</v>
      </c>
      <c r="C19" s="96">
        <v>44949</v>
      </c>
      <c r="D19" s="93" t="s">
        <v>178</v>
      </c>
      <c r="E19" s="93">
        <v>2023</v>
      </c>
      <c r="F19" s="94">
        <v>0.56000000000000005</v>
      </c>
    </row>
    <row r="20" spans="1:6" ht="15.75" thickBot="1" x14ac:dyDescent="0.3">
      <c r="A20" s="87" t="s">
        <v>122</v>
      </c>
      <c r="B20" s="88" t="s">
        <v>17</v>
      </c>
      <c r="C20" s="95">
        <v>44950</v>
      </c>
      <c r="D20" s="89" t="s">
        <v>178</v>
      </c>
      <c r="E20" s="89">
        <v>2023</v>
      </c>
      <c r="F20" s="90">
        <v>1.49</v>
      </c>
    </row>
    <row r="21" spans="1:6" ht="15.75" thickBot="1" x14ac:dyDescent="0.3">
      <c r="A21" s="91" t="s">
        <v>88</v>
      </c>
      <c r="B21" s="92" t="s">
        <v>17</v>
      </c>
      <c r="C21" s="96">
        <v>44950</v>
      </c>
      <c r="D21" s="93" t="s">
        <v>178</v>
      </c>
      <c r="E21" s="93">
        <v>2023</v>
      </c>
      <c r="F21" s="94">
        <v>0.69</v>
      </c>
    </row>
    <row r="22" spans="1:6" ht="15.75" thickBot="1" x14ac:dyDescent="0.3">
      <c r="A22" s="87" t="s">
        <v>144</v>
      </c>
      <c r="B22" s="88" t="s">
        <v>17</v>
      </c>
      <c r="C22" s="95">
        <v>44953</v>
      </c>
      <c r="D22" s="89" t="s">
        <v>178</v>
      </c>
      <c r="E22" s="89">
        <v>2023</v>
      </c>
      <c r="F22" s="90">
        <v>2.6</v>
      </c>
    </row>
    <row r="23" spans="1:6" ht="15.75" thickBot="1" x14ac:dyDescent="0.3">
      <c r="A23" s="91" t="s">
        <v>179</v>
      </c>
      <c r="B23" s="92" t="s">
        <v>17</v>
      </c>
      <c r="C23" s="96">
        <v>44953</v>
      </c>
      <c r="D23" s="93" t="s">
        <v>178</v>
      </c>
      <c r="E23" s="93">
        <v>2023</v>
      </c>
      <c r="F23" s="94">
        <v>2.5</v>
      </c>
    </row>
    <row r="24" spans="1:6" ht="15.75" thickBot="1" x14ac:dyDescent="0.3">
      <c r="A24" s="87" t="s">
        <v>78</v>
      </c>
      <c r="B24" s="88" t="s">
        <v>17</v>
      </c>
      <c r="C24" s="95">
        <v>44953</v>
      </c>
      <c r="D24" s="89" t="s">
        <v>178</v>
      </c>
      <c r="E24" s="89">
        <v>2023</v>
      </c>
      <c r="F24" s="90">
        <v>2.8</v>
      </c>
    </row>
    <row r="25" spans="1:6" ht="15.75" thickBot="1" x14ac:dyDescent="0.3">
      <c r="A25" s="91" t="s">
        <v>143</v>
      </c>
      <c r="B25" s="92" t="s">
        <v>17</v>
      </c>
      <c r="C25" s="96">
        <v>44953</v>
      </c>
      <c r="D25" s="93" t="s">
        <v>178</v>
      </c>
      <c r="E25" s="93">
        <v>2023</v>
      </c>
      <c r="F25" s="94">
        <v>3</v>
      </c>
    </row>
    <row r="26" spans="1:6" ht="15.75" thickBot="1" x14ac:dyDescent="0.3">
      <c r="A26" s="87" t="s">
        <v>97</v>
      </c>
      <c r="B26" s="88" t="s">
        <v>17</v>
      </c>
      <c r="C26" s="95">
        <v>44953</v>
      </c>
      <c r="D26" s="89" t="s">
        <v>178</v>
      </c>
      <c r="E26" s="89">
        <v>2023</v>
      </c>
      <c r="F26" s="90">
        <v>4.46</v>
      </c>
    </row>
    <row r="27" spans="1:6" ht="15.75" thickBot="1" x14ac:dyDescent="0.3">
      <c r="A27" s="91" t="s">
        <v>77</v>
      </c>
      <c r="B27" s="92" t="s">
        <v>17</v>
      </c>
      <c r="C27" s="96">
        <v>44953</v>
      </c>
      <c r="D27" s="93" t="s">
        <v>178</v>
      </c>
      <c r="E27" s="93">
        <v>2023</v>
      </c>
      <c r="F27" s="94">
        <v>6.38</v>
      </c>
    </row>
    <row r="28" spans="1:6" ht="15.75" thickBot="1" x14ac:dyDescent="0.3">
      <c r="A28" s="87" t="s">
        <v>171</v>
      </c>
      <c r="B28" s="88" t="s">
        <v>18</v>
      </c>
      <c r="C28" s="95">
        <v>44956</v>
      </c>
      <c r="D28" s="89" t="s">
        <v>178</v>
      </c>
      <c r="E28" s="89">
        <v>2023</v>
      </c>
      <c r="F28" s="90">
        <v>1.4</v>
      </c>
    </row>
    <row r="29" spans="1:6" ht="15.75" thickBot="1" x14ac:dyDescent="0.3">
      <c r="A29" s="91" t="s">
        <v>171</v>
      </c>
      <c r="B29" s="92" t="s">
        <v>17</v>
      </c>
      <c r="C29" s="96">
        <v>44956</v>
      </c>
      <c r="D29" s="93" t="s">
        <v>178</v>
      </c>
      <c r="E29" s="93">
        <v>2023</v>
      </c>
      <c r="F29" s="94">
        <v>0.8</v>
      </c>
    </row>
    <row r="30" spans="1:6" ht="15.75" thickBot="1" x14ac:dyDescent="0.3">
      <c r="A30" s="87" t="s">
        <v>50</v>
      </c>
      <c r="B30" s="88" t="s">
        <v>17</v>
      </c>
      <c r="C30" s="95">
        <v>44957</v>
      </c>
      <c r="D30" s="89" t="s">
        <v>178</v>
      </c>
      <c r="E30" s="89">
        <v>2023</v>
      </c>
      <c r="F30" s="90">
        <v>0.86</v>
      </c>
    </row>
    <row r="31" spans="1:6" ht="15.75" thickBot="1" x14ac:dyDescent="0.3">
      <c r="A31" s="91" t="s">
        <v>167</v>
      </c>
      <c r="B31" s="92" t="s">
        <v>17</v>
      </c>
      <c r="C31" s="96">
        <v>44957</v>
      </c>
      <c r="D31" s="93" t="s">
        <v>178</v>
      </c>
      <c r="E31" s="93">
        <v>2023</v>
      </c>
      <c r="F31" s="94">
        <v>0.82</v>
      </c>
    </row>
    <row r="32" spans="1:6" ht="15.75" thickBot="1" x14ac:dyDescent="0.3">
      <c r="A32" s="87" t="s">
        <v>44</v>
      </c>
      <c r="B32" s="88" t="s">
        <v>17</v>
      </c>
      <c r="C32" s="95">
        <v>44957</v>
      </c>
      <c r="D32" s="89" t="s">
        <v>178</v>
      </c>
      <c r="E32" s="89">
        <v>2023</v>
      </c>
      <c r="F32" s="90">
        <v>0.72</v>
      </c>
    </row>
    <row r="33" spans="1:6" ht="15.75" thickBot="1" x14ac:dyDescent="0.3">
      <c r="A33" s="91" t="s">
        <v>147</v>
      </c>
      <c r="B33" s="92" t="s">
        <v>17</v>
      </c>
      <c r="C33" s="96">
        <v>44957</v>
      </c>
      <c r="D33" s="93" t="s">
        <v>178</v>
      </c>
      <c r="E33" s="93">
        <v>2023</v>
      </c>
      <c r="F33" s="94">
        <v>0.65</v>
      </c>
    </row>
    <row r="34" spans="1:6" ht="15.75" thickBot="1" x14ac:dyDescent="0.3">
      <c r="A34" s="87" t="s">
        <v>50</v>
      </c>
      <c r="B34" s="88" t="s">
        <v>17</v>
      </c>
      <c r="C34" s="95">
        <v>44957</v>
      </c>
      <c r="D34" s="89" t="s">
        <v>178</v>
      </c>
      <c r="E34" s="89">
        <v>2023</v>
      </c>
      <c r="F34" s="90">
        <v>1.23</v>
      </c>
    </row>
    <row r="35" spans="1:6" ht="15.75" thickBot="1" x14ac:dyDescent="0.3">
      <c r="A35" s="91" t="s">
        <v>105</v>
      </c>
      <c r="B35" s="92" t="s">
        <v>17</v>
      </c>
      <c r="C35" s="96">
        <v>44957</v>
      </c>
      <c r="D35" s="93" t="s">
        <v>178</v>
      </c>
      <c r="E35" s="93">
        <v>2023</v>
      </c>
      <c r="F35" s="94">
        <v>1.17</v>
      </c>
    </row>
    <row r="36" spans="1:6" ht="15.75" thickBot="1" x14ac:dyDescent="0.3">
      <c r="A36" s="87" t="s">
        <v>106</v>
      </c>
      <c r="B36" s="88" t="s">
        <v>17</v>
      </c>
      <c r="C36" s="95">
        <v>44957</v>
      </c>
      <c r="D36" s="89" t="s">
        <v>178</v>
      </c>
      <c r="E36" s="89">
        <v>2023</v>
      </c>
      <c r="F36" s="90">
        <v>0.85</v>
      </c>
    </row>
    <row r="37" spans="1:6" ht="15.75" thickBot="1" x14ac:dyDescent="0.3">
      <c r="A37" s="91" t="s">
        <v>148</v>
      </c>
      <c r="B37" s="92" t="s">
        <v>17</v>
      </c>
      <c r="C37" s="96">
        <v>44957</v>
      </c>
      <c r="D37" s="93" t="s">
        <v>178</v>
      </c>
      <c r="E37" s="93">
        <v>2023</v>
      </c>
      <c r="F37" s="94">
        <v>1.76</v>
      </c>
    </row>
    <row r="38" spans="1:6" ht="15.75" thickBot="1" x14ac:dyDescent="0.3">
      <c r="A38" s="87" t="s">
        <v>92</v>
      </c>
      <c r="B38" s="88" t="s">
        <v>17</v>
      </c>
      <c r="C38" s="95">
        <v>44957</v>
      </c>
      <c r="D38" s="89" t="s">
        <v>178</v>
      </c>
      <c r="E38" s="89">
        <v>2023</v>
      </c>
      <c r="F38" s="90">
        <v>0.73</v>
      </c>
    </row>
    <row r="39" spans="1:6" ht="15.75" thickBot="1" x14ac:dyDescent="0.3">
      <c r="A39" s="91" t="s">
        <v>149</v>
      </c>
      <c r="B39" s="92" t="s">
        <v>17</v>
      </c>
      <c r="C39" s="96">
        <v>44957</v>
      </c>
      <c r="D39" s="93" t="s">
        <v>178</v>
      </c>
      <c r="E39" s="93">
        <v>2023</v>
      </c>
      <c r="F39" s="94">
        <v>1.61</v>
      </c>
    </row>
    <row r="40" spans="1:6" ht="15.75" thickBot="1" x14ac:dyDescent="0.3">
      <c r="A40" s="87" t="s">
        <v>59</v>
      </c>
      <c r="B40" s="88" t="s">
        <v>17</v>
      </c>
      <c r="C40" s="95">
        <v>44957</v>
      </c>
      <c r="D40" s="89" t="s">
        <v>178</v>
      </c>
      <c r="E40" s="89">
        <v>2023</v>
      </c>
      <c r="F40" s="90">
        <v>1.0900000000000001</v>
      </c>
    </row>
    <row r="41" spans="1:6" ht="15.75" thickBot="1" x14ac:dyDescent="0.3">
      <c r="A41" s="91" t="s">
        <v>172</v>
      </c>
      <c r="B41" s="92" t="s">
        <v>17</v>
      </c>
      <c r="C41" s="96">
        <v>44957</v>
      </c>
      <c r="D41" s="93" t="s">
        <v>178</v>
      </c>
      <c r="E41" s="93">
        <v>2023</v>
      </c>
      <c r="F41" s="94">
        <v>0.95</v>
      </c>
    </row>
    <row r="42" spans="1:6" ht="15.75" thickBot="1" x14ac:dyDescent="0.3">
      <c r="A42" s="87" t="s">
        <v>94</v>
      </c>
      <c r="B42" s="88" t="s">
        <v>17</v>
      </c>
      <c r="C42" s="95">
        <v>44957</v>
      </c>
      <c r="D42" s="89" t="s">
        <v>178</v>
      </c>
      <c r="E42" s="89">
        <v>2023</v>
      </c>
      <c r="F42" s="90">
        <v>0.73</v>
      </c>
    </row>
    <row r="43" spans="1:6" ht="15.75" thickBot="1" x14ac:dyDescent="0.3">
      <c r="A43" s="91" t="s">
        <v>101</v>
      </c>
      <c r="B43" s="92" t="s">
        <v>17</v>
      </c>
      <c r="C43" s="96">
        <v>44957</v>
      </c>
      <c r="D43" s="93" t="s">
        <v>178</v>
      </c>
      <c r="E43" s="93">
        <v>2023</v>
      </c>
      <c r="F43" s="94">
        <v>0.81</v>
      </c>
    </row>
    <row r="44" spans="1:6" ht="15.75" thickBot="1" x14ac:dyDescent="0.3">
      <c r="A44" s="87" t="s">
        <v>81</v>
      </c>
      <c r="B44" s="88" t="s">
        <v>17</v>
      </c>
      <c r="C44" s="95">
        <v>44958</v>
      </c>
      <c r="D44" s="89" t="s">
        <v>180</v>
      </c>
      <c r="E44" s="89">
        <v>2023</v>
      </c>
      <c r="F44" s="90">
        <v>0.72</v>
      </c>
    </row>
    <row r="45" spans="1:6" ht="15.75" thickBot="1" x14ac:dyDescent="0.3">
      <c r="A45" s="91" t="s">
        <v>32</v>
      </c>
      <c r="B45" s="92" t="s">
        <v>17</v>
      </c>
      <c r="C45" s="96">
        <v>44958</v>
      </c>
      <c r="D45" s="93" t="s">
        <v>180</v>
      </c>
      <c r="E45" s="93">
        <v>2023</v>
      </c>
      <c r="F45" s="94">
        <v>3.41</v>
      </c>
    </row>
    <row r="46" spans="1:6" ht="15.75" thickBot="1" x14ac:dyDescent="0.3">
      <c r="A46" s="87" t="s">
        <v>53</v>
      </c>
      <c r="B46" s="88" t="s">
        <v>17</v>
      </c>
      <c r="C46" s="95">
        <v>44958</v>
      </c>
      <c r="D46" s="89" t="s">
        <v>180</v>
      </c>
      <c r="E46" s="89">
        <v>2023</v>
      </c>
      <c r="F46" s="90">
        <v>0.93</v>
      </c>
    </row>
    <row r="47" spans="1:6" ht="15.75" thickBot="1" x14ac:dyDescent="0.3">
      <c r="A47" s="91" t="s">
        <v>100</v>
      </c>
      <c r="B47" s="92" t="s">
        <v>17</v>
      </c>
      <c r="C47" s="96">
        <v>44958</v>
      </c>
      <c r="D47" s="93" t="s">
        <v>180</v>
      </c>
      <c r="E47" s="93">
        <v>2023</v>
      </c>
      <c r="F47" s="94">
        <v>1.1000000000000001</v>
      </c>
    </row>
    <row r="48" spans="1:6" ht="15.75" thickBot="1" x14ac:dyDescent="0.3">
      <c r="A48" s="87" t="s">
        <v>99</v>
      </c>
      <c r="B48" s="88" t="s">
        <v>17</v>
      </c>
      <c r="C48" s="95">
        <v>44958</v>
      </c>
      <c r="D48" s="89" t="s">
        <v>180</v>
      </c>
      <c r="E48" s="89">
        <v>2023</v>
      </c>
      <c r="F48" s="90">
        <v>0.79</v>
      </c>
    </row>
    <row r="49" spans="1:6" ht="15.75" thickBot="1" x14ac:dyDescent="0.3">
      <c r="A49" s="91" t="s">
        <v>79</v>
      </c>
      <c r="B49" s="92" t="s">
        <v>17</v>
      </c>
      <c r="C49" s="96">
        <v>44958</v>
      </c>
      <c r="D49" s="93" t="s">
        <v>180</v>
      </c>
      <c r="E49" s="93">
        <v>2023</v>
      </c>
      <c r="F49" s="94">
        <v>0.94</v>
      </c>
    </row>
    <row r="50" spans="1:6" ht="15.75" thickBot="1" x14ac:dyDescent="0.3">
      <c r="A50" s="87" t="s">
        <v>151</v>
      </c>
      <c r="B50" s="88" t="s">
        <v>17</v>
      </c>
      <c r="C50" s="95">
        <v>44958</v>
      </c>
      <c r="D50" s="89" t="s">
        <v>180</v>
      </c>
      <c r="E50" s="89">
        <v>2023</v>
      </c>
      <c r="F50" s="90">
        <v>1.1100000000000001</v>
      </c>
    </row>
    <row r="51" spans="1:6" ht="15.75" thickBot="1" x14ac:dyDescent="0.3">
      <c r="A51" s="91" t="s">
        <v>81</v>
      </c>
      <c r="B51" s="92" t="s">
        <v>17</v>
      </c>
      <c r="C51" s="96">
        <v>44958</v>
      </c>
      <c r="D51" s="93" t="s">
        <v>180</v>
      </c>
      <c r="E51" s="93">
        <v>2023</v>
      </c>
      <c r="F51" s="94">
        <v>0.88</v>
      </c>
    </row>
    <row r="52" spans="1:6" ht="15.75" thickBot="1" x14ac:dyDescent="0.3">
      <c r="A52" s="87" t="s">
        <v>102</v>
      </c>
      <c r="B52" s="88" t="s">
        <v>17</v>
      </c>
      <c r="C52" s="95">
        <v>44959</v>
      </c>
      <c r="D52" s="89" t="s">
        <v>180</v>
      </c>
      <c r="E52" s="89">
        <v>2023</v>
      </c>
      <c r="F52" s="90">
        <v>0.82</v>
      </c>
    </row>
    <row r="53" spans="1:6" ht="15.75" thickBot="1" x14ac:dyDescent="0.3">
      <c r="A53" s="91" t="s">
        <v>152</v>
      </c>
      <c r="B53" s="92" t="s">
        <v>17</v>
      </c>
      <c r="C53" s="96">
        <v>44966</v>
      </c>
      <c r="D53" s="93" t="s">
        <v>180</v>
      </c>
      <c r="E53" s="93">
        <v>2023</v>
      </c>
      <c r="F53" s="94">
        <v>0.6</v>
      </c>
    </row>
    <row r="54" spans="1:6" ht="15.75" thickBot="1" x14ac:dyDescent="0.3">
      <c r="A54" s="87" t="s">
        <v>82</v>
      </c>
      <c r="B54" s="88" t="s">
        <v>17</v>
      </c>
      <c r="C54" s="95">
        <v>44966</v>
      </c>
      <c r="D54" s="89" t="s">
        <v>180</v>
      </c>
      <c r="E54" s="89">
        <v>2023</v>
      </c>
      <c r="F54" s="90">
        <v>2.65</v>
      </c>
    </row>
    <row r="55" spans="1:6" ht="15.75" thickBot="1" x14ac:dyDescent="0.3">
      <c r="A55" s="91" t="s">
        <v>89</v>
      </c>
      <c r="B55" s="92" t="s">
        <v>17</v>
      </c>
      <c r="C55" s="96">
        <v>44970</v>
      </c>
      <c r="D55" s="93" t="s">
        <v>180</v>
      </c>
      <c r="E55" s="93">
        <v>2023</v>
      </c>
      <c r="F55" s="94">
        <v>1.4</v>
      </c>
    </row>
    <row r="56" spans="1:6" ht="15.75" thickBot="1" x14ac:dyDescent="0.3">
      <c r="A56" s="87" t="s">
        <v>51</v>
      </c>
      <c r="B56" s="88" t="s">
        <v>17</v>
      </c>
      <c r="C56" s="95">
        <v>44971</v>
      </c>
      <c r="D56" s="89" t="s">
        <v>180</v>
      </c>
      <c r="E56" s="89">
        <v>2023</v>
      </c>
      <c r="F56" s="90">
        <v>0.79</v>
      </c>
    </row>
    <row r="57" spans="1:6" ht="15.75" thickBot="1" x14ac:dyDescent="0.3">
      <c r="A57" s="91" t="s">
        <v>160</v>
      </c>
      <c r="B57" s="92" t="s">
        <v>17</v>
      </c>
      <c r="C57" s="96">
        <v>44973</v>
      </c>
      <c r="D57" s="93" t="s">
        <v>180</v>
      </c>
      <c r="E57" s="93">
        <v>2023</v>
      </c>
      <c r="F57" s="94">
        <v>2.75</v>
      </c>
    </row>
    <row r="58" spans="1:6" ht="15.75" thickBot="1" x14ac:dyDescent="0.3">
      <c r="A58" s="87" t="s">
        <v>29</v>
      </c>
      <c r="B58" s="88" t="s">
        <v>17</v>
      </c>
      <c r="C58" s="95">
        <v>44973</v>
      </c>
      <c r="D58" s="89" t="s">
        <v>180</v>
      </c>
      <c r="E58" s="89">
        <v>2023</v>
      </c>
      <c r="F58" s="90">
        <v>2.6</v>
      </c>
    </row>
    <row r="59" spans="1:6" ht="15.75" thickBot="1" x14ac:dyDescent="0.3">
      <c r="A59" s="91" t="s">
        <v>58</v>
      </c>
      <c r="B59" s="92" t="s">
        <v>17</v>
      </c>
      <c r="C59" s="96">
        <v>44974</v>
      </c>
      <c r="D59" s="93" t="s">
        <v>180</v>
      </c>
      <c r="E59" s="93">
        <v>2023</v>
      </c>
      <c r="F59" s="94">
        <v>0.76</v>
      </c>
    </row>
    <row r="60" spans="1:6" ht="15.75" thickBot="1" x14ac:dyDescent="0.3">
      <c r="A60" s="87" t="s">
        <v>88</v>
      </c>
      <c r="B60" s="88" t="s">
        <v>17</v>
      </c>
      <c r="C60" s="95">
        <v>44978</v>
      </c>
      <c r="D60" s="89" t="s">
        <v>180</v>
      </c>
      <c r="E60" s="89">
        <v>2023</v>
      </c>
      <c r="F60" s="90">
        <v>0.69</v>
      </c>
    </row>
    <row r="61" spans="1:6" ht="15.75" thickBot="1" x14ac:dyDescent="0.3">
      <c r="A61" s="91" t="s">
        <v>85</v>
      </c>
      <c r="B61" s="92" t="s">
        <v>17</v>
      </c>
      <c r="C61" s="96">
        <v>44978</v>
      </c>
      <c r="D61" s="93" t="s">
        <v>180</v>
      </c>
      <c r="E61" s="93">
        <v>2023</v>
      </c>
      <c r="F61" s="94">
        <v>1.53</v>
      </c>
    </row>
    <row r="62" spans="1:6" ht="15.75" thickBot="1" x14ac:dyDescent="0.3">
      <c r="A62" s="87" t="s">
        <v>56</v>
      </c>
      <c r="B62" s="88" t="s">
        <v>17</v>
      </c>
      <c r="C62" s="95">
        <v>44979</v>
      </c>
      <c r="D62" s="89" t="s">
        <v>180</v>
      </c>
      <c r="E62" s="89">
        <v>2023</v>
      </c>
      <c r="F62" s="90">
        <v>0.56000000000000005</v>
      </c>
    </row>
    <row r="63" spans="1:6" ht="15.75" thickBot="1" x14ac:dyDescent="0.3">
      <c r="A63" s="91" t="s">
        <v>64</v>
      </c>
      <c r="B63" s="92" t="s">
        <v>17</v>
      </c>
      <c r="C63" s="96">
        <v>44980</v>
      </c>
      <c r="D63" s="93" t="s">
        <v>180</v>
      </c>
      <c r="E63" s="93">
        <v>2023</v>
      </c>
      <c r="F63" s="94">
        <v>0.66</v>
      </c>
    </row>
    <row r="64" spans="1:6" ht="15.75" thickBot="1" x14ac:dyDescent="0.3">
      <c r="A64" s="87" t="s">
        <v>74</v>
      </c>
      <c r="B64" s="88" t="s">
        <v>17</v>
      </c>
      <c r="C64" s="95">
        <v>44981</v>
      </c>
      <c r="D64" s="89" t="s">
        <v>180</v>
      </c>
      <c r="E64" s="89">
        <v>2023</v>
      </c>
      <c r="F64" s="90">
        <v>3.42</v>
      </c>
    </row>
    <row r="65" spans="1:6" ht="15.75" thickBot="1" x14ac:dyDescent="0.3">
      <c r="A65" s="91" t="s">
        <v>164</v>
      </c>
      <c r="B65" s="92" t="s">
        <v>17</v>
      </c>
      <c r="C65" s="96">
        <v>44981</v>
      </c>
      <c r="D65" s="93" t="s">
        <v>180</v>
      </c>
      <c r="E65" s="93">
        <v>2023</v>
      </c>
      <c r="F65" s="94">
        <v>0.96</v>
      </c>
    </row>
    <row r="66" spans="1:6" ht="15.75" thickBot="1" x14ac:dyDescent="0.3">
      <c r="A66" s="87" t="s">
        <v>171</v>
      </c>
      <c r="B66" s="88" t="s">
        <v>18</v>
      </c>
      <c r="C66" s="95">
        <v>44984</v>
      </c>
      <c r="D66" s="89" t="s">
        <v>180</v>
      </c>
      <c r="E66" s="89">
        <v>2023</v>
      </c>
      <c r="F66" s="90">
        <v>1.4</v>
      </c>
    </row>
    <row r="67" spans="1:6" ht="15.75" thickBot="1" x14ac:dyDescent="0.3">
      <c r="A67" s="91" t="s">
        <v>171</v>
      </c>
      <c r="B67" s="92" t="s">
        <v>17</v>
      </c>
      <c r="C67" s="96">
        <v>44984</v>
      </c>
      <c r="D67" s="93" t="s">
        <v>180</v>
      </c>
      <c r="E67" s="93">
        <v>2023</v>
      </c>
      <c r="F67" s="94">
        <v>0.8</v>
      </c>
    </row>
    <row r="68" spans="1:6" ht="15.75" thickBot="1" x14ac:dyDescent="0.3">
      <c r="A68" s="87" t="s">
        <v>50</v>
      </c>
      <c r="B68" s="88" t="s">
        <v>18</v>
      </c>
      <c r="C68" s="95">
        <v>44985</v>
      </c>
      <c r="D68" s="89" t="s">
        <v>180</v>
      </c>
      <c r="E68" s="89">
        <v>2023</v>
      </c>
      <c r="F68" s="90">
        <v>0.86</v>
      </c>
    </row>
    <row r="69" spans="1:6" ht="15.75" thickBot="1" x14ac:dyDescent="0.3">
      <c r="A69" s="91" t="s">
        <v>172</v>
      </c>
      <c r="B69" s="92" t="s">
        <v>17</v>
      </c>
      <c r="C69" s="96">
        <v>44985</v>
      </c>
      <c r="D69" s="93" t="s">
        <v>180</v>
      </c>
      <c r="E69" s="93">
        <v>2023</v>
      </c>
      <c r="F69" s="94">
        <v>0.95</v>
      </c>
    </row>
    <row r="70" spans="1:6" ht="15.75" thickBot="1" x14ac:dyDescent="0.3">
      <c r="A70" s="87" t="s">
        <v>92</v>
      </c>
      <c r="B70" s="88" t="s">
        <v>17</v>
      </c>
      <c r="C70" s="95">
        <v>44985</v>
      </c>
      <c r="D70" s="89" t="s">
        <v>180</v>
      </c>
      <c r="E70" s="89">
        <v>2023</v>
      </c>
      <c r="F70" s="90">
        <v>0.73</v>
      </c>
    </row>
    <row r="71" spans="1:6" ht="15.75" thickBot="1" x14ac:dyDescent="0.3">
      <c r="A71" s="91" t="s">
        <v>147</v>
      </c>
      <c r="B71" s="92" t="s">
        <v>17</v>
      </c>
      <c r="C71" s="96">
        <v>44985</v>
      </c>
      <c r="D71" s="93" t="s">
        <v>180</v>
      </c>
      <c r="E71" s="93">
        <v>2023</v>
      </c>
      <c r="F71" s="94">
        <v>0.67</v>
      </c>
    </row>
    <row r="72" spans="1:6" ht="15.75" thickBot="1" x14ac:dyDescent="0.3">
      <c r="A72" s="87" t="s">
        <v>101</v>
      </c>
      <c r="B72" s="88" t="s">
        <v>17</v>
      </c>
      <c r="C72" s="95">
        <v>44985</v>
      </c>
      <c r="D72" s="89" t="s">
        <v>180</v>
      </c>
      <c r="E72" s="89">
        <v>2023</v>
      </c>
      <c r="F72" s="90">
        <v>0.81</v>
      </c>
    </row>
    <row r="73" spans="1:6" ht="15.75" thickBot="1" x14ac:dyDescent="0.3">
      <c r="A73" s="91" t="s">
        <v>105</v>
      </c>
      <c r="B73" s="92" t="s">
        <v>17</v>
      </c>
      <c r="C73" s="96">
        <v>44985</v>
      </c>
      <c r="D73" s="93" t="s">
        <v>180</v>
      </c>
      <c r="E73" s="93">
        <v>2023</v>
      </c>
      <c r="F73" s="94">
        <v>1.17</v>
      </c>
    </row>
    <row r="74" spans="1:6" ht="15.75" thickBot="1" x14ac:dyDescent="0.3">
      <c r="A74" s="87" t="s">
        <v>94</v>
      </c>
      <c r="B74" s="88" t="s">
        <v>17</v>
      </c>
      <c r="C74" s="95">
        <v>44985</v>
      </c>
      <c r="D74" s="89" t="s">
        <v>180</v>
      </c>
      <c r="E74" s="89">
        <v>2023</v>
      </c>
      <c r="F74" s="90">
        <v>0.74</v>
      </c>
    </row>
    <row r="75" spans="1:6" ht="15.75" thickBot="1" x14ac:dyDescent="0.3">
      <c r="A75" s="91" t="s">
        <v>167</v>
      </c>
      <c r="B75" s="92" t="s">
        <v>17</v>
      </c>
      <c r="C75" s="96">
        <v>44985</v>
      </c>
      <c r="D75" s="93" t="s">
        <v>180</v>
      </c>
      <c r="E75" s="93">
        <v>2023</v>
      </c>
      <c r="F75" s="94">
        <v>0.82</v>
      </c>
    </row>
    <row r="76" spans="1:6" ht="15.75" thickBot="1" x14ac:dyDescent="0.3">
      <c r="A76" s="87" t="s">
        <v>106</v>
      </c>
      <c r="B76" s="88" t="s">
        <v>17</v>
      </c>
      <c r="C76" s="95">
        <v>44985</v>
      </c>
      <c r="D76" s="89" t="s">
        <v>180</v>
      </c>
      <c r="E76" s="89">
        <v>2023</v>
      </c>
      <c r="F76" s="90">
        <v>0.89</v>
      </c>
    </row>
    <row r="77" spans="1:6" ht="15.75" thickBot="1" x14ac:dyDescent="0.3">
      <c r="A77" s="91" t="s">
        <v>59</v>
      </c>
      <c r="B77" s="92" t="s">
        <v>17</v>
      </c>
      <c r="C77" s="96">
        <v>44985</v>
      </c>
      <c r="D77" s="93" t="s">
        <v>180</v>
      </c>
      <c r="E77" s="93">
        <v>2023</v>
      </c>
      <c r="F77" s="94">
        <v>1.0900000000000001</v>
      </c>
    </row>
    <row r="78" spans="1:6" ht="15.75" thickBot="1" x14ac:dyDescent="0.3">
      <c r="A78" s="87" t="s">
        <v>50</v>
      </c>
      <c r="B78" s="88" t="s">
        <v>17</v>
      </c>
      <c r="C78" s="95">
        <v>44985</v>
      </c>
      <c r="D78" s="89" t="s">
        <v>180</v>
      </c>
      <c r="E78" s="89">
        <v>2023</v>
      </c>
      <c r="F78" s="90">
        <v>1.23</v>
      </c>
    </row>
    <row r="79" spans="1:6" ht="15.75" thickBot="1" x14ac:dyDescent="0.3">
      <c r="A79" s="91" t="s">
        <v>81</v>
      </c>
      <c r="B79" s="92" t="s">
        <v>18</v>
      </c>
      <c r="C79" s="96">
        <v>44986</v>
      </c>
      <c r="D79" s="93" t="s">
        <v>181</v>
      </c>
      <c r="E79" s="93">
        <v>2023</v>
      </c>
      <c r="F79" s="94">
        <v>0.72</v>
      </c>
    </row>
    <row r="80" spans="1:6" ht="15.75" thickBot="1" x14ac:dyDescent="0.3">
      <c r="A80" s="87" t="s">
        <v>128</v>
      </c>
      <c r="B80" s="88" t="s">
        <v>17</v>
      </c>
      <c r="C80" s="95">
        <v>44986</v>
      </c>
      <c r="D80" s="89" t="s">
        <v>181</v>
      </c>
      <c r="E80" s="89">
        <v>2023</v>
      </c>
      <c r="F80" s="90">
        <v>0.01</v>
      </c>
    </row>
    <row r="81" spans="1:6" ht="15.75" thickBot="1" x14ac:dyDescent="0.3">
      <c r="A81" s="91" t="s">
        <v>55</v>
      </c>
      <c r="B81" s="92" t="s">
        <v>17</v>
      </c>
      <c r="C81" s="96">
        <v>44986</v>
      </c>
      <c r="D81" s="93" t="s">
        <v>181</v>
      </c>
      <c r="E81" s="93">
        <v>2023</v>
      </c>
      <c r="F81" s="94">
        <v>0.91</v>
      </c>
    </row>
    <row r="82" spans="1:6" ht="15.75" thickBot="1" x14ac:dyDescent="0.3">
      <c r="A82" s="87" t="s">
        <v>99</v>
      </c>
      <c r="B82" s="88" t="s">
        <v>17</v>
      </c>
      <c r="C82" s="95">
        <v>44986</v>
      </c>
      <c r="D82" s="89" t="s">
        <v>181</v>
      </c>
      <c r="E82" s="89">
        <v>2023</v>
      </c>
      <c r="F82" s="90">
        <v>0.79</v>
      </c>
    </row>
    <row r="83" spans="1:6" ht="15.75" thickBot="1" x14ac:dyDescent="0.3">
      <c r="A83" s="91" t="s">
        <v>81</v>
      </c>
      <c r="B83" s="92" t="s">
        <v>17</v>
      </c>
      <c r="C83" s="96">
        <v>44986</v>
      </c>
      <c r="D83" s="93" t="s">
        <v>181</v>
      </c>
      <c r="E83" s="93">
        <v>2023</v>
      </c>
      <c r="F83" s="94">
        <v>0.88</v>
      </c>
    </row>
    <row r="84" spans="1:6" ht="15.75" thickBot="1" x14ac:dyDescent="0.3">
      <c r="A84" s="87" t="s">
        <v>102</v>
      </c>
      <c r="B84" s="88" t="s">
        <v>17</v>
      </c>
      <c r="C84" s="95">
        <v>44986</v>
      </c>
      <c r="D84" s="89" t="s">
        <v>181</v>
      </c>
      <c r="E84" s="89">
        <v>2023</v>
      </c>
      <c r="F84" s="90">
        <v>0.82</v>
      </c>
    </row>
    <row r="85" spans="1:6" ht="15.75" thickBot="1" x14ac:dyDescent="0.3">
      <c r="A85" s="91" t="s">
        <v>53</v>
      </c>
      <c r="B85" s="92" t="s">
        <v>17</v>
      </c>
      <c r="C85" s="96">
        <v>44986</v>
      </c>
      <c r="D85" s="93" t="s">
        <v>181</v>
      </c>
      <c r="E85" s="93">
        <v>2023</v>
      </c>
      <c r="F85" s="94">
        <v>0.93</v>
      </c>
    </row>
    <row r="86" spans="1:6" ht="15.75" thickBot="1" x14ac:dyDescent="0.3">
      <c r="A86" s="87" t="s">
        <v>79</v>
      </c>
      <c r="B86" s="88" t="s">
        <v>17</v>
      </c>
      <c r="C86" s="95">
        <v>44986</v>
      </c>
      <c r="D86" s="89" t="s">
        <v>181</v>
      </c>
      <c r="E86" s="89">
        <v>2023</v>
      </c>
      <c r="F86" s="90">
        <v>0.94</v>
      </c>
    </row>
    <row r="87" spans="1:6" ht="15.75" thickBot="1" x14ac:dyDescent="0.3">
      <c r="A87" s="91" t="s">
        <v>100</v>
      </c>
      <c r="B87" s="92" t="s">
        <v>17</v>
      </c>
      <c r="C87" s="96">
        <v>44986</v>
      </c>
      <c r="D87" s="93" t="s">
        <v>181</v>
      </c>
      <c r="E87" s="93">
        <v>2023</v>
      </c>
      <c r="F87" s="94">
        <v>1.1000000000000001</v>
      </c>
    </row>
    <row r="88" spans="1:6" ht="15.75" thickBot="1" x14ac:dyDescent="0.3">
      <c r="A88" s="87" t="s">
        <v>128</v>
      </c>
      <c r="B88" s="88" t="s">
        <v>17</v>
      </c>
      <c r="C88" s="95">
        <v>44987</v>
      </c>
      <c r="D88" s="89" t="s">
        <v>181</v>
      </c>
      <c r="E88" s="89">
        <v>2023</v>
      </c>
      <c r="F88" s="90">
        <v>0.12</v>
      </c>
    </row>
    <row r="89" spans="1:6" ht="15.75" thickBot="1" x14ac:dyDescent="0.3">
      <c r="A89" s="91" t="s">
        <v>128</v>
      </c>
      <c r="B89" s="92" t="s">
        <v>17</v>
      </c>
      <c r="C89" s="96">
        <v>44987</v>
      </c>
      <c r="D89" s="93" t="s">
        <v>181</v>
      </c>
      <c r="E89" s="93">
        <v>2023</v>
      </c>
      <c r="F89" s="94">
        <v>0.12</v>
      </c>
    </row>
    <row r="90" spans="1:6" ht="15.75" thickBot="1" x14ac:dyDescent="0.3">
      <c r="A90" s="87" t="s">
        <v>170</v>
      </c>
      <c r="B90" s="88" t="s">
        <v>17</v>
      </c>
      <c r="C90" s="95">
        <v>44988</v>
      </c>
      <c r="D90" s="89" t="s">
        <v>181</v>
      </c>
      <c r="E90" s="89">
        <v>2023</v>
      </c>
      <c r="F90" s="90">
        <v>2.88</v>
      </c>
    </row>
    <row r="91" spans="1:6" ht="15.75" thickBot="1" x14ac:dyDescent="0.3">
      <c r="A91" s="91" t="s">
        <v>107</v>
      </c>
      <c r="B91" s="92" t="s">
        <v>17</v>
      </c>
      <c r="C91" s="96">
        <v>44992</v>
      </c>
      <c r="D91" s="93" t="s">
        <v>181</v>
      </c>
      <c r="E91" s="93">
        <v>2023</v>
      </c>
      <c r="F91" s="94">
        <v>2.25</v>
      </c>
    </row>
    <row r="92" spans="1:6" ht="15.75" thickBot="1" x14ac:dyDescent="0.3">
      <c r="A92" s="87" t="s">
        <v>26</v>
      </c>
      <c r="B92" s="88" t="s">
        <v>17</v>
      </c>
      <c r="C92" s="95">
        <v>44994</v>
      </c>
      <c r="D92" s="89" t="s">
        <v>181</v>
      </c>
      <c r="E92" s="89">
        <v>2023</v>
      </c>
      <c r="F92" s="90">
        <v>1.4</v>
      </c>
    </row>
    <row r="93" spans="1:6" ht="15.75" thickBot="1" x14ac:dyDescent="0.3">
      <c r="A93" s="91" t="s">
        <v>152</v>
      </c>
      <c r="B93" s="92" t="s">
        <v>17</v>
      </c>
      <c r="C93" s="96">
        <v>44994</v>
      </c>
      <c r="D93" s="93" t="s">
        <v>181</v>
      </c>
      <c r="E93" s="93">
        <v>2023</v>
      </c>
      <c r="F93" s="94">
        <v>0.6</v>
      </c>
    </row>
    <row r="94" spans="1:6" ht="15.75" thickBot="1" x14ac:dyDescent="0.3">
      <c r="A94" s="87" t="s">
        <v>161</v>
      </c>
      <c r="B94" s="88" t="s">
        <v>17</v>
      </c>
      <c r="C94" s="95">
        <v>44998</v>
      </c>
      <c r="D94" s="89" t="s">
        <v>181</v>
      </c>
      <c r="E94" s="89">
        <v>2023</v>
      </c>
      <c r="F94" s="90">
        <v>10.5</v>
      </c>
    </row>
    <row r="95" spans="1:6" ht="15.75" thickBot="1" x14ac:dyDescent="0.3">
      <c r="A95" s="91" t="s">
        <v>126</v>
      </c>
      <c r="B95" s="92" t="s">
        <v>17</v>
      </c>
      <c r="C95" s="96">
        <v>44999</v>
      </c>
      <c r="D95" s="93" t="s">
        <v>181</v>
      </c>
      <c r="E95" s="93">
        <v>2023</v>
      </c>
      <c r="F95" s="94">
        <v>3</v>
      </c>
    </row>
    <row r="96" spans="1:6" ht="15.75" thickBot="1" x14ac:dyDescent="0.3">
      <c r="A96" s="87" t="s">
        <v>51</v>
      </c>
      <c r="B96" s="88" t="s">
        <v>17</v>
      </c>
      <c r="C96" s="95">
        <v>44999</v>
      </c>
      <c r="D96" s="89" t="s">
        <v>181</v>
      </c>
      <c r="E96" s="89">
        <v>2023</v>
      </c>
      <c r="F96" s="90">
        <v>1.75</v>
      </c>
    </row>
    <row r="97" spans="1:6" ht="15.75" thickBot="1" x14ac:dyDescent="0.3">
      <c r="A97" s="91" t="s">
        <v>129</v>
      </c>
      <c r="B97" s="92" t="s">
        <v>17</v>
      </c>
      <c r="C97" s="96">
        <v>44999</v>
      </c>
      <c r="D97" s="93" t="s">
        <v>181</v>
      </c>
      <c r="E97" s="93">
        <v>2023</v>
      </c>
      <c r="F97" s="94">
        <v>2.4</v>
      </c>
    </row>
    <row r="98" spans="1:6" ht="15.75" thickBot="1" x14ac:dyDescent="0.3">
      <c r="A98" s="87" t="s">
        <v>87</v>
      </c>
      <c r="B98" s="88" t="s">
        <v>17</v>
      </c>
      <c r="C98" s="95">
        <v>45000</v>
      </c>
      <c r="D98" s="89" t="s">
        <v>181</v>
      </c>
      <c r="E98" s="89">
        <v>2023</v>
      </c>
      <c r="F98" s="90">
        <v>2.75</v>
      </c>
    </row>
    <row r="99" spans="1:6" ht="15.75" thickBot="1" x14ac:dyDescent="0.3">
      <c r="A99" s="91" t="s">
        <v>123</v>
      </c>
      <c r="B99" s="92" t="s">
        <v>17</v>
      </c>
      <c r="C99" s="96">
        <v>45000</v>
      </c>
      <c r="D99" s="93" t="s">
        <v>181</v>
      </c>
      <c r="E99" s="93">
        <v>2023</v>
      </c>
      <c r="F99" s="94">
        <v>2.72</v>
      </c>
    </row>
    <row r="100" spans="1:6" ht="15.75" thickBot="1" x14ac:dyDescent="0.3">
      <c r="A100" s="87" t="s">
        <v>76</v>
      </c>
      <c r="B100" s="88" t="s">
        <v>17</v>
      </c>
      <c r="C100" s="95">
        <v>45001</v>
      </c>
      <c r="D100" s="89" t="s">
        <v>181</v>
      </c>
      <c r="E100" s="89">
        <v>2023</v>
      </c>
      <c r="F100" s="90">
        <v>2.5</v>
      </c>
    </row>
    <row r="101" spans="1:6" ht="15.75" thickBot="1" x14ac:dyDescent="0.3">
      <c r="A101" s="91" t="s">
        <v>57</v>
      </c>
      <c r="B101" s="92" t="s">
        <v>17</v>
      </c>
      <c r="C101" s="96">
        <v>45002</v>
      </c>
      <c r="D101" s="93" t="s">
        <v>181</v>
      </c>
      <c r="E101" s="93">
        <v>2023</v>
      </c>
      <c r="F101" s="94">
        <v>2.4</v>
      </c>
    </row>
    <row r="102" spans="1:6" ht="15.75" thickBot="1" x14ac:dyDescent="0.3">
      <c r="A102" s="87" t="s">
        <v>58</v>
      </c>
      <c r="B102" s="88" t="s">
        <v>17</v>
      </c>
      <c r="C102" s="95">
        <v>45005</v>
      </c>
      <c r="D102" s="89" t="s">
        <v>181</v>
      </c>
      <c r="E102" s="89">
        <v>2023</v>
      </c>
      <c r="F102" s="90">
        <v>0.76</v>
      </c>
    </row>
    <row r="103" spans="1:6" ht="15.75" thickBot="1" x14ac:dyDescent="0.3">
      <c r="A103" s="91" t="s">
        <v>130</v>
      </c>
      <c r="B103" s="92" t="s">
        <v>17</v>
      </c>
      <c r="C103" s="96">
        <v>45005</v>
      </c>
      <c r="D103" s="93" t="s">
        <v>181</v>
      </c>
      <c r="E103" s="93">
        <v>2023</v>
      </c>
      <c r="F103" s="94">
        <v>2.5499999999999998</v>
      </c>
    </row>
    <row r="104" spans="1:6" ht="15.75" thickBot="1" x14ac:dyDescent="0.3">
      <c r="A104" s="87" t="s">
        <v>56</v>
      </c>
      <c r="B104" s="88" t="s">
        <v>17</v>
      </c>
      <c r="C104" s="95">
        <v>45007</v>
      </c>
      <c r="D104" s="89" t="s">
        <v>181</v>
      </c>
      <c r="E104" s="89">
        <v>2023</v>
      </c>
      <c r="F104" s="90">
        <v>0.56000000000000005</v>
      </c>
    </row>
    <row r="105" spans="1:6" ht="15.75" thickBot="1" x14ac:dyDescent="0.3">
      <c r="A105" s="91" t="s">
        <v>69</v>
      </c>
      <c r="B105" s="92" t="s">
        <v>17</v>
      </c>
      <c r="C105" s="96">
        <v>45008</v>
      </c>
      <c r="D105" s="93" t="s">
        <v>181</v>
      </c>
      <c r="E105" s="93">
        <v>2023</v>
      </c>
      <c r="F105" s="94">
        <v>2.5</v>
      </c>
    </row>
    <row r="106" spans="1:6" ht="15.75" thickBot="1" x14ac:dyDescent="0.3">
      <c r="A106" s="87" t="s">
        <v>90</v>
      </c>
      <c r="B106" s="88" t="s">
        <v>17</v>
      </c>
      <c r="C106" s="95">
        <v>45009</v>
      </c>
      <c r="D106" s="89" t="s">
        <v>181</v>
      </c>
      <c r="E106" s="89">
        <v>2023</v>
      </c>
      <c r="F106" s="90">
        <v>2.5499999999999998</v>
      </c>
    </row>
    <row r="107" spans="1:6" ht="15.75" thickBot="1" x14ac:dyDescent="0.3">
      <c r="A107" s="91" t="s">
        <v>75</v>
      </c>
      <c r="B107" s="92" t="s">
        <v>17</v>
      </c>
      <c r="C107" s="96">
        <v>45009</v>
      </c>
      <c r="D107" s="93" t="s">
        <v>181</v>
      </c>
      <c r="E107" s="93">
        <v>2023</v>
      </c>
      <c r="F107" s="94">
        <v>3</v>
      </c>
    </row>
    <row r="108" spans="1:6" ht="15.75" thickBot="1" x14ac:dyDescent="0.3">
      <c r="A108" s="87" t="s">
        <v>69</v>
      </c>
      <c r="B108" s="88" t="s">
        <v>17</v>
      </c>
      <c r="C108" s="95">
        <v>45009</v>
      </c>
      <c r="D108" s="89" t="s">
        <v>181</v>
      </c>
      <c r="E108" s="89">
        <v>2023</v>
      </c>
      <c r="F108" s="90">
        <v>2.5</v>
      </c>
    </row>
    <row r="109" spans="1:6" ht="15.75" thickBot="1" x14ac:dyDescent="0.3">
      <c r="A109" s="91" t="s">
        <v>38</v>
      </c>
      <c r="B109" s="92" t="s">
        <v>18</v>
      </c>
      <c r="C109" s="96">
        <v>45013</v>
      </c>
      <c r="D109" s="93" t="s">
        <v>181</v>
      </c>
      <c r="E109" s="93">
        <v>2023</v>
      </c>
      <c r="F109" s="94">
        <v>1.83</v>
      </c>
    </row>
    <row r="110" spans="1:6" ht="15.75" thickBot="1" x14ac:dyDescent="0.3">
      <c r="A110" s="87" t="s">
        <v>171</v>
      </c>
      <c r="B110" s="88" t="s">
        <v>18</v>
      </c>
      <c r="C110" s="95">
        <v>45013</v>
      </c>
      <c r="D110" s="89" t="s">
        <v>181</v>
      </c>
      <c r="E110" s="89">
        <v>2023</v>
      </c>
      <c r="F110" s="90">
        <v>1.1200000000000001</v>
      </c>
    </row>
    <row r="111" spans="1:6" ht="15.75" thickBot="1" x14ac:dyDescent="0.3">
      <c r="A111" s="91" t="s">
        <v>96</v>
      </c>
      <c r="B111" s="92" t="s">
        <v>17</v>
      </c>
      <c r="C111" s="96">
        <v>45013</v>
      </c>
      <c r="D111" s="93" t="s">
        <v>181</v>
      </c>
      <c r="E111" s="93">
        <v>2023</v>
      </c>
      <c r="F111" s="94">
        <v>3.45</v>
      </c>
    </row>
    <row r="112" spans="1:6" ht="15.75" thickBot="1" x14ac:dyDescent="0.3">
      <c r="A112" s="87" t="s">
        <v>171</v>
      </c>
      <c r="B112" s="88" t="s">
        <v>17</v>
      </c>
      <c r="C112" s="95">
        <v>45013</v>
      </c>
      <c r="D112" s="89" t="s">
        <v>181</v>
      </c>
      <c r="E112" s="89">
        <v>2023</v>
      </c>
      <c r="F112" s="90">
        <v>0.64</v>
      </c>
    </row>
    <row r="113" spans="1:6" ht="15.75" thickBot="1" x14ac:dyDescent="0.3">
      <c r="A113" s="91" t="s">
        <v>54</v>
      </c>
      <c r="B113" s="92" t="s">
        <v>17</v>
      </c>
      <c r="C113" s="96">
        <v>45014</v>
      </c>
      <c r="D113" s="93" t="s">
        <v>181</v>
      </c>
      <c r="E113" s="93">
        <v>2023</v>
      </c>
      <c r="F113" s="94">
        <v>3.13</v>
      </c>
    </row>
    <row r="114" spans="1:6" ht="15.75" thickBot="1" x14ac:dyDescent="0.3">
      <c r="A114" s="87" t="s">
        <v>50</v>
      </c>
      <c r="B114" s="88" t="s">
        <v>18</v>
      </c>
      <c r="C114" s="95">
        <v>45016</v>
      </c>
      <c r="D114" s="89" t="s">
        <v>181</v>
      </c>
      <c r="E114" s="89">
        <v>2023</v>
      </c>
      <c r="F114" s="90">
        <v>0.86</v>
      </c>
    </row>
    <row r="115" spans="1:6" ht="15.75" thickBot="1" x14ac:dyDescent="0.3">
      <c r="A115" s="91" t="s">
        <v>65</v>
      </c>
      <c r="B115" s="92" t="s">
        <v>17</v>
      </c>
      <c r="C115" s="96">
        <v>45016</v>
      </c>
      <c r="D115" s="93" t="s">
        <v>181</v>
      </c>
      <c r="E115" s="93">
        <v>2023</v>
      </c>
      <c r="F115" s="94">
        <v>2.3199999999999998</v>
      </c>
    </row>
    <row r="116" spans="1:6" ht="15.75" thickBot="1" x14ac:dyDescent="0.3">
      <c r="A116" s="87" t="s">
        <v>147</v>
      </c>
      <c r="B116" s="88" t="s">
        <v>17</v>
      </c>
      <c r="C116" s="95">
        <v>45016</v>
      </c>
      <c r="D116" s="89" t="s">
        <v>181</v>
      </c>
      <c r="E116" s="89">
        <v>2023</v>
      </c>
      <c r="F116" s="90">
        <v>0.66</v>
      </c>
    </row>
    <row r="117" spans="1:6" ht="15.75" thickBot="1" x14ac:dyDescent="0.3">
      <c r="A117" s="91" t="s">
        <v>94</v>
      </c>
      <c r="B117" s="92" t="s">
        <v>17</v>
      </c>
      <c r="C117" s="96">
        <v>45016</v>
      </c>
      <c r="D117" s="93" t="s">
        <v>181</v>
      </c>
      <c r="E117" s="93">
        <v>2023</v>
      </c>
      <c r="F117" s="94">
        <v>0.74</v>
      </c>
    </row>
    <row r="118" spans="1:6" ht="15.75" thickBot="1" x14ac:dyDescent="0.3">
      <c r="A118" s="87" t="s">
        <v>92</v>
      </c>
      <c r="B118" s="88" t="s">
        <v>17</v>
      </c>
      <c r="C118" s="95">
        <v>45016</v>
      </c>
      <c r="D118" s="89" t="s">
        <v>181</v>
      </c>
      <c r="E118" s="89">
        <v>2023</v>
      </c>
      <c r="F118" s="90">
        <v>0.73</v>
      </c>
    </row>
    <row r="119" spans="1:6" ht="15.75" thickBot="1" x14ac:dyDescent="0.3">
      <c r="A119" s="91" t="s">
        <v>127</v>
      </c>
      <c r="B119" s="92" t="s">
        <v>17</v>
      </c>
      <c r="C119" s="96">
        <v>45016</v>
      </c>
      <c r="D119" s="93" t="s">
        <v>181</v>
      </c>
      <c r="E119" s="93">
        <v>2023</v>
      </c>
      <c r="F119" s="94">
        <v>2.72</v>
      </c>
    </row>
    <row r="120" spans="1:6" ht="15.75" thickBot="1" x14ac:dyDescent="0.3">
      <c r="A120" s="87" t="s">
        <v>167</v>
      </c>
      <c r="B120" s="88" t="s">
        <v>17</v>
      </c>
      <c r="C120" s="95">
        <v>45016</v>
      </c>
      <c r="D120" s="89" t="s">
        <v>181</v>
      </c>
      <c r="E120" s="89">
        <v>2023</v>
      </c>
      <c r="F120" s="90">
        <v>0.82</v>
      </c>
    </row>
    <row r="121" spans="1:6" ht="15.75" thickBot="1" x14ac:dyDescent="0.3">
      <c r="A121" s="91" t="s">
        <v>106</v>
      </c>
      <c r="B121" s="92" t="s">
        <v>17</v>
      </c>
      <c r="C121" s="96">
        <v>45016</v>
      </c>
      <c r="D121" s="93" t="s">
        <v>181</v>
      </c>
      <c r="E121" s="93">
        <v>2023</v>
      </c>
      <c r="F121" s="94">
        <v>0.87</v>
      </c>
    </row>
    <row r="122" spans="1:6" ht="15.75" thickBot="1" x14ac:dyDescent="0.3">
      <c r="A122" s="87" t="s">
        <v>37</v>
      </c>
      <c r="B122" s="88" t="s">
        <v>17</v>
      </c>
      <c r="C122" s="95">
        <v>45016</v>
      </c>
      <c r="D122" s="89" t="s">
        <v>181</v>
      </c>
      <c r="E122" s="89">
        <v>2023</v>
      </c>
      <c r="F122" s="90">
        <v>1.35</v>
      </c>
    </row>
    <row r="123" spans="1:6" ht="15.75" thickBot="1" x14ac:dyDescent="0.3">
      <c r="A123" s="91" t="s">
        <v>132</v>
      </c>
      <c r="B123" s="92" t="s">
        <v>17</v>
      </c>
      <c r="C123" s="96">
        <v>45016</v>
      </c>
      <c r="D123" s="93" t="s">
        <v>181</v>
      </c>
      <c r="E123" s="93">
        <v>2023</v>
      </c>
      <c r="F123" s="94">
        <v>1.35</v>
      </c>
    </row>
    <row r="124" spans="1:6" ht="15.75" thickBot="1" x14ac:dyDescent="0.3">
      <c r="A124" s="87" t="s">
        <v>67</v>
      </c>
      <c r="B124" s="88" t="s">
        <v>17</v>
      </c>
      <c r="C124" s="95">
        <v>45016</v>
      </c>
      <c r="D124" s="89" t="s">
        <v>181</v>
      </c>
      <c r="E124" s="89">
        <v>2023</v>
      </c>
      <c r="F124" s="90">
        <v>2.75</v>
      </c>
    </row>
    <row r="125" spans="1:6" ht="15.75" thickBot="1" x14ac:dyDescent="0.3">
      <c r="A125" s="91" t="s">
        <v>59</v>
      </c>
      <c r="B125" s="92" t="s">
        <v>17</v>
      </c>
      <c r="C125" s="96">
        <v>45016</v>
      </c>
      <c r="D125" s="93" t="s">
        <v>181</v>
      </c>
      <c r="E125" s="93">
        <v>2023</v>
      </c>
      <c r="F125" s="94">
        <v>1.0900000000000001</v>
      </c>
    </row>
    <row r="126" spans="1:6" ht="15.75" thickBot="1" x14ac:dyDescent="0.3">
      <c r="A126" s="87" t="s">
        <v>172</v>
      </c>
      <c r="B126" s="88" t="s">
        <v>17</v>
      </c>
      <c r="C126" s="95">
        <v>45016</v>
      </c>
      <c r="D126" s="89" t="s">
        <v>181</v>
      </c>
      <c r="E126" s="89">
        <v>2023</v>
      </c>
      <c r="F126" s="90">
        <v>0.95</v>
      </c>
    </row>
    <row r="127" spans="1:6" ht="15.75" thickBot="1" x14ac:dyDescent="0.3">
      <c r="A127" s="91" t="s">
        <v>105</v>
      </c>
      <c r="B127" s="92" t="s">
        <v>17</v>
      </c>
      <c r="C127" s="96">
        <v>45016</v>
      </c>
      <c r="D127" s="93" t="s">
        <v>181</v>
      </c>
      <c r="E127" s="93">
        <v>2023</v>
      </c>
      <c r="F127" s="94">
        <v>1.17</v>
      </c>
    </row>
    <row r="128" spans="1:6" ht="15.75" thickBot="1" x14ac:dyDescent="0.3">
      <c r="A128" s="87" t="s">
        <v>50</v>
      </c>
      <c r="B128" s="88" t="s">
        <v>17</v>
      </c>
      <c r="C128" s="95">
        <v>45016</v>
      </c>
      <c r="D128" s="89" t="s">
        <v>181</v>
      </c>
      <c r="E128" s="89">
        <v>2023</v>
      </c>
      <c r="F128" s="90">
        <v>1.23</v>
      </c>
    </row>
    <row r="129" spans="1:6" ht="15.75" thickBot="1" x14ac:dyDescent="0.3">
      <c r="A129" s="91" t="s">
        <v>81</v>
      </c>
      <c r="B129" s="92" t="s">
        <v>18</v>
      </c>
      <c r="C129" s="96">
        <v>45019</v>
      </c>
      <c r="D129" s="93" t="s">
        <v>182</v>
      </c>
      <c r="E129" s="93">
        <v>2023</v>
      </c>
      <c r="F129" s="94">
        <v>0.63</v>
      </c>
    </row>
    <row r="130" spans="1:6" ht="15.75" thickBot="1" x14ac:dyDescent="0.3">
      <c r="A130" s="87" t="s">
        <v>134</v>
      </c>
      <c r="B130" s="88" t="s">
        <v>17</v>
      </c>
      <c r="C130" s="95">
        <v>45019</v>
      </c>
      <c r="D130" s="89" t="s">
        <v>182</v>
      </c>
      <c r="E130" s="89">
        <v>2023</v>
      </c>
      <c r="F130" s="90">
        <v>2.1</v>
      </c>
    </row>
    <row r="131" spans="1:6" ht="15.75" thickBot="1" x14ac:dyDescent="0.3">
      <c r="A131" s="91" t="s">
        <v>133</v>
      </c>
      <c r="B131" s="92" t="s">
        <v>17</v>
      </c>
      <c r="C131" s="96">
        <v>45019</v>
      </c>
      <c r="D131" s="93" t="s">
        <v>182</v>
      </c>
      <c r="E131" s="93">
        <v>2023</v>
      </c>
      <c r="F131" s="94">
        <v>2.2400000000000002</v>
      </c>
    </row>
    <row r="132" spans="1:6" ht="15.75" thickBot="1" x14ac:dyDescent="0.3">
      <c r="A132" s="87" t="s">
        <v>53</v>
      </c>
      <c r="B132" s="88" t="s">
        <v>17</v>
      </c>
      <c r="C132" s="95">
        <v>45019</v>
      </c>
      <c r="D132" s="89" t="s">
        <v>182</v>
      </c>
      <c r="E132" s="89">
        <v>2023</v>
      </c>
      <c r="F132" s="90">
        <v>0.93</v>
      </c>
    </row>
    <row r="133" spans="1:6" ht="15.75" thickBot="1" x14ac:dyDescent="0.3">
      <c r="A133" s="91" t="s">
        <v>101</v>
      </c>
      <c r="B133" s="92" t="s">
        <v>17</v>
      </c>
      <c r="C133" s="96">
        <v>45019</v>
      </c>
      <c r="D133" s="93" t="s">
        <v>182</v>
      </c>
      <c r="E133" s="93">
        <v>2023</v>
      </c>
      <c r="F133" s="94">
        <v>0.81</v>
      </c>
    </row>
    <row r="134" spans="1:6" ht="15.75" thickBot="1" x14ac:dyDescent="0.3">
      <c r="A134" s="87" t="s">
        <v>99</v>
      </c>
      <c r="B134" s="88" t="s">
        <v>17</v>
      </c>
      <c r="C134" s="95">
        <v>45019</v>
      </c>
      <c r="D134" s="89" t="s">
        <v>182</v>
      </c>
      <c r="E134" s="89">
        <v>2023</v>
      </c>
      <c r="F134" s="90">
        <v>0.79</v>
      </c>
    </row>
    <row r="135" spans="1:6" ht="15.75" thickBot="1" x14ac:dyDescent="0.3">
      <c r="A135" s="91" t="s">
        <v>64</v>
      </c>
      <c r="B135" s="92" t="s">
        <v>17</v>
      </c>
      <c r="C135" s="96">
        <v>45019</v>
      </c>
      <c r="D135" s="93" t="s">
        <v>182</v>
      </c>
      <c r="E135" s="93">
        <v>2023</v>
      </c>
      <c r="F135" s="94">
        <v>0.66</v>
      </c>
    </row>
    <row r="136" spans="1:6" ht="15.75" thickBot="1" x14ac:dyDescent="0.3">
      <c r="A136" s="87" t="s">
        <v>55</v>
      </c>
      <c r="B136" s="88" t="s">
        <v>17</v>
      </c>
      <c r="C136" s="95">
        <v>45019</v>
      </c>
      <c r="D136" s="89" t="s">
        <v>182</v>
      </c>
      <c r="E136" s="89">
        <v>2023</v>
      </c>
      <c r="F136" s="90">
        <v>0.91</v>
      </c>
    </row>
    <row r="137" spans="1:6" ht="15.75" thickBot="1" x14ac:dyDescent="0.3">
      <c r="A137" s="91" t="s">
        <v>81</v>
      </c>
      <c r="B137" s="92" t="s">
        <v>17</v>
      </c>
      <c r="C137" s="96">
        <v>45019</v>
      </c>
      <c r="D137" s="93" t="s">
        <v>182</v>
      </c>
      <c r="E137" s="93">
        <v>2023</v>
      </c>
      <c r="F137" s="94">
        <v>0.77</v>
      </c>
    </row>
    <row r="138" spans="1:6" ht="15.75" thickBot="1" x14ac:dyDescent="0.3">
      <c r="A138" s="87" t="s">
        <v>102</v>
      </c>
      <c r="B138" s="88" t="s">
        <v>17</v>
      </c>
      <c r="C138" s="95">
        <v>45020</v>
      </c>
      <c r="D138" s="89" t="s">
        <v>182</v>
      </c>
      <c r="E138" s="89">
        <v>2023</v>
      </c>
      <c r="F138" s="90">
        <v>0.82</v>
      </c>
    </row>
    <row r="139" spans="1:6" ht="15.75" thickBot="1" x14ac:dyDescent="0.3">
      <c r="A139" s="91" t="s">
        <v>100</v>
      </c>
      <c r="B139" s="92" t="s">
        <v>17</v>
      </c>
      <c r="C139" s="96">
        <v>45020</v>
      </c>
      <c r="D139" s="93" t="s">
        <v>182</v>
      </c>
      <c r="E139" s="93">
        <v>2023</v>
      </c>
      <c r="F139" s="94">
        <v>1.1000000000000001</v>
      </c>
    </row>
    <row r="140" spans="1:6" ht="15.75" thickBot="1" x14ac:dyDescent="0.3">
      <c r="A140" s="87" t="s">
        <v>124</v>
      </c>
      <c r="B140" s="88" t="s">
        <v>17</v>
      </c>
      <c r="C140" s="95">
        <v>45020</v>
      </c>
      <c r="D140" s="89" t="s">
        <v>182</v>
      </c>
      <c r="E140" s="89">
        <v>2023</v>
      </c>
      <c r="F140" s="90">
        <v>1.2</v>
      </c>
    </row>
    <row r="141" spans="1:6" ht="15.75" thickBot="1" x14ac:dyDescent="0.3">
      <c r="A141" s="91" t="s">
        <v>135</v>
      </c>
      <c r="B141" s="92" t="s">
        <v>17</v>
      </c>
      <c r="C141" s="96">
        <v>45022</v>
      </c>
      <c r="D141" s="93" t="s">
        <v>182</v>
      </c>
      <c r="E141" s="93">
        <v>2023</v>
      </c>
      <c r="F141" s="94">
        <v>2.5</v>
      </c>
    </row>
    <row r="142" spans="1:6" ht="15.75" thickBot="1" x14ac:dyDescent="0.3">
      <c r="A142" s="87" t="s">
        <v>138</v>
      </c>
      <c r="B142" s="88" t="s">
        <v>17</v>
      </c>
      <c r="C142" s="95">
        <v>45030</v>
      </c>
      <c r="D142" s="89" t="s">
        <v>182</v>
      </c>
      <c r="E142" s="89">
        <v>2023</v>
      </c>
      <c r="F142" s="90">
        <v>1.92</v>
      </c>
    </row>
    <row r="143" spans="1:6" ht="15.75" thickBot="1" x14ac:dyDescent="0.3">
      <c r="A143" s="91" t="s">
        <v>51</v>
      </c>
      <c r="B143" s="92" t="s">
        <v>17</v>
      </c>
      <c r="C143" s="96">
        <v>45031</v>
      </c>
      <c r="D143" s="93" t="s">
        <v>182</v>
      </c>
      <c r="E143" s="93">
        <v>2023</v>
      </c>
      <c r="F143" s="94">
        <v>2.87</v>
      </c>
    </row>
    <row r="144" spans="1:6" ht="15.75" thickBot="1" x14ac:dyDescent="0.3">
      <c r="A144" s="87" t="s">
        <v>141</v>
      </c>
      <c r="B144" s="88" t="s">
        <v>17</v>
      </c>
      <c r="C144" s="95">
        <v>45032</v>
      </c>
      <c r="D144" s="89" t="s">
        <v>182</v>
      </c>
      <c r="E144" s="89">
        <v>2023</v>
      </c>
      <c r="F144" s="90">
        <v>0.72</v>
      </c>
    </row>
    <row r="145" spans="1:6" ht="15.75" thickBot="1" x14ac:dyDescent="0.3">
      <c r="A145" s="91" t="s">
        <v>137</v>
      </c>
      <c r="B145" s="92" t="s">
        <v>17</v>
      </c>
      <c r="C145" s="96">
        <v>45033</v>
      </c>
      <c r="D145" s="93" t="s">
        <v>182</v>
      </c>
      <c r="E145" s="93">
        <v>2023</v>
      </c>
      <c r="F145" s="94">
        <v>2.2400000000000002</v>
      </c>
    </row>
    <row r="146" spans="1:6" ht="15.75" thickBot="1" x14ac:dyDescent="0.3">
      <c r="A146" s="87" t="s">
        <v>139</v>
      </c>
      <c r="B146" s="88" t="s">
        <v>17</v>
      </c>
      <c r="C146" s="95">
        <v>45033</v>
      </c>
      <c r="D146" s="89" t="s">
        <v>182</v>
      </c>
      <c r="E146" s="89">
        <v>2023</v>
      </c>
      <c r="F146" s="90">
        <v>2</v>
      </c>
    </row>
    <row r="147" spans="1:6" ht="15.75" thickBot="1" x14ac:dyDescent="0.3">
      <c r="A147" s="91" t="s">
        <v>93</v>
      </c>
      <c r="B147" s="92" t="s">
        <v>18</v>
      </c>
      <c r="C147" s="96">
        <v>45033</v>
      </c>
      <c r="D147" s="93" t="s">
        <v>182</v>
      </c>
      <c r="E147" s="93">
        <v>2023</v>
      </c>
      <c r="F147" s="94">
        <v>1.45</v>
      </c>
    </row>
    <row r="148" spans="1:6" ht="15.75" thickBot="1" x14ac:dyDescent="0.3">
      <c r="A148" s="87" t="s">
        <v>140</v>
      </c>
      <c r="B148" s="88" t="s">
        <v>17</v>
      </c>
      <c r="C148" s="95">
        <v>45034</v>
      </c>
      <c r="D148" s="89" t="s">
        <v>182</v>
      </c>
      <c r="E148" s="89">
        <v>2023</v>
      </c>
      <c r="F148" s="90">
        <v>2.31</v>
      </c>
    </row>
    <row r="149" spans="1:6" ht="15.75" thickBot="1" x14ac:dyDescent="0.3">
      <c r="A149" s="91" t="s">
        <v>152</v>
      </c>
      <c r="B149" s="92" t="s">
        <v>17</v>
      </c>
      <c r="C149" s="96">
        <v>45034</v>
      </c>
      <c r="D149" s="93" t="s">
        <v>182</v>
      </c>
      <c r="E149" s="93">
        <v>2023</v>
      </c>
      <c r="F149" s="94">
        <v>0.6</v>
      </c>
    </row>
    <row r="150" spans="1:6" ht="15.75" thickBot="1" x14ac:dyDescent="0.3">
      <c r="A150" s="87" t="s">
        <v>140</v>
      </c>
      <c r="B150" s="88" t="s">
        <v>17</v>
      </c>
      <c r="C150" s="95">
        <v>45035</v>
      </c>
      <c r="D150" s="89" t="s">
        <v>182</v>
      </c>
      <c r="E150" s="89">
        <v>2023</v>
      </c>
      <c r="F150" s="90">
        <v>0.14000000000000001</v>
      </c>
    </row>
    <row r="151" spans="1:6" ht="15.75" thickBot="1" x14ac:dyDescent="0.3">
      <c r="A151" s="91" t="s">
        <v>136</v>
      </c>
      <c r="B151" s="92" t="s">
        <v>17</v>
      </c>
      <c r="C151" s="96">
        <v>45035</v>
      </c>
      <c r="D151" s="93" t="s">
        <v>182</v>
      </c>
      <c r="E151" s="93">
        <v>2023</v>
      </c>
      <c r="F151" s="94">
        <v>1.78</v>
      </c>
    </row>
    <row r="152" spans="1:6" ht="15.75" thickBot="1" x14ac:dyDescent="0.3">
      <c r="A152" s="87" t="s">
        <v>58</v>
      </c>
      <c r="B152" s="88" t="s">
        <v>17</v>
      </c>
      <c r="C152" s="95">
        <v>45036</v>
      </c>
      <c r="D152" s="89" t="s">
        <v>182</v>
      </c>
      <c r="E152" s="89">
        <v>2023</v>
      </c>
      <c r="F152" s="90">
        <v>0.76</v>
      </c>
    </row>
    <row r="153" spans="1:6" ht="15.75" thickBot="1" x14ac:dyDescent="0.3">
      <c r="A153" s="91" t="s">
        <v>88</v>
      </c>
      <c r="B153" s="92" t="s">
        <v>17</v>
      </c>
      <c r="C153" s="96">
        <v>45037</v>
      </c>
      <c r="D153" s="93" t="s">
        <v>182</v>
      </c>
      <c r="E153" s="93">
        <v>2023</v>
      </c>
      <c r="F153" s="94">
        <v>0.69</v>
      </c>
    </row>
    <row r="154" spans="1:6" ht="15.75" thickBot="1" x14ac:dyDescent="0.3">
      <c r="A154" s="87" t="s">
        <v>131</v>
      </c>
      <c r="B154" s="88" t="s">
        <v>17</v>
      </c>
      <c r="C154" s="95">
        <v>45037</v>
      </c>
      <c r="D154" s="89" t="s">
        <v>182</v>
      </c>
      <c r="E154" s="89">
        <v>2023</v>
      </c>
      <c r="F154" s="90">
        <v>4</v>
      </c>
    </row>
    <row r="155" spans="1:6" ht="15.75" thickBot="1" x14ac:dyDescent="0.3">
      <c r="A155" s="91" t="s">
        <v>56</v>
      </c>
      <c r="B155" s="92" t="s">
        <v>17</v>
      </c>
      <c r="C155" s="96">
        <v>45040</v>
      </c>
      <c r="D155" s="93" t="s">
        <v>182</v>
      </c>
      <c r="E155" s="93">
        <v>2023</v>
      </c>
      <c r="F155" s="94">
        <v>0.56000000000000005</v>
      </c>
    </row>
    <row r="156" spans="1:6" ht="15.75" thickBot="1" x14ac:dyDescent="0.3">
      <c r="A156" s="87" t="s">
        <v>64</v>
      </c>
      <c r="B156" s="88" t="s">
        <v>17</v>
      </c>
      <c r="C156" s="95">
        <v>45042</v>
      </c>
      <c r="D156" s="89" t="s">
        <v>182</v>
      </c>
      <c r="E156" s="89">
        <v>2023</v>
      </c>
      <c r="F156" s="90">
        <v>0.66</v>
      </c>
    </row>
    <row r="157" spans="1:6" ht="15.75" thickBot="1" x14ac:dyDescent="0.3">
      <c r="A157" s="91" t="s">
        <v>164</v>
      </c>
      <c r="B157" s="92" t="s">
        <v>17</v>
      </c>
      <c r="C157" s="96">
        <v>45042</v>
      </c>
      <c r="D157" s="93" t="s">
        <v>182</v>
      </c>
      <c r="E157" s="93">
        <v>2023</v>
      </c>
      <c r="F157" s="94">
        <v>0.96</v>
      </c>
    </row>
    <row r="158" spans="1:6" ht="15.75" thickBot="1" x14ac:dyDescent="0.3">
      <c r="A158" s="87" t="s">
        <v>149</v>
      </c>
      <c r="B158" s="88" t="s">
        <v>17</v>
      </c>
      <c r="C158" s="95">
        <v>45043</v>
      </c>
      <c r="D158" s="89" t="s">
        <v>182</v>
      </c>
      <c r="E158" s="89">
        <v>2023</v>
      </c>
      <c r="F158" s="90">
        <v>1.61</v>
      </c>
    </row>
    <row r="159" spans="1:6" ht="15.75" thickBot="1" x14ac:dyDescent="0.3">
      <c r="A159" s="91" t="s">
        <v>171</v>
      </c>
      <c r="B159" s="92" t="s">
        <v>17</v>
      </c>
      <c r="C159" s="96">
        <v>45043</v>
      </c>
      <c r="D159" s="93" t="s">
        <v>182</v>
      </c>
      <c r="E159" s="93">
        <v>2023</v>
      </c>
      <c r="F159" s="94">
        <v>0.64</v>
      </c>
    </row>
    <row r="160" spans="1:6" ht="15.75" thickBot="1" x14ac:dyDescent="0.3">
      <c r="A160" s="87" t="s">
        <v>144</v>
      </c>
      <c r="B160" s="88" t="s">
        <v>17</v>
      </c>
      <c r="C160" s="95">
        <v>45043</v>
      </c>
      <c r="D160" s="89" t="s">
        <v>182</v>
      </c>
      <c r="E160" s="89">
        <v>2023</v>
      </c>
      <c r="F160" s="90">
        <v>1.6</v>
      </c>
    </row>
    <row r="161" spans="1:6" ht="15.75" thickBot="1" x14ac:dyDescent="0.3">
      <c r="A161" s="91" t="s">
        <v>171</v>
      </c>
      <c r="B161" s="92" t="s">
        <v>18</v>
      </c>
      <c r="C161" s="96">
        <v>45043</v>
      </c>
      <c r="D161" s="93" t="s">
        <v>182</v>
      </c>
      <c r="E161" s="93">
        <v>2023</v>
      </c>
      <c r="F161" s="94">
        <v>1.1200000000000001</v>
      </c>
    </row>
    <row r="162" spans="1:6" ht="15.75" thickBot="1" x14ac:dyDescent="0.3">
      <c r="A162" s="87" t="s">
        <v>105</v>
      </c>
      <c r="B162" s="88" t="s">
        <v>17</v>
      </c>
      <c r="C162" s="95">
        <v>45044</v>
      </c>
      <c r="D162" s="89" t="s">
        <v>182</v>
      </c>
      <c r="E162" s="89">
        <v>2023</v>
      </c>
      <c r="F162" s="90">
        <v>1.17</v>
      </c>
    </row>
    <row r="163" spans="1:6" ht="15.75" thickBot="1" x14ac:dyDescent="0.3">
      <c r="A163" s="91" t="s">
        <v>50</v>
      </c>
      <c r="B163" s="92" t="s">
        <v>17</v>
      </c>
      <c r="C163" s="96">
        <v>45044</v>
      </c>
      <c r="D163" s="93" t="s">
        <v>182</v>
      </c>
      <c r="E163" s="93">
        <v>2023</v>
      </c>
      <c r="F163" s="94">
        <v>1.23</v>
      </c>
    </row>
    <row r="164" spans="1:6" ht="15.75" thickBot="1" x14ac:dyDescent="0.3">
      <c r="A164" s="87" t="s">
        <v>143</v>
      </c>
      <c r="B164" s="88" t="s">
        <v>17</v>
      </c>
      <c r="C164" s="95">
        <v>45044</v>
      </c>
      <c r="D164" s="89" t="s">
        <v>182</v>
      </c>
      <c r="E164" s="89">
        <v>2023</v>
      </c>
      <c r="F164" s="90">
        <v>3</v>
      </c>
    </row>
    <row r="165" spans="1:6" ht="15.75" thickBot="1" x14ac:dyDescent="0.3">
      <c r="A165" s="91" t="s">
        <v>92</v>
      </c>
      <c r="B165" s="92" t="s">
        <v>17</v>
      </c>
      <c r="C165" s="96">
        <v>45044</v>
      </c>
      <c r="D165" s="93" t="s">
        <v>182</v>
      </c>
      <c r="E165" s="93">
        <v>2023</v>
      </c>
      <c r="F165" s="94">
        <v>0.72</v>
      </c>
    </row>
    <row r="166" spans="1:6" ht="15.75" thickBot="1" x14ac:dyDescent="0.3">
      <c r="A166" s="87" t="s">
        <v>147</v>
      </c>
      <c r="B166" s="88" t="s">
        <v>17</v>
      </c>
      <c r="C166" s="95">
        <v>45044</v>
      </c>
      <c r="D166" s="89" t="s">
        <v>182</v>
      </c>
      <c r="E166" s="89">
        <v>2023</v>
      </c>
      <c r="F166" s="90">
        <v>0.64</v>
      </c>
    </row>
    <row r="167" spans="1:6" ht="15.75" thickBot="1" x14ac:dyDescent="0.3">
      <c r="A167" s="91" t="s">
        <v>37</v>
      </c>
      <c r="B167" s="92" t="s">
        <v>17</v>
      </c>
      <c r="C167" s="96">
        <v>45044</v>
      </c>
      <c r="D167" s="93" t="s">
        <v>182</v>
      </c>
      <c r="E167" s="93">
        <v>2023</v>
      </c>
      <c r="F167" s="94">
        <v>1.35</v>
      </c>
    </row>
    <row r="168" spans="1:6" ht="15.75" thickBot="1" x14ac:dyDescent="0.3">
      <c r="A168" s="87" t="s">
        <v>167</v>
      </c>
      <c r="B168" s="88" t="s">
        <v>17</v>
      </c>
      <c r="C168" s="95">
        <v>45044</v>
      </c>
      <c r="D168" s="89" t="s">
        <v>182</v>
      </c>
      <c r="E168" s="89">
        <v>2023</v>
      </c>
      <c r="F168" s="90">
        <v>0.82</v>
      </c>
    </row>
    <row r="169" spans="1:6" ht="15.75" thickBot="1" x14ac:dyDescent="0.3">
      <c r="A169" s="91" t="s">
        <v>179</v>
      </c>
      <c r="B169" s="92" t="s">
        <v>17</v>
      </c>
      <c r="C169" s="96">
        <v>45044</v>
      </c>
      <c r="D169" s="93" t="s">
        <v>182</v>
      </c>
      <c r="E169" s="93">
        <v>2023</v>
      </c>
      <c r="F169" s="94">
        <v>2.5</v>
      </c>
    </row>
    <row r="170" spans="1:6" ht="15.75" thickBot="1" x14ac:dyDescent="0.3">
      <c r="A170" s="87" t="s">
        <v>106</v>
      </c>
      <c r="B170" s="88" t="s">
        <v>17</v>
      </c>
      <c r="C170" s="95">
        <v>45044</v>
      </c>
      <c r="D170" s="89" t="s">
        <v>182</v>
      </c>
      <c r="E170" s="89">
        <v>2023</v>
      </c>
      <c r="F170" s="90">
        <v>0.84</v>
      </c>
    </row>
    <row r="171" spans="1:6" ht="15.75" thickBot="1" x14ac:dyDescent="0.3">
      <c r="A171" s="91" t="s">
        <v>78</v>
      </c>
      <c r="B171" s="92" t="s">
        <v>17</v>
      </c>
      <c r="C171" s="96">
        <v>45044</v>
      </c>
      <c r="D171" s="93" t="s">
        <v>182</v>
      </c>
      <c r="E171" s="93">
        <v>2023</v>
      </c>
      <c r="F171" s="94">
        <v>2.8</v>
      </c>
    </row>
    <row r="172" spans="1:6" ht="15.75" thickBot="1" x14ac:dyDescent="0.3">
      <c r="A172" s="87" t="s">
        <v>59</v>
      </c>
      <c r="B172" s="88" t="s">
        <v>17</v>
      </c>
      <c r="C172" s="95">
        <v>45044</v>
      </c>
      <c r="D172" s="89" t="s">
        <v>182</v>
      </c>
      <c r="E172" s="89">
        <v>2023</v>
      </c>
      <c r="F172" s="90">
        <v>1.0900000000000001</v>
      </c>
    </row>
    <row r="173" spans="1:6" ht="15.75" thickBot="1" x14ac:dyDescent="0.3">
      <c r="A173" s="91" t="s">
        <v>148</v>
      </c>
      <c r="B173" s="92" t="s">
        <v>17</v>
      </c>
      <c r="C173" s="96">
        <v>45044</v>
      </c>
      <c r="D173" s="93" t="s">
        <v>182</v>
      </c>
      <c r="E173" s="93">
        <v>2023</v>
      </c>
      <c r="F173" s="94">
        <v>1.3</v>
      </c>
    </row>
    <row r="174" spans="1:6" ht="15.75" thickBot="1" x14ac:dyDescent="0.3">
      <c r="A174" s="87" t="s">
        <v>101</v>
      </c>
      <c r="B174" s="88" t="s">
        <v>17</v>
      </c>
      <c r="C174" s="95">
        <v>45044</v>
      </c>
      <c r="D174" s="89" t="s">
        <v>182</v>
      </c>
      <c r="E174" s="89">
        <v>2023</v>
      </c>
      <c r="F174" s="90">
        <v>0.81</v>
      </c>
    </row>
    <row r="175" spans="1:6" ht="15.75" thickBot="1" x14ac:dyDescent="0.3">
      <c r="A175" s="91" t="s">
        <v>172</v>
      </c>
      <c r="B175" s="92" t="s">
        <v>17</v>
      </c>
      <c r="C175" s="96">
        <v>45044</v>
      </c>
      <c r="D175" s="93" t="s">
        <v>182</v>
      </c>
      <c r="E175" s="93">
        <v>2023</v>
      </c>
      <c r="F175" s="94">
        <v>0.95</v>
      </c>
    </row>
    <row r="176" spans="1:6" ht="15.75" thickBot="1" x14ac:dyDescent="0.3">
      <c r="A176" s="87" t="s">
        <v>50</v>
      </c>
      <c r="B176" s="88" t="s">
        <v>18</v>
      </c>
      <c r="C176" s="95">
        <v>45044</v>
      </c>
      <c r="D176" s="89" t="s">
        <v>182</v>
      </c>
      <c r="E176" s="89">
        <v>2023</v>
      </c>
      <c r="F176" s="90">
        <v>0.86</v>
      </c>
    </row>
    <row r="177" spans="1:6" ht="15.75" thickBot="1" x14ac:dyDescent="0.3">
      <c r="A177" s="91" t="s">
        <v>99</v>
      </c>
      <c r="B177" s="92" t="s">
        <v>17</v>
      </c>
      <c r="C177" s="96">
        <v>45047</v>
      </c>
      <c r="D177" s="93" t="s">
        <v>183</v>
      </c>
      <c r="E177" s="93">
        <v>2023</v>
      </c>
      <c r="F177" s="94">
        <v>0.79</v>
      </c>
    </row>
    <row r="178" spans="1:6" ht="15.75" thickBot="1" x14ac:dyDescent="0.3">
      <c r="A178" s="87" t="s">
        <v>100</v>
      </c>
      <c r="B178" s="88" t="s">
        <v>17</v>
      </c>
      <c r="C178" s="95">
        <v>45047</v>
      </c>
      <c r="D178" s="89" t="s">
        <v>183</v>
      </c>
      <c r="E178" s="89">
        <v>2023</v>
      </c>
      <c r="F178" s="90">
        <v>1.1000000000000001</v>
      </c>
    </row>
    <row r="179" spans="1:6" ht="15.75" thickBot="1" x14ac:dyDescent="0.3">
      <c r="A179" s="91" t="s">
        <v>81</v>
      </c>
      <c r="B179" s="92" t="s">
        <v>17</v>
      </c>
      <c r="C179" s="96">
        <v>45047</v>
      </c>
      <c r="D179" s="93" t="s">
        <v>183</v>
      </c>
      <c r="E179" s="93">
        <v>2023</v>
      </c>
      <c r="F179" s="94">
        <v>0.77</v>
      </c>
    </row>
    <row r="180" spans="1:6" ht="15.75" thickBot="1" x14ac:dyDescent="0.3">
      <c r="A180" s="87" t="s">
        <v>55</v>
      </c>
      <c r="B180" s="88" t="s">
        <v>17</v>
      </c>
      <c r="C180" s="95">
        <v>45047</v>
      </c>
      <c r="D180" s="89" t="s">
        <v>183</v>
      </c>
      <c r="E180" s="89">
        <v>2023</v>
      </c>
      <c r="F180" s="90">
        <v>0.91</v>
      </c>
    </row>
    <row r="181" spans="1:6" ht="15.75" thickBot="1" x14ac:dyDescent="0.3">
      <c r="A181" s="91" t="s">
        <v>151</v>
      </c>
      <c r="B181" s="92" t="s">
        <v>17</v>
      </c>
      <c r="C181" s="96">
        <v>45047</v>
      </c>
      <c r="D181" s="93" t="s">
        <v>183</v>
      </c>
      <c r="E181" s="93">
        <v>2023</v>
      </c>
      <c r="F181" s="94">
        <v>1.1100000000000001</v>
      </c>
    </row>
    <row r="182" spans="1:6" ht="15.75" thickBot="1" x14ac:dyDescent="0.3">
      <c r="A182" s="87" t="s">
        <v>53</v>
      </c>
      <c r="B182" s="88" t="s">
        <v>17</v>
      </c>
      <c r="C182" s="95">
        <v>45047</v>
      </c>
      <c r="D182" s="89" t="s">
        <v>183</v>
      </c>
      <c r="E182" s="89">
        <v>2023</v>
      </c>
      <c r="F182" s="90">
        <v>0.93</v>
      </c>
    </row>
    <row r="183" spans="1:6" ht="15.75" thickBot="1" x14ac:dyDescent="0.3">
      <c r="A183" s="91" t="s">
        <v>81</v>
      </c>
      <c r="B183" s="92" t="s">
        <v>18</v>
      </c>
      <c r="C183" s="96">
        <v>45047</v>
      </c>
      <c r="D183" s="93" t="s">
        <v>183</v>
      </c>
      <c r="E183" s="93">
        <v>2023</v>
      </c>
      <c r="F183" s="94">
        <v>0.63</v>
      </c>
    </row>
    <row r="184" spans="1:6" ht="15.75" thickBot="1" x14ac:dyDescent="0.3">
      <c r="A184" s="87" t="s">
        <v>102</v>
      </c>
      <c r="B184" s="88" t="s">
        <v>17</v>
      </c>
      <c r="C184" s="95">
        <v>45048</v>
      </c>
      <c r="D184" s="89" t="s">
        <v>183</v>
      </c>
      <c r="E184" s="89">
        <v>2023</v>
      </c>
      <c r="F184" s="90">
        <v>0.82</v>
      </c>
    </row>
    <row r="185" spans="1:6" ht="15.75" thickBot="1" x14ac:dyDescent="0.3">
      <c r="A185" s="91" t="s">
        <v>152</v>
      </c>
      <c r="B185" s="92" t="s">
        <v>17</v>
      </c>
      <c r="C185" s="96">
        <v>45055</v>
      </c>
      <c r="D185" s="93" t="s">
        <v>183</v>
      </c>
      <c r="E185" s="93">
        <v>2023</v>
      </c>
      <c r="F185" s="94">
        <v>0.6</v>
      </c>
    </row>
    <row r="186" spans="1:6" ht="15.75" thickBot="1" x14ac:dyDescent="0.3">
      <c r="A186" s="87" t="s">
        <v>99</v>
      </c>
      <c r="B186" s="88" t="s">
        <v>17</v>
      </c>
      <c r="C186" s="95">
        <v>45047</v>
      </c>
      <c r="D186" s="89" t="s">
        <v>183</v>
      </c>
      <c r="E186" s="89">
        <v>2023</v>
      </c>
      <c r="F186" s="90">
        <v>0.79</v>
      </c>
    </row>
    <row r="187" spans="1:6" ht="15.75" thickBot="1" x14ac:dyDescent="0.3">
      <c r="A187" s="91" t="s">
        <v>100</v>
      </c>
      <c r="B187" s="92" t="s">
        <v>17</v>
      </c>
      <c r="C187" s="96">
        <v>45047</v>
      </c>
      <c r="D187" s="93" t="s">
        <v>183</v>
      </c>
      <c r="E187" s="93">
        <v>2023</v>
      </c>
      <c r="F187" s="94">
        <v>1.1000000000000001</v>
      </c>
    </row>
    <row r="188" spans="1:6" ht="15.75" thickBot="1" x14ac:dyDescent="0.3">
      <c r="A188" s="87" t="s">
        <v>81</v>
      </c>
      <c r="B188" s="88" t="s">
        <v>17</v>
      </c>
      <c r="C188" s="95">
        <v>45047</v>
      </c>
      <c r="D188" s="89" t="s">
        <v>183</v>
      </c>
      <c r="E188" s="89">
        <v>2023</v>
      </c>
      <c r="F188" s="90">
        <v>0.77</v>
      </c>
    </row>
    <row r="189" spans="1:6" ht="15.75" thickBot="1" x14ac:dyDescent="0.3">
      <c r="A189" s="91" t="s">
        <v>55</v>
      </c>
      <c r="B189" s="92" t="s">
        <v>17</v>
      </c>
      <c r="C189" s="96">
        <v>45047</v>
      </c>
      <c r="D189" s="93" t="s">
        <v>183</v>
      </c>
      <c r="E189" s="93">
        <v>2023</v>
      </c>
      <c r="F189" s="94">
        <v>0.91</v>
      </c>
    </row>
    <row r="190" spans="1:6" ht="15.75" thickBot="1" x14ac:dyDescent="0.3">
      <c r="A190" s="87" t="s">
        <v>151</v>
      </c>
      <c r="B190" s="88" t="s">
        <v>17</v>
      </c>
      <c r="C190" s="95">
        <v>45047</v>
      </c>
      <c r="D190" s="89" t="s">
        <v>183</v>
      </c>
      <c r="E190" s="89">
        <v>2023</v>
      </c>
      <c r="F190" s="90">
        <v>1.1100000000000001</v>
      </c>
    </row>
    <row r="191" spans="1:6" ht="15.75" thickBot="1" x14ac:dyDescent="0.3">
      <c r="A191" s="91" t="s">
        <v>53</v>
      </c>
      <c r="B191" s="92" t="s">
        <v>17</v>
      </c>
      <c r="C191" s="96">
        <v>45047</v>
      </c>
      <c r="D191" s="93" t="s">
        <v>183</v>
      </c>
      <c r="E191" s="93">
        <v>2023</v>
      </c>
      <c r="F191" s="94">
        <v>0.93</v>
      </c>
    </row>
    <row r="192" spans="1:6" ht="15.75" thickBot="1" x14ac:dyDescent="0.3">
      <c r="A192" s="87" t="s">
        <v>81</v>
      </c>
      <c r="B192" s="88" t="s">
        <v>17</v>
      </c>
      <c r="C192" s="95">
        <v>45047</v>
      </c>
      <c r="D192" s="89" t="s">
        <v>183</v>
      </c>
      <c r="E192" s="89">
        <v>2023</v>
      </c>
      <c r="F192" s="90">
        <v>0.63</v>
      </c>
    </row>
    <row r="193" spans="1:6" ht="15.75" thickBot="1" x14ac:dyDescent="0.3">
      <c r="A193" s="91" t="s">
        <v>102</v>
      </c>
      <c r="B193" s="92" t="s">
        <v>17</v>
      </c>
      <c r="C193" s="96">
        <v>45048</v>
      </c>
      <c r="D193" s="93" t="s">
        <v>183</v>
      </c>
      <c r="E193" s="93">
        <v>2023</v>
      </c>
      <c r="F193" s="94">
        <v>0.82</v>
      </c>
    </row>
    <row r="194" spans="1:6" ht="15.75" thickBot="1" x14ac:dyDescent="0.3">
      <c r="A194" s="87" t="s">
        <v>89</v>
      </c>
      <c r="B194" s="88" t="s">
        <v>17</v>
      </c>
      <c r="C194" s="95">
        <v>45057</v>
      </c>
      <c r="D194" s="89" t="s">
        <v>183</v>
      </c>
      <c r="E194" s="89">
        <v>2023</v>
      </c>
      <c r="F194" s="90">
        <v>1.4</v>
      </c>
    </row>
    <row r="195" spans="1:6" ht="15.75" thickBot="1" x14ac:dyDescent="0.3">
      <c r="A195" s="91" t="s">
        <v>51</v>
      </c>
      <c r="B195" s="92" t="s">
        <v>17</v>
      </c>
      <c r="C195" s="96">
        <v>45058</v>
      </c>
      <c r="D195" s="93" t="s">
        <v>183</v>
      </c>
      <c r="E195" s="93">
        <v>2023</v>
      </c>
      <c r="F195" s="94">
        <v>0.73</v>
      </c>
    </row>
    <row r="196" spans="1:6" ht="15.75" thickBot="1" x14ac:dyDescent="0.3">
      <c r="A196" s="87" t="s">
        <v>160</v>
      </c>
      <c r="B196" s="88" t="s">
        <v>17</v>
      </c>
      <c r="C196" s="95">
        <v>45064</v>
      </c>
      <c r="D196" s="89" t="s">
        <v>183</v>
      </c>
      <c r="E196" s="89">
        <v>2023</v>
      </c>
      <c r="F196" s="90">
        <v>1.25</v>
      </c>
    </row>
    <row r="197" spans="1:6" ht="15.75" thickBot="1" x14ac:dyDescent="0.3">
      <c r="A197" s="91" t="s">
        <v>58</v>
      </c>
      <c r="B197" s="92" t="s">
        <v>17</v>
      </c>
      <c r="C197" s="96">
        <v>45064</v>
      </c>
      <c r="D197" s="93" t="s">
        <v>183</v>
      </c>
      <c r="E197" s="93">
        <v>2023</v>
      </c>
      <c r="F197" s="94">
        <v>0.76</v>
      </c>
    </row>
    <row r="198" spans="1:6" ht="15.75" thickBot="1" x14ac:dyDescent="0.3">
      <c r="A198" s="87" t="s">
        <v>126</v>
      </c>
      <c r="B198" s="88" t="s">
        <v>17</v>
      </c>
      <c r="C198" s="95">
        <v>45069</v>
      </c>
      <c r="D198" s="89" t="s">
        <v>183</v>
      </c>
      <c r="E198" s="89">
        <v>2023</v>
      </c>
      <c r="F198" s="90">
        <v>0.9</v>
      </c>
    </row>
    <row r="199" spans="1:6" ht="15.75" thickBot="1" x14ac:dyDescent="0.3">
      <c r="A199" s="91" t="s">
        <v>85</v>
      </c>
      <c r="B199" s="92" t="s">
        <v>17</v>
      </c>
      <c r="C199" s="96">
        <v>45069</v>
      </c>
      <c r="D199" s="93" t="s">
        <v>183</v>
      </c>
      <c r="E199" s="93">
        <v>2023</v>
      </c>
      <c r="F199" s="94">
        <v>1.54</v>
      </c>
    </row>
    <row r="200" spans="1:6" ht="15.75" thickBot="1" x14ac:dyDescent="0.3">
      <c r="A200" s="87" t="s">
        <v>88</v>
      </c>
      <c r="B200" s="88" t="s">
        <v>17</v>
      </c>
      <c r="C200" s="95">
        <v>45069</v>
      </c>
      <c r="D200" s="89" t="s">
        <v>183</v>
      </c>
      <c r="E200" s="89">
        <v>2023</v>
      </c>
      <c r="F200" s="90">
        <v>0.69</v>
      </c>
    </row>
    <row r="201" spans="1:6" ht="15.75" thickBot="1" x14ac:dyDescent="0.3">
      <c r="A201" s="91" t="s">
        <v>164</v>
      </c>
      <c r="B201" s="92" t="s">
        <v>17</v>
      </c>
      <c r="C201" s="96">
        <v>45069</v>
      </c>
      <c r="D201" s="93" t="s">
        <v>183</v>
      </c>
      <c r="E201" s="93">
        <v>2023</v>
      </c>
      <c r="F201" s="94">
        <v>0.96</v>
      </c>
    </row>
    <row r="202" spans="1:6" ht="15.75" thickBot="1" x14ac:dyDescent="0.3">
      <c r="A202" s="87" t="s">
        <v>56</v>
      </c>
      <c r="B202" s="88" t="s">
        <v>17</v>
      </c>
      <c r="C202" s="95">
        <v>45069</v>
      </c>
      <c r="D202" s="89" t="s">
        <v>183</v>
      </c>
      <c r="E202" s="89">
        <v>2023</v>
      </c>
      <c r="F202" s="90">
        <v>0.56000000000000005</v>
      </c>
    </row>
    <row r="203" spans="1:6" ht="15.75" thickBot="1" x14ac:dyDescent="0.3">
      <c r="A203" s="91" t="s">
        <v>64</v>
      </c>
      <c r="B203" s="92" t="s">
        <v>17</v>
      </c>
      <c r="C203" s="96">
        <v>45070</v>
      </c>
      <c r="D203" s="93" t="s">
        <v>183</v>
      </c>
      <c r="E203" s="93">
        <v>2023</v>
      </c>
      <c r="F203" s="94">
        <v>0.66</v>
      </c>
    </row>
    <row r="204" spans="1:6" ht="15.75" thickBot="1" x14ac:dyDescent="0.3">
      <c r="A204" s="87" t="s">
        <v>74</v>
      </c>
      <c r="B204" s="88" t="s">
        <v>17</v>
      </c>
      <c r="C204" s="95">
        <v>45071</v>
      </c>
      <c r="D204" s="89" t="s">
        <v>183</v>
      </c>
      <c r="E204" s="89">
        <v>2023</v>
      </c>
      <c r="F204" s="90">
        <v>2.0699999999999998</v>
      </c>
    </row>
    <row r="205" spans="1:6" ht="15.75" thickBot="1" x14ac:dyDescent="0.3">
      <c r="A205" s="91" t="s">
        <v>161</v>
      </c>
      <c r="B205" s="92" t="s">
        <v>17</v>
      </c>
      <c r="C205" s="96">
        <v>45071</v>
      </c>
      <c r="D205" s="93" t="s">
        <v>183</v>
      </c>
      <c r="E205" s="93">
        <v>2023</v>
      </c>
      <c r="F205" s="94">
        <v>10.43</v>
      </c>
    </row>
    <row r="206" spans="1:6" ht="15.75" thickBot="1" x14ac:dyDescent="0.3">
      <c r="A206" s="87" t="s">
        <v>171</v>
      </c>
      <c r="B206" s="88" t="s">
        <v>17</v>
      </c>
      <c r="C206" s="95">
        <v>45076</v>
      </c>
      <c r="D206" s="89" t="s">
        <v>183</v>
      </c>
      <c r="E206" s="89">
        <v>2023</v>
      </c>
      <c r="F206" s="90">
        <v>0.64</v>
      </c>
    </row>
    <row r="207" spans="1:6" ht="15.75" thickBot="1" x14ac:dyDescent="0.3">
      <c r="A207" s="91" t="s">
        <v>97</v>
      </c>
      <c r="B207" s="92" t="s">
        <v>17</v>
      </c>
      <c r="C207" s="96">
        <v>45076</v>
      </c>
      <c r="D207" s="93" t="s">
        <v>183</v>
      </c>
      <c r="E207" s="93">
        <v>2023</v>
      </c>
      <c r="F207" s="94">
        <v>0.16</v>
      </c>
    </row>
    <row r="208" spans="1:6" ht="15.75" thickBot="1" x14ac:dyDescent="0.3">
      <c r="A208" s="87" t="s">
        <v>171</v>
      </c>
      <c r="B208" s="88" t="s">
        <v>17</v>
      </c>
      <c r="C208" s="95">
        <v>45076</v>
      </c>
      <c r="D208" s="89" t="s">
        <v>183</v>
      </c>
      <c r="E208" s="89">
        <v>2023</v>
      </c>
      <c r="F208" s="90">
        <v>1.1200000000000001</v>
      </c>
    </row>
    <row r="209" spans="1:6" ht="15.75" thickBot="1" x14ac:dyDescent="0.3">
      <c r="A209" s="91" t="s">
        <v>172</v>
      </c>
      <c r="B209" s="92" t="s">
        <v>17</v>
      </c>
      <c r="C209" s="96">
        <v>45077</v>
      </c>
      <c r="D209" s="93" t="s">
        <v>183</v>
      </c>
      <c r="E209" s="93">
        <v>2023</v>
      </c>
      <c r="F209" s="94">
        <v>0.95</v>
      </c>
    </row>
    <row r="210" spans="1:6" ht="15.75" thickBot="1" x14ac:dyDescent="0.3">
      <c r="A210" s="87" t="s">
        <v>57</v>
      </c>
      <c r="B210" s="88" t="s">
        <v>17</v>
      </c>
      <c r="C210" s="95">
        <v>45077</v>
      </c>
      <c r="D210" s="89" t="s">
        <v>183</v>
      </c>
      <c r="E210" s="89">
        <v>2023</v>
      </c>
      <c r="F210" s="90">
        <v>2.52</v>
      </c>
    </row>
    <row r="211" spans="1:6" ht="15.75" thickBot="1" x14ac:dyDescent="0.3">
      <c r="A211" s="91" t="s">
        <v>105</v>
      </c>
      <c r="B211" s="92" t="s">
        <v>17</v>
      </c>
      <c r="C211" s="96">
        <v>45077</v>
      </c>
      <c r="D211" s="93" t="s">
        <v>183</v>
      </c>
      <c r="E211" s="93">
        <v>2023</v>
      </c>
      <c r="F211" s="94">
        <v>1.17</v>
      </c>
    </row>
    <row r="212" spans="1:6" ht="15.75" thickBot="1" x14ac:dyDescent="0.3">
      <c r="A212" s="87" t="s">
        <v>127</v>
      </c>
      <c r="B212" s="88" t="s">
        <v>17</v>
      </c>
      <c r="C212" s="95">
        <v>45077</v>
      </c>
      <c r="D212" s="89" t="s">
        <v>183</v>
      </c>
      <c r="E212" s="89">
        <v>2023</v>
      </c>
      <c r="F212" s="90">
        <v>2.76</v>
      </c>
    </row>
    <row r="213" spans="1:6" ht="15.75" thickBot="1" x14ac:dyDescent="0.3">
      <c r="A213" s="91" t="s">
        <v>167</v>
      </c>
      <c r="B213" s="92" t="s">
        <v>17</v>
      </c>
      <c r="C213" s="96">
        <v>45077</v>
      </c>
      <c r="D213" s="93" t="s">
        <v>183</v>
      </c>
      <c r="E213" s="93">
        <v>2023</v>
      </c>
      <c r="F213" s="94">
        <v>0.82</v>
      </c>
    </row>
    <row r="214" spans="1:6" ht="15.75" thickBot="1" x14ac:dyDescent="0.3">
      <c r="A214" s="87" t="s">
        <v>59</v>
      </c>
      <c r="B214" s="88" t="s">
        <v>17</v>
      </c>
      <c r="C214" s="95">
        <v>45077</v>
      </c>
      <c r="D214" s="89" t="s">
        <v>183</v>
      </c>
      <c r="E214" s="89">
        <v>2023</v>
      </c>
      <c r="F214" s="90">
        <v>1.0900000000000001</v>
      </c>
    </row>
    <row r="215" spans="1:6" ht="15.75" thickBot="1" x14ac:dyDescent="0.3">
      <c r="A215" s="91" t="s">
        <v>37</v>
      </c>
      <c r="B215" s="92" t="s">
        <v>17</v>
      </c>
      <c r="C215" s="96">
        <v>45077</v>
      </c>
      <c r="D215" s="93" t="s">
        <v>183</v>
      </c>
      <c r="E215" s="93">
        <v>2023</v>
      </c>
      <c r="F215" s="94">
        <v>1.35</v>
      </c>
    </row>
    <row r="216" spans="1:6" ht="15.75" thickBot="1" x14ac:dyDescent="0.3">
      <c r="A216" s="87" t="s">
        <v>147</v>
      </c>
      <c r="B216" s="88" t="s">
        <v>17</v>
      </c>
      <c r="C216" s="95">
        <v>45077</v>
      </c>
      <c r="D216" s="89" t="s">
        <v>183</v>
      </c>
      <c r="E216" s="89">
        <v>2023</v>
      </c>
      <c r="F216" s="90">
        <v>0.65</v>
      </c>
    </row>
    <row r="217" spans="1:6" ht="15.75" thickBot="1" x14ac:dyDescent="0.3">
      <c r="A217" s="91" t="s">
        <v>92</v>
      </c>
      <c r="B217" s="92" t="s">
        <v>17</v>
      </c>
      <c r="C217" s="96">
        <v>45077</v>
      </c>
      <c r="D217" s="93" t="s">
        <v>183</v>
      </c>
      <c r="E217" s="93">
        <v>2023</v>
      </c>
      <c r="F217" s="94">
        <v>0.73</v>
      </c>
    </row>
    <row r="218" spans="1:6" ht="15.75" thickBot="1" x14ac:dyDescent="0.3">
      <c r="A218" s="87" t="s">
        <v>101</v>
      </c>
      <c r="B218" s="88" t="s">
        <v>17</v>
      </c>
      <c r="C218" s="95">
        <v>45077</v>
      </c>
      <c r="D218" s="89" t="s">
        <v>183</v>
      </c>
      <c r="E218" s="89">
        <v>2023</v>
      </c>
      <c r="F218" s="90">
        <v>0.77</v>
      </c>
    </row>
    <row r="219" spans="1:6" ht="15.75" thickBot="1" x14ac:dyDescent="0.3">
      <c r="A219" s="91" t="s">
        <v>50</v>
      </c>
      <c r="B219" s="92" t="s">
        <v>17</v>
      </c>
      <c r="C219" s="96">
        <v>45077</v>
      </c>
      <c r="D219" s="93" t="s">
        <v>183</v>
      </c>
      <c r="E219" s="93">
        <v>2023</v>
      </c>
      <c r="F219" s="94">
        <v>1.23</v>
      </c>
    </row>
    <row r="220" spans="1:6" ht="15.75" thickBot="1" x14ac:dyDescent="0.3">
      <c r="A220" s="87" t="s">
        <v>106</v>
      </c>
      <c r="B220" s="88" t="s">
        <v>17</v>
      </c>
      <c r="C220" s="95">
        <v>45077</v>
      </c>
      <c r="D220" s="89" t="s">
        <v>183</v>
      </c>
      <c r="E220" s="89">
        <v>2023</v>
      </c>
      <c r="F220" s="90">
        <v>0.86</v>
      </c>
    </row>
    <row r="221" spans="1:6" ht="15.75" thickBot="1" x14ac:dyDescent="0.3">
      <c r="A221" s="91" t="s">
        <v>50</v>
      </c>
      <c r="B221" s="92" t="s">
        <v>17</v>
      </c>
      <c r="C221" s="96">
        <v>45077</v>
      </c>
      <c r="D221" s="93" t="s">
        <v>183</v>
      </c>
      <c r="E221" s="93">
        <v>2023</v>
      </c>
      <c r="F221" s="94">
        <v>0.86</v>
      </c>
    </row>
    <row r="222" spans="1:6" ht="15.75" thickBot="1" x14ac:dyDescent="0.3">
      <c r="A222" s="87" t="s">
        <v>97</v>
      </c>
      <c r="B222" s="88" t="s">
        <v>17</v>
      </c>
      <c r="C222" s="95">
        <v>45078</v>
      </c>
      <c r="D222" s="89" t="s">
        <v>184</v>
      </c>
      <c r="E222" s="89">
        <v>2023</v>
      </c>
      <c r="F222" s="90">
        <v>3.81</v>
      </c>
    </row>
    <row r="223" spans="1:6" ht="15.75" thickBot="1" x14ac:dyDescent="0.3">
      <c r="A223" s="91" t="s">
        <v>102</v>
      </c>
      <c r="B223" s="92" t="s">
        <v>17</v>
      </c>
      <c r="C223" s="96">
        <v>45078</v>
      </c>
      <c r="D223" s="93" t="s">
        <v>184</v>
      </c>
      <c r="E223" s="93">
        <v>2023</v>
      </c>
      <c r="F223" s="94">
        <v>0.82</v>
      </c>
    </row>
    <row r="224" spans="1:6" ht="15.75" thickBot="1" x14ac:dyDescent="0.3">
      <c r="A224" s="87" t="s">
        <v>100</v>
      </c>
      <c r="B224" s="88" t="s">
        <v>17</v>
      </c>
      <c r="C224" s="95">
        <v>45078</v>
      </c>
      <c r="D224" s="89" t="s">
        <v>184</v>
      </c>
      <c r="E224" s="89">
        <v>2023</v>
      </c>
      <c r="F224" s="90">
        <v>1.1000000000000001</v>
      </c>
    </row>
    <row r="225" spans="1:6" ht="15.75" thickBot="1" x14ac:dyDescent="0.3">
      <c r="A225" s="91" t="s">
        <v>128</v>
      </c>
      <c r="B225" s="92" t="s">
        <v>17</v>
      </c>
      <c r="C225" s="96">
        <v>45078</v>
      </c>
      <c r="D225" s="93" t="s">
        <v>184</v>
      </c>
      <c r="E225" s="93">
        <v>2023</v>
      </c>
      <c r="F225" s="94">
        <v>0.3</v>
      </c>
    </row>
    <row r="226" spans="1:6" ht="15.75" thickBot="1" x14ac:dyDescent="0.3">
      <c r="A226" s="87" t="s">
        <v>53</v>
      </c>
      <c r="B226" s="88" t="s">
        <v>17</v>
      </c>
      <c r="C226" s="95">
        <v>45078</v>
      </c>
      <c r="D226" s="89" t="s">
        <v>184</v>
      </c>
      <c r="E226" s="89">
        <v>2023</v>
      </c>
      <c r="F226" s="90">
        <v>0.93</v>
      </c>
    </row>
    <row r="227" spans="1:6" ht="15.75" thickBot="1" x14ac:dyDescent="0.3">
      <c r="A227" s="91" t="s">
        <v>81</v>
      </c>
      <c r="B227" s="92" t="s">
        <v>17</v>
      </c>
      <c r="C227" s="96">
        <v>45078</v>
      </c>
      <c r="D227" s="93" t="s">
        <v>184</v>
      </c>
      <c r="E227" s="93">
        <v>2023</v>
      </c>
      <c r="F227" s="94">
        <v>0.77</v>
      </c>
    </row>
    <row r="228" spans="1:6" ht="15.75" thickBot="1" x14ac:dyDescent="0.3">
      <c r="A228" s="87" t="s">
        <v>99</v>
      </c>
      <c r="B228" s="88" t="s">
        <v>17</v>
      </c>
      <c r="C228" s="95">
        <v>45078</v>
      </c>
      <c r="D228" s="89" t="s">
        <v>184</v>
      </c>
      <c r="E228" s="89">
        <v>2023</v>
      </c>
      <c r="F228" s="90">
        <v>0.79</v>
      </c>
    </row>
    <row r="229" spans="1:6" ht="15.75" thickBot="1" x14ac:dyDescent="0.3">
      <c r="A229" s="91" t="s">
        <v>55</v>
      </c>
      <c r="B229" s="92" t="s">
        <v>17</v>
      </c>
      <c r="C229" s="96">
        <v>45078</v>
      </c>
      <c r="D229" s="93" t="s">
        <v>184</v>
      </c>
      <c r="E229" s="93">
        <v>2023</v>
      </c>
      <c r="F229" s="94">
        <v>0.91</v>
      </c>
    </row>
    <row r="230" spans="1:6" ht="15.75" thickBot="1" x14ac:dyDescent="0.3">
      <c r="A230" s="87" t="s">
        <v>81</v>
      </c>
      <c r="B230" s="88" t="s">
        <v>17</v>
      </c>
      <c r="C230" s="95">
        <v>45078</v>
      </c>
      <c r="D230" s="89" t="s">
        <v>184</v>
      </c>
      <c r="E230" s="89">
        <v>2023</v>
      </c>
      <c r="F230" s="90">
        <v>0.63</v>
      </c>
    </row>
    <row r="231" spans="1:6" ht="15.75" thickBot="1" x14ac:dyDescent="0.3">
      <c r="A231" s="91" t="s">
        <v>170</v>
      </c>
      <c r="B231" s="92" t="s">
        <v>17</v>
      </c>
      <c r="C231" s="96">
        <v>45079</v>
      </c>
      <c r="D231" s="93" t="s">
        <v>184</v>
      </c>
      <c r="E231" s="93">
        <v>2023</v>
      </c>
      <c r="F231" s="94">
        <v>2.88</v>
      </c>
    </row>
    <row r="232" spans="1:6" ht="15.75" thickBot="1" x14ac:dyDescent="0.3">
      <c r="A232" s="87" t="s">
        <v>26</v>
      </c>
      <c r="B232" s="88" t="s">
        <v>17</v>
      </c>
      <c r="C232" s="95">
        <v>45083</v>
      </c>
      <c r="D232" s="89" t="s">
        <v>184</v>
      </c>
      <c r="E232" s="89">
        <v>2023</v>
      </c>
      <c r="F232" s="90">
        <v>0.7</v>
      </c>
    </row>
    <row r="233" spans="1:6" ht="15.75" thickBot="1" x14ac:dyDescent="0.3">
      <c r="A233" s="91" t="s">
        <v>107</v>
      </c>
      <c r="B233" s="92" t="s">
        <v>17</v>
      </c>
      <c r="C233" s="96">
        <v>45084</v>
      </c>
      <c r="D233" s="93" t="s">
        <v>184</v>
      </c>
      <c r="E233" s="93">
        <v>2023</v>
      </c>
      <c r="F233" s="94">
        <v>2.25</v>
      </c>
    </row>
    <row r="234" spans="1:6" ht="15.75" thickBot="1" x14ac:dyDescent="0.3">
      <c r="A234" s="87" t="s">
        <v>152</v>
      </c>
      <c r="B234" s="88" t="s">
        <v>17</v>
      </c>
      <c r="C234" s="95">
        <v>45086</v>
      </c>
      <c r="D234" s="89" t="s">
        <v>184</v>
      </c>
      <c r="E234" s="89">
        <v>2023</v>
      </c>
      <c r="F234" s="90">
        <v>0.6</v>
      </c>
    </row>
    <row r="235" spans="1:6" ht="15.75" thickBot="1" x14ac:dyDescent="0.3">
      <c r="A235" s="91" t="s">
        <v>87</v>
      </c>
      <c r="B235" s="92" t="s">
        <v>17</v>
      </c>
      <c r="C235" s="96">
        <v>45091</v>
      </c>
      <c r="D235" s="93" t="s">
        <v>184</v>
      </c>
      <c r="E235" s="93">
        <v>2023</v>
      </c>
      <c r="F235" s="94">
        <v>2.75</v>
      </c>
    </row>
    <row r="236" spans="1:6" ht="15.75" thickBot="1" x14ac:dyDescent="0.3">
      <c r="A236" s="87" t="s">
        <v>51</v>
      </c>
      <c r="B236" s="88" t="s">
        <v>17</v>
      </c>
      <c r="C236" s="95">
        <v>45091</v>
      </c>
      <c r="D236" s="89" t="s">
        <v>184</v>
      </c>
      <c r="E236" s="89">
        <v>2023</v>
      </c>
      <c r="F236" s="90">
        <v>0.37</v>
      </c>
    </row>
    <row r="237" spans="1:6" ht="15.75" thickBot="1" x14ac:dyDescent="0.3">
      <c r="A237" s="91" t="s">
        <v>75</v>
      </c>
      <c r="B237" s="92" t="s">
        <v>17</v>
      </c>
      <c r="C237" s="96">
        <v>45092</v>
      </c>
      <c r="D237" s="93" t="s">
        <v>184</v>
      </c>
      <c r="E237" s="93">
        <v>2023</v>
      </c>
      <c r="F237" s="94">
        <v>3</v>
      </c>
    </row>
    <row r="238" spans="1:6" ht="15.75" thickBot="1" x14ac:dyDescent="0.3">
      <c r="A238" s="87" t="s">
        <v>58</v>
      </c>
      <c r="B238" s="88" t="s">
        <v>17</v>
      </c>
      <c r="C238" s="95">
        <v>45093</v>
      </c>
      <c r="D238" s="89" t="s">
        <v>184</v>
      </c>
      <c r="E238" s="89">
        <v>2023</v>
      </c>
      <c r="F238" s="90">
        <v>0.76</v>
      </c>
    </row>
    <row r="239" spans="1:6" ht="15.75" thickBot="1" x14ac:dyDescent="0.3">
      <c r="A239" s="91" t="s">
        <v>56</v>
      </c>
      <c r="B239" s="92" t="s">
        <v>17</v>
      </c>
      <c r="C239" s="96">
        <v>45099</v>
      </c>
      <c r="D239" s="93" t="s">
        <v>184</v>
      </c>
      <c r="E239" s="93">
        <v>2023</v>
      </c>
      <c r="F239" s="94">
        <v>0.56000000000000005</v>
      </c>
    </row>
    <row r="240" spans="1:6" ht="15.75" thickBot="1" x14ac:dyDescent="0.3">
      <c r="A240" s="87" t="s">
        <v>97</v>
      </c>
      <c r="B240" s="88" t="s">
        <v>17</v>
      </c>
      <c r="C240" s="95">
        <v>45100</v>
      </c>
      <c r="D240" s="89" t="s">
        <v>184</v>
      </c>
      <c r="E240" s="89">
        <v>2023</v>
      </c>
      <c r="F240" s="90">
        <v>2.62</v>
      </c>
    </row>
    <row r="241" spans="1:6" ht="15.75" thickBot="1" x14ac:dyDescent="0.3">
      <c r="A241" s="91" t="s">
        <v>164</v>
      </c>
      <c r="B241" s="92" t="s">
        <v>17</v>
      </c>
      <c r="C241" s="96">
        <v>45100</v>
      </c>
      <c r="D241" s="93" t="s">
        <v>184</v>
      </c>
      <c r="E241" s="93">
        <v>2023</v>
      </c>
      <c r="F241" s="94">
        <v>0.96</v>
      </c>
    </row>
    <row r="242" spans="1:6" ht="15.75" thickBot="1" x14ac:dyDescent="0.3">
      <c r="A242" s="87" t="s">
        <v>90</v>
      </c>
      <c r="B242" s="88" t="s">
        <v>17</v>
      </c>
      <c r="C242" s="95">
        <v>45100</v>
      </c>
      <c r="D242" s="89" t="s">
        <v>184</v>
      </c>
      <c r="E242" s="89">
        <v>2023</v>
      </c>
      <c r="F242" s="90">
        <v>2.5499999999999998</v>
      </c>
    </row>
    <row r="243" spans="1:6" ht="15.75" thickBot="1" x14ac:dyDescent="0.3">
      <c r="A243" s="91" t="s">
        <v>64</v>
      </c>
      <c r="B243" s="92" t="s">
        <v>17</v>
      </c>
      <c r="C243" s="96">
        <v>45100</v>
      </c>
      <c r="D243" s="93" t="s">
        <v>184</v>
      </c>
      <c r="E243" s="93">
        <v>2023</v>
      </c>
      <c r="F243" s="94">
        <v>0.66</v>
      </c>
    </row>
    <row r="244" spans="1:6" ht="15.75" thickBot="1" x14ac:dyDescent="0.3">
      <c r="A244" s="87" t="s">
        <v>88</v>
      </c>
      <c r="B244" s="88" t="s">
        <v>17</v>
      </c>
      <c r="C244" s="95">
        <v>45100</v>
      </c>
      <c r="D244" s="89" t="s">
        <v>184</v>
      </c>
      <c r="E244" s="89">
        <v>2023</v>
      </c>
      <c r="F244" s="90">
        <v>0.69</v>
      </c>
    </row>
    <row r="245" spans="1:6" ht="15.75" thickBot="1" x14ac:dyDescent="0.3">
      <c r="A245" s="91" t="s">
        <v>69</v>
      </c>
      <c r="B245" s="92" t="s">
        <v>17</v>
      </c>
      <c r="C245" s="96">
        <v>45100</v>
      </c>
      <c r="D245" s="93" t="s">
        <v>184</v>
      </c>
      <c r="E245" s="93">
        <v>2023</v>
      </c>
      <c r="F245" s="94">
        <v>2.5</v>
      </c>
    </row>
    <row r="246" spans="1:6" ht="15.75" thickBot="1" x14ac:dyDescent="0.3">
      <c r="A246" s="87" t="s">
        <v>129</v>
      </c>
      <c r="B246" s="88" t="s">
        <v>17</v>
      </c>
      <c r="C246" s="95">
        <v>45104</v>
      </c>
      <c r="D246" s="89" t="s">
        <v>184</v>
      </c>
      <c r="E246" s="89">
        <v>2023</v>
      </c>
      <c r="F246" s="90">
        <v>1.4</v>
      </c>
    </row>
    <row r="247" spans="1:6" ht="15.75" thickBot="1" x14ac:dyDescent="0.3">
      <c r="A247" s="91" t="s">
        <v>102</v>
      </c>
      <c r="B247" s="92" t="s">
        <v>17</v>
      </c>
      <c r="C247" s="96">
        <v>45106</v>
      </c>
      <c r="D247" s="93" t="s">
        <v>184</v>
      </c>
      <c r="E247" s="93">
        <v>2023</v>
      </c>
      <c r="F247" s="94">
        <v>0.82</v>
      </c>
    </row>
    <row r="248" spans="1:6" ht="15.75" thickBot="1" x14ac:dyDescent="0.3">
      <c r="A248" s="87" t="s">
        <v>171</v>
      </c>
      <c r="B248" s="88" t="s">
        <v>17</v>
      </c>
      <c r="C248" s="95">
        <v>45106</v>
      </c>
      <c r="D248" s="89" t="s">
        <v>184</v>
      </c>
      <c r="E248" s="89">
        <v>2023</v>
      </c>
      <c r="F248" s="90">
        <v>0.64</v>
      </c>
    </row>
    <row r="249" spans="1:6" ht="15.75" thickBot="1" x14ac:dyDescent="0.3">
      <c r="A249" s="91" t="s">
        <v>171</v>
      </c>
      <c r="B249" s="92" t="s">
        <v>17</v>
      </c>
      <c r="C249" s="96">
        <v>45106</v>
      </c>
      <c r="D249" s="93" t="s">
        <v>184</v>
      </c>
      <c r="E249" s="93">
        <v>2023</v>
      </c>
      <c r="F249" s="94">
        <v>1.1200000000000001</v>
      </c>
    </row>
    <row r="250" spans="1:6" ht="15.75" thickBot="1" x14ac:dyDescent="0.3">
      <c r="A250" s="87" t="s">
        <v>65</v>
      </c>
      <c r="B250" s="88" t="s">
        <v>17</v>
      </c>
      <c r="C250" s="95">
        <v>45107</v>
      </c>
      <c r="D250" s="89" t="s">
        <v>184</v>
      </c>
      <c r="E250" s="89">
        <v>2023</v>
      </c>
      <c r="F250" s="90">
        <v>2.16</v>
      </c>
    </row>
    <row r="251" spans="1:6" ht="15.75" thickBot="1" x14ac:dyDescent="0.3">
      <c r="A251" s="91" t="s">
        <v>59</v>
      </c>
      <c r="B251" s="92" t="s">
        <v>17</v>
      </c>
      <c r="C251" s="96">
        <v>45107</v>
      </c>
      <c r="D251" s="93" t="s">
        <v>184</v>
      </c>
      <c r="E251" s="93">
        <v>2023</v>
      </c>
      <c r="F251" s="94">
        <v>1.0900000000000001</v>
      </c>
    </row>
    <row r="252" spans="1:6" ht="15.75" thickBot="1" x14ac:dyDescent="0.3">
      <c r="A252" s="87" t="s">
        <v>50</v>
      </c>
      <c r="B252" s="88" t="s">
        <v>17</v>
      </c>
      <c r="C252" s="95">
        <v>45107</v>
      </c>
      <c r="D252" s="89" t="s">
        <v>184</v>
      </c>
      <c r="E252" s="89">
        <v>2023</v>
      </c>
      <c r="F252" s="90">
        <v>1.23</v>
      </c>
    </row>
    <row r="253" spans="1:6" ht="15.75" thickBot="1" x14ac:dyDescent="0.3">
      <c r="A253" s="91" t="s">
        <v>105</v>
      </c>
      <c r="B253" s="92" t="s">
        <v>17</v>
      </c>
      <c r="C253" s="96">
        <v>45107</v>
      </c>
      <c r="D253" s="93" t="s">
        <v>184</v>
      </c>
      <c r="E253" s="93">
        <v>2023</v>
      </c>
      <c r="F253" s="94">
        <v>1.17</v>
      </c>
    </row>
    <row r="254" spans="1:6" ht="15.75" thickBot="1" x14ac:dyDescent="0.3">
      <c r="A254" s="87" t="s">
        <v>172</v>
      </c>
      <c r="B254" s="88" t="s">
        <v>17</v>
      </c>
      <c r="C254" s="95">
        <v>45107</v>
      </c>
      <c r="D254" s="89" t="s">
        <v>184</v>
      </c>
      <c r="E254" s="89">
        <v>2023</v>
      </c>
      <c r="F254" s="90">
        <v>0.95</v>
      </c>
    </row>
    <row r="255" spans="1:6" ht="15.75" thickBot="1" x14ac:dyDescent="0.3">
      <c r="A255" s="91" t="s">
        <v>132</v>
      </c>
      <c r="B255" s="92" t="s">
        <v>17</v>
      </c>
      <c r="C255" s="96">
        <v>45107</v>
      </c>
      <c r="D255" s="93" t="s">
        <v>184</v>
      </c>
      <c r="E255" s="93">
        <v>2023</v>
      </c>
      <c r="F255" s="94">
        <v>1.51</v>
      </c>
    </row>
    <row r="256" spans="1:6" ht="15.75" thickBot="1" x14ac:dyDescent="0.3">
      <c r="A256" s="87" t="s">
        <v>67</v>
      </c>
      <c r="B256" s="88" t="s">
        <v>17</v>
      </c>
      <c r="C256" s="95">
        <v>45107</v>
      </c>
      <c r="D256" s="89" t="s">
        <v>184</v>
      </c>
      <c r="E256" s="89">
        <v>2023</v>
      </c>
      <c r="F256" s="90">
        <v>2.75</v>
      </c>
    </row>
    <row r="257" spans="1:6" ht="15.75" thickBot="1" x14ac:dyDescent="0.3">
      <c r="A257" s="91" t="s">
        <v>106</v>
      </c>
      <c r="B257" s="92" t="s">
        <v>17</v>
      </c>
      <c r="C257" s="96">
        <v>45107</v>
      </c>
      <c r="D257" s="93" t="s">
        <v>184</v>
      </c>
      <c r="E257" s="93">
        <v>2023</v>
      </c>
      <c r="F257" s="94">
        <v>0.84</v>
      </c>
    </row>
    <row r="258" spans="1:6" ht="15.75" thickBot="1" x14ac:dyDescent="0.3">
      <c r="A258" s="87" t="s">
        <v>37</v>
      </c>
      <c r="B258" s="88" t="s">
        <v>17</v>
      </c>
      <c r="C258" s="95">
        <v>45107</v>
      </c>
      <c r="D258" s="89" t="s">
        <v>184</v>
      </c>
      <c r="E258" s="89">
        <v>2023</v>
      </c>
      <c r="F258" s="90">
        <v>1.35</v>
      </c>
    </row>
    <row r="259" spans="1:6" ht="15.75" thickBot="1" x14ac:dyDescent="0.3">
      <c r="A259" s="91" t="s">
        <v>91</v>
      </c>
      <c r="B259" s="92" t="s">
        <v>17</v>
      </c>
      <c r="C259" s="96">
        <v>45107</v>
      </c>
      <c r="D259" s="93" t="s">
        <v>184</v>
      </c>
      <c r="E259" s="93">
        <v>2023</v>
      </c>
      <c r="F259" s="94">
        <v>0.86</v>
      </c>
    </row>
    <row r="260" spans="1:6" ht="15.75" thickBot="1" x14ac:dyDescent="0.3">
      <c r="A260" s="87" t="s">
        <v>101</v>
      </c>
      <c r="B260" s="88" t="s">
        <v>17</v>
      </c>
      <c r="C260" s="95">
        <v>45107</v>
      </c>
      <c r="D260" s="89" t="s">
        <v>184</v>
      </c>
      <c r="E260" s="89">
        <v>2023</v>
      </c>
      <c r="F260" s="90">
        <v>0.77</v>
      </c>
    </row>
    <row r="261" spans="1:6" ht="15.75" thickBot="1" x14ac:dyDescent="0.3">
      <c r="A261" s="91" t="s">
        <v>147</v>
      </c>
      <c r="B261" s="92" t="s">
        <v>17</v>
      </c>
      <c r="C261" s="96">
        <v>45107</v>
      </c>
      <c r="D261" s="93" t="s">
        <v>184</v>
      </c>
      <c r="E261" s="93">
        <v>2023</v>
      </c>
      <c r="F261" s="94">
        <v>0.64</v>
      </c>
    </row>
    <row r="262" spans="1:6" ht="15.75" thickBot="1" x14ac:dyDescent="0.3">
      <c r="A262" s="87" t="s">
        <v>92</v>
      </c>
      <c r="B262" s="88" t="s">
        <v>17</v>
      </c>
      <c r="C262" s="95">
        <v>45107</v>
      </c>
      <c r="D262" s="89" t="s">
        <v>184</v>
      </c>
      <c r="E262" s="89">
        <v>2023</v>
      </c>
      <c r="F262" s="90">
        <v>0.72</v>
      </c>
    </row>
    <row r="263" spans="1:6" ht="15.75" thickBot="1" x14ac:dyDescent="0.3">
      <c r="A263" s="91" t="s">
        <v>167</v>
      </c>
      <c r="B263" s="92" t="s">
        <v>17</v>
      </c>
      <c r="C263" s="96">
        <v>45107</v>
      </c>
      <c r="D263" s="93" t="s">
        <v>184</v>
      </c>
      <c r="E263" s="93">
        <v>2023</v>
      </c>
      <c r="F263" s="94">
        <v>0.82</v>
      </c>
    </row>
    <row r="264" spans="1:6" ht="15.75" thickBot="1" x14ac:dyDescent="0.3">
      <c r="A264" s="87" t="s">
        <v>50</v>
      </c>
      <c r="B264" s="88" t="s">
        <v>17</v>
      </c>
      <c r="C264" s="95">
        <v>45107</v>
      </c>
      <c r="D264" s="89" t="s">
        <v>184</v>
      </c>
      <c r="E264" s="89">
        <v>2023</v>
      </c>
      <c r="F264" s="90">
        <v>0.86</v>
      </c>
    </row>
    <row r="265" spans="1:6" ht="15.75" thickBot="1" x14ac:dyDescent="0.3">
      <c r="A265" s="91" t="s">
        <v>53</v>
      </c>
      <c r="B265" s="92" t="s">
        <v>17</v>
      </c>
      <c r="C265" s="96">
        <v>45112</v>
      </c>
      <c r="D265" s="93" t="s">
        <v>185</v>
      </c>
      <c r="E265" s="93">
        <v>2023</v>
      </c>
      <c r="F265" s="94">
        <v>0.93</v>
      </c>
    </row>
    <row r="266" spans="1:6" ht="15.75" thickBot="1" x14ac:dyDescent="0.3">
      <c r="A266" s="87" t="s">
        <v>133</v>
      </c>
      <c r="B266" s="88" t="s">
        <v>17</v>
      </c>
      <c r="C266" s="95">
        <v>45112</v>
      </c>
      <c r="D266" s="89" t="s">
        <v>185</v>
      </c>
      <c r="E266" s="89">
        <v>2023</v>
      </c>
      <c r="F266" s="90">
        <v>2.2400000000000002</v>
      </c>
    </row>
    <row r="267" spans="1:6" ht="15.75" thickBot="1" x14ac:dyDescent="0.3">
      <c r="A267" s="91" t="s">
        <v>81</v>
      </c>
      <c r="B267" s="92" t="s">
        <v>17</v>
      </c>
      <c r="C267" s="96">
        <v>45112</v>
      </c>
      <c r="D267" s="93" t="s">
        <v>185</v>
      </c>
      <c r="E267" s="93">
        <v>2023</v>
      </c>
      <c r="F267" s="94">
        <v>0.77</v>
      </c>
    </row>
    <row r="268" spans="1:6" ht="15.75" thickBot="1" x14ac:dyDescent="0.3">
      <c r="A268" s="87" t="s">
        <v>134</v>
      </c>
      <c r="B268" s="88" t="s">
        <v>17</v>
      </c>
      <c r="C268" s="95">
        <v>45112</v>
      </c>
      <c r="D268" s="89" t="s">
        <v>185</v>
      </c>
      <c r="E268" s="89">
        <v>2023</v>
      </c>
      <c r="F268" s="90">
        <v>2.1</v>
      </c>
    </row>
    <row r="269" spans="1:6" ht="15.75" thickBot="1" x14ac:dyDescent="0.3">
      <c r="A269" s="91" t="s">
        <v>55</v>
      </c>
      <c r="B269" s="92" t="s">
        <v>17</v>
      </c>
      <c r="C269" s="96">
        <v>45112</v>
      </c>
      <c r="D269" s="93" t="s">
        <v>185</v>
      </c>
      <c r="E269" s="93">
        <v>2023</v>
      </c>
      <c r="F269" s="94">
        <v>0.91</v>
      </c>
    </row>
    <row r="270" spans="1:6" ht="15.75" thickBot="1" x14ac:dyDescent="0.3">
      <c r="A270" s="87" t="s">
        <v>100</v>
      </c>
      <c r="B270" s="88" t="s">
        <v>17</v>
      </c>
      <c r="C270" s="95">
        <v>45112</v>
      </c>
      <c r="D270" s="89" t="s">
        <v>185</v>
      </c>
      <c r="E270" s="89">
        <v>2023</v>
      </c>
      <c r="F270" s="90">
        <v>1.1000000000000001</v>
      </c>
    </row>
    <row r="271" spans="1:6" ht="15.75" thickBot="1" x14ac:dyDescent="0.3">
      <c r="A271" s="91" t="s">
        <v>99</v>
      </c>
      <c r="B271" s="92" t="s">
        <v>17</v>
      </c>
      <c r="C271" s="96">
        <v>45112</v>
      </c>
      <c r="D271" s="93" t="s">
        <v>185</v>
      </c>
      <c r="E271" s="93">
        <v>2023</v>
      </c>
      <c r="F271" s="94">
        <v>0.79</v>
      </c>
    </row>
    <row r="272" spans="1:6" ht="15.75" thickBot="1" x14ac:dyDescent="0.3">
      <c r="A272" s="87" t="s">
        <v>81</v>
      </c>
      <c r="B272" s="88" t="s">
        <v>17</v>
      </c>
      <c r="C272" s="95">
        <v>45112</v>
      </c>
      <c r="D272" s="89" t="s">
        <v>185</v>
      </c>
      <c r="E272" s="89">
        <v>2023</v>
      </c>
      <c r="F272" s="90">
        <v>0.63</v>
      </c>
    </row>
    <row r="273" spans="1:6" ht="15.75" thickBot="1" x14ac:dyDescent="0.3">
      <c r="A273" s="91" t="s">
        <v>96</v>
      </c>
      <c r="B273" s="92" t="s">
        <v>17</v>
      </c>
      <c r="C273" s="96">
        <v>45113</v>
      </c>
      <c r="D273" s="93" t="s">
        <v>185</v>
      </c>
      <c r="E273" s="93">
        <v>2023</v>
      </c>
      <c r="F273" s="94">
        <v>3.45</v>
      </c>
    </row>
    <row r="274" spans="1:6" ht="15.75" thickBot="1" x14ac:dyDescent="0.3">
      <c r="A274" s="87" t="s">
        <v>135</v>
      </c>
      <c r="B274" s="88" t="s">
        <v>17</v>
      </c>
      <c r="C274" s="95">
        <v>45113</v>
      </c>
      <c r="D274" s="89" t="s">
        <v>185</v>
      </c>
      <c r="E274" s="89">
        <v>2023</v>
      </c>
      <c r="F274" s="90">
        <v>2.5</v>
      </c>
    </row>
    <row r="275" spans="1:6" ht="15.75" thickBot="1" x14ac:dyDescent="0.3">
      <c r="A275" s="91" t="s">
        <v>131</v>
      </c>
      <c r="B275" s="92" t="s">
        <v>17</v>
      </c>
      <c r="C275" s="96">
        <v>45114</v>
      </c>
      <c r="D275" s="93" t="s">
        <v>185</v>
      </c>
      <c r="E275" s="93">
        <v>2023</v>
      </c>
      <c r="F275" s="94">
        <v>3.92</v>
      </c>
    </row>
    <row r="276" spans="1:6" ht="15.75" thickBot="1" x14ac:dyDescent="0.3">
      <c r="A276" s="87" t="s">
        <v>131</v>
      </c>
      <c r="B276" s="88" t="s">
        <v>17</v>
      </c>
      <c r="C276" s="95">
        <v>45114</v>
      </c>
      <c r="D276" s="89" t="s">
        <v>185</v>
      </c>
      <c r="E276" s="89">
        <v>2023</v>
      </c>
      <c r="F276" s="90">
        <v>0.08</v>
      </c>
    </row>
    <row r="277" spans="1:6" ht="15.75" thickBot="1" x14ac:dyDescent="0.3">
      <c r="A277" s="91" t="s">
        <v>130</v>
      </c>
      <c r="B277" s="92" t="s">
        <v>17</v>
      </c>
      <c r="C277" s="96">
        <v>45117</v>
      </c>
      <c r="D277" s="93" t="s">
        <v>185</v>
      </c>
      <c r="E277" s="93">
        <v>2023</v>
      </c>
      <c r="F277" s="94">
        <v>2.5499999999999998</v>
      </c>
    </row>
    <row r="278" spans="1:6" ht="15.75" thickBot="1" x14ac:dyDescent="0.3">
      <c r="A278" s="87" t="s">
        <v>65</v>
      </c>
      <c r="B278" s="88" t="s">
        <v>17</v>
      </c>
      <c r="C278" s="95">
        <v>45118</v>
      </c>
      <c r="D278" s="89" t="s">
        <v>185</v>
      </c>
      <c r="E278" s="89">
        <v>2023</v>
      </c>
      <c r="F278" s="90">
        <v>0.2</v>
      </c>
    </row>
    <row r="279" spans="1:6" ht="15.75" thickBot="1" x14ac:dyDescent="0.3">
      <c r="A279" s="91" t="s">
        <v>136</v>
      </c>
      <c r="B279" s="92" t="s">
        <v>17</v>
      </c>
      <c r="C279" s="96">
        <v>45118</v>
      </c>
      <c r="D279" s="93" t="s">
        <v>185</v>
      </c>
      <c r="E279" s="93">
        <v>2023</v>
      </c>
      <c r="F279" s="94">
        <v>1.78</v>
      </c>
    </row>
    <row r="280" spans="1:6" ht="15.75" thickBot="1" x14ac:dyDescent="0.3">
      <c r="A280" s="87" t="s">
        <v>125</v>
      </c>
      <c r="B280" s="88" t="s">
        <v>17</v>
      </c>
      <c r="C280" s="95">
        <v>45119</v>
      </c>
      <c r="D280" s="89" t="s">
        <v>185</v>
      </c>
      <c r="E280" s="89">
        <v>2023</v>
      </c>
      <c r="F280" s="90">
        <v>5.17</v>
      </c>
    </row>
    <row r="281" spans="1:6" ht="15.75" thickBot="1" x14ac:dyDescent="0.3">
      <c r="A281" s="91" t="s">
        <v>152</v>
      </c>
      <c r="B281" s="92" t="s">
        <v>17</v>
      </c>
      <c r="C281" s="96">
        <v>45119</v>
      </c>
      <c r="D281" s="93" t="s">
        <v>185</v>
      </c>
      <c r="E281" s="93">
        <v>2023</v>
      </c>
      <c r="F281" s="94">
        <v>0.6</v>
      </c>
    </row>
    <row r="282" spans="1:6" ht="15.75" thickBot="1" x14ac:dyDescent="0.3">
      <c r="A282" s="87" t="s">
        <v>124</v>
      </c>
      <c r="B282" s="88" t="s">
        <v>17</v>
      </c>
      <c r="C282" s="95">
        <v>45120</v>
      </c>
      <c r="D282" s="89" t="s">
        <v>185</v>
      </c>
      <c r="E282" s="89">
        <v>2023</v>
      </c>
      <c r="F282" s="90">
        <v>3.47</v>
      </c>
    </row>
    <row r="283" spans="1:6" ht="15.75" thickBot="1" x14ac:dyDescent="0.3">
      <c r="A283" s="91" t="s">
        <v>93</v>
      </c>
      <c r="B283" s="92" t="s">
        <v>17</v>
      </c>
      <c r="C283" s="96">
        <v>45120</v>
      </c>
      <c r="D283" s="93" t="s">
        <v>185</v>
      </c>
      <c r="E283" s="93">
        <v>2023</v>
      </c>
      <c r="F283" s="94">
        <v>1.45</v>
      </c>
    </row>
    <row r="284" spans="1:6" ht="15.75" thickBot="1" x14ac:dyDescent="0.3">
      <c r="A284" s="99" t="s">
        <v>138</v>
      </c>
      <c r="B284" s="99" t="s">
        <v>17</v>
      </c>
      <c r="C284" s="100">
        <v>45124</v>
      </c>
      <c r="D284" s="97" t="s">
        <v>185</v>
      </c>
      <c r="E284" s="97">
        <v>2023</v>
      </c>
      <c r="F284" s="101">
        <v>1.92</v>
      </c>
    </row>
    <row r="285" spans="1:6" ht="15.75" thickBot="1" x14ac:dyDescent="0.3">
      <c r="A285" s="102" t="s">
        <v>137</v>
      </c>
      <c r="B285" s="102" t="s">
        <v>17</v>
      </c>
      <c r="C285" s="103">
        <v>45124</v>
      </c>
      <c r="D285" s="98" t="s">
        <v>185</v>
      </c>
      <c r="E285" s="98">
        <v>2023</v>
      </c>
      <c r="F285" s="104">
        <v>2.2400000000000002</v>
      </c>
    </row>
    <row r="286" spans="1:6" ht="15.75" thickBot="1" x14ac:dyDescent="0.3">
      <c r="A286" s="99" t="s">
        <v>139</v>
      </c>
      <c r="B286" s="99" t="s">
        <v>17</v>
      </c>
      <c r="C286" s="100">
        <v>45124</v>
      </c>
      <c r="D286" s="97" t="s">
        <v>185</v>
      </c>
      <c r="E286" s="97">
        <v>2023</v>
      </c>
      <c r="F286" s="101">
        <v>2</v>
      </c>
    </row>
    <row r="287" spans="1:6" ht="15.75" thickBot="1" x14ac:dyDescent="0.3">
      <c r="A287" s="102" t="s">
        <v>51</v>
      </c>
      <c r="B287" s="102" t="s">
        <v>17</v>
      </c>
      <c r="C287" s="103">
        <v>45124</v>
      </c>
      <c r="D287" s="98" t="s">
        <v>185</v>
      </c>
      <c r="E287" s="98">
        <v>2023</v>
      </c>
      <c r="F287" s="104">
        <v>0.12</v>
      </c>
    </row>
    <row r="288" spans="1:6" ht="15.75" thickBot="1" x14ac:dyDescent="0.3">
      <c r="A288" s="99" t="s">
        <v>140</v>
      </c>
      <c r="B288" s="99" t="s">
        <v>17</v>
      </c>
      <c r="C288" s="100">
        <v>45125</v>
      </c>
      <c r="D288" s="97" t="s">
        <v>185</v>
      </c>
      <c r="E288" s="97">
        <v>2023</v>
      </c>
      <c r="F288" s="101">
        <v>2.31</v>
      </c>
    </row>
    <row r="289" spans="1:6" ht="15.75" thickBot="1" x14ac:dyDescent="0.3">
      <c r="A289" s="102" t="s">
        <v>140</v>
      </c>
      <c r="B289" s="102" t="s">
        <v>17</v>
      </c>
      <c r="C289" s="103">
        <v>45125</v>
      </c>
      <c r="D289" s="98" t="s">
        <v>185</v>
      </c>
      <c r="E289" s="98">
        <v>2023</v>
      </c>
      <c r="F289" s="104">
        <v>0.14000000000000001</v>
      </c>
    </row>
    <row r="290" spans="1:6" ht="15.75" thickBot="1" x14ac:dyDescent="0.3">
      <c r="A290" s="99" t="s">
        <v>58</v>
      </c>
      <c r="B290" s="99" t="s">
        <v>17</v>
      </c>
      <c r="C290" s="100">
        <v>45127</v>
      </c>
      <c r="D290" s="97" t="s">
        <v>185</v>
      </c>
      <c r="E290" s="97">
        <v>2023</v>
      </c>
      <c r="F290" s="101">
        <v>0.76</v>
      </c>
    </row>
    <row r="291" spans="1:6" ht="15.75" thickBot="1" x14ac:dyDescent="0.3">
      <c r="A291" s="102" t="s">
        <v>141</v>
      </c>
      <c r="B291" s="102" t="s">
        <v>17</v>
      </c>
      <c r="C291" s="103">
        <v>45128</v>
      </c>
      <c r="D291" s="98" t="s">
        <v>185</v>
      </c>
      <c r="E291" s="98">
        <v>2023</v>
      </c>
      <c r="F291" s="104">
        <v>0.72</v>
      </c>
    </row>
    <row r="292" spans="1:6" ht="15.75" thickBot="1" x14ac:dyDescent="0.3">
      <c r="A292" s="99" t="s">
        <v>88</v>
      </c>
      <c r="B292" s="99" t="s">
        <v>17</v>
      </c>
      <c r="C292" s="100">
        <v>45131</v>
      </c>
      <c r="D292" s="97" t="s">
        <v>185</v>
      </c>
      <c r="E292" s="97">
        <v>2023</v>
      </c>
      <c r="F292" s="101">
        <v>0.69</v>
      </c>
    </row>
    <row r="293" spans="1:6" ht="15.75" thickBot="1" x14ac:dyDescent="0.3">
      <c r="A293" s="102" t="s">
        <v>56</v>
      </c>
      <c r="B293" s="102" t="s">
        <v>17</v>
      </c>
      <c r="C293" s="103">
        <v>45131</v>
      </c>
      <c r="D293" s="98" t="s">
        <v>185</v>
      </c>
      <c r="E293" s="98">
        <v>2023</v>
      </c>
      <c r="F293" s="104">
        <v>0.56000000000000005</v>
      </c>
    </row>
    <row r="294" spans="1:6" ht="15.75" thickBot="1" x14ac:dyDescent="0.3">
      <c r="A294" s="99" t="s">
        <v>64</v>
      </c>
      <c r="B294" s="99" t="s">
        <v>17</v>
      </c>
      <c r="C294" s="100">
        <v>45132</v>
      </c>
      <c r="D294" s="97" t="s">
        <v>185</v>
      </c>
      <c r="E294" s="97">
        <v>2023</v>
      </c>
      <c r="F294" s="101">
        <v>0.66</v>
      </c>
    </row>
    <row r="295" spans="1:6" ht="15.75" thickBot="1" x14ac:dyDescent="0.3">
      <c r="A295" s="102" t="s">
        <v>164</v>
      </c>
      <c r="B295" s="102" t="s">
        <v>17</v>
      </c>
      <c r="C295" s="103">
        <v>45132</v>
      </c>
      <c r="D295" s="98" t="s">
        <v>185</v>
      </c>
      <c r="E295" s="98">
        <v>2023</v>
      </c>
      <c r="F295" s="104">
        <v>0.96</v>
      </c>
    </row>
    <row r="296" spans="1:6" ht="15.75" thickBot="1" x14ac:dyDescent="0.3">
      <c r="A296" s="99" t="s">
        <v>144</v>
      </c>
      <c r="B296" s="99" t="s">
        <v>17</v>
      </c>
      <c r="C296" s="100">
        <v>45134</v>
      </c>
      <c r="D296" s="97" t="s">
        <v>185</v>
      </c>
      <c r="E296" s="97">
        <v>2023</v>
      </c>
      <c r="F296" s="101">
        <v>1.6</v>
      </c>
    </row>
    <row r="297" spans="1:6" ht="15.75" thickBot="1" x14ac:dyDescent="0.3">
      <c r="A297" s="102" t="s">
        <v>179</v>
      </c>
      <c r="B297" s="102" t="s">
        <v>17</v>
      </c>
      <c r="C297" s="103">
        <v>45135</v>
      </c>
      <c r="D297" s="98" t="s">
        <v>185</v>
      </c>
      <c r="E297" s="98">
        <v>2023</v>
      </c>
      <c r="F297" s="104">
        <v>2.5</v>
      </c>
    </row>
    <row r="298" spans="1:6" ht="15.75" thickBot="1" x14ac:dyDescent="0.3">
      <c r="A298" s="99" t="s">
        <v>78</v>
      </c>
      <c r="B298" s="99" t="s">
        <v>17</v>
      </c>
      <c r="C298" s="100">
        <v>45135</v>
      </c>
      <c r="D298" s="97" t="s">
        <v>185</v>
      </c>
      <c r="E298" s="97">
        <v>2023</v>
      </c>
      <c r="F298" s="101">
        <v>2.8</v>
      </c>
    </row>
    <row r="299" spans="1:6" ht="15.75" thickBot="1" x14ac:dyDescent="0.3">
      <c r="A299" s="102" t="s">
        <v>171</v>
      </c>
      <c r="B299" s="102" t="s">
        <v>17</v>
      </c>
      <c r="C299" s="103">
        <v>45135</v>
      </c>
      <c r="D299" s="98" t="s">
        <v>185</v>
      </c>
      <c r="E299" s="98">
        <v>2023</v>
      </c>
      <c r="F299" s="104">
        <v>0.64</v>
      </c>
    </row>
    <row r="300" spans="1:6" ht="15.75" thickBot="1" x14ac:dyDescent="0.3">
      <c r="A300" s="99" t="s">
        <v>143</v>
      </c>
      <c r="B300" s="99" t="s">
        <v>17</v>
      </c>
      <c r="C300" s="100">
        <v>45135</v>
      </c>
      <c r="D300" s="97" t="s">
        <v>185</v>
      </c>
      <c r="E300" s="97">
        <v>2023</v>
      </c>
      <c r="F300" s="101">
        <v>2.25</v>
      </c>
    </row>
    <row r="301" spans="1:6" ht="15.75" thickBot="1" x14ac:dyDescent="0.3">
      <c r="A301" s="102" t="s">
        <v>171</v>
      </c>
      <c r="B301" s="102" t="s">
        <v>18</v>
      </c>
      <c r="C301" s="103">
        <v>45135</v>
      </c>
      <c r="D301" s="98" t="s">
        <v>185</v>
      </c>
      <c r="E301" s="98">
        <v>2023</v>
      </c>
      <c r="F301" s="104">
        <v>1.1200000000000001</v>
      </c>
    </row>
    <row r="302" spans="1:6" ht="15.75" thickBot="1" x14ac:dyDescent="0.3">
      <c r="A302" s="99" t="s">
        <v>59</v>
      </c>
      <c r="B302" s="99" t="s">
        <v>17</v>
      </c>
      <c r="C302" s="100">
        <v>45138</v>
      </c>
      <c r="D302" s="97" t="s">
        <v>185</v>
      </c>
      <c r="E302" s="97">
        <v>2023</v>
      </c>
      <c r="F302" s="101">
        <v>1.0900000000000001</v>
      </c>
    </row>
    <row r="303" spans="1:6" ht="15.75" thickBot="1" x14ac:dyDescent="0.3">
      <c r="A303" s="102" t="s">
        <v>167</v>
      </c>
      <c r="B303" s="102" t="s">
        <v>17</v>
      </c>
      <c r="C303" s="103">
        <v>45138</v>
      </c>
      <c r="D303" s="98" t="s">
        <v>185</v>
      </c>
      <c r="E303" s="98">
        <v>2023</v>
      </c>
      <c r="F303" s="104">
        <v>0.82</v>
      </c>
    </row>
    <row r="304" spans="1:6" ht="15.75" thickBot="1" x14ac:dyDescent="0.3">
      <c r="A304" s="99" t="s">
        <v>146</v>
      </c>
      <c r="B304" s="99" t="s">
        <v>17</v>
      </c>
      <c r="C304" s="100">
        <v>45138</v>
      </c>
      <c r="D304" s="97" t="s">
        <v>185</v>
      </c>
      <c r="E304" s="97">
        <v>2023</v>
      </c>
      <c r="F304" s="101">
        <v>1.02</v>
      </c>
    </row>
    <row r="305" spans="1:6" ht="15.75" thickBot="1" x14ac:dyDescent="0.3">
      <c r="A305" s="102" t="s">
        <v>92</v>
      </c>
      <c r="B305" s="102" t="s">
        <v>17</v>
      </c>
      <c r="C305" s="103">
        <v>45138</v>
      </c>
      <c r="D305" s="98" t="s">
        <v>185</v>
      </c>
      <c r="E305" s="98">
        <v>2023</v>
      </c>
      <c r="F305" s="104">
        <v>0.71</v>
      </c>
    </row>
    <row r="306" spans="1:6" ht="15.75" thickBot="1" x14ac:dyDescent="0.3">
      <c r="A306" s="99" t="s">
        <v>148</v>
      </c>
      <c r="B306" s="99" t="s">
        <v>17</v>
      </c>
      <c r="C306" s="100">
        <v>45138</v>
      </c>
      <c r="D306" s="97" t="s">
        <v>185</v>
      </c>
      <c r="E306" s="97">
        <v>2023</v>
      </c>
      <c r="F306" s="101">
        <v>1.3</v>
      </c>
    </row>
    <row r="307" spans="1:6" ht="15.75" thickBot="1" x14ac:dyDescent="0.3">
      <c r="A307" s="102" t="s">
        <v>147</v>
      </c>
      <c r="B307" s="102" t="s">
        <v>17</v>
      </c>
      <c r="C307" s="103">
        <v>45138</v>
      </c>
      <c r="D307" s="98" t="s">
        <v>185</v>
      </c>
      <c r="E307" s="98">
        <v>2023</v>
      </c>
      <c r="F307" s="104">
        <v>0.64</v>
      </c>
    </row>
    <row r="308" spans="1:6" ht="15.75" thickBot="1" x14ac:dyDescent="0.3">
      <c r="A308" s="99" t="s">
        <v>145</v>
      </c>
      <c r="B308" s="99" t="s">
        <v>17</v>
      </c>
      <c r="C308" s="100">
        <v>45138</v>
      </c>
      <c r="D308" s="97" t="s">
        <v>185</v>
      </c>
      <c r="E308" s="97">
        <v>2023</v>
      </c>
      <c r="F308" s="101">
        <v>1.1200000000000001</v>
      </c>
    </row>
    <row r="309" spans="1:6" ht="15.75" thickBot="1" x14ac:dyDescent="0.3">
      <c r="A309" s="102" t="s">
        <v>91</v>
      </c>
      <c r="B309" s="102" t="s">
        <v>17</v>
      </c>
      <c r="C309" s="103">
        <v>45138</v>
      </c>
      <c r="D309" s="98" t="s">
        <v>185</v>
      </c>
      <c r="E309" s="98">
        <v>2023</v>
      </c>
      <c r="F309" s="104">
        <v>0.86</v>
      </c>
    </row>
    <row r="310" spans="1:6" ht="15.75" thickBot="1" x14ac:dyDescent="0.3">
      <c r="A310" s="99" t="s">
        <v>172</v>
      </c>
      <c r="B310" s="99" t="s">
        <v>17</v>
      </c>
      <c r="C310" s="100">
        <v>45138</v>
      </c>
      <c r="D310" s="97" t="s">
        <v>185</v>
      </c>
      <c r="E310" s="97">
        <v>2023</v>
      </c>
      <c r="F310" s="101">
        <v>0.95</v>
      </c>
    </row>
    <row r="311" spans="1:6" ht="15.75" thickBot="1" x14ac:dyDescent="0.3">
      <c r="A311" s="102" t="s">
        <v>149</v>
      </c>
      <c r="B311" s="102" t="s">
        <v>17</v>
      </c>
      <c r="C311" s="103">
        <v>45138</v>
      </c>
      <c r="D311" s="98" t="s">
        <v>185</v>
      </c>
      <c r="E311" s="98">
        <v>2023</v>
      </c>
      <c r="F311" s="104">
        <v>1.26</v>
      </c>
    </row>
    <row r="312" spans="1:6" ht="15.75" thickBot="1" x14ac:dyDescent="0.3">
      <c r="A312" s="99" t="s">
        <v>106</v>
      </c>
      <c r="B312" s="99" t="s">
        <v>17</v>
      </c>
      <c r="C312" s="100">
        <v>45138</v>
      </c>
      <c r="D312" s="97" t="s">
        <v>185</v>
      </c>
      <c r="E312" s="97">
        <v>2023</v>
      </c>
      <c r="F312" s="101">
        <v>0.86</v>
      </c>
    </row>
    <row r="313" spans="1:6" ht="15.75" thickBot="1" x14ac:dyDescent="0.3">
      <c r="A313" s="102" t="s">
        <v>151</v>
      </c>
      <c r="B313" s="102" t="s">
        <v>17</v>
      </c>
      <c r="C313" s="103">
        <v>45139</v>
      </c>
      <c r="D313" s="98" t="s">
        <v>186</v>
      </c>
      <c r="E313" s="98">
        <v>2023</v>
      </c>
      <c r="F313" s="104">
        <v>1.1100000000000001</v>
      </c>
    </row>
    <row r="314" spans="1:6" ht="15.75" thickBot="1" x14ac:dyDescent="0.3">
      <c r="A314" s="99" t="s">
        <v>55</v>
      </c>
      <c r="B314" s="99" t="s">
        <v>17</v>
      </c>
      <c r="C314" s="100">
        <v>45139</v>
      </c>
      <c r="D314" s="97" t="s">
        <v>186</v>
      </c>
      <c r="E314" s="97">
        <v>2023</v>
      </c>
      <c r="F314" s="101">
        <v>0.91</v>
      </c>
    </row>
    <row r="315" spans="1:6" ht="15.75" thickBot="1" x14ac:dyDescent="0.3">
      <c r="A315" s="102" t="s">
        <v>50</v>
      </c>
      <c r="B315" s="102" t="s">
        <v>17</v>
      </c>
      <c r="C315" s="103">
        <v>45139</v>
      </c>
      <c r="D315" s="98" t="s">
        <v>186</v>
      </c>
      <c r="E315" s="98">
        <v>2023</v>
      </c>
      <c r="F315" s="104">
        <v>1.23</v>
      </c>
    </row>
    <row r="316" spans="1:6" ht="15.75" thickBot="1" x14ac:dyDescent="0.3">
      <c r="A316" s="99" t="s">
        <v>101</v>
      </c>
      <c r="B316" s="99" t="s">
        <v>17</v>
      </c>
      <c r="C316" s="100">
        <v>45139</v>
      </c>
      <c r="D316" s="97" t="s">
        <v>186</v>
      </c>
      <c r="E316" s="97">
        <v>2023</v>
      </c>
      <c r="F316" s="101">
        <v>0.77</v>
      </c>
    </row>
    <row r="317" spans="1:6" ht="15.75" thickBot="1" x14ac:dyDescent="0.3">
      <c r="A317" s="102" t="s">
        <v>99</v>
      </c>
      <c r="B317" s="102" t="s">
        <v>17</v>
      </c>
      <c r="C317" s="103">
        <v>45139</v>
      </c>
      <c r="D317" s="98" t="s">
        <v>186</v>
      </c>
      <c r="E317" s="98">
        <v>2023</v>
      </c>
      <c r="F317" s="104">
        <v>0.79</v>
      </c>
    </row>
    <row r="318" spans="1:6" ht="15.75" thickBot="1" x14ac:dyDescent="0.3">
      <c r="A318" s="99" t="s">
        <v>53</v>
      </c>
      <c r="B318" s="99" t="s">
        <v>17</v>
      </c>
      <c r="C318" s="100">
        <v>45139</v>
      </c>
      <c r="D318" s="97" t="s">
        <v>186</v>
      </c>
      <c r="E318" s="97">
        <v>2023</v>
      </c>
      <c r="F318" s="101">
        <v>0.93</v>
      </c>
    </row>
    <row r="319" spans="1:6" ht="15.75" thickBot="1" x14ac:dyDescent="0.3">
      <c r="A319" s="102" t="s">
        <v>79</v>
      </c>
      <c r="B319" s="102" t="s">
        <v>17</v>
      </c>
      <c r="C319" s="103">
        <v>45139</v>
      </c>
      <c r="D319" s="98" t="s">
        <v>186</v>
      </c>
      <c r="E319" s="98">
        <v>2023</v>
      </c>
      <c r="F319" s="104">
        <v>0.94</v>
      </c>
    </row>
    <row r="320" spans="1:6" ht="15.75" thickBot="1" x14ac:dyDescent="0.3">
      <c r="A320" s="99" t="s">
        <v>100</v>
      </c>
      <c r="B320" s="99" t="s">
        <v>17</v>
      </c>
      <c r="C320" s="100">
        <v>45139</v>
      </c>
      <c r="D320" s="97" t="s">
        <v>186</v>
      </c>
      <c r="E320" s="97">
        <v>2023</v>
      </c>
      <c r="F320" s="101">
        <v>1.1000000000000001</v>
      </c>
    </row>
    <row r="321" spans="1:6" ht="15.75" thickBot="1" x14ac:dyDescent="0.3">
      <c r="A321" s="102" t="s">
        <v>81</v>
      </c>
      <c r="B321" s="102" t="s">
        <v>17</v>
      </c>
      <c r="C321" s="103">
        <v>45139</v>
      </c>
      <c r="D321" s="98" t="s">
        <v>186</v>
      </c>
      <c r="E321" s="98">
        <v>2023</v>
      </c>
      <c r="F321" s="104">
        <v>0.77</v>
      </c>
    </row>
    <row r="322" spans="1:6" ht="15.75" thickBot="1" x14ac:dyDescent="0.3">
      <c r="A322" s="99" t="s">
        <v>102</v>
      </c>
      <c r="B322" s="99" t="s">
        <v>17</v>
      </c>
      <c r="C322" s="100">
        <v>45139</v>
      </c>
      <c r="D322" s="97" t="s">
        <v>186</v>
      </c>
      <c r="E322" s="97">
        <v>2023</v>
      </c>
      <c r="F322" s="101">
        <v>0.82</v>
      </c>
    </row>
    <row r="323" spans="1:6" ht="15.75" thickBot="1" x14ac:dyDescent="0.3">
      <c r="A323" s="102" t="s">
        <v>105</v>
      </c>
      <c r="B323" s="102" t="s">
        <v>17</v>
      </c>
      <c r="C323" s="103">
        <v>45139</v>
      </c>
      <c r="D323" s="98" t="s">
        <v>186</v>
      </c>
      <c r="E323" s="98">
        <v>2023</v>
      </c>
      <c r="F323" s="104">
        <v>1.17</v>
      </c>
    </row>
    <row r="324" spans="1:6" ht="15.75" thickBot="1" x14ac:dyDescent="0.3">
      <c r="A324" s="99" t="s">
        <v>50</v>
      </c>
      <c r="B324" s="99" t="s">
        <v>18</v>
      </c>
      <c r="C324" s="100">
        <v>45139</v>
      </c>
      <c r="D324" s="97" t="s">
        <v>186</v>
      </c>
      <c r="E324" s="97">
        <v>2023</v>
      </c>
      <c r="F324" s="101">
        <v>0.86</v>
      </c>
    </row>
    <row r="325" spans="1:6" ht="15.75" thickBot="1" x14ac:dyDescent="0.3">
      <c r="A325" s="102" t="s">
        <v>81</v>
      </c>
      <c r="B325" s="102" t="s">
        <v>18</v>
      </c>
      <c r="C325" s="103">
        <v>45139</v>
      </c>
      <c r="D325" s="98" t="s">
        <v>186</v>
      </c>
      <c r="E325" s="98">
        <v>2023</v>
      </c>
      <c r="F325" s="104">
        <v>0.63</v>
      </c>
    </row>
    <row r="326" spans="1:6" ht="15.75" thickBot="1" x14ac:dyDescent="0.3">
      <c r="A326" s="99" t="s">
        <v>20</v>
      </c>
      <c r="B326" s="99" t="s">
        <v>17</v>
      </c>
      <c r="C326" s="100">
        <v>45145</v>
      </c>
      <c r="D326" s="97" t="s">
        <v>186</v>
      </c>
      <c r="E326" s="97">
        <v>2023</v>
      </c>
      <c r="F326" s="101">
        <v>5.55</v>
      </c>
    </row>
    <row r="327" spans="1:6" ht="15.75" thickBot="1" x14ac:dyDescent="0.3">
      <c r="A327" s="102" t="s">
        <v>152</v>
      </c>
      <c r="B327" s="102" t="s">
        <v>17</v>
      </c>
      <c r="C327" s="103">
        <v>45147</v>
      </c>
      <c r="D327" s="98" t="s">
        <v>186</v>
      </c>
      <c r="E327" s="98">
        <v>2023</v>
      </c>
      <c r="F327" s="104">
        <v>0.6</v>
      </c>
    </row>
    <row r="328" spans="1:6" ht="15.75" thickBot="1" x14ac:dyDescent="0.3">
      <c r="A328" s="99" t="s">
        <v>82</v>
      </c>
      <c r="B328" s="99" t="s">
        <v>17</v>
      </c>
      <c r="C328" s="100">
        <v>45149</v>
      </c>
      <c r="D328" s="97" t="s">
        <v>186</v>
      </c>
      <c r="E328" s="97">
        <v>2023</v>
      </c>
      <c r="F328" s="101">
        <v>2.0299999999999998</v>
      </c>
    </row>
    <row r="329" spans="1:6" ht="15.75" thickBot="1" x14ac:dyDescent="0.3">
      <c r="A329" s="102" t="s">
        <v>51</v>
      </c>
      <c r="B329" s="102" t="s">
        <v>17</v>
      </c>
      <c r="C329" s="103">
        <v>45152</v>
      </c>
      <c r="D329" s="98" t="s">
        <v>186</v>
      </c>
      <c r="E329" s="98">
        <v>2023</v>
      </c>
      <c r="F329" s="104">
        <v>7.0000000000000007E-2</v>
      </c>
    </row>
    <row r="330" spans="1:6" ht="15.75" thickBot="1" x14ac:dyDescent="0.3">
      <c r="A330" s="99" t="s">
        <v>36</v>
      </c>
      <c r="B330" s="99" t="s">
        <v>17</v>
      </c>
      <c r="C330" s="100">
        <v>45153</v>
      </c>
      <c r="D330" s="97" t="s">
        <v>186</v>
      </c>
      <c r="E330" s="97">
        <v>2023</v>
      </c>
      <c r="F330" s="101">
        <v>0.97</v>
      </c>
    </row>
    <row r="331" spans="1:6" ht="15.75" thickBot="1" x14ac:dyDescent="0.3">
      <c r="A331" s="102" t="s">
        <v>104</v>
      </c>
      <c r="B331" s="102" t="s">
        <v>17</v>
      </c>
      <c r="C331" s="103">
        <v>45153</v>
      </c>
      <c r="D331" s="98" t="s">
        <v>186</v>
      </c>
      <c r="E331" s="98">
        <v>2023</v>
      </c>
      <c r="F331" s="104">
        <v>3.5</v>
      </c>
    </row>
    <row r="332" spans="1:6" ht="15.75" thickBot="1" x14ac:dyDescent="0.3">
      <c r="A332" s="99" t="s">
        <v>160</v>
      </c>
      <c r="B332" s="99" t="s">
        <v>17</v>
      </c>
      <c r="C332" s="100">
        <v>45155</v>
      </c>
      <c r="D332" s="97" t="s">
        <v>186</v>
      </c>
      <c r="E332" s="97">
        <v>2023</v>
      </c>
      <c r="F332" s="101">
        <v>1.25</v>
      </c>
    </row>
    <row r="333" spans="1:6" ht="15.75" thickBot="1" x14ac:dyDescent="0.3">
      <c r="A333" s="102" t="s">
        <v>58</v>
      </c>
      <c r="B333" s="102" t="s">
        <v>17</v>
      </c>
      <c r="C333" s="103">
        <v>45155</v>
      </c>
      <c r="D333" s="98" t="s">
        <v>186</v>
      </c>
      <c r="E333" s="98">
        <v>2023</v>
      </c>
      <c r="F333" s="104">
        <v>0.76</v>
      </c>
    </row>
    <row r="334" spans="1:6" ht="15.75" thickBot="1" x14ac:dyDescent="0.3">
      <c r="A334" s="102" t="s">
        <v>89</v>
      </c>
      <c r="B334" s="102" t="s">
        <v>17</v>
      </c>
      <c r="C334" s="103">
        <v>45159</v>
      </c>
      <c r="D334" s="98" t="s">
        <v>186</v>
      </c>
      <c r="E334" s="98">
        <v>2023</v>
      </c>
      <c r="F334" s="104">
        <v>1.4</v>
      </c>
    </row>
    <row r="335" spans="1:6" ht="15.75" thickBot="1" x14ac:dyDescent="0.3">
      <c r="A335" s="99" t="s">
        <v>85</v>
      </c>
      <c r="B335" s="99" t="s">
        <v>17</v>
      </c>
      <c r="C335" s="100">
        <v>45159</v>
      </c>
      <c r="D335" s="97" t="s">
        <v>186</v>
      </c>
      <c r="E335" s="97">
        <v>2023</v>
      </c>
      <c r="F335" s="101">
        <v>1.55</v>
      </c>
    </row>
    <row r="336" spans="1:6" ht="15.75" thickBot="1" x14ac:dyDescent="0.3">
      <c r="A336" s="102" t="s">
        <v>56</v>
      </c>
      <c r="B336" s="102" t="s">
        <v>17</v>
      </c>
      <c r="C336" s="103">
        <v>45160</v>
      </c>
      <c r="D336" s="98" t="s">
        <v>186</v>
      </c>
      <c r="E336" s="98">
        <v>2023</v>
      </c>
      <c r="F336" s="104">
        <v>0.56000000000000005</v>
      </c>
    </row>
    <row r="337" spans="1:6" ht="15.75" thickBot="1" x14ac:dyDescent="0.3">
      <c r="A337" s="99" t="s">
        <v>64</v>
      </c>
      <c r="B337" s="99" t="s">
        <v>17</v>
      </c>
      <c r="C337" s="100">
        <v>45160</v>
      </c>
      <c r="D337" s="97" t="s">
        <v>186</v>
      </c>
      <c r="E337" s="97">
        <v>2023</v>
      </c>
      <c r="F337" s="101">
        <v>0.66</v>
      </c>
    </row>
    <row r="338" spans="1:6" ht="15.75" thickBot="1" x14ac:dyDescent="0.3">
      <c r="A338" s="102" t="s">
        <v>161</v>
      </c>
      <c r="B338" s="102" t="s">
        <v>17</v>
      </c>
      <c r="C338" s="103">
        <v>45161</v>
      </c>
      <c r="D338" s="98" t="s">
        <v>186</v>
      </c>
      <c r="E338" s="98">
        <v>2023</v>
      </c>
      <c r="F338" s="104">
        <v>4.1399999999999997</v>
      </c>
    </row>
    <row r="339" spans="1:6" ht="15.75" thickBot="1" x14ac:dyDescent="0.3">
      <c r="A339" s="99" t="s">
        <v>126</v>
      </c>
      <c r="B339" s="99" t="s">
        <v>17</v>
      </c>
      <c r="C339" s="100">
        <v>45161</v>
      </c>
      <c r="D339" s="97" t="s">
        <v>186</v>
      </c>
      <c r="E339" s="97">
        <v>2023</v>
      </c>
      <c r="F339" s="101">
        <v>0.9</v>
      </c>
    </row>
    <row r="340" spans="1:6" ht="15.75" thickBot="1" x14ac:dyDescent="0.3">
      <c r="A340" s="102" t="s">
        <v>164</v>
      </c>
      <c r="B340" s="102" t="s">
        <v>17</v>
      </c>
      <c r="C340" s="103">
        <v>45161</v>
      </c>
      <c r="D340" s="98" t="s">
        <v>186</v>
      </c>
      <c r="E340" s="98">
        <v>2023</v>
      </c>
      <c r="F340" s="104">
        <v>0.96</v>
      </c>
    </row>
    <row r="341" spans="1:6" ht="15.75" thickBot="1" x14ac:dyDescent="0.3">
      <c r="A341" s="99" t="s">
        <v>97</v>
      </c>
      <c r="B341" s="99" t="s">
        <v>17</v>
      </c>
      <c r="C341" s="100">
        <v>45166</v>
      </c>
      <c r="D341" s="97" t="s">
        <v>186</v>
      </c>
      <c r="E341" s="97">
        <v>2023</v>
      </c>
      <c r="F341" s="101">
        <v>2.34</v>
      </c>
    </row>
    <row r="342" spans="1:6" ht="15.75" thickBot="1" x14ac:dyDescent="0.3">
      <c r="A342" s="102" t="s">
        <v>74</v>
      </c>
      <c r="B342" s="102" t="s">
        <v>17</v>
      </c>
      <c r="C342" s="103">
        <v>45168</v>
      </c>
      <c r="D342" s="98" t="s">
        <v>186</v>
      </c>
      <c r="E342" s="98">
        <v>2023</v>
      </c>
      <c r="F342" s="104">
        <v>3.15</v>
      </c>
    </row>
    <row r="343" spans="1:6" ht="15.75" thickBot="1" x14ac:dyDescent="0.3">
      <c r="A343" s="99" t="s">
        <v>102</v>
      </c>
      <c r="B343" s="99" t="s">
        <v>17</v>
      </c>
      <c r="C343" s="100">
        <v>45168</v>
      </c>
      <c r="D343" s="97" t="s">
        <v>186</v>
      </c>
      <c r="E343" s="97">
        <v>2023</v>
      </c>
      <c r="F343" s="101">
        <v>0.82</v>
      </c>
    </row>
    <row r="344" spans="1:6" ht="15.75" thickBot="1" x14ac:dyDescent="0.3">
      <c r="A344" s="102" t="s">
        <v>171</v>
      </c>
      <c r="B344" s="102" t="s">
        <v>17</v>
      </c>
      <c r="C344" s="103">
        <v>45168</v>
      </c>
      <c r="D344" s="98" t="s">
        <v>186</v>
      </c>
      <c r="E344" s="98">
        <v>2023</v>
      </c>
      <c r="F344" s="104">
        <v>0.64</v>
      </c>
    </row>
    <row r="345" spans="1:6" ht="15.75" thickBot="1" x14ac:dyDescent="0.3">
      <c r="A345" s="99" t="s">
        <v>171</v>
      </c>
      <c r="B345" s="99" t="s">
        <v>18</v>
      </c>
      <c r="C345" s="100">
        <v>45168</v>
      </c>
      <c r="D345" s="97" t="s">
        <v>186</v>
      </c>
      <c r="E345" s="97">
        <v>2023</v>
      </c>
      <c r="F345" s="101">
        <v>1.1200000000000001</v>
      </c>
    </row>
    <row r="346" spans="1:6" ht="15.75" thickBot="1" x14ac:dyDescent="0.3">
      <c r="A346" s="102" t="s">
        <v>92</v>
      </c>
      <c r="B346" s="102" t="s">
        <v>17</v>
      </c>
      <c r="C346" s="103">
        <v>45169</v>
      </c>
      <c r="D346" s="98" t="s">
        <v>186</v>
      </c>
      <c r="E346" s="98">
        <v>2023</v>
      </c>
      <c r="F346" s="104">
        <v>0.7</v>
      </c>
    </row>
    <row r="347" spans="1:6" ht="15.75" thickBot="1" x14ac:dyDescent="0.3">
      <c r="A347" s="99" t="s">
        <v>59</v>
      </c>
      <c r="B347" s="99" t="s">
        <v>17</v>
      </c>
      <c r="C347" s="100">
        <v>45169</v>
      </c>
      <c r="D347" s="97" t="s">
        <v>186</v>
      </c>
      <c r="E347" s="97">
        <v>2023</v>
      </c>
      <c r="F347" s="101">
        <v>1.0900000000000001</v>
      </c>
    </row>
    <row r="348" spans="1:6" ht="15.75" thickBot="1" x14ac:dyDescent="0.3">
      <c r="A348" s="102" t="s">
        <v>172</v>
      </c>
      <c r="B348" s="102" t="s">
        <v>17</v>
      </c>
      <c r="C348" s="103">
        <v>45169</v>
      </c>
      <c r="D348" s="98" t="s">
        <v>186</v>
      </c>
      <c r="E348" s="98">
        <v>2023</v>
      </c>
      <c r="F348" s="104">
        <v>0.95</v>
      </c>
    </row>
    <row r="349" spans="1:6" ht="15.75" thickBot="1" x14ac:dyDescent="0.3">
      <c r="A349" s="99" t="s">
        <v>145</v>
      </c>
      <c r="B349" s="99" t="s">
        <v>17</v>
      </c>
      <c r="C349" s="100">
        <v>45169</v>
      </c>
      <c r="D349" s="97" t="s">
        <v>186</v>
      </c>
      <c r="E349" s="97">
        <v>2023</v>
      </c>
      <c r="F349" s="101">
        <v>1.1200000000000001</v>
      </c>
    </row>
    <row r="350" spans="1:6" ht="15.75" thickBot="1" x14ac:dyDescent="0.3">
      <c r="A350" s="102" t="s">
        <v>146</v>
      </c>
      <c r="B350" s="102" t="s">
        <v>17</v>
      </c>
      <c r="C350" s="103">
        <v>45169</v>
      </c>
      <c r="D350" s="98" t="s">
        <v>186</v>
      </c>
      <c r="E350" s="98">
        <v>2023</v>
      </c>
      <c r="F350" s="104">
        <v>1.02</v>
      </c>
    </row>
    <row r="351" spans="1:6" ht="15.75" thickBot="1" x14ac:dyDescent="0.3">
      <c r="A351" s="99" t="s">
        <v>167</v>
      </c>
      <c r="B351" s="99" t="s">
        <v>17</v>
      </c>
      <c r="C351" s="100">
        <v>45169</v>
      </c>
      <c r="D351" s="97" t="s">
        <v>186</v>
      </c>
      <c r="E351" s="97">
        <v>2023</v>
      </c>
      <c r="F351" s="101">
        <v>0.82</v>
      </c>
    </row>
    <row r="352" spans="1:6" ht="15.75" thickBot="1" x14ac:dyDescent="0.3">
      <c r="A352" s="102" t="s">
        <v>165</v>
      </c>
      <c r="B352" s="102" t="s">
        <v>17</v>
      </c>
      <c r="C352" s="103">
        <v>45169</v>
      </c>
      <c r="D352" s="98" t="s">
        <v>186</v>
      </c>
      <c r="E352" s="98">
        <v>2023</v>
      </c>
      <c r="F352" s="104">
        <v>0.87</v>
      </c>
    </row>
    <row r="353" spans="1:6" ht="15.75" thickBot="1" x14ac:dyDescent="0.3">
      <c r="A353" s="99" t="s">
        <v>105</v>
      </c>
      <c r="B353" s="99" t="s">
        <v>17</v>
      </c>
      <c r="C353" s="100">
        <v>45170</v>
      </c>
      <c r="D353" s="97" t="s">
        <v>187</v>
      </c>
      <c r="E353" s="97">
        <v>2023</v>
      </c>
      <c r="F353" s="101">
        <v>1.17</v>
      </c>
    </row>
    <row r="354" spans="1:6" ht="15.75" thickBot="1" x14ac:dyDescent="0.3">
      <c r="A354" s="102" t="s">
        <v>150</v>
      </c>
      <c r="B354" s="102" t="s">
        <v>17</v>
      </c>
      <c r="C354" s="103">
        <v>45170</v>
      </c>
      <c r="D354" s="98" t="s">
        <v>187</v>
      </c>
      <c r="E354" s="98">
        <v>2023</v>
      </c>
      <c r="F354" s="104">
        <v>0.92</v>
      </c>
    </row>
    <row r="355" spans="1:6" ht="15.75" thickBot="1" x14ac:dyDescent="0.3">
      <c r="A355" s="99" t="s">
        <v>100</v>
      </c>
      <c r="B355" s="99" t="s">
        <v>17</v>
      </c>
      <c r="C355" s="100">
        <v>45170</v>
      </c>
      <c r="D355" s="97" t="s">
        <v>187</v>
      </c>
      <c r="E355" s="97">
        <v>2023</v>
      </c>
      <c r="F355" s="101">
        <v>1.1000000000000001</v>
      </c>
    </row>
    <row r="356" spans="1:6" ht="15.75" thickBot="1" x14ac:dyDescent="0.3">
      <c r="A356" s="102" t="s">
        <v>147</v>
      </c>
      <c r="B356" s="102" t="s">
        <v>17</v>
      </c>
      <c r="C356" s="103">
        <v>45170</v>
      </c>
      <c r="D356" s="98" t="s">
        <v>187</v>
      </c>
      <c r="E356" s="98">
        <v>2023</v>
      </c>
      <c r="F356" s="104">
        <v>0.65</v>
      </c>
    </row>
    <row r="357" spans="1:6" ht="15.75" thickBot="1" x14ac:dyDescent="0.3">
      <c r="A357" s="99" t="s">
        <v>106</v>
      </c>
      <c r="B357" s="99" t="s">
        <v>17</v>
      </c>
      <c r="C357" s="100">
        <v>45170</v>
      </c>
      <c r="D357" s="97" t="s">
        <v>187</v>
      </c>
      <c r="E357" s="97">
        <v>2023</v>
      </c>
      <c r="F357" s="101">
        <v>0.88</v>
      </c>
    </row>
    <row r="358" spans="1:6" ht="15.75" thickBot="1" x14ac:dyDescent="0.3">
      <c r="A358" s="102" t="s">
        <v>128</v>
      </c>
      <c r="B358" s="102" t="s">
        <v>17</v>
      </c>
      <c r="C358" s="103">
        <v>45170</v>
      </c>
      <c r="D358" s="98" t="s">
        <v>187</v>
      </c>
      <c r="E358" s="98">
        <v>2023</v>
      </c>
      <c r="F358" s="104">
        <v>0.3</v>
      </c>
    </row>
    <row r="359" spans="1:6" ht="15.75" thickBot="1" x14ac:dyDescent="0.3">
      <c r="A359" s="99" t="s">
        <v>99</v>
      </c>
      <c r="B359" s="99" t="s">
        <v>17</v>
      </c>
      <c r="C359" s="100">
        <v>45170</v>
      </c>
      <c r="D359" s="97" t="s">
        <v>187</v>
      </c>
      <c r="E359" s="97">
        <v>2023</v>
      </c>
      <c r="F359" s="101">
        <v>0.79</v>
      </c>
    </row>
    <row r="360" spans="1:6" ht="15.75" thickBot="1" x14ac:dyDescent="0.3">
      <c r="A360" s="102" t="s">
        <v>50</v>
      </c>
      <c r="B360" s="102" t="s">
        <v>17</v>
      </c>
      <c r="C360" s="103">
        <v>45170</v>
      </c>
      <c r="D360" s="98" t="s">
        <v>187</v>
      </c>
      <c r="E360" s="98">
        <v>2023</v>
      </c>
      <c r="F360" s="104">
        <v>1.23</v>
      </c>
    </row>
    <row r="361" spans="1:6" ht="15.75" thickBot="1" x14ac:dyDescent="0.3">
      <c r="A361" s="99" t="s">
        <v>53</v>
      </c>
      <c r="B361" s="99" t="s">
        <v>17</v>
      </c>
      <c r="C361" s="100">
        <v>45170</v>
      </c>
      <c r="D361" s="97" t="s">
        <v>187</v>
      </c>
      <c r="E361" s="97">
        <v>2023</v>
      </c>
      <c r="F361" s="101">
        <v>0.93</v>
      </c>
    </row>
    <row r="362" spans="1:6" ht="15.75" thickBot="1" x14ac:dyDescent="0.3">
      <c r="A362" s="102" t="s">
        <v>127</v>
      </c>
      <c r="B362" s="102" t="s">
        <v>17</v>
      </c>
      <c r="C362" s="103">
        <v>45170</v>
      </c>
      <c r="D362" s="98" t="s">
        <v>187</v>
      </c>
      <c r="E362" s="98">
        <v>2023</v>
      </c>
      <c r="F362" s="104">
        <v>2.76</v>
      </c>
    </row>
    <row r="363" spans="1:6" ht="15.75" thickBot="1" x14ac:dyDescent="0.3">
      <c r="A363" s="99" t="s">
        <v>55</v>
      </c>
      <c r="B363" s="99" t="s">
        <v>17</v>
      </c>
      <c r="C363" s="100">
        <v>45170</v>
      </c>
      <c r="D363" s="97" t="s">
        <v>187</v>
      </c>
      <c r="E363" s="97">
        <v>2023</v>
      </c>
      <c r="F363" s="101">
        <v>0.91</v>
      </c>
    </row>
    <row r="364" spans="1:6" ht="15.75" thickBot="1" x14ac:dyDescent="0.3">
      <c r="A364" s="102" t="s">
        <v>79</v>
      </c>
      <c r="B364" s="102" t="s">
        <v>17</v>
      </c>
      <c r="C364" s="103">
        <v>45170</v>
      </c>
      <c r="D364" s="98" t="s">
        <v>187</v>
      </c>
      <c r="E364" s="98">
        <v>2023</v>
      </c>
      <c r="F364" s="104">
        <v>0.94</v>
      </c>
    </row>
    <row r="365" spans="1:6" ht="15.75" thickBot="1" x14ac:dyDescent="0.3">
      <c r="A365" s="99" t="s">
        <v>170</v>
      </c>
      <c r="B365" s="99" t="s">
        <v>17</v>
      </c>
      <c r="C365" s="100">
        <v>45170</v>
      </c>
      <c r="D365" s="97" t="s">
        <v>187</v>
      </c>
      <c r="E365" s="97">
        <v>2023</v>
      </c>
      <c r="F365" s="101">
        <v>2.88</v>
      </c>
    </row>
    <row r="366" spans="1:6" ht="15.75" thickBot="1" x14ac:dyDescent="0.3">
      <c r="A366" s="102" t="s">
        <v>81</v>
      </c>
      <c r="B366" s="102" t="s">
        <v>18</v>
      </c>
      <c r="C366" s="103">
        <v>45170</v>
      </c>
      <c r="D366" s="98" t="s">
        <v>187</v>
      </c>
      <c r="E366" s="98">
        <v>2023</v>
      </c>
      <c r="F366" s="104">
        <v>0.63</v>
      </c>
    </row>
    <row r="367" spans="1:6" ht="15.75" thickBot="1" x14ac:dyDescent="0.3">
      <c r="A367" s="99" t="s">
        <v>50</v>
      </c>
      <c r="B367" s="99" t="s">
        <v>18</v>
      </c>
      <c r="C367" s="100">
        <v>45170</v>
      </c>
      <c r="D367" s="97" t="s">
        <v>187</v>
      </c>
      <c r="E367" s="97">
        <v>2023</v>
      </c>
      <c r="F367" s="101">
        <v>0.86</v>
      </c>
    </row>
    <row r="368" spans="1:6" ht="15.75" thickBot="1" x14ac:dyDescent="0.3">
      <c r="A368" s="102" t="s">
        <v>107</v>
      </c>
      <c r="B368" s="102" t="s">
        <v>17</v>
      </c>
      <c r="C368" s="103">
        <v>45174</v>
      </c>
      <c r="D368" s="98" t="s">
        <v>187</v>
      </c>
      <c r="E368" s="98">
        <v>2023</v>
      </c>
      <c r="F368" s="104">
        <v>2.4</v>
      </c>
    </row>
    <row r="369" spans="1:6" ht="15.75" thickBot="1" x14ac:dyDescent="0.3">
      <c r="A369" s="99" t="s">
        <v>42</v>
      </c>
      <c r="B369" s="99" t="s">
        <v>17</v>
      </c>
      <c r="C369" s="100">
        <v>45175</v>
      </c>
      <c r="D369" s="97" t="s">
        <v>187</v>
      </c>
      <c r="E369" s="97">
        <v>2023</v>
      </c>
      <c r="F369" s="101">
        <v>1.76</v>
      </c>
    </row>
    <row r="370" spans="1:6" ht="15.75" thickBot="1" x14ac:dyDescent="0.3">
      <c r="A370" s="102" t="s">
        <v>129</v>
      </c>
      <c r="B370" s="102" t="s">
        <v>17</v>
      </c>
      <c r="C370" s="103">
        <v>45176</v>
      </c>
      <c r="D370" s="98" t="s">
        <v>187</v>
      </c>
      <c r="E370" s="98">
        <v>2023</v>
      </c>
      <c r="F370" s="104">
        <v>1.6</v>
      </c>
    </row>
    <row r="371" spans="1:6" ht="15.75" thickBot="1" x14ac:dyDescent="0.3">
      <c r="A371" s="99" t="s">
        <v>130</v>
      </c>
      <c r="B371" s="99" t="s">
        <v>17</v>
      </c>
      <c r="C371" s="100">
        <v>45177</v>
      </c>
      <c r="D371" s="97" t="s">
        <v>187</v>
      </c>
      <c r="E371" s="97">
        <v>2023</v>
      </c>
      <c r="F371" s="101">
        <v>2.5499999999999998</v>
      </c>
    </row>
    <row r="372" spans="1:6" ht="15.75" thickBot="1" x14ac:dyDescent="0.3">
      <c r="A372" s="102" t="s">
        <v>152</v>
      </c>
      <c r="B372" s="102" t="s">
        <v>17</v>
      </c>
      <c r="C372" s="103">
        <v>45181</v>
      </c>
      <c r="D372" s="98" t="s">
        <v>187</v>
      </c>
      <c r="E372" s="98">
        <v>2023</v>
      </c>
      <c r="F372" s="104">
        <v>0.6</v>
      </c>
    </row>
    <row r="373" spans="1:6" ht="15.75" thickBot="1" x14ac:dyDescent="0.3">
      <c r="A373" s="99" t="s">
        <v>51</v>
      </c>
      <c r="B373" s="99" t="s">
        <v>17</v>
      </c>
      <c r="C373" s="100">
        <v>45184</v>
      </c>
      <c r="D373" s="97" t="s">
        <v>187</v>
      </c>
      <c r="E373" s="97">
        <v>2023</v>
      </c>
      <c r="F373" s="101">
        <v>0.14000000000000001</v>
      </c>
    </row>
    <row r="374" spans="1:6" ht="15.75" thickBot="1" x14ac:dyDescent="0.3">
      <c r="A374" s="102" t="s">
        <v>36</v>
      </c>
      <c r="B374" s="102" t="s">
        <v>17</v>
      </c>
      <c r="C374" s="103">
        <v>45184</v>
      </c>
      <c r="D374" s="98" t="s">
        <v>187</v>
      </c>
      <c r="E374" s="98">
        <v>2023</v>
      </c>
      <c r="F374" s="104">
        <v>0.62</v>
      </c>
    </row>
    <row r="375" spans="1:6" ht="15.75" thickBot="1" x14ac:dyDescent="0.3">
      <c r="A375" s="99" t="s">
        <v>58</v>
      </c>
      <c r="B375" s="99" t="s">
        <v>17</v>
      </c>
      <c r="C375" s="100">
        <v>45187</v>
      </c>
      <c r="D375" s="97" t="s">
        <v>187</v>
      </c>
      <c r="E375" s="97">
        <v>2023</v>
      </c>
      <c r="F375" s="101">
        <v>0.76</v>
      </c>
    </row>
    <row r="376" spans="1:6" ht="15.75" thickBot="1" x14ac:dyDescent="0.3">
      <c r="A376" s="102" t="s">
        <v>26</v>
      </c>
      <c r="B376" s="102" t="s">
        <v>17</v>
      </c>
      <c r="C376" s="103">
        <v>45188</v>
      </c>
      <c r="D376" s="98" t="s">
        <v>187</v>
      </c>
      <c r="E376" s="98">
        <v>2023</v>
      </c>
      <c r="F376" s="104">
        <v>0.7</v>
      </c>
    </row>
    <row r="377" spans="1:6" ht="15.75" thickBot="1" x14ac:dyDescent="0.3">
      <c r="A377" s="99" t="s">
        <v>52</v>
      </c>
      <c r="B377" s="99" t="s">
        <v>17</v>
      </c>
      <c r="C377" s="100">
        <v>45189</v>
      </c>
      <c r="D377" s="97" t="s">
        <v>187</v>
      </c>
      <c r="E377" s="97">
        <v>2023</v>
      </c>
      <c r="F377" s="101">
        <v>1.02</v>
      </c>
    </row>
    <row r="378" spans="1:6" ht="15.75" thickBot="1" x14ac:dyDescent="0.3">
      <c r="A378" s="102" t="s">
        <v>164</v>
      </c>
      <c r="B378" s="102" t="s">
        <v>17</v>
      </c>
      <c r="C378" s="103">
        <v>45190</v>
      </c>
      <c r="D378" s="98" t="s">
        <v>187</v>
      </c>
      <c r="E378" s="98">
        <v>2023</v>
      </c>
      <c r="F378" s="104">
        <v>0.6</v>
      </c>
    </row>
    <row r="379" spans="1:6" ht="15.75" thickBot="1" x14ac:dyDescent="0.3">
      <c r="A379" s="99" t="s">
        <v>56</v>
      </c>
      <c r="B379" s="99" t="s">
        <v>17</v>
      </c>
      <c r="C379" s="100">
        <v>45191</v>
      </c>
      <c r="D379" s="97" t="s">
        <v>187</v>
      </c>
      <c r="E379" s="97">
        <v>2023</v>
      </c>
      <c r="F379" s="101">
        <v>0.56000000000000005</v>
      </c>
    </row>
    <row r="380" spans="1:6" ht="15.75" thickBot="1" x14ac:dyDescent="0.3">
      <c r="A380" s="102" t="s">
        <v>90</v>
      </c>
      <c r="B380" s="102" t="s">
        <v>17</v>
      </c>
      <c r="C380" s="103">
        <v>45191</v>
      </c>
      <c r="D380" s="98" t="s">
        <v>187</v>
      </c>
      <c r="E380" s="98">
        <v>2023</v>
      </c>
      <c r="F380" s="104">
        <v>2.5499999999999998</v>
      </c>
    </row>
    <row r="381" spans="1:6" ht="15.75" thickBot="1" x14ac:dyDescent="0.3">
      <c r="A381" s="99" t="s">
        <v>38</v>
      </c>
      <c r="B381" s="99" t="s">
        <v>18</v>
      </c>
      <c r="C381" s="100">
        <v>45194</v>
      </c>
      <c r="D381" s="97" t="s">
        <v>187</v>
      </c>
      <c r="E381" s="97">
        <v>2023</v>
      </c>
      <c r="F381" s="101">
        <v>0.4</v>
      </c>
    </row>
    <row r="382" spans="1:6" ht="15.75" thickBot="1" x14ac:dyDescent="0.3">
      <c r="A382" s="102" t="s">
        <v>171</v>
      </c>
      <c r="B382" s="102" t="s">
        <v>18</v>
      </c>
      <c r="C382" s="103">
        <v>45197</v>
      </c>
      <c r="D382" s="98" t="s">
        <v>187</v>
      </c>
      <c r="E382" s="98">
        <v>2023</v>
      </c>
      <c r="F382" s="104">
        <v>1.1200000000000001</v>
      </c>
    </row>
    <row r="383" spans="1:6" ht="15.75" thickBot="1" x14ac:dyDescent="0.3">
      <c r="A383" s="99" t="s">
        <v>171</v>
      </c>
      <c r="B383" s="99" t="s">
        <v>17</v>
      </c>
      <c r="C383" s="100">
        <v>45197</v>
      </c>
      <c r="D383" s="97" t="s">
        <v>187</v>
      </c>
      <c r="E383" s="97">
        <v>2023</v>
      </c>
      <c r="F383" s="101">
        <v>0.64</v>
      </c>
    </row>
    <row r="384" spans="1:6" ht="15.75" thickBot="1" x14ac:dyDescent="0.3">
      <c r="A384" s="102" t="s">
        <v>165</v>
      </c>
      <c r="B384" s="102" t="s">
        <v>17</v>
      </c>
      <c r="C384" s="103">
        <v>45198</v>
      </c>
      <c r="D384" s="98" t="s">
        <v>187</v>
      </c>
      <c r="E384" s="98">
        <v>2023</v>
      </c>
      <c r="F384" s="104">
        <v>0.86</v>
      </c>
    </row>
    <row r="385" spans="1:6" ht="15.75" thickBot="1" x14ac:dyDescent="0.3">
      <c r="A385" s="99" t="s">
        <v>146</v>
      </c>
      <c r="B385" s="99" t="s">
        <v>17</v>
      </c>
      <c r="C385" s="100">
        <v>45198</v>
      </c>
      <c r="D385" s="97" t="s">
        <v>187</v>
      </c>
      <c r="E385" s="97">
        <v>2023</v>
      </c>
      <c r="F385" s="101">
        <v>1.02</v>
      </c>
    </row>
    <row r="386" spans="1:6" ht="15.75" thickBot="1" x14ac:dyDescent="0.3">
      <c r="A386" s="102" t="s">
        <v>59</v>
      </c>
      <c r="B386" s="102" t="s">
        <v>17</v>
      </c>
      <c r="C386" s="103">
        <v>45198</v>
      </c>
      <c r="D386" s="98" t="s">
        <v>187</v>
      </c>
      <c r="E386" s="98">
        <v>2023</v>
      </c>
      <c r="F386" s="104">
        <v>1.0900000000000001</v>
      </c>
    </row>
    <row r="387" spans="1:6" ht="15.75" thickBot="1" x14ac:dyDescent="0.3">
      <c r="A387" s="99" t="s">
        <v>147</v>
      </c>
      <c r="B387" s="99" t="s">
        <v>17</v>
      </c>
      <c r="C387" s="100">
        <v>45198</v>
      </c>
      <c r="D387" s="97" t="s">
        <v>187</v>
      </c>
      <c r="E387" s="97">
        <v>2023</v>
      </c>
      <c r="F387" s="101">
        <v>0.63</v>
      </c>
    </row>
    <row r="388" spans="1:6" ht="15.75" thickBot="1" x14ac:dyDescent="0.3">
      <c r="A388" s="102" t="s">
        <v>50</v>
      </c>
      <c r="B388" s="102" t="s">
        <v>17</v>
      </c>
      <c r="C388" s="103">
        <v>45198</v>
      </c>
      <c r="D388" s="98" t="s">
        <v>187</v>
      </c>
      <c r="E388" s="98">
        <v>2023</v>
      </c>
      <c r="F388" s="104">
        <v>1.23</v>
      </c>
    </row>
    <row r="389" spans="1:6" ht="15.75" thickBot="1" x14ac:dyDescent="0.3">
      <c r="A389" s="99" t="s">
        <v>145</v>
      </c>
      <c r="B389" s="99" t="s">
        <v>17</v>
      </c>
      <c r="C389" s="100">
        <v>45198</v>
      </c>
      <c r="D389" s="97" t="s">
        <v>187</v>
      </c>
      <c r="E389" s="97">
        <v>2023</v>
      </c>
      <c r="F389" s="101">
        <v>1.1200000000000001</v>
      </c>
    </row>
    <row r="390" spans="1:6" ht="15.75" thickBot="1" x14ac:dyDescent="0.3">
      <c r="A390" s="102" t="s">
        <v>50</v>
      </c>
      <c r="B390" s="102" t="s">
        <v>18</v>
      </c>
      <c r="C390" s="103">
        <v>45198</v>
      </c>
      <c r="D390" s="98" t="s">
        <v>187</v>
      </c>
      <c r="E390" s="98">
        <v>2023</v>
      </c>
      <c r="F390" s="104">
        <v>0.86</v>
      </c>
    </row>
    <row r="391" spans="1:6" ht="15.75" thickBot="1" x14ac:dyDescent="0.3">
      <c r="A391" s="99" t="s">
        <v>106</v>
      </c>
      <c r="B391" s="99" t="s">
        <v>17</v>
      </c>
      <c r="C391" s="100">
        <v>45198</v>
      </c>
      <c r="D391" s="97" t="s">
        <v>187</v>
      </c>
      <c r="E391" s="97">
        <v>2023</v>
      </c>
      <c r="F391" s="101">
        <v>0.85</v>
      </c>
    </row>
    <row r="392" spans="1:6" ht="15.75" thickBot="1" x14ac:dyDescent="0.3">
      <c r="A392" s="102" t="s">
        <v>172</v>
      </c>
      <c r="B392" s="102" t="s">
        <v>17</v>
      </c>
      <c r="C392" s="103">
        <v>45198</v>
      </c>
      <c r="D392" s="98" t="s">
        <v>187</v>
      </c>
      <c r="E392" s="98">
        <v>2023</v>
      </c>
      <c r="F392" s="104">
        <v>0.95</v>
      </c>
    </row>
    <row r="393" spans="1:6" ht="15.75" thickBot="1" x14ac:dyDescent="0.3">
      <c r="A393" s="99" t="s">
        <v>67</v>
      </c>
      <c r="B393" s="99" t="s">
        <v>17</v>
      </c>
      <c r="C393" s="100">
        <v>45198</v>
      </c>
      <c r="D393" s="97" t="s">
        <v>187</v>
      </c>
      <c r="E393" s="97">
        <v>2023</v>
      </c>
      <c r="F393" s="101">
        <v>2.75</v>
      </c>
    </row>
    <row r="394" spans="1:6" ht="15.75" thickBot="1" x14ac:dyDescent="0.3">
      <c r="A394" s="102" t="s">
        <v>167</v>
      </c>
      <c r="B394" s="102" t="s">
        <v>17</v>
      </c>
      <c r="C394" s="103">
        <v>45198</v>
      </c>
      <c r="D394" s="98" t="s">
        <v>187</v>
      </c>
      <c r="E394" s="98">
        <v>2023</v>
      </c>
      <c r="F394" s="104">
        <v>0.82</v>
      </c>
    </row>
    <row r="395" spans="1:6" ht="15.75" thickBot="1" x14ac:dyDescent="0.3">
      <c r="A395" s="99" t="s">
        <v>92</v>
      </c>
      <c r="B395" s="99" t="s">
        <v>17</v>
      </c>
      <c r="C395" s="100">
        <v>45198</v>
      </c>
      <c r="D395" s="97" t="s">
        <v>187</v>
      </c>
      <c r="E395" s="97">
        <v>2023</v>
      </c>
      <c r="F395" s="101">
        <v>0.7</v>
      </c>
    </row>
    <row r="396" spans="1:6" ht="15.75" thickBot="1" x14ac:dyDescent="0.3">
      <c r="A396" s="102" t="s">
        <v>132</v>
      </c>
      <c r="B396" s="102" t="s">
        <v>17</v>
      </c>
      <c r="C396" s="103">
        <v>45198</v>
      </c>
      <c r="D396" s="98" t="s">
        <v>187</v>
      </c>
      <c r="E396" s="98">
        <v>2023</v>
      </c>
      <c r="F396" s="104">
        <v>1.46</v>
      </c>
    </row>
    <row r="397" spans="1:6" ht="15.75" thickBot="1" x14ac:dyDescent="0.3">
      <c r="A397" s="99" t="s">
        <v>133</v>
      </c>
      <c r="B397" s="99" t="s">
        <v>17</v>
      </c>
      <c r="C397" s="100">
        <v>45201</v>
      </c>
      <c r="D397" s="97" t="s">
        <v>188</v>
      </c>
      <c r="E397" s="97">
        <v>2023</v>
      </c>
      <c r="F397" s="101">
        <v>2.2400000000000002</v>
      </c>
    </row>
    <row r="398" spans="1:6" ht="15.75" thickBot="1" x14ac:dyDescent="0.3">
      <c r="A398" s="102" t="s">
        <v>81</v>
      </c>
      <c r="B398" s="102" t="s">
        <v>18</v>
      </c>
      <c r="C398" s="103">
        <v>45201</v>
      </c>
      <c r="D398" s="98" t="s">
        <v>188</v>
      </c>
      <c r="E398" s="98">
        <v>2023</v>
      </c>
      <c r="F398" s="104">
        <v>0.76</v>
      </c>
    </row>
    <row r="399" spans="1:6" ht="15.75" thickBot="1" x14ac:dyDescent="0.3">
      <c r="A399" s="99" t="s">
        <v>131</v>
      </c>
      <c r="B399" s="99" t="s">
        <v>17</v>
      </c>
      <c r="C399" s="100">
        <v>45201</v>
      </c>
      <c r="D399" s="97" t="s">
        <v>188</v>
      </c>
      <c r="E399" s="97">
        <v>2023</v>
      </c>
      <c r="F399" s="101">
        <v>0.4</v>
      </c>
    </row>
    <row r="400" spans="1:6" ht="15.75" thickBot="1" x14ac:dyDescent="0.3">
      <c r="A400" s="102" t="s">
        <v>131</v>
      </c>
      <c r="B400" s="102" t="s">
        <v>17</v>
      </c>
      <c r="C400" s="103">
        <v>45201</v>
      </c>
      <c r="D400" s="98" t="s">
        <v>188</v>
      </c>
      <c r="E400" s="98">
        <v>2023</v>
      </c>
      <c r="F400" s="104">
        <v>1.6</v>
      </c>
    </row>
    <row r="401" spans="1:6" ht="15.75" thickBot="1" x14ac:dyDescent="0.3">
      <c r="A401" s="99" t="s">
        <v>53</v>
      </c>
      <c r="B401" s="99" t="s">
        <v>17</v>
      </c>
      <c r="C401" s="100">
        <v>45201</v>
      </c>
      <c r="D401" s="97" t="s">
        <v>188</v>
      </c>
      <c r="E401" s="97">
        <v>2023</v>
      </c>
      <c r="F401" s="101">
        <v>0.93</v>
      </c>
    </row>
    <row r="402" spans="1:6" ht="15.75" thickBot="1" x14ac:dyDescent="0.3">
      <c r="A402" s="102" t="s">
        <v>55</v>
      </c>
      <c r="B402" s="102" t="s">
        <v>17</v>
      </c>
      <c r="C402" s="103">
        <v>45201</v>
      </c>
      <c r="D402" s="98" t="s">
        <v>188</v>
      </c>
      <c r="E402" s="98">
        <v>2023</v>
      </c>
      <c r="F402" s="104">
        <v>0.91</v>
      </c>
    </row>
    <row r="403" spans="1:6" ht="15.75" thickBot="1" x14ac:dyDescent="0.3">
      <c r="A403" s="99" t="s">
        <v>150</v>
      </c>
      <c r="B403" s="99" t="s">
        <v>17</v>
      </c>
      <c r="C403" s="100">
        <v>45201</v>
      </c>
      <c r="D403" s="97" t="s">
        <v>188</v>
      </c>
      <c r="E403" s="97">
        <v>2023</v>
      </c>
      <c r="F403" s="101">
        <v>0.92</v>
      </c>
    </row>
    <row r="404" spans="1:6" ht="15.75" thickBot="1" x14ac:dyDescent="0.3">
      <c r="A404" s="102" t="s">
        <v>79</v>
      </c>
      <c r="B404" s="102" t="s">
        <v>17</v>
      </c>
      <c r="C404" s="103">
        <v>45201</v>
      </c>
      <c r="D404" s="98" t="s">
        <v>188</v>
      </c>
      <c r="E404" s="98">
        <v>2023</v>
      </c>
      <c r="F404" s="104">
        <v>0.94</v>
      </c>
    </row>
    <row r="405" spans="1:6" ht="15.75" thickBot="1" x14ac:dyDescent="0.3">
      <c r="A405" s="99" t="s">
        <v>169</v>
      </c>
      <c r="B405" s="99" t="s">
        <v>17</v>
      </c>
      <c r="C405" s="100">
        <v>45201</v>
      </c>
      <c r="D405" s="97" t="s">
        <v>188</v>
      </c>
      <c r="E405" s="97">
        <v>2023</v>
      </c>
      <c r="F405" s="101">
        <v>0.96</v>
      </c>
    </row>
    <row r="406" spans="1:6" ht="15.75" thickBot="1" x14ac:dyDescent="0.3">
      <c r="A406" s="102" t="s">
        <v>100</v>
      </c>
      <c r="B406" s="102" t="s">
        <v>17</v>
      </c>
      <c r="C406" s="103">
        <v>45201</v>
      </c>
      <c r="D406" s="98" t="s">
        <v>188</v>
      </c>
      <c r="E406" s="98">
        <v>2023</v>
      </c>
      <c r="F406" s="104">
        <v>1.1000000000000001</v>
      </c>
    </row>
    <row r="407" spans="1:6" ht="15.75" thickBot="1" x14ac:dyDescent="0.3">
      <c r="A407" s="99" t="s">
        <v>134</v>
      </c>
      <c r="B407" s="99" t="s">
        <v>17</v>
      </c>
      <c r="C407" s="100">
        <v>45201</v>
      </c>
      <c r="D407" s="97" t="s">
        <v>188</v>
      </c>
      <c r="E407" s="97">
        <v>2023</v>
      </c>
      <c r="F407" s="101">
        <v>2.1</v>
      </c>
    </row>
    <row r="408" spans="1:6" ht="15.75" thickBot="1" x14ac:dyDescent="0.3">
      <c r="A408" s="102" t="s">
        <v>172</v>
      </c>
      <c r="B408" s="102" t="s">
        <v>17</v>
      </c>
      <c r="C408" s="103">
        <v>45202</v>
      </c>
      <c r="D408" s="98" t="s">
        <v>188</v>
      </c>
      <c r="E408" s="98">
        <v>2023</v>
      </c>
      <c r="F408" s="104">
        <v>3.24</v>
      </c>
    </row>
    <row r="409" spans="1:6" ht="15.75" thickBot="1" x14ac:dyDescent="0.3">
      <c r="A409" s="99" t="s">
        <v>96</v>
      </c>
      <c r="B409" s="99" t="s">
        <v>17</v>
      </c>
      <c r="C409" s="100">
        <v>45204</v>
      </c>
      <c r="D409" s="97" t="s">
        <v>188</v>
      </c>
      <c r="E409" s="97">
        <v>2023</v>
      </c>
      <c r="F409" s="101">
        <v>2.99</v>
      </c>
    </row>
    <row r="410" spans="1:6" ht="15.75" thickBot="1" x14ac:dyDescent="0.3">
      <c r="A410" s="102" t="s">
        <v>135</v>
      </c>
      <c r="B410" s="102" t="s">
        <v>17</v>
      </c>
      <c r="C410" s="103">
        <v>45205</v>
      </c>
      <c r="D410" s="98" t="s">
        <v>188</v>
      </c>
      <c r="E410" s="98">
        <v>2023</v>
      </c>
      <c r="F410" s="104">
        <v>2.5</v>
      </c>
    </row>
    <row r="411" spans="1:6" ht="15.75" thickBot="1" x14ac:dyDescent="0.3">
      <c r="A411" s="99" t="s">
        <v>136</v>
      </c>
      <c r="B411" s="99" t="s">
        <v>17</v>
      </c>
      <c r="C411" s="100">
        <v>45209</v>
      </c>
      <c r="D411" s="97" t="s">
        <v>188</v>
      </c>
      <c r="E411" s="97">
        <v>2023</v>
      </c>
      <c r="F411" s="101">
        <v>1.78</v>
      </c>
    </row>
    <row r="412" spans="1:6" ht="15.75" thickBot="1" x14ac:dyDescent="0.3">
      <c r="A412" s="102" t="s">
        <v>152</v>
      </c>
      <c r="B412" s="102" t="s">
        <v>17</v>
      </c>
      <c r="C412" s="103">
        <v>45210</v>
      </c>
      <c r="D412" s="98" t="s">
        <v>188</v>
      </c>
      <c r="E412" s="98">
        <v>2023</v>
      </c>
      <c r="F412" s="104">
        <v>0.6</v>
      </c>
    </row>
    <row r="413" spans="1:6" ht="15.75" thickBot="1" x14ac:dyDescent="0.3">
      <c r="A413" s="99" t="s">
        <v>93</v>
      </c>
      <c r="B413" s="99" t="s">
        <v>18</v>
      </c>
      <c r="C413" s="100">
        <v>45211</v>
      </c>
      <c r="D413" s="97" t="s">
        <v>188</v>
      </c>
      <c r="E413" s="97">
        <v>2023</v>
      </c>
      <c r="F413" s="101">
        <v>0.75</v>
      </c>
    </row>
    <row r="414" spans="1:6" ht="15.75" thickBot="1" x14ac:dyDescent="0.3">
      <c r="A414" s="102" t="s">
        <v>137</v>
      </c>
      <c r="B414" s="102" t="s">
        <v>17</v>
      </c>
      <c r="C414" s="103">
        <v>45215</v>
      </c>
      <c r="D414" s="98" t="s">
        <v>188</v>
      </c>
      <c r="E414" s="98">
        <v>2023</v>
      </c>
      <c r="F414" s="104">
        <v>2.2400000000000002</v>
      </c>
    </row>
    <row r="415" spans="1:6" ht="15.75" thickBot="1" x14ac:dyDescent="0.3">
      <c r="A415" s="99" t="s">
        <v>138</v>
      </c>
      <c r="B415" s="99" t="s">
        <v>17</v>
      </c>
      <c r="C415" s="100">
        <v>45215</v>
      </c>
      <c r="D415" s="97" t="s">
        <v>188</v>
      </c>
      <c r="E415" s="97">
        <v>2023</v>
      </c>
      <c r="F415" s="101">
        <v>1.92</v>
      </c>
    </row>
    <row r="416" spans="1:6" ht="15.75" thickBot="1" x14ac:dyDescent="0.3">
      <c r="A416" s="102" t="s">
        <v>51</v>
      </c>
      <c r="B416" s="102" t="s">
        <v>17</v>
      </c>
      <c r="C416" s="103">
        <v>45215</v>
      </c>
      <c r="D416" s="98" t="s">
        <v>188</v>
      </c>
      <c r="E416" s="98">
        <v>2023</v>
      </c>
      <c r="F416" s="104">
        <v>0.38</v>
      </c>
    </row>
    <row r="417" spans="1:6" ht="15.75" thickBot="1" x14ac:dyDescent="0.3">
      <c r="A417" s="99" t="s">
        <v>140</v>
      </c>
      <c r="B417" s="99" t="s">
        <v>17</v>
      </c>
      <c r="C417" s="100">
        <v>45216</v>
      </c>
      <c r="D417" s="97" t="s">
        <v>188</v>
      </c>
      <c r="E417" s="97">
        <v>2023</v>
      </c>
      <c r="F417" s="101">
        <v>2.31</v>
      </c>
    </row>
    <row r="418" spans="1:6" ht="15.75" thickBot="1" x14ac:dyDescent="0.3">
      <c r="A418" s="102" t="s">
        <v>139</v>
      </c>
      <c r="B418" s="102" t="s">
        <v>17</v>
      </c>
      <c r="C418" s="103">
        <v>45216</v>
      </c>
      <c r="D418" s="98" t="s">
        <v>188</v>
      </c>
      <c r="E418" s="98">
        <v>2023</v>
      </c>
      <c r="F418" s="104">
        <v>2</v>
      </c>
    </row>
    <row r="419" spans="1:6" ht="15.75" thickBot="1" x14ac:dyDescent="0.3">
      <c r="A419" s="99" t="s">
        <v>52</v>
      </c>
      <c r="B419" s="99" t="s">
        <v>17</v>
      </c>
      <c r="C419" s="100">
        <v>45218</v>
      </c>
      <c r="D419" s="97" t="s">
        <v>188</v>
      </c>
      <c r="E419" s="97">
        <v>2023</v>
      </c>
      <c r="F419" s="101">
        <v>1.02</v>
      </c>
    </row>
    <row r="420" spans="1:6" ht="15.75" thickBot="1" x14ac:dyDescent="0.3">
      <c r="A420" s="102" t="s">
        <v>58</v>
      </c>
      <c r="B420" s="102" t="s">
        <v>17</v>
      </c>
      <c r="C420" s="103">
        <v>45219</v>
      </c>
      <c r="D420" s="98" t="s">
        <v>188</v>
      </c>
      <c r="E420" s="98">
        <v>2023</v>
      </c>
      <c r="F420" s="104">
        <v>0.76</v>
      </c>
    </row>
    <row r="421" spans="1:6" ht="15.75" thickBot="1" x14ac:dyDescent="0.3">
      <c r="A421" s="99" t="s">
        <v>141</v>
      </c>
      <c r="B421" s="99" t="s">
        <v>17</v>
      </c>
      <c r="C421" s="100">
        <v>45219</v>
      </c>
      <c r="D421" s="97" t="s">
        <v>188</v>
      </c>
      <c r="E421" s="97">
        <v>2023</v>
      </c>
      <c r="F421" s="101">
        <v>0.72</v>
      </c>
    </row>
    <row r="422" spans="1:6" ht="15.75" thickBot="1" x14ac:dyDescent="0.3">
      <c r="A422" s="102" t="s">
        <v>142</v>
      </c>
      <c r="B422" s="102" t="s">
        <v>17</v>
      </c>
      <c r="C422" s="103">
        <v>45222</v>
      </c>
      <c r="D422" s="98" t="s">
        <v>188</v>
      </c>
      <c r="E422" s="98">
        <v>2023</v>
      </c>
      <c r="F422" s="104">
        <v>7.7</v>
      </c>
    </row>
    <row r="423" spans="1:6" ht="15.75" thickBot="1" x14ac:dyDescent="0.3">
      <c r="A423" s="99" t="s">
        <v>164</v>
      </c>
      <c r="B423" s="99" t="s">
        <v>17</v>
      </c>
      <c r="C423" s="100">
        <v>45223</v>
      </c>
      <c r="D423" s="97" t="s">
        <v>188</v>
      </c>
      <c r="E423" s="97">
        <v>2023</v>
      </c>
      <c r="F423" s="101">
        <v>0.6</v>
      </c>
    </row>
    <row r="424" spans="1:6" ht="15.75" thickBot="1" x14ac:dyDescent="0.3">
      <c r="A424" s="102" t="s">
        <v>56</v>
      </c>
      <c r="B424" s="102" t="s">
        <v>17</v>
      </c>
      <c r="C424" s="103">
        <v>45223</v>
      </c>
      <c r="D424" s="98" t="s">
        <v>188</v>
      </c>
      <c r="E424" s="98">
        <v>2023</v>
      </c>
      <c r="F424" s="104">
        <v>0.56000000000000005</v>
      </c>
    </row>
    <row r="425" spans="1:6" ht="15.75" thickBot="1" x14ac:dyDescent="0.3">
      <c r="A425" s="99" t="s">
        <v>144</v>
      </c>
      <c r="B425" s="99" t="s">
        <v>17</v>
      </c>
      <c r="C425" s="100">
        <v>45226</v>
      </c>
      <c r="D425" s="97" t="s">
        <v>188</v>
      </c>
      <c r="E425" s="97">
        <v>2023</v>
      </c>
      <c r="F425" s="101">
        <v>1.6</v>
      </c>
    </row>
    <row r="426" spans="1:6" ht="15.75" thickBot="1" x14ac:dyDescent="0.3">
      <c r="A426" s="102" t="s">
        <v>143</v>
      </c>
      <c r="B426" s="102" t="s">
        <v>17</v>
      </c>
      <c r="C426" s="103">
        <v>45226</v>
      </c>
      <c r="D426" s="98" t="s">
        <v>188</v>
      </c>
      <c r="E426" s="98">
        <v>2023</v>
      </c>
      <c r="F426" s="104">
        <v>2.25</v>
      </c>
    </row>
    <row r="427" spans="1:6" ht="15.75" thickBot="1" x14ac:dyDescent="0.3">
      <c r="A427" s="99" t="s">
        <v>179</v>
      </c>
      <c r="B427" s="99" t="s">
        <v>17</v>
      </c>
      <c r="C427" s="100">
        <v>45226</v>
      </c>
      <c r="D427" s="97" t="s">
        <v>188</v>
      </c>
      <c r="E427" s="97">
        <v>2023</v>
      </c>
      <c r="F427" s="101">
        <v>2.5</v>
      </c>
    </row>
    <row r="428" spans="1:6" ht="15.75" thickBot="1" x14ac:dyDescent="0.3">
      <c r="A428" s="106" t="s">
        <v>78</v>
      </c>
      <c r="B428" s="106" t="s">
        <v>17</v>
      </c>
      <c r="C428" s="107">
        <v>45226</v>
      </c>
      <c r="D428" s="108" t="s">
        <v>188</v>
      </c>
      <c r="E428" s="108">
        <v>2023</v>
      </c>
      <c r="F428" s="109">
        <v>2.8</v>
      </c>
    </row>
    <row r="429" spans="1:6" x14ac:dyDescent="0.25">
      <c r="A429" s="110" t="s">
        <v>171</v>
      </c>
      <c r="B429" s="111" t="s">
        <v>17</v>
      </c>
      <c r="C429" s="112">
        <v>45229</v>
      </c>
      <c r="D429" s="111" t="s">
        <v>188</v>
      </c>
      <c r="E429" s="111">
        <v>2023</v>
      </c>
      <c r="F429" s="113">
        <v>0.64</v>
      </c>
    </row>
    <row r="430" spans="1:6" x14ac:dyDescent="0.25">
      <c r="A430" s="114" t="s">
        <v>171</v>
      </c>
      <c r="B430" s="115" t="s">
        <v>18</v>
      </c>
      <c r="C430" s="116">
        <v>45229</v>
      </c>
      <c r="D430" s="115" t="s">
        <v>188</v>
      </c>
      <c r="E430" s="115">
        <v>2023</v>
      </c>
      <c r="F430" s="117">
        <v>1.1200000000000001</v>
      </c>
    </row>
    <row r="431" spans="1:6" x14ac:dyDescent="0.25">
      <c r="A431" s="110" t="s">
        <v>166</v>
      </c>
      <c r="B431" s="111" t="s">
        <v>17</v>
      </c>
      <c r="C431" s="112">
        <v>45230</v>
      </c>
      <c r="D431" s="111" t="s">
        <v>188</v>
      </c>
      <c r="E431" s="111">
        <v>2023</v>
      </c>
      <c r="F431" s="113">
        <v>0.86</v>
      </c>
    </row>
    <row r="432" spans="1:6" x14ac:dyDescent="0.25">
      <c r="A432" s="114" t="s">
        <v>148</v>
      </c>
      <c r="B432" s="115" t="s">
        <v>17</v>
      </c>
      <c r="C432" s="116">
        <v>45230</v>
      </c>
      <c r="D432" s="115" t="s">
        <v>188</v>
      </c>
      <c r="E432" s="115">
        <v>2023</v>
      </c>
      <c r="F432" s="117">
        <v>1.3</v>
      </c>
    </row>
    <row r="433" spans="1:6" x14ac:dyDescent="0.25">
      <c r="A433" s="110" t="s">
        <v>59</v>
      </c>
      <c r="B433" s="111" t="s">
        <v>17</v>
      </c>
      <c r="C433" s="112">
        <v>45230</v>
      </c>
      <c r="D433" s="111" t="s">
        <v>188</v>
      </c>
      <c r="E433" s="111">
        <v>2023</v>
      </c>
      <c r="F433" s="113">
        <v>1.0900000000000001</v>
      </c>
    </row>
    <row r="434" spans="1:6" x14ac:dyDescent="0.25">
      <c r="A434" s="114" t="s">
        <v>146</v>
      </c>
      <c r="B434" s="115" t="s">
        <v>17</v>
      </c>
      <c r="C434" s="116">
        <v>45230</v>
      </c>
      <c r="D434" s="115" t="s">
        <v>188</v>
      </c>
      <c r="E434" s="115">
        <v>2023</v>
      </c>
      <c r="F434" s="117">
        <v>1.02</v>
      </c>
    </row>
    <row r="435" spans="1:6" x14ac:dyDescent="0.25">
      <c r="A435" s="110" t="s">
        <v>167</v>
      </c>
      <c r="B435" s="111" t="s">
        <v>17</v>
      </c>
      <c r="C435" s="112">
        <v>45230</v>
      </c>
      <c r="D435" s="111" t="s">
        <v>188</v>
      </c>
      <c r="E435" s="111">
        <v>2023</v>
      </c>
      <c r="F435" s="113">
        <v>0.82</v>
      </c>
    </row>
    <row r="436" spans="1:6" x14ac:dyDescent="0.25">
      <c r="A436" s="114" t="s">
        <v>145</v>
      </c>
      <c r="B436" s="115" t="s">
        <v>17</v>
      </c>
      <c r="C436" s="116">
        <v>45230</v>
      </c>
      <c r="D436" s="115" t="s">
        <v>188</v>
      </c>
      <c r="E436" s="115">
        <v>2023</v>
      </c>
      <c r="F436" s="117">
        <v>1.1200000000000001</v>
      </c>
    </row>
    <row r="437" spans="1:6" x14ac:dyDescent="0.25">
      <c r="A437" s="110" t="s">
        <v>50</v>
      </c>
      <c r="B437" s="111" t="s">
        <v>17</v>
      </c>
      <c r="C437" s="112">
        <v>45230</v>
      </c>
      <c r="D437" s="111" t="s">
        <v>188</v>
      </c>
      <c r="E437" s="111">
        <v>2023</v>
      </c>
      <c r="F437" s="113">
        <v>1.23</v>
      </c>
    </row>
    <row r="438" spans="1:6" x14ac:dyDescent="0.25">
      <c r="A438" s="114" t="s">
        <v>147</v>
      </c>
      <c r="B438" s="115" t="s">
        <v>17</v>
      </c>
      <c r="C438" s="116">
        <v>45230</v>
      </c>
      <c r="D438" s="115" t="s">
        <v>188</v>
      </c>
      <c r="E438" s="115">
        <v>2023</v>
      </c>
      <c r="F438" s="117">
        <v>0.61</v>
      </c>
    </row>
    <row r="439" spans="1:6" x14ac:dyDescent="0.25">
      <c r="A439" s="110" t="s">
        <v>149</v>
      </c>
      <c r="B439" s="111" t="s">
        <v>17</v>
      </c>
      <c r="C439" s="112">
        <v>45230</v>
      </c>
      <c r="D439" s="111" t="s">
        <v>188</v>
      </c>
      <c r="E439" s="111">
        <v>2023</v>
      </c>
      <c r="F439" s="113">
        <v>1.26</v>
      </c>
    </row>
    <row r="440" spans="1:6" x14ac:dyDescent="0.25">
      <c r="A440" s="114" t="s">
        <v>165</v>
      </c>
      <c r="B440" s="115" t="s">
        <v>17</v>
      </c>
      <c r="C440" s="116">
        <v>45230</v>
      </c>
      <c r="D440" s="115" t="s">
        <v>188</v>
      </c>
      <c r="E440" s="115">
        <v>2023</v>
      </c>
      <c r="F440" s="117">
        <v>0.85</v>
      </c>
    </row>
    <row r="441" spans="1:6" x14ac:dyDescent="0.25">
      <c r="A441" s="110" t="s">
        <v>172</v>
      </c>
      <c r="B441" s="111" t="s">
        <v>17</v>
      </c>
      <c r="C441" s="112">
        <v>45230</v>
      </c>
      <c r="D441" s="111" t="s">
        <v>188</v>
      </c>
      <c r="E441" s="111">
        <v>2023</v>
      </c>
      <c r="F441" s="113">
        <v>0.95</v>
      </c>
    </row>
    <row r="442" spans="1:6" x14ac:dyDescent="0.25">
      <c r="A442" s="114" t="s">
        <v>106</v>
      </c>
      <c r="B442" s="115" t="s">
        <v>17</v>
      </c>
      <c r="C442" s="116">
        <v>45230</v>
      </c>
      <c r="D442" s="115" t="s">
        <v>188</v>
      </c>
      <c r="E442" s="115">
        <v>2023</v>
      </c>
      <c r="F442" s="117">
        <v>0.83</v>
      </c>
    </row>
    <row r="443" spans="1:6" x14ac:dyDescent="0.25">
      <c r="A443" s="110" t="s">
        <v>50</v>
      </c>
      <c r="B443" s="111" t="s">
        <v>18</v>
      </c>
      <c r="C443" s="112">
        <v>45230</v>
      </c>
      <c r="D443" s="111" t="s">
        <v>188</v>
      </c>
      <c r="E443" s="111">
        <v>2023</v>
      </c>
      <c r="F443" s="113">
        <v>0.86</v>
      </c>
    </row>
    <row r="444" spans="1:6" x14ac:dyDescent="0.25">
      <c r="A444" s="114" t="s">
        <v>151</v>
      </c>
      <c r="B444" s="115" t="s">
        <v>17</v>
      </c>
      <c r="C444" s="116">
        <v>45231</v>
      </c>
      <c r="D444" s="115" t="s">
        <v>191</v>
      </c>
      <c r="E444" s="115">
        <v>2023</v>
      </c>
      <c r="F444" s="117">
        <v>1.1100000000000001</v>
      </c>
    </row>
    <row r="445" spans="1:6" x14ac:dyDescent="0.25">
      <c r="A445" s="110" t="s">
        <v>79</v>
      </c>
      <c r="B445" s="111" t="s">
        <v>17</v>
      </c>
      <c r="C445" s="112">
        <v>45231</v>
      </c>
      <c r="D445" s="111" t="s">
        <v>191</v>
      </c>
      <c r="E445" s="111">
        <v>2023</v>
      </c>
      <c r="F445" s="113">
        <v>0.94</v>
      </c>
    </row>
    <row r="446" spans="1:6" x14ac:dyDescent="0.25">
      <c r="A446" s="114" t="s">
        <v>169</v>
      </c>
      <c r="B446" s="115" t="s">
        <v>17</v>
      </c>
      <c r="C446" s="116">
        <v>45231</v>
      </c>
      <c r="D446" s="115" t="s">
        <v>191</v>
      </c>
      <c r="E446" s="115">
        <v>2023</v>
      </c>
      <c r="F446" s="117">
        <v>0.96</v>
      </c>
    </row>
    <row r="447" spans="1:6" x14ac:dyDescent="0.25">
      <c r="A447" s="110" t="s">
        <v>53</v>
      </c>
      <c r="B447" s="111" t="s">
        <v>17</v>
      </c>
      <c r="C447" s="112">
        <v>45231</v>
      </c>
      <c r="D447" s="111" t="s">
        <v>191</v>
      </c>
      <c r="E447" s="111">
        <v>2023</v>
      </c>
      <c r="F447" s="113">
        <v>0.93</v>
      </c>
    </row>
    <row r="448" spans="1:6" x14ac:dyDescent="0.25">
      <c r="A448" s="114" t="s">
        <v>55</v>
      </c>
      <c r="B448" s="115" t="s">
        <v>17</v>
      </c>
      <c r="C448" s="116">
        <v>45231</v>
      </c>
      <c r="D448" s="115" t="s">
        <v>191</v>
      </c>
      <c r="E448" s="115">
        <v>2023</v>
      </c>
      <c r="F448" s="117">
        <v>0.91</v>
      </c>
    </row>
    <row r="449" spans="1:6" x14ac:dyDescent="0.25">
      <c r="A449" s="110" t="s">
        <v>81</v>
      </c>
      <c r="B449" s="111" t="s">
        <v>18</v>
      </c>
      <c r="C449" s="112">
        <v>45231</v>
      </c>
      <c r="D449" s="111" t="s">
        <v>191</v>
      </c>
      <c r="E449" s="111">
        <v>2023</v>
      </c>
      <c r="F449" s="113">
        <v>0.76</v>
      </c>
    </row>
    <row r="450" spans="1:6" x14ac:dyDescent="0.25">
      <c r="A450" s="114" t="s">
        <v>150</v>
      </c>
      <c r="B450" s="115" t="s">
        <v>17</v>
      </c>
      <c r="C450" s="116">
        <v>45232</v>
      </c>
      <c r="D450" s="115" t="s">
        <v>191</v>
      </c>
      <c r="E450" s="115">
        <v>2023</v>
      </c>
      <c r="F450" s="117">
        <v>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48E2-D674-44D1-90C7-01BA422467DB}">
  <dimension ref="A1:F362"/>
  <sheetViews>
    <sheetView workbookViewId="0">
      <selection activeCell="J358" sqref="J358"/>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136</v>
      </c>
      <c r="B2" s="3" t="s">
        <v>17</v>
      </c>
      <c r="C2" s="4">
        <v>44571</v>
      </c>
      <c r="D2" s="5" t="s">
        <v>178</v>
      </c>
      <c r="E2" s="5">
        <v>2022</v>
      </c>
      <c r="F2" s="6">
        <v>1.82</v>
      </c>
    </row>
    <row r="3" spans="1:6" ht="15.75" thickBot="1" x14ac:dyDescent="0.3">
      <c r="A3" s="7" t="s">
        <v>152</v>
      </c>
      <c r="B3" s="7" t="s">
        <v>17</v>
      </c>
      <c r="C3" s="8">
        <v>44572</v>
      </c>
      <c r="D3" s="9" t="s">
        <v>178</v>
      </c>
      <c r="E3" s="9">
        <v>2022</v>
      </c>
      <c r="F3" s="10">
        <v>0.76</v>
      </c>
    </row>
    <row r="4" spans="1:6" ht="15.75" thickBot="1" x14ac:dyDescent="0.3">
      <c r="A4" s="3" t="s">
        <v>93</v>
      </c>
      <c r="B4" s="3" t="s">
        <v>17</v>
      </c>
      <c r="C4" s="4">
        <v>44574</v>
      </c>
      <c r="D4" s="5" t="s">
        <v>178</v>
      </c>
      <c r="E4" s="5">
        <v>2022</v>
      </c>
      <c r="F4" s="6">
        <v>1.76</v>
      </c>
    </row>
    <row r="5" spans="1:6" ht="15.75" thickBot="1" x14ac:dyDescent="0.3">
      <c r="A5" s="7" t="s">
        <v>138</v>
      </c>
      <c r="B5" s="7" t="s">
        <v>17</v>
      </c>
      <c r="C5" s="8">
        <v>44575</v>
      </c>
      <c r="D5" s="9" t="s">
        <v>178</v>
      </c>
      <c r="E5" s="9">
        <v>2022</v>
      </c>
      <c r="F5" s="10">
        <v>2.42</v>
      </c>
    </row>
    <row r="6" spans="1:6" ht="15.75" thickBot="1" x14ac:dyDescent="0.3">
      <c r="A6" s="3" t="s">
        <v>71</v>
      </c>
      <c r="B6" s="3" t="s">
        <v>17</v>
      </c>
      <c r="C6" s="4">
        <v>44575</v>
      </c>
      <c r="D6" s="5" t="s">
        <v>178</v>
      </c>
      <c r="E6" s="5">
        <v>2022</v>
      </c>
      <c r="F6" s="6">
        <v>4.68</v>
      </c>
    </row>
    <row r="7" spans="1:6" ht="15.75" thickBot="1" x14ac:dyDescent="0.3">
      <c r="A7" s="7" t="s">
        <v>52</v>
      </c>
      <c r="B7" s="7" t="s">
        <v>17</v>
      </c>
      <c r="C7" s="8">
        <v>44581</v>
      </c>
      <c r="D7" s="9" t="s">
        <v>178</v>
      </c>
      <c r="E7" s="9">
        <v>2022</v>
      </c>
      <c r="F7" s="10">
        <v>0.98</v>
      </c>
    </row>
    <row r="8" spans="1:6" ht="15.75" thickBot="1" x14ac:dyDescent="0.3">
      <c r="A8" s="3" t="s">
        <v>189</v>
      </c>
      <c r="B8" s="3" t="s">
        <v>17</v>
      </c>
      <c r="C8" s="4">
        <v>44582</v>
      </c>
      <c r="D8" s="5" t="s">
        <v>178</v>
      </c>
      <c r="E8" s="5">
        <v>2022</v>
      </c>
      <c r="F8" s="6">
        <v>74.290000000000006</v>
      </c>
    </row>
    <row r="9" spans="1:6" ht="15.75" thickBot="1" x14ac:dyDescent="0.3">
      <c r="A9" s="7" t="s">
        <v>88</v>
      </c>
      <c r="B9" s="7" t="s">
        <v>17</v>
      </c>
      <c r="C9" s="8">
        <v>44585</v>
      </c>
      <c r="D9" s="9" t="s">
        <v>178</v>
      </c>
      <c r="E9" s="9">
        <v>2022</v>
      </c>
      <c r="F9" s="10">
        <v>0.87</v>
      </c>
    </row>
    <row r="10" spans="1:6" ht="15.75" thickBot="1" x14ac:dyDescent="0.3">
      <c r="A10" s="3" t="s">
        <v>144</v>
      </c>
      <c r="B10" s="3" t="s">
        <v>17</v>
      </c>
      <c r="C10" s="4">
        <v>44588</v>
      </c>
      <c r="D10" s="5" t="s">
        <v>178</v>
      </c>
      <c r="E10" s="5">
        <v>2022</v>
      </c>
      <c r="F10" s="6">
        <v>3.22</v>
      </c>
    </row>
    <row r="11" spans="1:6" ht="15.75" thickBot="1" x14ac:dyDescent="0.3">
      <c r="A11" s="7" t="s">
        <v>149</v>
      </c>
      <c r="B11" s="7" t="s">
        <v>17</v>
      </c>
      <c r="C11" s="8">
        <v>44588</v>
      </c>
      <c r="D11" s="9" t="s">
        <v>178</v>
      </c>
      <c r="E11" s="9">
        <v>2022</v>
      </c>
      <c r="F11" s="10">
        <v>2.95</v>
      </c>
    </row>
    <row r="12" spans="1:6" ht="15.75" thickBot="1" x14ac:dyDescent="0.3">
      <c r="A12" s="3" t="s">
        <v>171</v>
      </c>
      <c r="B12" s="3" t="s">
        <v>17</v>
      </c>
      <c r="C12" s="4">
        <v>44589</v>
      </c>
      <c r="D12" s="5" t="s">
        <v>178</v>
      </c>
      <c r="E12" s="5">
        <v>2022</v>
      </c>
      <c r="F12" s="6">
        <v>1.03</v>
      </c>
    </row>
    <row r="13" spans="1:6" ht="15.75" thickBot="1" x14ac:dyDescent="0.3">
      <c r="A13" s="7" t="s">
        <v>148</v>
      </c>
      <c r="B13" s="7" t="s">
        <v>17</v>
      </c>
      <c r="C13" s="8">
        <v>44592</v>
      </c>
      <c r="D13" s="9" t="s">
        <v>178</v>
      </c>
      <c r="E13" s="9">
        <v>2022</v>
      </c>
      <c r="F13" s="10">
        <v>3.08</v>
      </c>
    </row>
    <row r="14" spans="1:6" ht="15.75" thickBot="1" x14ac:dyDescent="0.3">
      <c r="A14" s="3" t="s">
        <v>50</v>
      </c>
      <c r="B14" s="3" t="s">
        <v>17</v>
      </c>
      <c r="C14" s="4">
        <v>44592</v>
      </c>
      <c r="D14" s="5" t="s">
        <v>178</v>
      </c>
      <c r="E14" s="5">
        <v>2022</v>
      </c>
      <c r="F14" s="6">
        <v>1.85</v>
      </c>
    </row>
    <row r="15" spans="1:6" ht="15.75" thickBot="1" x14ac:dyDescent="0.3">
      <c r="A15" s="7" t="s">
        <v>151</v>
      </c>
      <c r="B15" s="7" t="s">
        <v>17</v>
      </c>
      <c r="C15" s="8">
        <v>44593</v>
      </c>
      <c r="D15" s="9" t="s">
        <v>180</v>
      </c>
      <c r="E15" s="9">
        <v>2022</v>
      </c>
      <c r="F15" s="10">
        <v>2.65</v>
      </c>
    </row>
    <row r="16" spans="1:6" ht="15.75" thickBot="1" x14ac:dyDescent="0.3">
      <c r="A16" s="3" t="s">
        <v>63</v>
      </c>
      <c r="B16" s="3" t="s">
        <v>17</v>
      </c>
      <c r="C16" s="4">
        <v>44596</v>
      </c>
      <c r="D16" s="5" t="s">
        <v>180</v>
      </c>
      <c r="E16" s="5">
        <v>2022</v>
      </c>
      <c r="F16" s="6">
        <v>3.79</v>
      </c>
    </row>
    <row r="17" spans="1:6" ht="15.75" thickBot="1" x14ac:dyDescent="0.3">
      <c r="A17" s="7" t="s">
        <v>152</v>
      </c>
      <c r="B17" s="7" t="s">
        <v>17</v>
      </c>
      <c r="C17" s="8">
        <v>44601</v>
      </c>
      <c r="D17" s="9" t="s">
        <v>180</v>
      </c>
      <c r="E17" s="9">
        <v>2022</v>
      </c>
      <c r="F17" s="10">
        <v>0.76</v>
      </c>
    </row>
    <row r="18" spans="1:6" ht="15.75" thickBot="1" x14ac:dyDescent="0.3">
      <c r="A18" s="3" t="s">
        <v>27</v>
      </c>
      <c r="B18" s="3" t="s">
        <v>18</v>
      </c>
      <c r="C18" s="4">
        <v>44601</v>
      </c>
      <c r="D18" s="5" t="s">
        <v>180</v>
      </c>
      <c r="E18" s="5">
        <v>2022</v>
      </c>
      <c r="F18" s="6">
        <v>3.43</v>
      </c>
    </row>
    <row r="19" spans="1:6" ht="15.75" thickBot="1" x14ac:dyDescent="0.3">
      <c r="A19" s="7" t="s">
        <v>35</v>
      </c>
      <c r="B19" s="7" t="s">
        <v>17</v>
      </c>
      <c r="C19" s="8">
        <v>44603</v>
      </c>
      <c r="D19" s="9" t="s">
        <v>180</v>
      </c>
      <c r="E19" s="9">
        <v>2022</v>
      </c>
      <c r="F19" s="10">
        <v>3.45</v>
      </c>
    </row>
    <row r="20" spans="1:6" ht="15.75" thickBot="1" x14ac:dyDescent="0.3">
      <c r="A20" s="3" t="s">
        <v>89</v>
      </c>
      <c r="B20" s="3" t="s">
        <v>17</v>
      </c>
      <c r="C20" s="4">
        <v>44603</v>
      </c>
      <c r="D20" s="5" t="s">
        <v>180</v>
      </c>
      <c r="E20" s="5">
        <v>2022</v>
      </c>
      <c r="F20" s="6">
        <v>1.79</v>
      </c>
    </row>
    <row r="21" spans="1:6" ht="15.75" thickBot="1" x14ac:dyDescent="0.3">
      <c r="A21" s="7" t="s">
        <v>28</v>
      </c>
      <c r="B21" s="7" t="s">
        <v>17</v>
      </c>
      <c r="C21" s="8">
        <v>44606</v>
      </c>
      <c r="D21" s="9" t="s">
        <v>180</v>
      </c>
      <c r="E21" s="9">
        <v>2022</v>
      </c>
      <c r="F21" s="10">
        <v>2.77</v>
      </c>
    </row>
    <row r="22" spans="1:6" ht="15.75" thickBot="1" x14ac:dyDescent="0.3">
      <c r="A22" s="3" t="s">
        <v>30</v>
      </c>
      <c r="B22" s="3" t="s">
        <v>17</v>
      </c>
      <c r="C22" s="4">
        <v>44606</v>
      </c>
      <c r="D22" s="5" t="s">
        <v>180</v>
      </c>
      <c r="E22" s="5">
        <v>2022</v>
      </c>
      <c r="F22" s="6">
        <v>3.36</v>
      </c>
    </row>
    <row r="23" spans="1:6" ht="15.75" thickBot="1" x14ac:dyDescent="0.3">
      <c r="A23" s="7" t="s">
        <v>66</v>
      </c>
      <c r="B23" s="7" t="s">
        <v>17</v>
      </c>
      <c r="C23" s="8">
        <v>44606</v>
      </c>
      <c r="D23" s="9" t="s">
        <v>180</v>
      </c>
      <c r="E23" s="9">
        <v>2022</v>
      </c>
      <c r="F23" s="10">
        <v>3.06</v>
      </c>
    </row>
    <row r="24" spans="1:6" ht="15.75" thickBot="1" x14ac:dyDescent="0.3">
      <c r="A24" s="3" t="s">
        <v>39</v>
      </c>
      <c r="B24" s="3" t="s">
        <v>18</v>
      </c>
      <c r="C24" s="4">
        <v>44606</v>
      </c>
      <c r="D24" s="5" t="s">
        <v>180</v>
      </c>
      <c r="E24" s="5">
        <v>2022</v>
      </c>
      <c r="F24" s="6">
        <v>2.2999999999999998</v>
      </c>
    </row>
    <row r="25" spans="1:6" ht="15.75" thickBot="1" x14ac:dyDescent="0.3">
      <c r="A25" s="7" t="s">
        <v>52</v>
      </c>
      <c r="B25" s="7" t="s">
        <v>17</v>
      </c>
      <c r="C25" s="8">
        <v>44609</v>
      </c>
      <c r="D25" s="9" t="s">
        <v>180</v>
      </c>
      <c r="E25" s="9">
        <v>2022</v>
      </c>
      <c r="F25" s="10">
        <v>0.99</v>
      </c>
    </row>
    <row r="26" spans="1:6" ht="15.75" thickBot="1" x14ac:dyDescent="0.3">
      <c r="A26" s="3" t="s">
        <v>88</v>
      </c>
      <c r="B26" s="3" t="s">
        <v>17</v>
      </c>
      <c r="C26" s="4">
        <v>44610</v>
      </c>
      <c r="D26" s="5" t="s">
        <v>180</v>
      </c>
      <c r="E26" s="5">
        <v>2022</v>
      </c>
      <c r="F26" s="6">
        <v>0.88</v>
      </c>
    </row>
    <row r="27" spans="1:6" ht="15.75" thickBot="1" x14ac:dyDescent="0.3">
      <c r="A27" s="7" t="s">
        <v>85</v>
      </c>
      <c r="B27" s="7" t="s">
        <v>17</v>
      </c>
      <c r="C27" s="8">
        <v>44610</v>
      </c>
      <c r="D27" s="9" t="s">
        <v>180</v>
      </c>
      <c r="E27" s="9">
        <v>2022</v>
      </c>
      <c r="F27" s="10">
        <v>1.1299999999999999</v>
      </c>
    </row>
    <row r="28" spans="1:6" ht="15.75" thickBot="1" x14ac:dyDescent="0.3">
      <c r="A28" s="3" t="s">
        <v>171</v>
      </c>
      <c r="B28" s="3" t="s">
        <v>17</v>
      </c>
      <c r="C28" s="4">
        <v>44620</v>
      </c>
      <c r="D28" s="5" t="s">
        <v>180</v>
      </c>
      <c r="E28" s="5">
        <v>2022</v>
      </c>
      <c r="F28" s="6">
        <v>1.01</v>
      </c>
    </row>
    <row r="29" spans="1:6" ht="15.75" thickBot="1" x14ac:dyDescent="0.3">
      <c r="A29" s="7" t="s">
        <v>50</v>
      </c>
      <c r="B29" s="7" t="s">
        <v>17</v>
      </c>
      <c r="C29" s="8">
        <v>44620</v>
      </c>
      <c r="D29" s="9" t="s">
        <v>180</v>
      </c>
      <c r="E29" s="9">
        <v>2022</v>
      </c>
      <c r="F29" s="10">
        <v>1.84</v>
      </c>
    </row>
    <row r="30" spans="1:6" ht="15.75" thickBot="1" x14ac:dyDescent="0.3">
      <c r="A30" s="3" t="s">
        <v>152</v>
      </c>
      <c r="B30" s="3" t="s">
        <v>17</v>
      </c>
      <c r="C30" s="4">
        <v>44629</v>
      </c>
      <c r="D30" s="5" t="s">
        <v>181</v>
      </c>
      <c r="E30" s="5">
        <v>2022</v>
      </c>
      <c r="F30" s="6">
        <v>0.77</v>
      </c>
    </row>
    <row r="31" spans="1:6" ht="15.75" thickBot="1" x14ac:dyDescent="0.3">
      <c r="A31" s="7" t="s">
        <v>31</v>
      </c>
      <c r="B31" s="7" t="s">
        <v>18</v>
      </c>
      <c r="C31" s="8">
        <v>44638</v>
      </c>
      <c r="D31" s="9" t="s">
        <v>181</v>
      </c>
      <c r="E31" s="9">
        <v>2022</v>
      </c>
      <c r="F31" s="10">
        <v>3.47</v>
      </c>
    </row>
    <row r="32" spans="1:6" ht="15.75" thickBot="1" x14ac:dyDescent="0.3">
      <c r="A32" s="3" t="s">
        <v>88</v>
      </c>
      <c r="B32" s="3" t="s">
        <v>17</v>
      </c>
      <c r="C32" s="4">
        <v>44644</v>
      </c>
      <c r="D32" s="5" t="s">
        <v>181</v>
      </c>
      <c r="E32" s="5">
        <v>2022</v>
      </c>
      <c r="F32" s="6">
        <v>0.86</v>
      </c>
    </row>
    <row r="33" spans="1:6" ht="15.75" thickBot="1" x14ac:dyDescent="0.3">
      <c r="A33" s="7" t="s">
        <v>121</v>
      </c>
      <c r="B33" s="7" t="s">
        <v>17</v>
      </c>
      <c r="C33" s="8">
        <v>44645</v>
      </c>
      <c r="D33" s="9" t="s">
        <v>181</v>
      </c>
      <c r="E33" s="9">
        <v>2022</v>
      </c>
      <c r="F33" s="10">
        <v>0.52</v>
      </c>
    </row>
    <row r="34" spans="1:6" ht="15.75" thickBot="1" x14ac:dyDescent="0.3">
      <c r="A34" s="3" t="s">
        <v>171</v>
      </c>
      <c r="B34" s="3" t="s">
        <v>17</v>
      </c>
      <c r="C34" s="4">
        <v>44648</v>
      </c>
      <c r="D34" s="5" t="s">
        <v>181</v>
      </c>
      <c r="E34" s="5">
        <v>2022</v>
      </c>
      <c r="F34" s="6">
        <v>1</v>
      </c>
    </row>
    <row r="35" spans="1:6" ht="15.75" thickBot="1" x14ac:dyDescent="0.3">
      <c r="A35" s="7" t="s">
        <v>50</v>
      </c>
      <c r="B35" s="7" t="s">
        <v>18</v>
      </c>
      <c r="C35" s="8">
        <v>44651</v>
      </c>
      <c r="D35" s="9" t="s">
        <v>181</v>
      </c>
      <c r="E35" s="9">
        <v>2022</v>
      </c>
      <c r="F35" s="10">
        <v>1.59</v>
      </c>
    </row>
    <row r="36" spans="1:6" ht="15.75" thickBot="1" x14ac:dyDescent="0.3">
      <c r="A36" s="3" t="s">
        <v>81</v>
      </c>
      <c r="B36" s="3" t="s">
        <v>18</v>
      </c>
      <c r="C36" s="4">
        <v>44652</v>
      </c>
      <c r="D36" s="5" t="s">
        <v>182</v>
      </c>
      <c r="E36" s="5">
        <v>2022</v>
      </c>
      <c r="F36" s="6">
        <v>1.01</v>
      </c>
    </row>
    <row r="37" spans="1:6" ht="15.75" thickBot="1" x14ac:dyDescent="0.3">
      <c r="A37" s="7" t="s">
        <v>136</v>
      </c>
      <c r="B37" s="7" t="s">
        <v>17</v>
      </c>
      <c r="C37" s="8">
        <v>44662</v>
      </c>
      <c r="D37" s="9" t="s">
        <v>182</v>
      </c>
      <c r="E37" s="9">
        <v>2022</v>
      </c>
      <c r="F37" s="10">
        <v>2.25</v>
      </c>
    </row>
    <row r="38" spans="1:6" ht="15.75" thickBot="1" x14ac:dyDescent="0.3">
      <c r="A38" s="3" t="s">
        <v>152</v>
      </c>
      <c r="B38" s="3" t="s">
        <v>17</v>
      </c>
      <c r="C38" s="4">
        <v>44663</v>
      </c>
      <c r="D38" s="5" t="s">
        <v>182</v>
      </c>
      <c r="E38" s="5">
        <v>2022</v>
      </c>
      <c r="F38" s="6">
        <v>0.76</v>
      </c>
    </row>
    <row r="39" spans="1:6" ht="15.75" thickBot="1" x14ac:dyDescent="0.3">
      <c r="A39" s="7" t="s">
        <v>93</v>
      </c>
      <c r="B39" s="7" t="s">
        <v>18</v>
      </c>
      <c r="C39" s="8">
        <v>44665</v>
      </c>
      <c r="D39" s="9" t="s">
        <v>182</v>
      </c>
      <c r="E39" s="9">
        <v>2022</v>
      </c>
      <c r="F39" s="10">
        <v>1.83</v>
      </c>
    </row>
    <row r="40" spans="1:6" ht="15.75" thickBot="1" x14ac:dyDescent="0.3">
      <c r="A40" s="3" t="s">
        <v>138</v>
      </c>
      <c r="B40" s="3" t="s">
        <v>17</v>
      </c>
      <c r="C40" s="4">
        <v>44669</v>
      </c>
      <c r="D40" s="5" t="s">
        <v>182</v>
      </c>
      <c r="E40" s="5">
        <v>2022</v>
      </c>
      <c r="F40" s="6">
        <v>2.42</v>
      </c>
    </row>
    <row r="41" spans="1:6" ht="15.75" thickBot="1" x14ac:dyDescent="0.3">
      <c r="A41" s="7" t="s">
        <v>88</v>
      </c>
      <c r="B41" s="7" t="s">
        <v>17</v>
      </c>
      <c r="C41" s="8">
        <v>44673</v>
      </c>
      <c r="D41" s="9" t="s">
        <v>182</v>
      </c>
      <c r="E41" s="9">
        <v>2022</v>
      </c>
      <c r="F41" s="10">
        <v>0.88</v>
      </c>
    </row>
    <row r="42" spans="1:6" ht="15.75" thickBot="1" x14ac:dyDescent="0.3">
      <c r="A42" s="3" t="s">
        <v>144</v>
      </c>
      <c r="B42" s="3" t="s">
        <v>17</v>
      </c>
      <c r="C42" s="4">
        <v>44678</v>
      </c>
      <c r="D42" s="5" t="s">
        <v>182</v>
      </c>
      <c r="E42" s="5">
        <v>2022</v>
      </c>
      <c r="F42" s="6">
        <v>3.23</v>
      </c>
    </row>
    <row r="43" spans="1:6" ht="15.75" thickBot="1" x14ac:dyDescent="0.3">
      <c r="A43" s="7" t="s">
        <v>149</v>
      </c>
      <c r="B43" s="7" t="s">
        <v>17</v>
      </c>
      <c r="C43" s="8">
        <v>44679</v>
      </c>
      <c r="D43" s="9" t="s">
        <v>182</v>
      </c>
      <c r="E43" s="9">
        <v>2022</v>
      </c>
      <c r="F43" s="10">
        <v>2.96</v>
      </c>
    </row>
    <row r="44" spans="1:6" ht="15.75" thickBot="1" x14ac:dyDescent="0.3">
      <c r="A44" s="3" t="s">
        <v>78</v>
      </c>
      <c r="B44" s="3" t="s">
        <v>18</v>
      </c>
      <c r="C44" s="4">
        <v>44679</v>
      </c>
      <c r="D44" s="5" t="s">
        <v>182</v>
      </c>
      <c r="E44" s="5">
        <v>2022</v>
      </c>
      <c r="F44" s="6">
        <v>4.22</v>
      </c>
    </row>
    <row r="45" spans="1:6" ht="15.75" thickBot="1" x14ac:dyDescent="0.3">
      <c r="A45" s="7" t="s">
        <v>171</v>
      </c>
      <c r="B45" s="7" t="s">
        <v>17</v>
      </c>
      <c r="C45" s="8">
        <v>44680</v>
      </c>
      <c r="D45" s="9" t="s">
        <v>182</v>
      </c>
      <c r="E45" s="9">
        <v>2022</v>
      </c>
      <c r="F45" s="10">
        <v>1.03</v>
      </c>
    </row>
    <row r="46" spans="1:6" ht="15.75" thickBot="1" x14ac:dyDescent="0.3">
      <c r="A46" s="3" t="s">
        <v>148</v>
      </c>
      <c r="B46" s="3" t="s">
        <v>17</v>
      </c>
      <c r="C46" s="4">
        <v>44680</v>
      </c>
      <c r="D46" s="5" t="s">
        <v>182</v>
      </c>
      <c r="E46" s="5">
        <v>2022</v>
      </c>
      <c r="F46" s="6">
        <v>3.11</v>
      </c>
    </row>
    <row r="47" spans="1:6" ht="15.75" thickBot="1" x14ac:dyDescent="0.3">
      <c r="A47" s="7" t="s">
        <v>50</v>
      </c>
      <c r="B47" s="7" t="s">
        <v>18</v>
      </c>
      <c r="C47" s="8">
        <v>44680</v>
      </c>
      <c r="D47" s="9" t="s">
        <v>182</v>
      </c>
      <c r="E47" s="9">
        <v>2022</v>
      </c>
      <c r="F47" s="10">
        <v>1.63</v>
      </c>
    </row>
    <row r="48" spans="1:6" ht="15.75" thickBot="1" x14ac:dyDescent="0.3">
      <c r="A48" s="3" t="s">
        <v>151</v>
      </c>
      <c r="B48" s="3" t="s">
        <v>17</v>
      </c>
      <c r="C48" s="4">
        <v>44683</v>
      </c>
      <c r="D48" s="5" t="s">
        <v>183</v>
      </c>
      <c r="E48" s="5">
        <v>2022</v>
      </c>
      <c r="F48" s="6">
        <v>1.43</v>
      </c>
    </row>
    <row r="49" spans="1:6" ht="15.75" thickBot="1" x14ac:dyDescent="0.3">
      <c r="A49" s="7" t="s">
        <v>81</v>
      </c>
      <c r="B49" s="7" t="s">
        <v>18</v>
      </c>
      <c r="C49" s="8">
        <v>44683</v>
      </c>
      <c r="D49" s="9" t="s">
        <v>183</v>
      </c>
      <c r="E49" s="9">
        <v>2022</v>
      </c>
      <c r="F49" s="10">
        <v>1.04</v>
      </c>
    </row>
    <row r="50" spans="1:6" ht="15.75" thickBot="1" x14ac:dyDescent="0.3">
      <c r="A50" s="3" t="s">
        <v>152</v>
      </c>
      <c r="B50" s="3" t="s">
        <v>17</v>
      </c>
      <c r="C50" s="4">
        <v>44691</v>
      </c>
      <c r="D50" s="5" t="s">
        <v>183</v>
      </c>
      <c r="E50" s="5">
        <v>2022</v>
      </c>
      <c r="F50" s="6">
        <v>0.78</v>
      </c>
    </row>
    <row r="51" spans="1:6" ht="15.75" thickBot="1" x14ac:dyDescent="0.3">
      <c r="A51" s="7" t="s">
        <v>27</v>
      </c>
      <c r="B51" s="7" t="s">
        <v>18</v>
      </c>
      <c r="C51" s="8">
        <v>44692</v>
      </c>
      <c r="D51" s="9" t="s">
        <v>183</v>
      </c>
      <c r="E51" s="9">
        <v>2022</v>
      </c>
      <c r="F51" s="10">
        <v>3.51</v>
      </c>
    </row>
    <row r="52" spans="1:6" ht="15.75" thickBot="1" x14ac:dyDescent="0.3">
      <c r="A52" s="3" t="s">
        <v>89</v>
      </c>
      <c r="B52" s="3" t="s">
        <v>17</v>
      </c>
      <c r="C52" s="4">
        <v>44694</v>
      </c>
      <c r="D52" s="5" t="s">
        <v>183</v>
      </c>
      <c r="E52" s="5">
        <v>2022</v>
      </c>
      <c r="F52" s="6">
        <v>1.81</v>
      </c>
    </row>
    <row r="53" spans="1:6" ht="15.75" thickBot="1" x14ac:dyDescent="0.3">
      <c r="A53" s="7" t="s">
        <v>189</v>
      </c>
      <c r="B53" s="7" t="s">
        <v>17</v>
      </c>
      <c r="C53" s="8">
        <v>44694</v>
      </c>
      <c r="D53" s="9" t="s">
        <v>183</v>
      </c>
      <c r="E53" s="9">
        <v>2022</v>
      </c>
      <c r="F53" s="10">
        <v>49.6</v>
      </c>
    </row>
    <row r="54" spans="1:6" ht="15.75" thickBot="1" x14ac:dyDescent="0.3">
      <c r="A54" s="3" t="s">
        <v>66</v>
      </c>
      <c r="B54" s="3" t="s">
        <v>17</v>
      </c>
      <c r="C54" s="4">
        <v>44694</v>
      </c>
      <c r="D54" s="5" t="s">
        <v>183</v>
      </c>
      <c r="E54" s="5">
        <v>2022</v>
      </c>
      <c r="F54" s="6">
        <v>3.1</v>
      </c>
    </row>
    <row r="55" spans="1:6" ht="15.75" thickBot="1" x14ac:dyDescent="0.3">
      <c r="A55" s="7" t="s">
        <v>39</v>
      </c>
      <c r="B55" s="7" t="s">
        <v>18</v>
      </c>
      <c r="C55" s="8">
        <v>44694</v>
      </c>
      <c r="D55" s="9" t="s">
        <v>183</v>
      </c>
      <c r="E55" s="9">
        <v>2022</v>
      </c>
      <c r="F55" s="10">
        <v>2.82</v>
      </c>
    </row>
    <row r="56" spans="1:6" ht="15.75" thickBot="1" x14ac:dyDescent="0.3">
      <c r="A56" s="3" t="s">
        <v>189</v>
      </c>
      <c r="B56" s="3" t="s">
        <v>18</v>
      </c>
      <c r="C56" s="4">
        <v>44694</v>
      </c>
      <c r="D56" s="5" t="s">
        <v>183</v>
      </c>
      <c r="E56" s="5">
        <v>2022</v>
      </c>
      <c r="F56" s="6">
        <v>85.42</v>
      </c>
    </row>
    <row r="57" spans="1:6" ht="15.75" thickBot="1" x14ac:dyDescent="0.3">
      <c r="A57" s="7" t="s">
        <v>48</v>
      </c>
      <c r="B57" s="7" t="s">
        <v>18</v>
      </c>
      <c r="C57" s="8">
        <v>44694</v>
      </c>
      <c r="D57" s="9" t="s">
        <v>183</v>
      </c>
      <c r="E57" s="9">
        <v>2022</v>
      </c>
      <c r="F57" s="10">
        <v>3.69</v>
      </c>
    </row>
    <row r="58" spans="1:6" ht="15.75" thickBot="1" x14ac:dyDescent="0.3">
      <c r="A58" s="3" t="s">
        <v>85</v>
      </c>
      <c r="B58" s="3" t="s">
        <v>17</v>
      </c>
      <c r="C58" s="4">
        <v>44700</v>
      </c>
      <c r="D58" s="5" t="s">
        <v>183</v>
      </c>
      <c r="E58" s="5">
        <v>2022</v>
      </c>
      <c r="F58" s="6">
        <v>1.28</v>
      </c>
    </row>
    <row r="59" spans="1:6" ht="15.75" thickBot="1" x14ac:dyDescent="0.3">
      <c r="A59" s="7" t="s">
        <v>88</v>
      </c>
      <c r="B59" s="7" t="s">
        <v>17</v>
      </c>
      <c r="C59" s="8">
        <v>44705</v>
      </c>
      <c r="D59" s="9" t="s">
        <v>183</v>
      </c>
      <c r="E59" s="9">
        <v>2022</v>
      </c>
      <c r="F59" s="10">
        <v>0.88</v>
      </c>
    </row>
    <row r="60" spans="1:6" ht="15.75" thickBot="1" x14ac:dyDescent="0.3">
      <c r="A60" s="3" t="s">
        <v>171</v>
      </c>
      <c r="B60" s="3" t="s">
        <v>17</v>
      </c>
      <c r="C60" s="4">
        <v>44708</v>
      </c>
      <c r="D60" s="5" t="s">
        <v>183</v>
      </c>
      <c r="E60" s="5">
        <v>2022</v>
      </c>
      <c r="F60" s="6">
        <v>1.02</v>
      </c>
    </row>
    <row r="61" spans="1:6" ht="15.75" thickBot="1" x14ac:dyDescent="0.3">
      <c r="A61" s="7" t="s">
        <v>171</v>
      </c>
      <c r="B61" s="7" t="s">
        <v>18</v>
      </c>
      <c r="C61" s="8">
        <v>44708</v>
      </c>
      <c r="D61" s="9" t="s">
        <v>183</v>
      </c>
      <c r="E61" s="9">
        <v>2022</v>
      </c>
      <c r="F61" s="10">
        <v>1.78</v>
      </c>
    </row>
    <row r="62" spans="1:6" ht="15.75" thickBot="1" x14ac:dyDescent="0.3">
      <c r="A62" s="3" t="s">
        <v>50</v>
      </c>
      <c r="B62" s="3" t="s">
        <v>18</v>
      </c>
      <c r="C62" s="4">
        <v>44712</v>
      </c>
      <c r="D62" s="5" t="s">
        <v>183</v>
      </c>
      <c r="E62" s="5">
        <v>2022</v>
      </c>
      <c r="F62" s="6">
        <v>1.61</v>
      </c>
    </row>
    <row r="63" spans="1:6" ht="15.75" thickBot="1" x14ac:dyDescent="0.3">
      <c r="A63" s="7" t="s">
        <v>81</v>
      </c>
      <c r="B63" s="7" t="s">
        <v>18</v>
      </c>
      <c r="C63" s="8">
        <v>44713</v>
      </c>
      <c r="D63" s="9" t="s">
        <v>184</v>
      </c>
      <c r="E63" s="9">
        <v>2022</v>
      </c>
      <c r="F63" s="10">
        <v>1.02</v>
      </c>
    </row>
    <row r="64" spans="1:6" ht="15.75" thickBot="1" x14ac:dyDescent="0.3">
      <c r="A64" s="3" t="s">
        <v>26</v>
      </c>
      <c r="B64" s="3" t="s">
        <v>18</v>
      </c>
      <c r="C64" s="4">
        <v>44720</v>
      </c>
      <c r="D64" s="5" t="s">
        <v>184</v>
      </c>
      <c r="E64" s="5">
        <v>2022</v>
      </c>
      <c r="F64" s="6">
        <v>5.64</v>
      </c>
    </row>
    <row r="65" spans="1:6" ht="15.75" thickBot="1" x14ac:dyDescent="0.3">
      <c r="A65" s="7" t="s">
        <v>152</v>
      </c>
      <c r="B65" s="7" t="s">
        <v>17</v>
      </c>
      <c r="C65" s="8">
        <v>44721</v>
      </c>
      <c r="D65" s="9" t="s">
        <v>184</v>
      </c>
      <c r="E65" s="9">
        <v>2022</v>
      </c>
      <c r="F65" s="10">
        <v>0.76</v>
      </c>
    </row>
    <row r="66" spans="1:6" ht="15.75" thickBot="1" x14ac:dyDescent="0.3">
      <c r="A66" s="3" t="s">
        <v>31</v>
      </c>
      <c r="B66" s="3" t="s">
        <v>18</v>
      </c>
      <c r="C66" s="4">
        <v>44722</v>
      </c>
      <c r="D66" s="5" t="s">
        <v>184</v>
      </c>
      <c r="E66" s="5">
        <v>2022</v>
      </c>
      <c r="F66" s="6">
        <v>3.51</v>
      </c>
    </row>
    <row r="67" spans="1:6" ht="15.75" thickBot="1" x14ac:dyDescent="0.3">
      <c r="A67" s="7" t="s">
        <v>129</v>
      </c>
      <c r="B67" s="7" t="s">
        <v>18</v>
      </c>
      <c r="C67" s="8">
        <v>44728</v>
      </c>
      <c r="D67" s="9" t="s">
        <v>184</v>
      </c>
      <c r="E67" s="9">
        <v>2022</v>
      </c>
      <c r="F67" s="10">
        <v>8.5299999999999994</v>
      </c>
    </row>
    <row r="68" spans="1:6" ht="15.75" thickBot="1" x14ac:dyDescent="0.3">
      <c r="A68" s="3" t="s">
        <v>88</v>
      </c>
      <c r="B68" s="3" t="s">
        <v>17</v>
      </c>
      <c r="C68" s="4">
        <v>44735</v>
      </c>
      <c r="D68" s="5" t="s">
        <v>184</v>
      </c>
      <c r="E68" s="5">
        <v>2022</v>
      </c>
      <c r="F68" s="6">
        <v>0.9</v>
      </c>
    </row>
    <row r="69" spans="1:6" ht="15.75" thickBot="1" x14ac:dyDescent="0.3">
      <c r="A69" s="7" t="s">
        <v>121</v>
      </c>
      <c r="B69" s="7" t="s">
        <v>17</v>
      </c>
      <c r="C69" s="8">
        <v>44736</v>
      </c>
      <c r="D69" s="9" t="s">
        <v>184</v>
      </c>
      <c r="E69" s="9">
        <v>2022</v>
      </c>
      <c r="F69" s="10">
        <v>0.55000000000000004</v>
      </c>
    </row>
    <row r="70" spans="1:6" ht="15.75" thickBot="1" x14ac:dyDescent="0.3">
      <c r="A70" s="3" t="s">
        <v>171</v>
      </c>
      <c r="B70" s="3" t="s">
        <v>17</v>
      </c>
      <c r="C70" s="4">
        <v>44741</v>
      </c>
      <c r="D70" s="5" t="s">
        <v>184</v>
      </c>
      <c r="E70" s="5">
        <v>2022</v>
      </c>
      <c r="F70" s="6">
        <v>1.03</v>
      </c>
    </row>
    <row r="71" spans="1:6" ht="15.75" thickBot="1" x14ac:dyDescent="0.3">
      <c r="A71" s="7" t="s">
        <v>171</v>
      </c>
      <c r="B71" s="7" t="s">
        <v>18</v>
      </c>
      <c r="C71" s="8">
        <v>44741</v>
      </c>
      <c r="D71" s="9" t="s">
        <v>184</v>
      </c>
      <c r="E71" s="9">
        <v>2022</v>
      </c>
      <c r="F71" s="10">
        <v>1.8</v>
      </c>
    </row>
    <row r="72" spans="1:6" ht="15.75" thickBot="1" x14ac:dyDescent="0.3">
      <c r="A72" s="3" t="s">
        <v>106</v>
      </c>
      <c r="B72" s="3" t="s">
        <v>17</v>
      </c>
      <c r="C72" s="4">
        <v>44742</v>
      </c>
      <c r="D72" s="5" t="s">
        <v>184</v>
      </c>
      <c r="E72" s="5">
        <v>2022</v>
      </c>
      <c r="F72" s="6">
        <v>1.37</v>
      </c>
    </row>
    <row r="73" spans="1:6" ht="15.75" thickBot="1" x14ac:dyDescent="0.3">
      <c r="A73" s="7" t="s">
        <v>43</v>
      </c>
      <c r="B73" s="7" t="s">
        <v>17</v>
      </c>
      <c r="C73" s="8">
        <v>44742</v>
      </c>
      <c r="D73" s="9" t="s">
        <v>184</v>
      </c>
      <c r="E73" s="9">
        <v>2022</v>
      </c>
      <c r="F73" s="10">
        <v>8.3000000000000007</v>
      </c>
    </row>
    <row r="74" spans="1:6" ht="15.75" thickBot="1" x14ac:dyDescent="0.3">
      <c r="A74" s="3" t="s">
        <v>50</v>
      </c>
      <c r="B74" s="3" t="s">
        <v>17</v>
      </c>
      <c r="C74" s="4">
        <v>44742</v>
      </c>
      <c r="D74" s="5" t="s">
        <v>184</v>
      </c>
      <c r="E74" s="5">
        <v>2022</v>
      </c>
      <c r="F74" s="6">
        <v>2.33</v>
      </c>
    </row>
    <row r="75" spans="1:6" ht="15.75" thickBot="1" x14ac:dyDescent="0.3">
      <c r="A75" s="7" t="s">
        <v>50</v>
      </c>
      <c r="B75" s="7" t="s">
        <v>18</v>
      </c>
      <c r="C75" s="8">
        <v>44742</v>
      </c>
      <c r="D75" s="9" t="s">
        <v>184</v>
      </c>
      <c r="E75" s="9">
        <v>2022</v>
      </c>
      <c r="F75" s="10">
        <v>1.64</v>
      </c>
    </row>
    <row r="76" spans="1:6" ht="15.75" thickBot="1" x14ac:dyDescent="0.3">
      <c r="A76" s="3" t="s">
        <v>81</v>
      </c>
      <c r="B76" s="3" t="s">
        <v>17</v>
      </c>
      <c r="C76" s="4">
        <v>44747</v>
      </c>
      <c r="D76" s="5" t="s">
        <v>185</v>
      </c>
      <c r="E76" s="5">
        <v>2022</v>
      </c>
      <c r="F76" s="6">
        <v>1.1499999999999999</v>
      </c>
    </row>
    <row r="77" spans="1:6" ht="15.75" thickBot="1" x14ac:dyDescent="0.3">
      <c r="A77" s="7" t="s">
        <v>55</v>
      </c>
      <c r="B77" s="7" t="s">
        <v>17</v>
      </c>
      <c r="C77" s="8">
        <v>44747</v>
      </c>
      <c r="D77" s="9" t="s">
        <v>185</v>
      </c>
      <c r="E77" s="9">
        <v>2022</v>
      </c>
      <c r="F77" s="10">
        <v>1.19</v>
      </c>
    </row>
    <row r="78" spans="1:6" ht="15.75" thickBot="1" x14ac:dyDescent="0.3">
      <c r="A78" s="3" t="s">
        <v>81</v>
      </c>
      <c r="B78" s="3" t="s">
        <v>18</v>
      </c>
      <c r="C78" s="4">
        <v>44747</v>
      </c>
      <c r="D78" s="5" t="s">
        <v>185</v>
      </c>
      <c r="E78" s="5">
        <v>2022</v>
      </c>
      <c r="F78" s="6">
        <v>0.94</v>
      </c>
    </row>
    <row r="79" spans="1:6" ht="15.75" thickBot="1" x14ac:dyDescent="0.3">
      <c r="A79" s="7" t="s">
        <v>141</v>
      </c>
      <c r="B79" s="7" t="s">
        <v>17</v>
      </c>
      <c r="C79" s="8">
        <v>44749</v>
      </c>
      <c r="D79" s="9" t="s">
        <v>185</v>
      </c>
      <c r="E79" s="9">
        <v>2022</v>
      </c>
      <c r="F79" s="10">
        <v>3.9</v>
      </c>
    </row>
    <row r="80" spans="1:6" ht="15.75" thickBot="1" x14ac:dyDescent="0.3">
      <c r="A80" s="3" t="s">
        <v>47</v>
      </c>
      <c r="B80" s="3" t="s">
        <v>17</v>
      </c>
      <c r="C80" s="4">
        <v>44753</v>
      </c>
      <c r="D80" s="5" t="s">
        <v>185</v>
      </c>
      <c r="E80" s="5">
        <v>2022</v>
      </c>
      <c r="F80" s="6">
        <v>3.9</v>
      </c>
    </row>
    <row r="81" spans="1:6" ht="15.75" thickBot="1" x14ac:dyDescent="0.3">
      <c r="A81" s="7" t="s">
        <v>125</v>
      </c>
      <c r="B81" s="7" t="s">
        <v>17</v>
      </c>
      <c r="C81" s="8">
        <v>44754</v>
      </c>
      <c r="D81" s="9" t="s">
        <v>185</v>
      </c>
      <c r="E81" s="9">
        <v>2022</v>
      </c>
      <c r="F81" s="10">
        <v>13.64</v>
      </c>
    </row>
    <row r="82" spans="1:6" ht="15.75" thickBot="1" x14ac:dyDescent="0.3">
      <c r="A82" s="3" t="s">
        <v>152</v>
      </c>
      <c r="B82" s="3" t="s">
        <v>17</v>
      </c>
      <c r="C82" s="4">
        <v>44754</v>
      </c>
      <c r="D82" s="5" t="s">
        <v>185</v>
      </c>
      <c r="E82" s="5">
        <v>2022</v>
      </c>
      <c r="F82" s="6">
        <v>0.6</v>
      </c>
    </row>
    <row r="83" spans="1:6" ht="15.75" thickBot="1" x14ac:dyDescent="0.3">
      <c r="A83" s="7" t="s">
        <v>136</v>
      </c>
      <c r="B83" s="7" t="s">
        <v>17</v>
      </c>
      <c r="C83" s="8">
        <v>44754</v>
      </c>
      <c r="D83" s="9" t="s">
        <v>185</v>
      </c>
      <c r="E83" s="9">
        <v>2022</v>
      </c>
      <c r="F83" s="10">
        <v>1.78</v>
      </c>
    </row>
    <row r="84" spans="1:6" ht="15.75" thickBot="1" x14ac:dyDescent="0.3">
      <c r="A84" s="3" t="s">
        <v>93</v>
      </c>
      <c r="B84" s="3" t="s">
        <v>17</v>
      </c>
      <c r="C84" s="4">
        <v>44756</v>
      </c>
      <c r="D84" s="5" t="s">
        <v>185</v>
      </c>
      <c r="E84" s="5">
        <v>2022</v>
      </c>
      <c r="F84" s="6">
        <v>2.67</v>
      </c>
    </row>
    <row r="85" spans="1:6" ht="15.75" thickBot="1" x14ac:dyDescent="0.3">
      <c r="A85" s="7" t="s">
        <v>93</v>
      </c>
      <c r="B85" s="7" t="s">
        <v>18</v>
      </c>
      <c r="C85" s="8">
        <v>44756</v>
      </c>
      <c r="D85" s="9" t="s">
        <v>185</v>
      </c>
      <c r="E85" s="9">
        <v>2022</v>
      </c>
      <c r="F85" s="10">
        <v>1.91</v>
      </c>
    </row>
    <row r="86" spans="1:6" ht="15.75" thickBot="1" x14ac:dyDescent="0.3">
      <c r="A86" s="3" t="s">
        <v>51</v>
      </c>
      <c r="B86" s="3" t="s">
        <v>17</v>
      </c>
      <c r="C86" s="4">
        <v>44757</v>
      </c>
      <c r="D86" s="5" t="s">
        <v>185</v>
      </c>
      <c r="E86" s="5">
        <v>2022</v>
      </c>
      <c r="F86" s="6">
        <v>1.23</v>
      </c>
    </row>
    <row r="87" spans="1:6" ht="15.75" thickBot="1" x14ac:dyDescent="0.3">
      <c r="A87" s="7" t="s">
        <v>36</v>
      </c>
      <c r="B87" s="7" t="s">
        <v>17</v>
      </c>
      <c r="C87" s="8">
        <v>44757</v>
      </c>
      <c r="D87" s="9" t="s">
        <v>185</v>
      </c>
      <c r="E87" s="9">
        <v>2022</v>
      </c>
      <c r="F87" s="10">
        <v>1.63</v>
      </c>
    </row>
    <row r="88" spans="1:6" ht="15.75" thickBot="1" x14ac:dyDescent="0.3">
      <c r="A88" s="3" t="s">
        <v>61</v>
      </c>
      <c r="B88" s="3" t="s">
        <v>17</v>
      </c>
      <c r="C88" s="4">
        <v>44757</v>
      </c>
      <c r="D88" s="5" t="s">
        <v>185</v>
      </c>
      <c r="E88" s="5">
        <v>2022</v>
      </c>
      <c r="F88" s="6">
        <v>3.15</v>
      </c>
    </row>
    <row r="89" spans="1:6" ht="15.75" thickBot="1" x14ac:dyDescent="0.3">
      <c r="A89" s="7" t="s">
        <v>138</v>
      </c>
      <c r="B89" s="7" t="s">
        <v>17</v>
      </c>
      <c r="C89" s="8">
        <v>44757</v>
      </c>
      <c r="D89" s="9" t="s">
        <v>185</v>
      </c>
      <c r="E89" s="9">
        <v>2022</v>
      </c>
      <c r="F89" s="10">
        <v>1.92</v>
      </c>
    </row>
    <row r="90" spans="1:6" ht="15.75" thickBot="1" x14ac:dyDescent="0.3">
      <c r="A90" s="3" t="s">
        <v>139</v>
      </c>
      <c r="B90" s="3" t="s">
        <v>17</v>
      </c>
      <c r="C90" s="4">
        <v>44757</v>
      </c>
      <c r="D90" s="5" t="s">
        <v>185</v>
      </c>
      <c r="E90" s="5">
        <v>2022</v>
      </c>
      <c r="F90" s="6">
        <v>2.5</v>
      </c>
    </row>
    <row r="91" spans="1:6" ht="15.75" thickBot="1" x14ac:dyDescent="0.3">
      <c r="A91" s="7" t="s">
        <v>137</v>
      </c>
      <c r="B91" s="7" t="s">
        <v>17</v>
      </c>
      <c r="C91" s="8">
        <v>44757</v>
      </c>
      <c r="D91" s="9" t="s">
        <v>185</v>
      </c>
      <c r="E91" s="9">
        <v>2022</v>
      </c>
      <c r="F91" s="10">
        <v>3.01</v>
      </c>
    </row>
    <row r="92" spans="1:6" ht="15.75" thickBot="1" x14ac:dyDescent="0.3">
      <c r="A92" s="3" t="s">
        <v>140</v>
      </c>
      <c r="B92" s="3" t="s">
        <v>17</v>
      </c>
      <c r="C92" s="4">
        <v>44757</v>
      </c>
      <c r="D92" s="5" t="s">
        <v>185</v>
      </c>
      <c r="E92" s="5">
        <v>2022</v>
      </c>
      <c r="F92" s="6">
        <v>2.31</v>
      </c>
    </row>
    <row r="93" spans="1:6" ht="15.75" thickBot="1" x14ac:dyDescent="0.3">
      <c r="A93" s="7" t="s">
        <v>164</v>
      </c>
      <c r="B93" s="7" t="s">
        <v>17</v>
      </c>
      <c r="C93" s="8">
        <v>44760</v>
      </c>
      <c r="D93" s="9" t="s">
        <v>185</v>
      </c>
      <c r="E93" s="9">
        <v>2022</v>
      </c>
      <c r="F93" s="10">
        <v>0.96</v>
      </c>
    </row>
    <row r="94" spans="1:6" ht="15.75" thickBot="1" x14ac:dyDescent="0.3">
      <c r="A94" s="3" t="s">
        <v>58</v>
      </c>
      <c r="B94" s="3" t="s">
        <v>17</v>
      </c>
      <c r="C94" s="4">
        <v>44762</v>
      </c>
      <c r="D94" s="5" t="s">
        <v>185</v>
      </c>
      <c r="E94" s="5">
        <v>2022</v>
      </c>
      <c r="F94" s="6">
        <v>0.86</v>
      </c>
    </row>
    <row r="95" spans="1:6" ht="15.75" thickBot="1" x14ac:dyDescent="0.3">
      <c r="A95" s="7" t="s">
        <v>52</v>
      </c>
      <c r="B95" s="7" t="s">
        <v>17</v>
      </c>
      <c r="C95" s="8">
        <v>44762</v>
      </c>
      <c r="D95" s="9" t="s">
        <v>185</v>
      </c>
      <c r="E95" s="9">
        <v>2022</v>
      </c>
      <c r="F95" s="10">
        <v>0.9</v>
      </c>
    </row>
    <row r="96" spans="1:6" ht="15.75" thickBot="1" x14ac:dyDescent="0.3">
      <c r="A96" s="3" t="s">
        <v>64</v>
      </c>
      <c r="B96" s="3" t="s">
        <v>17</v>
      </c>
      <c r="C96" s="4">
        <v>44763</v>
      </c>
      <c r="D96" s="5" t="s">
        <v>185</v>
      </c>
      <c r="E96" s="5">
        <v>2022</v>
      </c>
      <c r="F96" s="6">
        <v>0.81</v>
      </c>
    </row>
    <row r="97" spans="1:6" ht="15.75" thickBot="1" x14ac:dyDescent="0.3">
      <c r="A97" s="7" t="s">
        <v>140</v>
      </c>
      <c r="B97" s="7" t="s">
        <v>17</v>
      </c>
      <c r="C97" s="8">
        <v>44764</v>
      </c>
      <c r="D97" s="9" t="s">
        <v>185</v>
      </c>
      <c r="E97" s="9">
        <v>2022</v>
      </c>
      <c r="F97" s="10">
        <v>0.14000000000000001</v>
      </c>
    </row>
    <row r="98" spans="1:6" ht="15.75" thickBot="1" x14ac:dyDescent="0.3">
      <c r="A98" s="3" t="s">
        <v>88</v>
      </c>
      <c r="B98" s="3" t="s">
        <v>17</v>
      </c>
      <c r="C98" s="4">
        <v>44764</v>
      </c>
      <c r="D98" s="5" t="s">
        <v>185</v>
      </c>
      <c r="E98" s="5">
        <v>2022</v>
      </c>
      <c r="F98" s="6">
        <v>0.69</v>
      </c>
    </row>
    <row r="99" spans="1:6" ht="15.75" thickBot="1" x14ac:dyDescent="0.3">
      <c r="A99" s="7" t="s">
        <v>56</v>
      </c>
      <c r="B99" s="7" t="s">
        <v>17</v>
      </c>
      <c r="C99" s="8">
        <v>44764</v>
      </c>
      <c r="D99" s="9" t="s">
        <v>185</v>
      </c>
      <c r="E99" s="9">
        <v>2022</v>
      </c>
      <c r="F99" s="10">
        <v>0.87</v>
      </c>
    </row>
    <row r="100" spans="1:6" ht="15.75" thickBot="1" x14ac:dyDescent="0.3">
      <c r="A100" s="3" t="s">
        <v>122</v>
      </c>
      <c r="B100" s="3" t="s">
        <v>17</v>
      </c>
      <c r="C100" s="4">
        <v>44764</v>
      </c>
      <c r="D100" s="5" t="s">
        <v>185</v>
      </c>
      <c r="E100" s="5">
        <v>2022</v>
      </c>
      <c r="F100" s="6">
        <v>7.02</v>
      </c>
    </row>
    <row r="101" spans="1:6" ht="15.75" thickBot="1" x14ac:dyDescent="0.3">
      <c r="A101" s="7" t="s">
        <v>68</v>
      </c>
      <c r="B101" s="7" t="s">
        <v>17</v>
      </c>
      <c r="C101" s="8">
        <v>44767</v>
      </c>
      <c r="D101" s="9" t="s">
        <v>185</v>
      </c>
      <c r="E101" s="9">
        <v>2022</v>
      </c>
      <c r="F101" s="10">
        <v>5.6</v>
      </c>
    </row>
    <row r="102" spans="1:6" ht="15.75" thickBot="1" x14ac:dyDescent="0.3">
      <c r="A102" s="3" t="s">
        <v>62</v>
      </c>
      <c r="B102" s="3" t="s">
        <v>17</v>
      </c>
      <c r="C102" s="4">
        <v>44767</v>
      </c>
      <c r="D102" s="5" t="s">
        <v>185</v>
      </c>
      <c r="E102" s="5">
        <v>2022</v>
      </c>
      <c r="F102" s="6">
        <v>4</v>
      </c>
    </row>
    <row r="103" spans="1:6" ht="15.75" thickBot="1" x14ac:dyDescent="0.3">
      <c r="A103" s="7" t="s">
        <v>34</v>
      </c>
      <c r="B103" s="7" t="s">
        <v>17</v>
      </c>
      <c r="C103" s="8">
        <v>44769</v>
      </c>
      <c r="D103" s="9" t="s">
        <v>185</v>
      </c>
      <c r="E103" s="9">
        <v>2022</v>
      </c>
      <c r="F103" s="10">
        <v>1.27</v>
      </c>
    </row>
    <row r="104" spans="1:6" ht="15.75" thickBot="1" x14ac:dyDescent="0.3">
      <c r="A104" s="3" t="s">
        <v>34</v>
      </c>
      <c r="B104" s="3" t="s">
        <v>17</v>
      </c>
      <c r="C104" s="4">
        <v>44769</v>
      </c>
      <c r="D104" s="5" t="s">
        <v>185</v>
      </c>
      <c r="E104" s="5">
        <v>2022</v>
      </c>
      <c r="F104" s="6">
        <v>0.94</v>
      </c>
    </row>
    <row r="105" spans="1:6" ht="15.75" thickBot="1" x14ac:dyDescent="0.3">
      <c r="A105" s="7" t="s">
        <v>144</v>
      </c>
      <c r="B105" s="7" t="s">
        <v>17</v>
      </c>
      <c r="C105" s="8">
        <v>44769</v>
      </c>
      <c r="D105" s="9" t="s">
        <v>185</v>
      </c>
      <c r="E105" s="9">
        <v>2022</v>
      </c>
      <c r="F105" s="10">
        <v>3.6</v>
      </c>
    </row>
    <row r="106" spans="1:6" ht="15.75" thickBot="1" x14ac:dyDescent="0.3">
      <c r="A106" s="3" t="s">
        <v>149</v>
      </c>
      <c r="B106" s="3" t="s">
        <v>17</v>
      </c>
      <c r="C106" s="4">
        <v>44770</v>
      </c>
      <c r="D106" s="5" t="s">
        <v>185</v>
      </c>
      <c r="E106" s="5">
        <v>2022</v>
      </c>
      <c r="F106" s="6">
        <v>2.31</v>
      </c>
    </row>
    <row r="107" spans="1:6" ht="15.75" thickBot="1" x14ac:dyDescent="0.3">
      <c r="A107" s="7" t="s">
        <v>78</v>
      </c>
      <c r="B107" s="7" t="s">
        <v>17</v>
      </c>
      <c r="C107" s="8">
        <v>44770</v>
      </c>
      <c r="D107" s="9" t="s">
        <v>185</v>
      </c>
      <c r="E107" s="9">
        <v>2022</v>
      </c>
      <c r="F107" s="10">
        <v>3.29</v>
      </c>
    </row>
    <row r="108" spans="1:6" ht="15.75" thickBot="1" x14ac:dyDescent="0.3">
      <c r="A108" s="3" t="s">
        <v>32</v>
      </c>
      <c r="B108" s="3" t="s">
        <v>17</v>
      </c>
      <c r="C108" s="4">
        <v>44771</v>
      </c>
      <c r="D108" s="5" t="s">
        <v>185</v>
      </c>
      <c r="E108" s="5">
        <v>2022</v>
      </c>
      <c r="F108" s="6">
        <v>1.35</v>
      </c>
    </row>
    <row r="109" spans="1:6" ht="15.75" thickBot="1" x14ac:dyDescent="0.3">
      <c r="A109" s="7" t="s">
        <v>172</v>
      </c>
      <c r="B109" s="7" t="s">
        <v>17</v>
      </c>
      <c r="C109" s="8">
        <v>44771</v>
      </c>
      <c r="D109" s="9" t="s">
        <v>185</v>
      </c>
      <c r="E109" s="9">
        <v>2022</v>
      </c>
      <c r="F109" s="10">
        <v>0.95</v>
      </c>
    </row>
    <row r="110" spans="1:6" ht="15.75" thickBot="1" x14ac:dyDescent="0.3">
      <c r="A110" s="3" t="s">
        <v>101</v>
      </c>
      <c r="B110" s="3" t="s">
        <v>17</v>
      </c>
      <c r="C110" s="4">
        <v>44771</v>
      </c>
      <c r="D110" s="5" t="s">
        <v>185</v>
      </c>
      <c r="E110" s="5">
        <v>2022</v>
      </c>
      <c r="F110" s="6">
        <v>0.88</v>
      </c>
    </row>
    <row r="111" spans="1:6" ht="15.75" thickBot="1" x14ac:dyDescent="0.3">
      <c r="A111" s="7" t="s">
        <v>105</v>
      </c>
      <c r="B111" s="7" t="s">
        <v>17</v>
      </c>
      <c r="C111" s="8">
        <v>44771</v>
      </c>
      <c r="D111" s="9" t="s">
        <v>185</v>
      </c>
      <c r="E111" s="9">
        <v>2022</v>
      </c>
      <c r="F111" s="10">
        <v>1.73</v>
      </c>
    </row>
    <row r="112" spans="1:6" ht="15.75" thickBot="1" x14ac:dyDescent="0.3">
      <c r="A112" s="3" t="s">
        <v>106</v>
      </c>
      <c r="B112" s="3" t="s">
        <v>17</v>
      </c>
      <c r="C112" s="4">
        <v>44771</v>
      </c>
      <c r="D112" s="5" t="s">
        <v>185</v>
      </c>
      <c r="E112" s="5">
        <v>2022</v>
      </c>
      <c r="F112" s="6">
        <v>0.95</v>
      </c>
    </row>
    <row r="113" spans="1:6" ht="15.75" thickBot="1" x14ac:dyDescent="0.3">
      <c r="A113" s="7" t="s">
        <v>143</v>
      </c>
      <c r="B113" s="7" t="s">
        <v>17</v>
      </c>
      <c r="C113" s="8">
        <v>44771</v>
      </c>
      <c r="D113" s="9" t="s">
        <v>185</v>
      </c>
      <c r="E113" s="9">
        <v>2022</v>
      </c>
      <c r="F113" s="10">
        <v>3.4</v>
      </c>
    </row>
    <row r="114" spans="1:6" ht="15.75" thickBot="1" x14ac:dyDescent="0.3">
      <c r="A114" s="3" t="s">
        <v>49</v>
      </c>
      <c r="B114" s="3" t="s">
        <v>17</v>
      </c>
      <c r="C114" s="4">
        <v>44771</v>
      </c>
      <c r="D114" s="5" t="s">
        <v>185</v>
      </c>
      <c r="E114" s="5">
        <v>2022</v>
      </c>
      <c r="F114" s="6">
        <v>2.94</v>
      </c>
    </row>
    <row r="115" spans="1:6" ht="15.75" thickBot="1" x14ac:dyDescent="0.3">
      <c r="A115" s="7" t="s">
        <v>171</v>
      </c>
      <c r="B115" s="7" t="s">
        <v>17</v>
      </c>
      <c r="C115" s="8">
        <v>44771</v>
      </c>
      <c r="D115" s="9" t="s">
        <v>185</v>
      </c>
      <c r="E115" s="9">
        <v>2022</v>
      </c>
      <c r="F115" s="10">
        <v>0.8</v>
      </c>
    </row>
    <row r="116" spans="1:6" ht="15.75" thickBot="1" x14ac:dyDescent="0.3">
      <c r="A116" s="3" t="s">
        <v>167</v>
      </c>
      <c r="B116" s="3" t="s">
        <v>17</v>
      </c>
      <c r="C116" s="4">
        <v>44771</v>
      </c>
      <c r="D116" s="5" t="s">
        <v>185</v>
      </c>
      <c r="E116" s="5">
        <v>2022</v>
      </c>
      <c r="F116" s="6">
        <v>0.82</v>
      </c>
    </row>
    <row r="117" spans="1:6" ht="15.75" thickBot="1" x14ac:dyDescent="0.3">
      <c r="A117" s="7" t="s">
        <v>50</v>
      </c>
      <c r="B117" s="7" t="s">
        <v>17</v>
      </c>
      <c r="C117" s="8">
        <v>44771</v>
      </c>
      <c r="D117" s="9" t="s">
        <v>185</v>
      </c>
      <c r="E117" s="9">
        <v>2022</v>
      </c>
      <c r="F117" s="10">
        <v>1.81</v>
      </c>
    </row>
    <row r="118" spans="1:6" ht="15.75" thickBot="1" x14ac:dyDescent="0.3">
      <c r="A118" s="3" t="s">
        <v>179</v>
      </c>
      <c r="B118" s="3" t="s">
        <v>17</v>
      </c>
      <c r="C118" s="4">
        <v>44771</v>
      </c>
      <c r="D118" s="5" t="s">
        <v>185</v>
      </c>
      <c r="E118" s="5">
        <v>2022</v>
      </c>
      <c r="F118" s="6">
        <v>2.5</v>
      </c>
    </row>
    <row r="119" spans="1:6" ht="15.75" thickBot="1" x14ac:dyDescent="0.3">
      <c r="A119" s="7" t="s">
        <v>148</v>
      </c>
      <c r="B119" s="7" t="s">
        <v>17</v>
      </c>
      <c r="C119" s="8">
        <v>44771</v>
      </c>
      <c r="D119" s="9" t="s">
        <v>185</v>
      </c>
      <c r="E119" s="9">
        <v>2022</v>
      </c>
      <c r="F119" s="10">
        <v>2.42</v>
      </c>
    </row>
    <row r="120" spans="1:6" ht="15.75" thickBot="1" x14ac:dyDescent="0.3">
      <c r="A120" s="3" t="s">
        <v>46</v>
      </c>
      <c r="B120" s="3" t="s">
        <v>17</v>
      </c>
      <c r="C120" s="4">
        <v>44771</v>
      </c>
      <c r="D120" s="5" t="s">
        <v>185</v>
      </c>
      <c r="E120" s="5">
        <v>2022</v>
      </c>
      <c r="F120" s="6">
        <v>3.96</v>
      </c>
    </row>
    <row r="121" spans="1:6" ht="15.75" thickBot="1" x14ac:dyDescent="0.3">
      <c r="A121" s="7" t="s">
        <v>59</v>
      </c>
      <c r="B121" s="7" t="s">
        <v>17</v>
      </c>
      <c r="C121" s="8">
        <v>44771</v>
      </c>
      <c r="D121" s="9" t="s">
        <v>185</v>
      </c>
      <c r="E121" s="9">
        <v>2022</v>
      </c>
      <c r="F121" s="10">
        <v>1.0900000000000001</v>
      </c>
    </row>
    <row r="122" spans="1:6" ht="15.75" thickBot="1" x14ac:dyDescent="0.3">
      <c r="A122" s="3" t="s">
        <v>171</v>
      </c>
      <c r="B122" s="3" t="s">
        <v>18</v>
      </c>
      <c r="C122" s="4">
        <v>44771</v>
      </c>
      <c r="D122" s="5" t="s">
        <v>185</v>
      </c>
      <c r="E122" s="5">
        <v>2022</v>
      </c>
      <c r="F122" s="6">
        <v>1.4</v>
      </c>
    </row>
    <row r="123" spans="1:6" ht="15.75" thickBot="1" x14ac:dyDescent="0.3">
      <c r="A123" s="7" t="s">
        <v>50</v>
      </c>
      <c r="B123" s="7" t="s">
        <v>18</v>
      </c>
      <c r="C123" s="8">
        <v>44771</v>
      </c>
      <c r="D123" s="9" t="s">
        <v>185</v>
      </c>
      <c r="E123" s="9">
        <v>2022</v>
      </c>
      <c r="F123" s="10">
        <v>1.27</v>
      </c>
    </row>
    <row r="124" spans="1:6" ht="15.75" thickBot="1" x14ac:dyDescent="0.3">
      <c r="A124" s="3" t="s">
        <v>189</v>
      </c>
      <c r="B124" s="3" t="s">
        <v>190</v>
      </c>
      <c r="C124" s="4">
        <v>44772</v>
      </c>
      <c r="D124" s="5" t="s">
        <v>185</v>
      </c>
      <c r="E124" s="5">
        <v>2022</v>
      </c>
      <c r="F124" s="6">
        <v>56.84</v>
      </c>
    </row>
    <row r="125" spans="1:6" ht="15.75" thickBot="1" x14ac:dyDescent="0.3">
      <c r="A125" s="7" t="s">
        <v>151</v>
      </c>
      <c r="B125" s="7" t="s">
        <v>17</v>
      </c>
      <c r="C125" s="8">
        <v>44774</v>
      </c>
      <c r="D125" s="9" t="s">
        <v>186</v>
      </c>
      <c r="E125" s="9">
        <v>2022</v>
      </c>
      <c r="F125" s="10">
        <v>1.1100000000000001</v>
      </c>
    </row>
    <row r="126" spans="1:6" ht="15.75" thickBot="1" x14ac:dyDescent="0.3">
      <c r="A126" s="3" t="s">
        <v>81</v>
      </c>
      <c r="B126" s="3" t="s">
        <v>17</v>
      </c>
      <c r="C126" s="4">
        <v>44774</v>
      </c>
      <c r="D126" s="5" t="s">
        <v>186</v>
      </c>
      <c r="E126" s="5">
        <v>2022</v>
      </c>
      <c r="F126" s="6">
        <v>0.88</v>
      </c>
    </row>
    <row r="127" spans="1:6" ht="15.75" thickBot="1" x14ac:dyDescent="0.3">
      <c r="A127" s="7" t="s">
        <v>55</v>
      </c>
      <c r="B127" s="7" t="s">
        <v>17</v>
      </c>
      <c r="C127" s="8">
        <v>44774</v>
      </c>
      <c r="D127" s="9" t="s">
        <v>186</v>
      </c>
      <c r="E127" s="9">
        <v>2022</v>
      </c>
      <c r="F127" s="10">
        <v>0.91</v>
      </c>
    </row>
    <row r="128" spans="1:6" ht="15.75" thickBot="1" x14ac:dyDescent="0.3">
      <c r="A128" s="3" t="s">
        <v>79</v>
      </c>
      <c r="B128" s="3" t="s">
        <v>17</v>
      </c>
      <c r="C128" s="4">
        <v>44774</v>
      </c>
      <c r="D128" s="5" t="s">
        <v>186</v>
      </c>
      <c r="E128" s="5">
        <v>2022</v>
      </c>
      <c r="F128" s="6">
        <v>0.94</v>
      </c>
    </row>
    <row r="129" spans="1:6" ht="15.75" thickBot="1" x14ac:dyDescent="0.3">
      <c r="A129" s="7" t="s">
        <v>53</v>
      </c>
      <c r="B129" s="7" t="s">
        <v>17</v>
      </c>
      <c r="C129" s="8">
        <v>44774</v>
      </c>
      <c r="D129" s="9" t="s">
        <v>186</v>
      </c>
      <c r="E129" s="9">
        <v>2022</v>
      </c>
      <c r="F129" s="10">
        <v>0.98</v>
      </c>
    </row>
    <row r="130" spans="1:6" ht="15.75" thickBot="1" x14ac:dyDescent="0.3">
      <c r="A130" s="3" t="s">
        <v>81</v>
      </c>
      <c r="B130" s="3" t="s">
        <v>18</v>
      </c>
      <c r="C130" s="4">
        <v>44774</v>
      </c>
      <c r="D130" s="5" t="s">
        <v>186</v>
      </c>
      <c r="E130" s="5">
        <v>2022</v>
      </c>
      <c r="F130" s="6">
        <v>0.72</v>
      </c>
    </row>
    <row r="131" spans="1:6" ht="15.75" thickBot="1" x14ac:dyDescent="0.3">
      <c r="A131" s="7" t="s">
        <v>102</v>
      </c>
      <c r="B131" s="7" t="s">
        <v>17</v>
      </c>
      <c r="C131" s="8">
        <v>44775</v>
      </c>
      <c r="D131" s="9" t="s">
        <v>186</v>
      </c>
      <c r="E131" s="9">
        <v>2022</v>
      </c>
      <c r="F131" s="10">
        <v>0.96</v>
      </c>
    </row>
    <row r="132" spans="1:6" ht="15.75" thickBot="1" x14ac:dyDescent="0.3">
      <c r="A132" s="3" t="s">
        <v>92</v>
      </c>
      <c r="B132" s="3" t="s">
        <v>17</v>
      </c>
      <c r="C132" s="4">
        <v>44775</v>
      </c>
      <c r="D132" s="5" t="s">
        <v>186</v>
      </c>
      <c r="E132" s="5">
        <v>2022</v>
      </c>
      <c r="F132" s="6">
        <v>0.77</v>
      </c>
    </row>
    <row r="133" spans="1:6" ht="15.75" thickBot="1" x14ac:dyDescent="0.3">
      <c r="A133" s="7" t="s">
        <v>94</v>
      </c>
      <c r="B133" s="7" t="s">
        <v>17</v>
      </c>
      <c r="C133" s="8">
        <v>44775</v>
      </c>
      <c r="D133" s="9" t="s">
        <v>186</v>
      </c>
      <c r="E133" s="9">
        <v>2022</v>
      </c>
      <c r="F133" s="10">
        <v>0.75</v>
      </c>
    </row>
    <row r="134" spans="1:6" ht="15.75" thickBot="1" x14ac:dyDescent="0.3">
      <c r="A134" s="3" t="s">
        <v>152</v>
      </c>
      <c r="B134" s="3" t="s">
        <v>17</v>
      </c>
      <c r="C134" s="4">
        <v>44782</v>
      </c>
      <c r="D134" s="5" t="s">
        <v>186</v>
      </c>
      <c r="E134" s="5">
        <v>2022</v>
      </c>
      <c r="F134" s="6">
        <v>0.6</v>
      </c>
    </row>
    <row r="135" spans="1:6" ht="15.75" thickBot="1" x14ac:dyDescent="0.3">
      <c r="A135" s="7" t="s">
        <v>82</v>
      </c>
      <c r="B135" s="7" t="s">
        <v>17</v>
      </c>
      <c r="C135" s="8">
        <v>44784</v>
      </c>
      <c r="D135" s="9" t="s">
        <v>186</v>
      </c>
      <c r="E135" s="9">
        <v>2022</v>
      </c>
      <c r="F135" s="10">
        <v>2.91</v>
      </c>
    </row>
    <row r="136" spans="1:6" ht="15.75" thickBot="1" x14ac:dyDescent="0.3">
      <c r="A136" s="3" t="s">
        <v>48</v>
      </c>
      <c r="B136" s="3" t="s">
        <v>17</v>
      </c>
      <c r="C136" s="4">
        <v>44785</v>
      </c>
      <c r="D136" s="5" t="s">
        <v>186</v>
      </c>
      <c r="E136" s="5">
        <v>2022</v>
      </c>
      <c r="F136" s="6">
        <v>2.85</v>
      </c>
    </row>
    <row r="137" spans="1:6" ht="15.75" thickBot="1" x14ac:dyDescent="0.3">
      <c r="A137" s="7" t="s">
        <v>66</v>
      </c>
      <c r="B137" s="7" t="s">
        <v>17</v>
      </c>
      <c r="C137" s="8">
        <v>44785</v>
      </c>
      <c r="D137" s="9" t="s">
        <v>186</v>
      </c>
      <c r="E137" s="9">
        <v>2022</v>
      </c>
      <c r="F137" s="10">
        <v>2.4</v>
      </c>
    </row>
    <row r="138" spans="1:6" ht="15.75" thickBot="1" x14ac:dyDescent="0.3">
      <c r="A138" s="3" t="s">
        <v>89</v>
      </c>
      <c r="B138" s="3" t="s">
        <v>17</v>
      </c>
      <c r="C138" s="4">
        <v>44785</v>
      </c>
      <c r="D138" s="5" t="s">
        <v>186</v>
      </c>
      <c r="E138" s="5">
        <v>2022</v>
      </c>
      <c r="F138" s="6">
        <v>1.4</v>
      </c>
    </row>
    <row r="139" spans="1:6" ht="15.75" thickBot="1" x14ac:dyDescent="0.3">
      <c r="A139" s="7" t="s">
        <v>51</v>
      </c>
      <c r="B139" s="7" t="s">
        <v>17</v>
      </c>
      <c r="C139" s="8">
        <v>44785</v>
      </c>
      <c r="D139" s="9" t="s">
        <v>186</v>
      </c>
      <c r="E139" s="9">
        <v>2022</v>
      </c>
      <c r="F139" s="10">
        <v>1.1599999999999999</v>
      </c>
    </row>
    <row r="140" spans="1:6" ht="15.75" thickBot="1" x14ac:dyDescent="0.3">
      <c r="A140" s="3" t="s">
        <v>60</v>
      </c>
      <c r="B140" s="3" t="s">
        <v>17</v>
      </c>
      <c r="C140" s="4">
        <v>44785</v>
      </c>
      <c r="D140" s="5" t="s">
        <v>186</v>
      </c>
      <c r="E140" s="5">
        <v>2022</v>
      </c>
      <c r="F140" s="6">
        <v>0.82</v>
      </c>
    </row>
    <row r="141" spans="1:6" ht="15.75" thickBot="1" x14ac:dyDescent="0.3">
      <c r="A141" s="7" t="s">
        <v>36</v>
      </c>
      <c r="B141" s="7" t="s">
        <v>17</v>
      </c>
      <c r="C141" s="8">
        <v>44785</v>
      </c>
      <c r="D141" s="9" t="s">
        <v>186</v>
      </c>
      <c r="E141" s="9">
        <v>2022</v>
      </c>
      <c r="F141" s="10">
        <v>1.1499999999999999</v>
      </c>
    </row>
    <row r="142" spans="1:6" ht="15.75" thickBot="1" x14ac:dyDescent="0.3">
      <c r="A142" s="3" t="s">
        <v>52</v>
      </c>
      <c r="B142" s="3" t="s">
        <v>17</v>
      </c>
      <c r="C142" s="4">
        <v>44791</v>
      </c>
      <c r="D142" s="5" t="s">
        <v>186</v>
      </c>
      <c r="E142" s="5">
        <v>2022</v>
      </c>
      <c r="F142" s="6">
        <v>0.9</v>
      </c>
    </row>
    <row r="143" spans="1:6" ht="15.75" thickBot="1" x14ac:dyDescent="0.3">
      <c r="A143" s="7" t="s">
        <v>164</v>
      </c>
      <c r="B143" s="7" t="s">
        <v>17</v>
      </c>
      <c r="C143" s="8">
        <v>44791</v>
      </c>
      <c r="D143" s="9" t="s">
        <v>186</v>
      </c>
      <c r="E143" s="9">
        <v>2022</v>
      </c>
      <c r="F143" s="10">
        <v>0.96</v>
      </c>
    </row>
    <row r="144" spans="1:6" ht="15.75" thickBot="1" x14ac:dyDescent="0.3">
      <c r="A144" s="3" t="s">
        <v>160</v>
      </c>
      <c r="B144" s="3" t="s">
        <v>17</v>
      </c>
      <c r="C144" s="4">
        <v>44791</v>
      </c>
      <c r="D144" s="5" t="s">
        <v>186</v>
      </c>
      <c r="E144" s="5">
        <v>2022</v>
      </c>
      <c r="F144" s="6">
        <v>2.75</v>
      </c>
    </row>
    <row r="145" spans="1:6" ht="15.75" thickBot="1" x14ac:dyDescent="0.3">
      <c r="A145" s="7" t="s">
        <v>85</v>
      </c>
      <c r="B145" s="7" t="s">
        <v>17</v>
      </c>
      <c r="C145" s="8">
        <v>44792</v>
      </c>
      <c r="D145" s="9" t="s">
        <v>186</v>
      </c>
      <c r="E145" s="9">
        <v>2022</v>
      </c>
      <c r="F145" s="10">
        <v>1.1499999999999999</v>
      </c>
    </row>
    <row r="146" spans="1:6" ht="15.75" thickBot="1" x14ac:dyDescent="0.3">
      <c r="A146" s="3" t="s">
        <v>130</v>
      </c>
      <c r="B146" s="3" t="s">
        <v>17</v>
      </c>
      <c r="C146" s="4">
        <v>44792</v>
      </c>
      <c r="D146" s="5" t="s">
        <v>186</v>
      </c>
      <c r="E146" s="5">
        <v>2022</v>
      </c>
      <c r="F146" s="6">
        <v>4.68</v>
      </c>
    </row>
    <row r="147" spans="1:6" ht="15.75" thickBot="1" x14ac:dyDescent="0.3">
      <c r="A147" s="7" t="s">
        <v>56</v>
      </c>
      <c r="B147" s="7" t="s">
        <v>17</v>
      </c>
      <c r="C147" s="8">
        <v>44795</v>
      </c>
      <c r="D147" s="9" t="s">
        <v>186</v>
      </c>
      <c r="E147" s="9">
        <v>2022</v>
      </c>
      <c r="F147" s="10">
        <v>0.75</v>
      </c>
    </row>
    <row r="148" spans="1:6" ht="15.75" thickBot="1" x14ac:dyDescent="0.3">
      <c r="A148" s="3" t="s">
        <v>162</v>
      </c>
      <c r="B148" s="3" t="s">
        <v>17</v>
      </c>
      <c r="C148" s="4">
        <v>44795</v>
      </c>
      <c r="D148" s="5" t="s">
        <v>186</v>
      </c>
      <c r="E148" s="5">
        <v>2022</v>
      </c>
      <c r="F148" s="6">
        <v>3.36</v>
      </c>
    </row>
    <row r="149" spans="1:6" ht="15.75" thickBot="1" x14ac:dyDescent="0.3">
      <c r="A149" s="7" t="s">
        <v>126</v>
      </c>
      <c r="B149" s="7" t="s">
        <v>17</v>
      </c>
      <c r="C149" s="8">
        <v>44796</v>
      </c>
      <c r="D149" s="9" t="s">
        <v>186</v>
      </c>
      <c r="E149" s="9">
        <v>2022</v>
      </c>
      <c r="F149" s="10">
        <v>3</v>
      </c>
    </row>
    <row r="150" spans="1:6" ht="15.75" thickBot="1" x14ac:dyDescent="0.3">
      <c r="A150" s="3" t="s">
        <v>72</v>
      </c>
      <c r="B150" s="3" t="s">
        <v>17</v>
      </c>
      <c r="C150" s="4">
        <v>44796</v>
      </c>
      <c r="D150" s="5" t="s">
        <v>186</v>
      </c>
      <c r="E150" s="5">
        <v>2022</v>
      </c>
      <c r="F150" s="6">
        <v>2.4300000000000002</v>
      </c>
    </row>
    <row r="151" spans="1:6" ht="15.75" thickBot="1" x14ac:dyDescent="0.3">
      <c r="A151" s="7" t="s">
        <v>64</v>
      </c>
      <c r="B151" s="7" t="s">
        <v>17</v>
      </c>
      <c r="C151" s="8">
        <v>44796</v>
      </c>
      <c r="D151" s="9" t="s">
        <v>186</v>
      </c>
      <c r="E151" s="9">
        <v>2022</v>
      </c>
      <c r="F151" s="10">
        <v>0.81</v>
      </c>
    </row>
    <row r="152" spans="1:6" ht="15.75" thickBot="1" x14ac:dyDescent="0.3">
      <c r="A152" s="3" t="s">
        <v>88</v>
      </c>
      <c r="B152" s="3" t="s">
        <v>17</v>
      </c>
      <c r="C152" s="4">
        <v>44797</v>
      </c>
      <c r="D152" s="5" t="s">
        <v>186</v>
      </c>
      <c r="E152" s="5">
        <v>2022</v>
      </c>
      <c r="F152" s="6">
        <v>0.69</v>
      </c>
    </row>
    <row r="153" spans="1:6" ht="15.75" thickBot="1" x14ac:dyDescent="0.3">
      <c r="A153" s="7" t="s">
        <v>40</v>
      </c>
      <c r="B153" s="7" t="s">
        <v>17</v>
      </c>
      <c r="C153" s="8">
        <v>44799</v>
      </c>
      <c r="D153" s="9" t="s">
        <v>186</v>
      </c>
      <c r="E153" s="9">
        <v>2022</v>
      </c>
      <c r="F153" s="10">
        <v>3.4</v>
      </c>
    </row>
    <row r="154" spans="1:6" ht="15.75" thickBot="1" x14ac:dyDescent="0.3">
      <c r="A154" s="3" t="s">
        <v>171</v>
      </c>
      <c r="B154" s="3" t="s">
        <v>17</v>
      </c>
      <c r="C154" s="4">
        <v>44802</v>
      </c>
      <c r="D154" s="5" t="s">
        <v>186</v>
      </c>
      <c r="E154" s="5">
        <v>2022</v>
      </c>
      <c r="F154" s="6">
        <v>0.8</v>
      </c>
    </row>
    <row r="155" spans="1:6" ht="15.75" thickBot="1" x14ac:dyDescent="0.3">
      <c r="A155" s="7" t="s">
        <v>171</v>
      </c>
      <c r="B155" s="7" t="s">
        <v>18</v>
      </c>
      <c r="C155" s="8">
        <v>44802</v>
      </c>
      <c r="D155" s="9" t="s">
        <v>186</v>
      </c>
      <c r="E155" s="9">
        <v>2022</v>
      </c>
      <c r="F155" s="10">
        <v>1.4</v>
      </c>
    </row>
    <row r="156" spans="1:6" ht="15.75" thickBot="1" x14ac:dyDescent="0.3">
      <c r="A156" s="3" t="s">
        <v>50</v>
      </c>
      <c r="B156" s="3" t="s">
        <v>17</v>
      </c>
      <c r="C156" s="4">
        <v>44804</v>
      </c>
      <c r="D156" s="5" t="s">
        <v>186</v>
      </c>
      <c r="E156" s="5">
        <v>2022</v>
      </c>
      <c r="F156" s="6">
        <v>1.81</v>
      </c>
    </row>
    <row r="157" spans="1:6" ht="15.75" thickBot="1" x14ac:dyDescent="0.3">
      <c r="A157" s="7" t="s">
        <v>57</v>
      </c>
      <c r="B157" s="7" t="s">
        <v>17</v>
      </c>
      <c r="C157" s="8">
        <v>44804</v>
      </c>
      <c r="D157" s="9" t="s">
        <v>186</v>
      </c>
      <c r="E157" s="9">
        <v>2022</v>
      </c>
      <c r="F157" s="10">
        <v>2.34</v>
      </c>
    </row>
    <row r="158" spans="1:6" ht="15.75" thickBot="1" x14ac:dyDescent="0.3">
      <c r="A158" s="3" t="s">
        <v>147</v>
      </c>
      <c r="B158" s="3" t="s">
        <v>17</v>
      </c>
      <c r="C158" s="4">
        <v>44804</v>
      </c>
      <c r="D158" s="5" t="s">
        <v>186</v>
      </c>
      <c r="E158" s="5">
        <v>2022</v>
      </c>
      <c r="F158" s="6">
        <v>0.65</v>
      </c>
    </row>
    <row r="159" spans="1:6" ht="15.75" thickBot="1" x14ac:dyDescent="0.3">
      <c r="A159" s="7" t="s">
        <v>59</v>
      </c>
      <c r="B159" s="7" t="s">
        <v>17</v>
      </c>
      <c r="C159" s="8">
        <v>44804</v>
      </c>
      <c r="D159" s="9" t="s">
        <v>186</v>
      </c>
      <c r="E159" s="9">
        <v>2022</v>
      </c>
      <c r="F159" s="10">
        <v>1.0900000000000001</v>
      </c>
    </row>
    <row r="160" spans="1:6" ht="15.75" thickBot="1" x14ac:dyDescent="0.3">
      <c r="A160" s="3" t="s">
        <v>105</v>
      </c>
      <c r="B160" s="3" t="s">
        <v>17</v>
      </c>
      <c r="C160" s="4">
        <v>44804</v>
      </c>
      <c r="D160" s="5" t="s">
        <v>186</v>
      </c>
      <c r="E160" s="5">
        <v>2022</v>
      </c>
      <c r="F160" s="6">
        <v>1.73</v>
      </c>
    </row>
    <row r="161" spans="1:6" ht="15.75" thickBot="1" x14ac:dyDescent="0.3">
      <c r="A161" s="7" t="s">
        <v>167</v>
      </c>
      <c r="B161" s="7" t="s">
        <v>17</v>
      </c>
      <c r="C161" s="8">
        <v>44804</v>
      </c>
      <c r="D161" s="9" t="s">
        <v>186</v>
      </c>
      <c r="E161" s="9">
        <v>2022</v>
      </c>
      <c r="F161" s="10">
        <v>0.82</v>
      </c>
    </row>
    <row r="162" spans="1:6" ht="15.75" thickBot="1" x14ac:dyDescent="0.3">
      <c r="A162" s="3" t="s">
        <v>101</v>
      </c>
      <c r="B162" s="3" t="s">
        <v>17</v>
      </c>
      <c r="C162" s="4">
        <v>44804</v>
      </c>
      <c r="D162" s="5" t="s">
        <v>186</v>
      </c>
      <c r="E162" s="5">
        <v>2022</v>
      </c>
      <c r="F162" s="6">
        <v>0.88</v>
      </c>
    </row>
    <row r="163" spans="1:6" ht="15.75" thickBot="1" x14ac:dyDescent="0.3">
      <c r="A163" s="7" t="s">
        <v>106</v>
      </c>
      <c r="B163" s="7" t="s">
        <v>17</v>
      </c>
      <c r="C163" s="8">
        <v>44804</v>
      </c>
      <c r="D163" s="9" t="s">
        <v>186</v>
      </c>
      <c r="E163" s="9">
        <v>2022</v>
      </c>
      <c r="F163" s="10">
        <v>0.83</v>
      </c>
    </row>
    <row r="164" spans="1:6" ht="15.75" thickBot="1" x14ac:dyDescent="0.3">
      <c r="A164" s="3" t="s">
        <v>172</v>
      </c>
      <c r="B164" s="3" t="s">
        <v>17</v>
      </c>
      <c r="C164" s="4">
        <v>44804</v>
      </c>
      <c r="D164" s="5" t="s">
        <v>186</v>
      </c>
      <c r="E164" s="5">
        <v>2022</v>
      </c>
      <c r="F164" s="6">
        <v>0.95</v>
      </c>
    </row>
    <row r="165" spans="1:6" ht="15.75" thickBot="1" x14ac:dyDescent="0.3">
      <c r="A165" s="7" t="s">
        <v>86</v>
      </c>
      <c r="B165" s="7" t="s">
        <v>17</v>
      </c>
      <c r="C165" s="8">
        <v>44804</v>
      </c>
      <c r="D165" s="9" t="s">
        <v>186</v>
      </c>
      <c r="E165" s="9">
        <v>2022</v>
      </c>
      <c r="F165" s="10">
        <v>2.76</v>
      </c>
    </row>
    <row r="166" spans="1:6" ht="15.75" thickBot="1" x14ac:dyDescent="0.3">
      <c r="A166" s="3" t="s">
        <v>94</v>
      </c>
      <c r="B166" s="3" t="s">
        <v>17</v>
      </c>
      <c r="C166" s="4">
        <v>44804</v>
      </c>
      <c r="D166" s="5" t="s">
        <v>186</v>
      </c>
      <c r="E166" s="5">
        <v>2022</v>
      </c>
      <c r="F166" s="6">
        <v>0.74</v>
      </c>
    </row>
    <row r="167" spans="1:6" ht="15.75" thickBot="1" x14ac:dyDescent="0.3">
      <c r="A167" s="7" t="s">
        <v>92</v>
      </c>
      <c r="B167" s="7" t="s">
        <v>17</v>
      </c>
      <c r="C167" s="8">
        <v>44804</v>
      </c>
      <c r="D167" s="9" t="s">
        <v>186</v>
      </c>
      <c r="E167" s="9">
        <v>2022</v>
      </c>
      <c r="F167" s="10">
        <v>0.77</v>
      </c>
    </row>
    <row r="168" spans="1:6" ht="15.75" thickBot="1" x14ac:dyDescent="0.3">
      <c r="A168" s="3" t="s">
        <v>50</v>
      </c>
      <c r="B168" s="3" t="s">
        <v>18</v>
      </c>
      <c r="C168" s="4">
        <v>44804</v>
      </c>
      <c r="D168" s="5" t="s">
        <v>186</v>
      </c>
      <c r="E168" s="5">
        <v>2022</v>
      </c>
      <c r="F168" s="6">
        <v>1.27</v>
      </c>
    </row>
    <row r="169" spans="1:6" ht="15.75" thickBot="1" x14ac:dyDescent="0.3">
      <c r="A169" s="7" t="s">
        <v>42</v>
      </c>
      <c r="B169" s="7" t="s">
        <v>17</v>
      </c>
      <c r="C169" s="8">
        <v>44805</v>
      </c>
      <c r="D169" s="9" t="s">
        <v>187</v>
      </c>
      <c r="E169" s="9">
        <v>2022</v>
      </c>
      <c r="F169" s="10">
        <v>2.78</v>
      </c>
    </row>
    <row r="170" spans="1:6" ht="15.75" thickBot="1" x14ac:dyDescent="0.3">
      <c r="A170" s="3" t="s">
        <v>79</v>
      </c>
      <c r="B170" s="3" t="s">
        <v>17</v>
      </c>
      <c r="C170" s="4">
        <v>44805</v>
      </c>
      <c r="D170" s="5" t="s">
        <v>187</v>
      </c>
      <c r="E170" s="5">
        <v>2022</v>
      </c>
      <c r="F170" s="6">
        <v>0.94</v>
      </c>
    </row>
    <row r="171" spans="1:6" ht="15.75" thickBot="1" x14ac:dyDescent="0.3">
      <c r="A171" s="7" t="s">
        <v>81</v>
      </c>
      <c r="B171" s="7" t="s">
        <v>17</v>
      </c>
      <c r="C171" s="8">
        <v>44805</v>
      </c>
      <c r="D171" s="9" t="s">
        <v>187</v>
      </c>
      <c r="E171" s="9">
        <v>2022</v>
      </c>
      <c r="F171" s="10">
        <v>0.88</v>
      </c>
    </row>
    <row r="172" spans="1:6" ht="15.75" thickBot="1" x14ac:dyDescent="0.3">
      <c r="A172" s="3" t="s">
        <v>100</v>
      </c>
      <c r="B172" s="3" t="s">
        <v>17</v>
      </c>
      <c r="C172" s="4">
        <v>44805</v>
      </c>
      <c r="D172" s="5" t="s">
        <v>187</v>
      </c>
      <c r="E172" s="5">
        <v>2022</v>
      </c>
      <c r="F172" s="6">
        <v>1.1000000000000001</v>
      </c>
    </row>
    <row r="173" spans="1:6" ht="15.75" thickBot="1" x14ac:dyDescent="0.3">
      <c r="A173" s="7" t="s">
        <v>99</v>
      </c>
      <c r="B173" s="7" t="s">
        <v>17</v>
      </c>
      <c r="C173" s="8">
        <v>44805</v>
      </c>
      <c r="D173" s="9" t="s">
        <v>187</v>
      </c>
      <c r="E173" s="9">
        <v>2022</v>
      </c>
      <c r="F173" s="10">
        <v>0.79</v>
      </c>
    </row>
    <row r="174" spans="1:6" ht="15.75" thickBot="1" x14ac:dyDescent="0.3">
      <c r="A174" s="3" t="s">
        <v>102</v>
      </c>
      <c r="B174" s="3" t="s">
        <v>17</v>
      </c>
      <c r="C174" s="4">
        <v>44805</v>
      </c>
      <c r="D174" s="5" t="s">
        <v>187</v>
      </c>
      <c r="E174" s="5">
        <v>2022</v>
      </c>
      <c r="F174" s="6">
        <v>0.96</v>
      </c>
    </row>
    <row r="175" spans="1:6" ht="15.75" thickBot="1" x14ac:dyDescent="0.3">
      <c r="A175" s="7" t="s">
        <v>128</v>
      </c>
      <c r="B175" s="7" t="s">
        <v>17</v>
      </c>
      <c r="C175" s="8">
        <v>44805</v>
      </c>
      <c r="D175" s="9" t="s">
        <v>187</v>
      </c>
      <c r="E175" s="9">
        <v>2022</v>
      </c>
      <c r="F175" s="10">
        <v>0.3</v>
      </c>
    </row>
    <row r="176" spans="1:6" ht="15.75" thickBot="1" x14ac:dyDescent="0.3">
      <c r="A176" s="3" t="s">
        <v>81</v>
      </c>
      <c r="B176" s="3" t="s">
        <v>18</v>
      </c>
      <c r="C176" s="4">
        <v>44805</v>
      </c>
      <c r="D176" s="5" t="s">
        <v>187</v>
      </c>
      <c r="E176" s="5">
        <v>2022</v>
      </c>
      <c r="F176" s="6">
        <v>0.72</v>
      </c>
    </row>
    <row r="177" spans="1:6" ht="15.75" thickBot="1" x14ac:dyDescent="0.3">
      <c r="A177" s="7" t="s">
        <v>127</v>
      </c>
      <c r="B177" s="7" t="s">
        <v>17</v>
      </c>
      <c r="C177" s="8">
        <v>44806</v>
      </c>
      <c r="D177" s="9" t="s">
        <v>187</v>
      </c>
      <c r="E177" s="9">
        <v>2022</v>
      </c>
      <c r="F177" s="10">
        <v>2.52</v>
      </c>
    </row>
    <row r="178" spans="1:6" ht="15.75" thickBot="1" x14ac:dyDescent="0.3">
      <c r="A178" s="3" t="s">
        <v>107</v>
      </c>
      <c r="B178" s="3" t="s">
        <v>17</v>
      </c>
      <c r="C178" s="4">
        <v>44810</v>
      </c>
      <c r="D178" s="5" t="s">
        <v>187</v>
      </c>
      <c r="E178" s="5">
        <v>2022</v>
      </c>
      <c r="F178" s="6">
        <v>2.4</v>
      </c>
    </row>
    <row r="179" spans="1:6" ht="15.75" thickBot="1" x14ac:dyDescent="0.3">
      <c r="A179" s="7" t="s">
        <v>97</v>
      </c>
      <c r="B179" s="7" t="s">
        <v>17</v>
      </c>
      <c r="C179" s="8">
        <v>44812</v>
      </c>
      <c r="D179" s="9" t="s">
        <v>187</v>
      </c>
      <c r="E179" s="9">
        <v>2022</v>
      </c>
      <c r="F179" s="10">
        <v>7.89</v>
      </c>
    </row>
    <row r="180" spans="1:6" ht="15.75" thickBot="1" x14ac:dyDescent="0.3">
      <c r="A180" s="3" t="s">
        <v>129</v>
      </c>
      <c r="B180" s="3" t="s">
        <v>17</v>
      </c>
      <c r="C180" s="4">
        <v>44812</v>
      </c>
      <c r="D180" s="5" t="s">
        <v>187</v>
      </c>
      <c r="E180" s="5">
        <v>2022</v>
      </c>
      <c r="F180" s="6">
        <v>6.6</v>
      </c>
    </row>
    <row r="181" spans="1:6" ht="15.75" thickBot="1" x14ac:dyDescent="0.3">
      <c r="A181" s="7" t="s">
        <v>97</v>
      </c>
      <c r="B181" s="7" t="s">
        <v>17</v>
      </c>
      <c r="C181" s="8">
        <v>44812</v>
      </c>
      <c r="D181" s="9" t="s">
        <v>187</v>
      </c>
      <c r="E181" s="9">
        <v>2022</v>
      </c>
      <c r="F181" s="10">
        <v>0.98</v>
      </c>
    </row>
    <row r="182" spans="1:6" ht="15.75" thickBot="1" x14ac:dyDescent="0.3">
      <c r="A182" s="3" t="s">
        <v>70</v>
      </c>
      <c r="B182" s="3" t="s">
        <v>17</v>
      </c>
      <c r="C182" s="4">
        <v>44813</v>
      </c>
      <c r="D182" s="5" t="s">
        <v>187</v>
      </c>
      <c r="E182" s="5">
        <v>2022</v>
      </c>
      <c r="F182" s="6">
        <v>4.38</v>
      </c>
    </row>
    <row r="183" spans="1:6" ht="15.75" thickBot="1" x14ac:dyDescent="0.3">
      <c r="A183" s="7" t="s">
        <v>152</v>
      </c>
      <c r="B183" s="7" t="s">
        <v>17</v>
      </c>
      <c r="C183" s="8">
        <v>44816</v>
      </c>
      <c r="D183" s="9" t="s">
        <v>187</v>
      </c>
      <c r="E183" s="9">
        <v>2022</v>
      </c>
      <c r="F183" s="10">
        <v>0.6</v>
      </c>
    </row>
    <row r="184" spans="1:6" ht="15.75" thickBot="1" x14ac:dyDescent="0.3">
      <c r="A184" s="3" t="s">
        <v>26</v>
      </c>
      <c r="B184" s="3" t="s">
        <v>17</v>
      </c>
      <c r="C184" s="4">
        <v>44818</v>
      </c>
      <c r="D184" s="5" t="s">
        <v>187</v>
      </c>
      <c r="E184" s="5">
        <v>2022</v>
      </c>
      <c r="F184" s="6">
        <v>4.2</v>
      </c>
    </row>
    <row r="185" spans="1:6" ht="15.75" thickBot="1" x14ac:dyDescent="0.3">
      <c r="A185" s="7" t="s">
        <v>36</v>
      </c>
      <c r="B185" s="7" t="s">
        <v>17</v>
      </c>
      <c r="C185" s="8">
        <v>44819</v>
      </c>
      <c r="D185" s="9" t="s">
        <v>187</v>
      </c>
      <c r="E185" s="9">
        <v>2022</v>
      </c>
      <c r="F185" s="10">
        <v>1.1499999999999999</v>
      </c>
    </row>
    <row r="186" spans="1:6" ht="15.75" thickBot="1" x14ac:dyDescent="0.3">
      <c r="A186" s="3" t="s">
        <v>60</v>
      </c>
      <c r="B186" s="3" t="s">
        <v>17</v>
      </c>
      <c r="C186" s="4">
        <v>44819</v>
      </c>
      <c r="D186" s="5" t="s">
        <v>187</v>
      </c>
      <c r="E186" s="5">
        <v>2022</v>
      </c>
      <c r="F186" s="6">
        <v>0.98</v>
      </c>
    </row>
    <row r="187" spans="1:6" ht="15.75" thickBot="1" x14ac:dyDescent="0.3">
      <c r="A187" s="7" t="s">
        <v>51</v>
      </c>
      <c r="B187" s="7" t="s">
        <v>17</v>
      </c>
      <c r="C187" s="8">
        <v>44819</v>
      </c>
      <c r="D187" s="9" t="s">
        <v>187</v>
      </c>
      <c r="E187" s="9">
        <v>2022</v>
      </c>
      <c r="F187" s="10">
        <v>1.28</v>
      </c>
    </row>
    <row r="188" spans="1:6" ht="15.75" thickBot="1" x14ac:dyDescent="0.3">
      <c r="A188" s="3" t="s">
        <v>164</v>
      </c>
      <c r="B188" s="3" t="s">
        <v>17</v>
      </c>
      <c r="C188" s="4">
        <v>44823</v>
      </c>
      <c r="D188" s="5" t="s">
        <v>187</v>
      </c>
      <c r="E188" s="5">
        <v>2022</v>
      </c>
      <c r="F188" s="6">
        <v>0.96</v>
      </c>
    </row>
    <row r="189" spans="1:6" ht="15.75" thickBot="1" x14ac:dyDescent="0.3">
      <c r="A189" s="7" t="s">
        <v>64</v>
      </c>
      <c r="B189" s="7" t="s">
        <v>17</v>
      </c>
      <c r="C189" s="8">
        <v>44826</v>
      </c>
      <c r="D189" s="9" t="s">
        <v>187</v>
      </c>
      <c r="E189" s="9">
        <v>2022</v>
      </c>
      <c r="F189" s="10">
        <v>0.81</v>
      </c>
    </row>
    <row r="190" spans="1:6" ht="15.75" thickBot="1" x14ac:dyDescent="0.3">
      <c r="A190" s="3" t="s">
        <v>56</v>
      </c>
      <c r="B190" s="3" t="s">
        <v>17</v>
      </c>
      <c r="C190" s="4">
        <v>44826</v>
      </c>
      <c r="D190" s="5" t="s">
        <v>187</v>
      </c>
      <c r="E190" s="5">
        <v>2022</v>
      </c>
      <c r="F190" s="6">
        <v>0.75</v>
      </c>
    </row>
    <row r="191" spans="1:6" ht="15.75" thickBot="1" x14ac:dyDescent="0.3">
      <c r="A191" s="7" t="s">
        <v>121</v>
      </c>
      <c r="B191" s="7" t="s">
        <v>17</v>
      </c>
      <c r="C191" s="8">
        <v>44827</v>
      </c>
      <c r="D191" s="9" t="s">
        <v>187</v>
      </c>
      <c r="E191" s="9">
        <v>2022</v>
      </c>
      <c r="F191" s="10">
        <v>0.43</v>
      </c>
    </row>
    <row r="192" spans="1:6" ht="15.75" thickBot="1" x14ac:dyDescent="0.3">
      <c r="A192" s="3" t="s">
        <v>88</v>
      </c>
      <c r="B192" s="3" t="s">
        <v>17</v>
      </c>
      <c r="C192" s="4">
        <v>44827</v>
      </c>
      <c r="D192" s="5" t="s">
        <v>187</v>
      </c>
      <c r="E192" s="5">
        <v>2022</v>
      </c>
      <c r="F192" s="6">
        <v>0.69</v>
      </c>
    </row>
    <row r="193" spans="1:6" ht="15.75" thickBot="1" x14ac:dyDescent="0.3">
      <c r="A193" s="7" t="s">
        <v>171</v>
      </c>
      <c r="B193" s="7" t="s">
        <v>17</v>
      </c>
      <c r="C193" s="8">
        <v>44833</v>
      </c>
      <c r="D193" s="9" t="s">
        <v>187</v>
      </c>
      <c r="E193" s="9">
        <v>2022</v>
      </c>
      <c r="F193" s="10">
        <v>0.8</v>
      </c>
    </row>
    <row r="194" spans="1:6" ht="15.75" thickBot="1" x14ac:dyDescent="0.3">
      <c r="A194" s="3" t="s">
        <v>171</v>
      </c>
      <c r="B194" s="3" t="s">
        <v>18</v>
      </c>
      <c r="C194" s="4">
        <v>44833</v>
      </c>
      <c r="D194" s="5" t="s">
        <v>187</v>
      </c>
      <c r="E194" s="5">
        <v>2022</v>
      </c>
      <c r="F194" s="6">
        <v>1.4</v>
      </c>
    </row>
    <row r="195" spans="1:6" ht="15.75" thickBot="1" x14ac:dyDescent="0.3">
      <c r="A195" s="7" t="s">
        <v>132</v>
      </c>
      <c r="B195" s="7" t="s">
        <v>17</v>
      </c>
      <c r="C195" s="8">
        <v>44834</v>
      </c>
      <c r="D195" s="9" t="s">
        <v>187</v>
      </c>
      <c r="E195" s="9">
        <v>2022</v>
      </c>
      <c r="F195" s="10">
        <v>1.83</v>
      </c>
    </row>
    <row r="196" spans="1:6" ht="15.75" thickBot="1" x14ac:dyDescent="0.3">
      <c r="A196" s="3" t="s">
        <v>94</v>
      </c>
      <c r="B196" s="3" t="s">
        <v>17</v>
      </c>
      <c r="C196" s="4">
        <v>44834</v>
      </c>
      <c r="D196" s="5" t="s">
        <v>187</v>
      </c>
      <c r="E196" s="5">
        <v>2022</v>
      </c>
      <c r="F196" s="6">
        <v>0.76</v>
      </c>
    </row>
    <row r="197" spans="1:6" ht="15.75" thickBot="1" x14ac:dyDescent="0.3">
      <c r="A197" s="7" t="s">
        <v>172</v>
      </c>
      <c r="B197" s="7" t="s">
        <v>17</v>
      </c>
      <c r="C197" s="8">
        <v>44834</v>
      </c>
      <c r="D197" s="9" t="s">
        <v>187</v>
      </c>
      <c r="E197" s="9">
        <v>2022</v>
      </c>
      <c r="F197" s="10">
        <v>0.95</v>
      </c>
    </row>
    <row r="198" spans="1:6" ht="15.75" thickBot="1" x14ac:dyDescent="0.3">
      <c r="A198" s="3" t="s">
        <v>101</v>
      </c>
      <c r="B198" s="3" t="s">
        <v>17</v>
      </c>
      <c r="C198" s="4">
        <v>44834</v>
      </c>
      <c r="D198" s="5" t="s">
        <v>187</v>
      </c>
      <c r="E198" s="5">
        <v>2022</v>
      </c>
      <c r="F198" s="6">
        <v>0.88</v>
      </c>
    </row>
    <row r="199" spans="1:6" ht="15.75" thickBot="1" x14ac:dyDescent="0.3">
      <c r="A199" s="7" t="s">
        <v>33</v>
      </c>
      <c r="B199" s="7" t="s">
        <v>17</v>
      </c>
      <c r="C199" s="8">
        <v>44834</v>
      </c>
      <c r="D199" s="9" t="s">
        <v>187</v>
      </c>
      <c r="E199" s="9">
        <v>2022</v>
      </c>
      <c r="F199" s="10">
        <v>3.3</v>
      </c>
    </row>
    <row r="200" spans="1:6" ht="15.75" thickBot="1" x14ac:dyDescent="0.3">
      <c r="A200" s="3" t="s">
        <v>83</v>
      </c>
      <c r="B200" s="3" t="s">
        <v>17</v>
      </c>
      <c r="C200" s="4">
        <v>44834</v>
      </c>
      <c r="D200" s="5" t="s">
        <v>187</v>
      </c>
      <c r="E200" s="5">
        <v>2022</v>
      </c>
      <c r="F200" s="6">
        <v>2.75</v>
      </c>
    </row>
    <row r="201" spans="1:6" ht="15.75" thickBot="1" x14ac:dyDescent="0.3">
      <c r="A201" s="7" t="s">
        <v>106</v>
      </c>
      <c r="B201" s="7" t="s">
        <v>17</v>
      </c>
      <c r="C201" s="8">
        <v>44834</v>
      </c>
      <c r="D201" s="9" t="s">
        <v>187</v>
      </c>
      <c r="E201" s="9">
        <v>2022</v>
      </c>
      <c r="F201" s="10">
        <v>0.86</v>
      </c>
    </row>
    <row r="202" spans="1:6" ht="15.75" thickBot="1" x14ac:dyDescent="0.3">
      <c r="A202" s="3" t="s">
        <v>147</v>
      </c>
      <c r="B202" s="3" t="s">
        <v>17</v>
      </c>
      <c r="C202" s="4">
        <v>44834</v>
      </c>
      <c r="D202" s="5" t="s">
        <v>187</v>
      </c>
      <c r="E202" s="5">
        <v>2022</v>
      </c>
      <c r="F202" s="6">
        <v>0.67</v>
      </c>
    </row>
    <row r="203" spans="1:6" ht="15.75" thickBot="1" x14ac:dyDescent="0.3">
      <c r="A203" s="7" t="s">
        <v>92</v>
      </c>
      <c r="B203" s="7" t="s">
        <v>17</v>
      </c>
      <c r="C203" s="8">
        <v>44834</v>
      </c>
      <c r="D203" s="9" t="s">
        <v>187</v>
      </c>
      <c r="E203" s="9">
        <v>2022</v>
      </c>
      <c r="F203" s="10">
        <v>0.76</v>
      </c>
    </row>
    <row r="204" spans="1:6" ht="15.75" thickBot="1" x14ac:dyDescent="0.3">
      <c r="A204" s="3" t="s">
        <v>167</v>
      </c>
      <c r="B204" s="3" t="s">
        <v>17</v>
      </c>
      <c r="C204" s="4">
        <v>44834</v>
      </c>
      <c r="D204" s="5" t="s">
        <v>187</v>
      </c>
      <c r="E204" s="5">
        <v>2022</v>
      </c>
      <c r="F204" s="6">
        <v>0.82</v>
      </c>
    </row>
    <row r="205" spans="1:6" ht="15.75" thickBot="1" x14ac:dyDescent="0.3">
      <c r="A205" s="7" t="s">
        <v>50</v>
      </c>
      <c r="B205" s="7" t="s">
        <v>17</v>
      </c>
      <c r="C205" s="8">
        <v>44834</v>
      </c>
      <c r="D205" s="9" t="s">
        <v>187</v>
      </c>
      <c r="E205" s="9">
        <v>2022</v>
      </c>
      <c r="F205" s="10">
        <v>1.81</v>
      </c>
    </row>
    <row r="206" spans="1:6" ht="15.75" thickBot="1" x14ac:dyDescent="0.3">
      <c r="A206" s="3" t="s">
        <v>43</v>
      </c>
      <c r="B206" s="3" t="s">
        <v>17</v>
      </c>
      <c r="C206" s="4">
        <v>44834</v>
      </c>
      <c r="D206" s="5" t="s">
        <v>187</v>
      </c>
      <c r="E206" s="5">
        <v>2022</v>
      </c>
      <c r="F206" s="6">
        <v>3.22</v>
      </c>
    </row>
    <row r="207" spans="1:6" ht="15.75" thickBot="1" x14ac:dyDescent="0.3">
      <c r="A207" s="7" t="s">
        <v>65</v>
      </c>
      <c r="B207" s="7" t="s">
        <v>17</v>
      </c>
      <c r="C207" s="8">
        <v>44834</v>
      </c>
      <c r="D207" s="9" t="s">
        <v>187</v>
      </c>
      <c r="E207" s="9">
        <v>2022</v>
      </c>
      <c r="F207" s="10">
        <v>2</v>
      </c>
    </row>
    <row r="208" spans="1:6" ht="15.75" thickBot="1" x14ac:dyDescent="0.3">
      <c r="A208" s="3" t="s">
        <v>105</v>
      </c>
      <c r="B208" s="3" t="s">
        <v>17</v>
      </c>
      <c r="C208" s="4">
        <v>44834</v>
      </c>
      <c r="D208" s="5" t="s">
        <v>187</v>
      </c>
      <c r="E208" s="5">
        <v>2022</v>
      </c>
      <c r="F208" s="6">
        <v>1.73</v>
      </c>
    </row>
    <row r="209" spans="1:6" ht="15.75" thickBot="1" x14ac:dyDescent="0.3">
      <c r="A209" s="7" t="s">
        <v>59</v>
      </c>
      <c r="B209" s="7" t="s">
        <v>17</v>
      </c>
      <c r="C209" s="8">
        <v>44834</v>
      </c>
      <c r="D209" s="9" t="s">
        <v>187</v>
      </c>
      <c r="E209" s="9">
        <v>2022</v>
      </c>
      <c r="F209" s="10">
        <v>1.0900000000000001</v>
      </c>
    </row>
    <row r="210" spans="1:6" ht="15.75" thickBot="1" x14ac:dyDescent="0.3">
      <c r="A210" s="3" t="s">
        <v>141</v>
      </c>
      <c r="B210" s="3" t="s">
        <v>17</v>
      </c>
      <c r="C210" s="4">
        <v>44834</v>
      </c>
      <c r="D210" s="5" t="s">
        <v>187</v>
      </c>
      <c r="E210" s="5">
        <v>2022</v>
      </c>
      <c r="F210" s="6">
        <v>2.6</v>
      </c>
    </row>
    <row r="211" spans="1:6" ht="15.75" thickBot="1" x14ac:dyDescent="0.3">
      <c r="A211" s="7" t="s">
        <v>50</v>
      </c>
      <c r="B211" s="7" t="s">
        <v>18</v>
      </c>
      <c r="C211" s="8">
        <v>44834</v>
      </c>
      <c r="D211" s="9" t="s">
        <v>187</v>
      </c>
      <c r="E211" s="9">
        <v>2022</v>
      </c>
      <c r="F211" s="10">
        <v>1.27</v>
      </c>
    </row>
    <row r="212" spans="1:6" ht="15.75" thickBot="1" x14ac:dyDescent="0.3">
      <c r="A212" s="3" t="s">
        <v>100</v>
      </c>
      <c r="B212" s="3" t="s">
        <v>17</v>
      </c>
      <c r="C212" s="4">
        <v>44837</v>
      </c>
      <c r="D212" s="5" t="s">
        <v>188</v>
      </c>
      <c r="E212" s="5">
        <v>2022</v>
      </c>
      <c r="F212" s="6">
        <v>1.1000000000000001</v>
      </c>
    </row>
    <row r="213" spans="1:6" ht="15.75" thickBot="1" x14ac:dyDescent="0.3">
      <c r="A213" s="7" t="s">
        <v>53</v>
      </c>
      <c r="B213" s="7" t="s">
        <v>17</v>
      </c>
      <c r="C213" s="8">
        <v>44837</v>
      </c>
      <c r="D213" s="9" t="s">
        <v>188</v>
      </c>
      <c r="E213" s="9">
        <v>2022</v>
      </c>
      <c r="F213" s="10">
        <v>0.93</v>
      </c>
    </row>
    <row r="214" spans="1:6" ht="15.75" thickBot="1" x14ac:dyDescent="0.3">
      <c r="A214" s="3" t="s">
        <v>79</v>
      </c>
      <c r="B214" s="3" t="s">
        <v>17</v>
      </c>
      <c r="C214" s="4">
        <v>44837</v>
      </c>
      <c r="D214" s="5" t="s">
        <v>188</v>
      </c>
      <c r="E214" s="5">
        <v>2022</v>
      </c>
      <c r="F214" s="6">
        <v>0.94</v>
      </c>
    </row>
    <row r="215" spans="1:6" ht="15.75" thickBot="1" x14ac:dyDescent="0.3">
      <c r="A215" s="7" t="s">
        <v>81</v>
      </c>
      <c r="B215" s="7" t="s">
        <v>17</v>
      </c>
      <c r="C215" s="8">
        <v>44837</v>
      </c>
      <c r="D215" s="9" t="s">
        <v>188</v>
      </c>
      <c r="E215" s="9">
        <v>2022</v>
      </c>
      <c r="F215" s="10">
        <v>0.88</v>
      </c>
    </row>
    <row r="216" spans="1:6" ht="15.75" thickBot="1" x14ac:dyDescent="0.3">
      <c r="A216" s="3" t="s">
        <v>99</v>
      </c>
      <c r="B216" s="3" t="s">
        <v>17</v>
      </c>
      <c r="C216" s="4">
        <v>44837</v>
      </c>
      <c r="D216" s="5" t="s">
        <v>188</v>
      </c>
      <c r="E216" s="5">
        <v>2022</v>
      </c>
      <c r="F216" s="6">
        <v>0.79</v>
      </c>
    </row>
    <row r="217" spans="1:6" ht="15.75" thickBot="1" x14ac:dyDescent="0.3">
      <c r="A217" s="7" t="s">
        <v>133</v>
      </c>
      <c r="B217" s="7" t="s">
        <v>17</v>
      </c>
      <c r="C217" s="8">
        <v>44837</v>
      </c>
      <c r="D217" s="9" t="s">
        <v>188</v>
      </c>
      <c r="E217" s="9">
        <v>2022</v>
      </c>
      <c r="F217" s="10">
        <v>2.77</v>
      </c>
    </row>
    <row r="218" spans="1:6" ht="15.75" thickBot="1" x14ac:dyDescent="0.3">
      <c r="A218" s="3" t="s">
        <v>134</v>
      </c>
      <c r="B218" s="3" t="s">
        <v>17</v>
      </c>
      <c r="C218" s="4">
        <v>44837</v>
      </c>
      <c r="D218" s="5" t="s">
        <v>188</v>
      </c>
      <c r="E218" s="5">
        <v>2022</v>
      </c>
      <c r="F218" s="6">
        <v>2.4500000000000002</v>
      </c>
    </row>
    <row r="219" spans="1:6" ht="15.75" thickBot="1" x14ac:dyDescent="0.3">
      <c r="A219" s="7" t="s">
        <v>81</v>
      </c>
      <c r="B219" s="7" t="s">
        <v>18</v>
      </c>
      <c r="C219" s="8">
        <v>44837</v>
      </c>
      <c r="D219" s="9" t="s">
        <v>188</v>
      </c>
      <c r="E219" s="9">
        <v>2022</v>
      </c>
      <c r="F219" s="10">
        <v>0.72</v>
      </c>
    </row>
    <row r="220" spans="1:6" ht="15.75" thickBot="1" x14ac:dyDescent="0.3">
      <c r="A220" s="3" t="s">
        <v>102</v>
      </c>
      <c r="B220" s="3" t="s">
        <v>17</v>
      </c>
      <c r="C220" s="4">
        <v>44838</v>
      </c>
      <c r="D220" s="5" t="s">
        <v>188</v>
      </c>
      <c r="E220" s="5">
        <v>2022</v>
      </c>
      <c r="F220" s="6">
        <v>0.96</v>
      </c>
    </row>
    <row r="221" spans="1:6" ht="15.75" thickBot="1" x14ac:dyDescent="0.3">
      <c r="A221" s="7" t="s">
        <v>135</v>
      </c>
      <c r="B221" s="7" t="s">
        <v>17</v>
      </c>
      <c r="C221" s="8">
        <v>44840</v>
      </c>
      <c r="D221" s="9" t="s">
        <v>188</v>
      </c>
      <c r="E221" s="9">
        <v>2022</v>
      </c>
      <c r="F221" s="10">
        <v>2.5</v>
      </c>
    </row>
    <row r="222" spans="1:6" ht="15.75" thickBot="1" x14ac:dyDescent="0.3">
      <c r="A222" s="3" t="s">
        <v>136</v>
      </c>
      <c r="B222" s="3" t="s">
        <v>17</v>
      </c>
      <c r="C222" s="4">
        <v>44846</v>
      </c>
      <c r="D222" s="5" t="s">
        <v>188</v>
      </c>
      <c r="E222" s="5">
        <v>2022</v>
      </c>
      <c r="F222" s="6">
        <v>1.78</v>
      </c>
    </row>
    <row r="223" spans="1:6" ht="15.75" thickBot="1" x14ac:dyDescent="0.3">
      <c r="A223" s="7" t="s">
        <v>152</v>
      </c>
      <c r="B223" s="7" t="s">
        <v>17</v>
      </c>
      <c r="C223" s="8">
        <v>44846</v>
      </c>
      <c r="D223" s="9" t="s">
        <v>188</v>
      </c>
      <c r="E223" s="9">
        <v>2022</v>
      </c>
      <c r="F223" s="10">
        <v>0.6</v>
      </c>
    </row>
    <row r="224" spans="1:6" ht="15.75" thickBot="1" x14ac:dyDescent="0.3">
      <c r="A224" s="3" t="s">
        <v>45</v>
      </c>
      <c r="B224" s="3" t="s">
        <v>17</v>
      </c>
      <c r="C224" s="4">
        <v>44847</v>
      </c>
      <c r="D224" s="5" t="s">
        <v>188</v>
      </c>
      <c r="E224" s="5">
        <v>2022</v>
      </c>
      <c r="F224" s="6">
        <v>2.48</v>
      </c>
    </row>
    <row r="225" spans="1:6" ht="15.75" thickBot="1" x14ac:dyDescent="0.3">
      <c r="A225" s="7" t="s">
        <v>93</v>
      </c>
      <c r="B225" s="7" t="s">
        <v>18</v>
      </c>
      <c r="C225" s="8">
        <v>44847</v>
      </c>
      <c r="D225" s="9" t="s">
        <v>188</v>
      </c>
      <c r="E225" s="9">
        <v>2022</v>
      </c>
      <c r="F225" s="10">
        <v>1.45</v>
      </c>
    </row>
    <row r="226" spans="1:6" ht="15.75" thickBot="1" x14ac:dyDescent="0.3">
      <c r="A226" s="11" t="s">
        <v>138</v>
      </c>
      <c r="B226" s="3" t="s">
        <v>17</v>
      </c>
      <c r="C226" s="4">
        <v>44848</v>
      </c>
      <c r="D226" s="5" t="s">
        <v>188</v>
      </c>
      <c r="E226" s="5">
        <v>2022</v>
      </c>
      <c r="F226" s="6">
        <v>1.92</v>
      </c>
    </row>
    <row r="227" spans="1:6" ht="15.75" thickBot="1" x14ac:dyDescent="0.3">
      <c r="A227" s="12" t="s">
        <v>36</v>
      </c>
      <c r="B227" s="7" t="s">
        <v>17</v>
      </c>
      <c r="C227" s="8">
        <v>44851</v>
      </c>
      <c r="D227" s="9" t="s">
        <v>188</v>
      </c>
      <c r="E227" s="9">
        <v>2022</v>
      </c>
      <c r="F227" s="10">
        <v>1</v>
      </c>
    </row>
    <row r="228" spans="1:6" ht="15.75" thickBot="1" x14ac:dyDescent="0.3">
      <c r="A228" s="11" t="s">
        <v>137</v>
      </c>
      <c r="B228" s="3" t="s">
        <v>17</v>
      </c>
      <c r="C228" s="4">
        <v>44851</v>
      </c>
      <c r="D228" s="5" t="s">
        <v>188</v>
      </c>
      <c r="E228" s="5">
        <v>2022</v>
      </c>
      <c r="F228" s="6">
        <v>3.01</v>
      </c>
    </row>
    <row r="229" spans="1:6" ht="15.75" thickBot="1" x14ac:dyDescent="0.3">
      <c r="A229" s="12" t="s">
        <v>140</v>
      </c>
      <c r="B229" s="7" t="s">
        <v>17</v>
      </c>
      <c r="C229" s="8">
        <v>44851</v>
      </c>
      <c r="D229" s="9" t="s">
        <v>188</v>
      </c>
      <c r="E229" s="9">
        <v>2022</v>
      </c>
      <c r="F229" s="10">
        <v>2.31</v>
      </c>
    </row>
    <row r="230" spans="1:6" ht="15.75" thickBot="1" x14ac:dyDescent="0.3">
      <c r="A230" s="11" t="s">
        <v>139</v>
      </c>
      <c r="B230" s="3" t="s">
        <v>17</v>
      </c>
      <c r="C230" s="4">
        <v>44851</v>
      </c>
      <c r="D230" s="5" t="s">
        <v>188</v>
      </c>
      <c r="E230" s="5">
        <v>2022</v>
      </c>
      <c r="F230" s="6">
        <v>2.5</v>
      </c>
    </row>
    <row r="231" spans="1:6" ht="15.75" thickBot="1" x14ac:dyDescent="0.3">
      <c r="A231" s="12" t="s">
        <v>51</v>
      </c>
      <c r="B231" s="7" t="s">
        <v>17</v>
      </c>
      <c r="C231" s="8">
        <v>44851</v>
      </c>
      <c r="D231" s="9" t="s">
        <v>188</v>
      </c>
      <c r="E231" s="9">
        <v>2022</v>
      </c>
      <c r="F231" s="10">
        <v>0.87</v>
      </c>
    </row>
    <row r="232" spans="1:6" ht="15.75" thickBot="1" x14ac:dyDescent="0.3">
      <c r="A232" s="11" t="s">
        <v>60</v>
      </c>
      <c r="B232" s="3" t="s">
        <v>17</v>
      </c>
      <c r="C232" s="4">
        <v>44851</v>
      </c>
      <c r="D232" s="5" t="s">
        <v>188</v>
      </c>
      <c r="E232" s="5">
        <v>2022</v>
      </c>
      <c r="F232" s="6">
        <v>1.1200000000000001</v>
      </c>
    </row>
    <row r="233" spans="1:6" ht="15.75" thickBot="1" x14ac:dyDescent="0.3">
      <c r="A233" s="12" t="s">
        <v>140</v>
      </c>
      <c r="B233" s="7" t="s">
        <v>17</v>
      </c>
      <c r="C233" s="8">
        <v>44852</v>
      </c>
      <c r="D233" s="9" t="s">
        <v>188</v>
      </c>
      <c r="E233" s="9">
        <v>2022</v>
      </c>
      <c r="F233" s="10">
        <v>0.14000000000000001</v>
      </c>
    </row>
    <row r="234" spans="1:6" ht="15.75" thickBot="1" x14ac:dyDescent="0.3">
      <c r="A234" s="11" t="s">
        <v>58</v>
      </c>
      <c r="B234" s="3" t="s">
        <v>17</v>
      </c>
      <c r="C234" s="4">
        <v>44854</v>
      </c>
      <c r="D234" s="5" t="s">
        <v>188</v>
      </c>
      <c r="E234" s="5">
        <v>2022</v>
      </c>
      <c r="F234" s="6">
        <v>0.95</v>
      </c>
    </row>
    <row r="235" spans="1:6" ht="15.75" thickBot="1" x14ac:dyDescent="0.3">
      <c r="A235" s="12" t="s">
        <v>164</v>
      </c>
      <c r="B235" s="7" t="s">
        <v>17</v>
      </c>
      <c r="C235" s="8">
        <v>44854</v>
      </c>
      <c r="D235" s="9" t="s">
        <v>188</v>
      </c>
      <c r="E235" s="9">
        <v>2022</v>
      </c>
      <c r="F235" s="10">
        <v>0.96</v>
      </c>
    </row>
    <row r="236" spans="1:6" ht="15.75" thickBot="1" x14ac:dyDescent="0.3">
      <c r="A236" s="11" t="s">
        <v>88</v>
      </c>
      <c r="B236" s="3" t="s">
        <v>17</v>
      </c>
      <c r="C236" s="4">
        <v>44858</v>
      </c>
      <c r="D236" s="5" t="s">
        <v>188</v>
      </c>
      <c r="E236" s="5">
        <v>2022</v>
      </c>
      <c r="F236" s="6">
        <v>0.69</v>
      </c>
    </row>
    <row r="237" spans="1:6" ht="15.75" thickBot="1" x14ac:dyDescent="0.3">
      <c r="A237" s="12" t="s">
        <v>122</v>
      </c>
      <c r="B237" s="7" t="s">
        <v>17</v>
      </c>
      <c r="C237" s="8">
        <v>44858</v>
      </c>
      <c r="D237" s="9" t="s">
        <v>188</v>
      </c>
      <c r="E237" s="9">
        <v>2022</v>
      </c>
      <c r="F237" s="10">
        <v>3.52</v>
      </c>
    </row>
    <row r="238" spans="1:6" ht="15.75" thickBot="1" x14ac:dyDescent="0.3">
      <c r="A238" s="11" t="s">
        <v>56</v>
      </c>
      <c r="B238" s="3" t="s">
        <v>17</v>
      </c>
      <c r="C238" s="4">
        <v>44858</v>
      </c>
      <c r="D238" s="5" t="s">
        <v>188</v>
      </c>
      <c r="E238" s="5">
        <v>2022</v>
      </c>
      <c r="F238" s="6">
        <v>0.75</v>
      </c>
    </row>
    <row r="239" spans="1:6" ht="15.75" thickBot="1" x14ac:dyDescent="0.3">
      <c r="A239" s="12" t="s">
        <v>25</v>
      </c>
      <c r="B239" s="7" t="s">
        <v>17</v>
      </c>
      <c r="C239" s="8">
        <v>44860</v>
      </c>
      <c r="D239" s="9" t="s">
        <v>188</v>
      </c>
      <c r="E239" s="9">
        <v>2022</v>
      </c>
      <c r="F239" s="10">
        <v>15.19</v>
      </c>
    </row>
    <row r="240" spans="1:6" ht="15.75" thickBot="1" x14ac:dyDescent="0.3">
      <c r="A240" s="11" t="s">
        <v>64</v>
      </c>
      <c r="B240" s="3" t="s">
        <v>17</v>
      </c>
      <c r="C240" s="4">
        <v>44860</v>
      </c>
      <c r="D240" s="5" t="s">
        <v>188</v>
      </c>
      <c r="E240" s="5">
        <v>2022</v>
      </c>
      <c r="F240" s="6">
        <v>0.81</v>
      </c>
    </row>
    <row r="241" spans="1:6" ht="15.75" thickBot="1" x14ac:dyDescent="0.3">
      <c r="A241" s="12" t="s">
        <v>34</v>
      </c>
      <c r="B241" s="7" t="s">
        <v>17</v>
      </c>
      <c r="C241" s="8">
        <v>44860</v>
      </c>
      <c r="D241" s="9" t="s">
        <v>188</v>
      </c>
      <c r="E241" s="9">
        <v>2022</v>
      </c>
      <c r="F241" s="10">
        <v>3</v>
      </c>
    </row>
    <row r="242" spans="1:6" ht="15.75" thickBot="1" x14ac:dyDescent="0.3">
      <c r="A242" s="11" t="s">
        <v>144</v>
      </c>
      <c r="B242" s="3" t="s">
        <v>17</v>
      </c>
      <c r="C242" s="4">
        <v>44861</v>
      </c>
      <c r="D242" s="5" t="s">
        <v>188</v>
      </c>
      <c r="E242" s="5">
        <v>2022</v>
      </c>
      <c r="F242" s="6">
        <v>2.6</v>
      </c>
    </row>
    <row r="243" spans="1:6" ht="15.75" thickBot="1" x14ac:dyDescent="0.3">
      <c r="A243" s="12" t="s">
        <v>171</v>
      </c>
      <c r="B243" s="7" t="s">
        <v>17</v>
      </c>
      <c r="C243" s="8">
        <v>44862</v>
      </c>
      <c r="D243" s="9" t="s">
        <v>188</v>
      </c>
      <c r="E243" s="9">
        <v>2022</v>
      </c>
      <c r="F243" s="10">
        <v>0.8</v>
      </c>
    </row>
    <row r="244" spans="1:6" ht="15.75" thickBot="1" x14ac:dyDescent="0.3">
      <c r="A244" s="11" t="s">
        <v>143</v>
      </c>
      <c r="B244" s="3" t="s">
        <v>17</v>
      </c>
      <c r="C244" s="4">
        <v>44862</v>
      </c>
      <c r="D244" s="5" t="s">
        <v>188</v>
      </c>
      <c r="E244" s="5">
        <v>2022</v>
      </c>
      <c r="F244" s="6">
        <v>3.4</v>
      </c>
    </row>
    <row r="245" spans="1:6" ht="15.75" thickBot="1" x14ac:dyDescent="0.3">
      <c r="A245" s="12" t="s">
        <v>78</v>
      </c>
      <c r="B245" s="7" t="s">
        <v>17</v>
      </c>
      <c r="C245" s="8">
        <v>44862</v>
      </c>
      <c r="D245" s="9" t="s">
        <v>188</v>
      </c>
      <c r="E245" s="9">
        <v>2022</v>
      </c>
      <c r="F245" s="10">
        <v>3.29</v>
      </c>
    </row>
    <row r="246" spans="1:6" ht="15.75" thickBot="1" x14ac:dyDescent="0.3">
      <c r="A246" s="11" t="s">
        <v>171</v>
      </c>
      <c r="B246" s="3" t="s">
        <v>18</v>
      </c>
      <c r="C246" s="4">
        <v>44862</v>
      </c>
      <c r="D246" s="5" t="s">
        <v>188</v>
      </c>
      <c r="E246" s="5">
        <v>2022</v>
      </c>
      <c r="F246" s="6">
        <v>1.4</v>
      </c>
    </row>
    <row r="247" spans="1:6" ht="15.75" thickBot="1" x14ac:dyDescent="0.3">
      <c r="A247" s="12" t="s">
        <v>50</v>
      </c>
      <c r="B247" s="7" t="s">
        <v>18</v>
      </c>
      <c r="C247" s="8">
        <v>44865</v>
      </c>
      <c r="D247" s="9" t="s">
        <v>188</v>
      </c>
      <c r="E247" s="9">
        <v>2022</v>
      </c>
      <c r="F247" s="10">
        <v>1.27</v>
      </c>
    </row>
    <row r="248" spans="1:6" ht="15.75" thickBot="1" x14ac:dyDescent="0.3">
      <c r="A248" s="11" t="s">
        <v>59</v>
      </c>
      <c r="B248" s="3" t="s">
        <v>17</v>
      </c>
      <c r="C248" s="4">
        <v>44865</v>
      </c>
      <c r="D248" s="5" t="s">
        <v>188</v>
      </c>
      <c r="E248" s="5">
        <v>2022</v>
      </c>
      <c r="F248" s="6">
        <v>1.0900000000000001</v>
      </c>
    </row>
    <row r="249" spans="1:6" ht="15.75" thickBot="1" x14ac:dyDescent="0.3">
      <c r="A249" s="12" t="s">
        <v>101</v>
      </c>
      <c r="B249" s="7" t="s">
        <v>17</v>
      </c>
      <c r="C249" s="8">
        <v>44865</v>
      </c>
      <c r="D249" s="9" t="s">
        <v>188</v>
      </c>
      <c r="E249" s="9">
        <v>2022</v>
      </c>
      <c r="F249" s="10">
        <v>0.88</v>
      </c>
    </row>
    <row r="250" spans="1:6" ht="15.75" thickBot="1" x14ac:dyDescent="0.3">
      <c r="A250" s="11" t="s">
        <v>172</v>
      </c>
      <c r="B250" s="3" t="s">
        <v>17</v>
      </c>
      <c r="C250" s="4">
        <v>44865</v>
      </c>
      <c r="D250" s="5" t="s">
        <v>188</v>
      </c>
      <c r="E250" s="5">
        <v>2022</v>
      </c>
      <c r="F250" s="6">
        <v>0.95</v>
      </c>
    </row>
    <row r="251" spans="1:6" ht="15.75" thickBot="1" x14ac:dyDescent="0.3">
      <c r="A251" s="12" t="s">
        <v>149</v>
      </c>
      <c r="B251" s="7" t="s">
        <v>17</v>
      </c>
      <c r="C251" s="8">
        <v>44865</v>
      </c>
      <c r="D251" s="9" t="s">
        <v>188</v>
      </c>
      <c r="E251" s="9">
        <v>2022</v>
      </c>
      <c r="F251" s="10">
        <v>1.61</v>
      </c>
    </row>
    <row r="252" spans="1:6" ht="15.75" thickBot="1" x14ac:dyDescent="0.3">
      <c r="A252" s="11" t="s">
        <v>147</v>
      </c>
      <c r="B252" s="3" t="s">
        <v>17</v>
      </c>
      <c r="C252" s="4">
        <v>44865</v>
      </c>
      <c r="D252" s="5" t="s">
        <v>188</v>
      </c>
      <c r="E252" s="5">
        <v>2022</v>
      </c>
      <c r="F252" s="6">
        <v>0.63</v>
      </c>
    </row>
    <row r="253" spans="1:6" ht="15.75" thickBot="1" x14ac:dyDescent="0.3">
      <c r="A253" s="12" t="s">
        <v>94</v>
      </c>
      <c r="B253" s="7" t="s">
        <v>17</v>
      </c>
      <c r="C253" s="8">
        <v>44865</v>
      </c>
      <c r="D253" s="9" t="s">
        <v>188</v>
      </c>
      <c r="E253" s="9">
        <v>2022</v>
      </c>
      <c r="F253" s="10">
        <v>0.73</v>
      </c>
    </row>
    <row r="254" spans="1:6" ht="15.75" thickBot="1" x14ac:dyDescent="0.3">
      <c r="A254" s="11" t="s">
        <v>32</v>
      </c>
      <c r="B254" s="3" t="s">
        <v>17</v>
      </c>
      <c r="C254" s="4">
        <v>44865</v>
      </c>
      <c r="D254" s="5" t="s">
        <v>188</v>
      </c>
      <c r="E254" s="5">
        <v>2022</v>
      </c>
      <c r="F254" s="6">
        <v>1.1200000000000001</v>
      </c>
    </row>
    <row r="255" spans="1:6" ht="15.75" thickBot="1" x14ac:dyDescent="0.3">
      <c r="A255" s="12" t="s">
        <v>73</v>
      </c>
      <c r="B255" s="7" t="s">
        <v>17</v>
      </c>
      <c r="C255" s="8">
        <v>44865</v>
      </c>
      <c r="D255" s="9" t="s">
        <v>188</v>
      </c>
      <c r="E255" s="9">
        <v>2022</v>
      </c>
      <c r="F255" s="10">
        <v>0.75</v>
      </c>
    </row>
    <row r="256" spans="1:6" ht="15.75" thickBot="1" x14ac:dyDescent="0.3">
      <c r="A256" s="11" t="s">
        <v>167</v>
      </c>
      <c r="B256" s="3" t="s">
        <v>17</v>
      </c>
      <c r="C256" s="4">
        <v>44865</v>
      </c>
      <c r="D256" s="5" t="s">
        <v>188</v>
      </c>
      <c r="E256" s="5">
        <v>2022</v>
      </c>
      <c r="F256" s="6">
        <v>0.82</v>
      </c>
    </row>
    <row r="257" spans="1:6" ht="15.75" thickBot="1" x14ac:dyDescent="0.3">
      <c r="A257" s="12" t="s">
        <v>106</v>
      </c>
      <c r="B257" s="7" t="s">
        <v>17</v>
      </c>
      <c r="C257" s="8">
        <v>44865</v>
      </c>
      <c r="D257" s="9" t="s">
        <v>188</v>
      </c>
      <c r="E257" s="9">
        <v>2022</v>
      </c>
      <c r="F257" s="10">
        <v>0.82</v>
      </c>
    </row>
    <row r="258" spans="1:6" ht="15.75" thickBot="1" x14ac:dyDescent="0.3">
      <c r="A258" s="11" t="s">
        <v>105</v>
      </c>
      <c r="B258" s="3" t="s">
        <v>17</v>
      </c>
      <c r="C258" s="4">
        <v>44865</v>
      </c>
      <c r="D258" s="5" t="s">
        <v>188</v>
      </c>
      <c r="E258" s="5">
        <v>2022</v>
      </c>
      <c r="F258" s="6">
        <v>1.73</v>
      </c>
    </row>
    <row r="259" spans="1:6" ht="15.75" thickBot="1" x14ac:dyDescent="0.3">
      <c r="A259" s="12" t="s">
        <v>50</v>
      </c>
      <c r="B259" s="7" t="s">
        <v>17</v>
      </c>
      <c r="C259" s="8">
        <v>44865</v>
      </c>
      <c r="D259" s="9" t="s">
        <v>188</v>
      </c>
      <c r="E259" s="9">
        <v>2022</v>
      </c>
      <c r="F259" s="10">
        <v>1.81</v>
      </c>
    </row>
    <row r="260" spans="1:6" ht="15.75" thickBot="1" x14ac:dyDescent="0.3">
      <c r="A260" s="11" t="s">
        <v>92</v>
      </c>
      <c r="B260" s="3" t="s">
        <v>17</v>
      </c>
      <c r="C260" s="4">
        <v>44865</v>
      </c>
      <c r="D260" s="5" t="s">
        <v>188</v>
      </c>
      <c r="E260" s="5">
        <v>2022</v>
      </c>
      <c r="F260" s="6">
        <v>0.74</v>
      </c>
    </row>
    <row r="261" spans="1:6" ht="15.75" thickBot="1" x14ac:dyDescent="0.3">
      <c r="A261" s="12" t="s">
        <v>81</v>
      </c>
      <c r="B261" s="7" t="s">
        <v>17</v>
      </c>
      <c r="C261" s="8">
        <v>44866</v>
      </c>
      <c r="D261" s="9" t="s">
        <v>191</v>
      </c>
      <c r="E261" s="9">
        <v>2022</v>
      </c>
      <c r="F261" s="10">
        <v>0.72</v>
      </c>
    </row>
    <row r="262" spans="1:6" ht="15.75" thickBot="1" x14ac:dyDescent="0.3">
      <c r="A262" s="11" t="s">
        <v>133</v>
      </c>
      <c r="B262" s="3" t="s">
        <v>17</v>
      </c>
      <c r="C262" s="4">
        <v>44866</v>
      </c>
      <c r="D262" s="5" t="s">
        <v>191</v>
      </c>
      <c r="E262" s="5">
        <v>2022</v>
      </c>
      <c r="F262" s="13">
        <v>2.1800000000000002</v>
      </c>
    </row>
    <row r="263" spans="1:6" ht="15.75" thickBot="1" x14ac:dyDescent="0.3">
      <c r="A263" s="12" t="s">
        <v>100</v>
      </c>
      <c r="B263" s="7" t="s">
        <v>17</v>
      </c>
      <c r="C263" s="8">
        <v>44866</v>
      </c>
      <c r="D263" s="9" t="s">
        <v>191</v>
      </c>
      <c r="E263" s="9">
        <v>2022</v>
      </c>
      <c r="F263" s="14">
        <v>1.1000000000000001</v>
      </c>
    </row>
    <row r="264" spans="1:6" ht="15.75" thickBot="1" x14ac:dyDescent="0.3">
      <c r="A264" s="11" t="s">
        <v>53</v>
      </c>
      <c r="B264" s="3" t="s">
        <v>17</v>
      </c>
      <c r="C264" s="4">
        <v>44866</v>
      </c>
      <c r="D264" s="5" t="s">
        <v>191</v>
      </c>
      <c r="E264" s="5">
        <v>2022</v>
      </c>
      <c r="F264" s="13">
        <v>0.93</v>
      </c>
    </row>
    <row r="265" spans="1:6" ht="15.75" thickBot="1" x14ac:dyDescent="0.3">
      <c r="A265" s="12" t="s">
        <v>79</v>
      </c>
      <c r="B265" s="7" t="s">
        <v>17</v>
      </c>
      <c r="C265" s="8">
        <v>44866</v>
      </c>
      <c r="D265" s="9" t="s">
        <v>191</v>
      </c>
      <c r="E265" s="9">
        <v>2022</v>
      </c>
      <c r="F265" s="14">
        <v>0.94</v>
      </c>
    </row>
    <row r="266" spans="1:6" ht="15.75" thickBot="1" x14ac:dyDescent="0.3">
      <c r="A266" s="11" t="s">
        <v>81</v>
      </c>
      <c r="B266" s="3" t="s">
        <v>17</v>
      </c>
      <c r="C266" s="4">
        <v>44866</v>
      </c>
      <c r="D266" s="5" t="s">
        <v>191</v>
      </c>
      <c r="E266" s="5">
        <v>2022</v>
      </c>
      <c r="F266" s="13">
        <v>0.88</v>
      </c>
    </row>
    <row r="267" spans="1:6" ht="15.75" thickBot="1" x14ac:dyDescent="0.3">
      <c r="A267" s="12" t="s">
        <v>148</v>
      </c>
      <c r="B267" s="7" t="s">
        <v>17</v>
      </c>
      <c r="C267" s="8">
        <v>44866</v>
      </c>
      <c r="D267" s="9" t="s">
        <v>191</v>
      </c>
      <c r="E267" s="9">
        <v>2022</v>
      </c>
      <c r="F267" s="14">
        <v>1.76</v>
      </c>
    </row>
    <row r="268" spans="1:6" ht="15.75" thickBot="1" x14ac:dyDescent="0.3">
      <c r="A268" s="11" t="s">
        <v>55</v>
      </c>
      <c r="B268" s="3" t="s">
        <v>17</v>
      </c>
      <c r="C268" s="4">
        <v>44866</v>
      </c>
      <c r="D268" s="5" t="s">
        <v>191</v>
      </c>
      <c r="E268" s="5">
        <v>2022</v>
      </c>
      <c r="F268" s="13">
        <v>1.17</v>
      </c>
    </row>
    <row r="269" spans="1:6" ht="15.75" thickBot="1" x14ac:dyDescent="0.3">
      <c r="A269" s="12" t="s">
        <v>99</v>
      </c>
      <c r="B269" s="7" t="s">
        <v>17</v>
      </c>
      <c r="C269" s="8">
        <v>44866</v>
      </c>
      <c r="D269" s="9" t="s">
        <v>191</v>
      </c>
      <c r="E269" s="9">
        <v>2022</v>
      </c>
      <c r="F269" s="14">
        <v>0.79</v>
      </c>
    </row>
    <row r="270" spans="1:6" ht="15.75" thickBot="1" x14ac:dyDescent="0.3">
      <c r="A270" s="11" t="s">
        <v>151</v>
      </c>
      <c r="B270" s="3" t="s">
        <v>17</v>
      </c>
      <c r="C270" s="4">
        <v>44866</v>
      </c>
      <c r="D270" s="5" t="s">
        <v>191</v>
      </c>
      <c r="E270" s="5">
        <v>2022</v>
      </c>
      <c r="F270" s="13">
        <v>1.1100000000000001</v>
      </c>
    </row>
    <row r="271" spans="1:6" ht="15.75" thickBot="1" x14ac:dyDescent="0.3">
      <c r="A271" s="12" t="s">
        <v>134</v>
      </c>
      <c r="B271" s="7" t="s">
        <v>17</v>
      </c>
      <c r="C271" s="8">
        <v>44866</v>
      </c>
      <c r="D271" s="9" t="s">
        <v>191</v>
      </c>
      <c r="E271" s="9">
        <v>2022</v>
      </c>
      <c r="F271" s="14">
        <v>5.84</v>
      </c>
    </row>
    <row r="272" spans="1:6" ht="15.75" thickBot="1" x14ac:dyDescent="0.3">
      <c r="A272" s="11" t="s">
        <v>192</v>
      </c>
      <c r="B272" s="3" t="s">
        <v>17</v>
      </c>
      <c r="C272" s="4">
        <v>44867</v>
      </c>
      <c r="D272" s="5" t="s">
        <v>191</v>
      </c>
      <c r="E272" s="5">
        <v>2022</v>
      </c>
      <c r="F272" s="13">
        <v>0.96</v>
      </c>
    </row>
    <row r="273" spans="1:6" ht="15.75" thickBot="1" x14ac:dyDescent="0.3">
      <c r="A273" s="12" t="s">
        <v>20</v>
      </c>
      <c r="B273" s="7" t="s">
        <v>17</v>
      </c>
      <c r="C273" s="8">
        <v>44872</v>
      </c>
      <c r="D273" s="9" t="s">
        <v>191</v>
      </c>
      <c r="E273" s="9">
        <v>2022</v>
      </c>
      <c r="F273" s="14">
        <v>5.31</v>
      </c>
    </row>
    <row r="274" spans="1:6" ht="15.75" thickBot="1" x14ac:dyDescent="0.3">
      <c r="A274" s="11" t="s">
        <v>152</v>
      </c>
      <c r="B274" s="3" t="s">
        <v>17</v>
      </c>
      <c r="C274" s="4">
        <v>44874</v>
      </c>
      <c r="D274" s="5" t="s">
        <v>191</v>
      </c>
      <c r="E274" s="5">
        <v>2022</v>
      </c>
      <c r="F274" s="13">
        <v>0.6</v>
      </c>
    </row>
    <row r="275" spans="1:6" ht="15.75" thickBot="1" x14ac:dyDescent="0.3">
      <c r="A275" s="12" t="s">
        <v>84</v>
      </c>
      <c r="B275" s="7" t="s">
        <v>17</v>
      </c>
      <c r="C275" s="8">
        <v>44875</v>
      </c>
      <c r="D275" s="9" t="s">
        <v>191</v>
      </c>
      <c r="E275" s="9">
        <v>2022</v>
      </c>
      <c r="F275" s="14">
        <v>2.63</v>
      </c>
    </row>
    <row r="276" spans="1:6" ht="15.75" thickBot="1" x14ac:dyDescent="0.3">
      <c r="A276" s="11" t="s">
        <v>82</v>
      </c>
      <c r="B276" s="3" t="s">
        <v>17</v>
      </c>
      <c r="C276" s="4">
        <v>44875</v>
      </c>
      <c r="D276" s="5" t="s">
        <v>191</v>
      </c>
      <c r="E276" s="5">
        <v>2022</v>
      </c>
      <c r="F276" s="13">
        <v>3.41</v>
      </c>
    </row>
    <row r="277" spans="1:6" ht="15.75" thickBot="1" x14ac:dyDescent="0.3">
      <c r="A277" s="12" t="s">
        <v>89</v>
      </c>
      <c r="B277" s="7" t="s">
        <v>17</v>
      </c>
      <c r="C277" s="8">
        <v>44879</v>
      </c>
      <c r="D277" s="9" t="s">
        <v>191</v>
      </c>
      <c r="E277" s="9">
        <v>2022</v>
      </c>
      <c r="F277" s="14">
        <v>1.4</v>
      </c>
    </row>
    <row r="278" spans="1:6" ht="15.75" thickBot="1" x14ac:dyDescent="0.3">
      <c r="A278" s="11" t="s">
        <v>66</v>
      </c>
      <c r="B278" s="3" t="s">
        <v>17</v>
      </c>
      <c r="C278" s="4">
        <v>44879</v>
      </c>
      <c r="D278" s="5" t="s">
        <v>191</v>
      </c>
      <c r="E278" s="5">
        <v>2022</v>
      </c>
      <c r="F278" s="13">
        <v>2.4</v>
      </c>
    </row>
    <row r="279" spans="1:6" ht="15.75" thickBot="1" x14ac:dyDescent="0.3">
      <c r="A279" s="12" t="s">
        <v>48</v>
      </c>
      <c r="B279" s="7" t="s">
        <v>17</v>
      </c>
      <c r="C279" s="8">
        <v>44879</v>
      </c>
      <c r="D279" s="9" t="s">
        <v>191</v>
      </c>
      <c r="E279" s="9">
        <v>2022</v>
      </c>
      <c r="F279" s="14">
        <v>2.85</v>
      </c>
    </row>
    <row r="280" spans="1:6" ht="15.75" thickBot="1" x14ac:dyDescent="0.3">
      <c r="A280" s="11" t="s">
        <v>60</v>
      </c>
      <c r="B280" s="3" t="s">
        <v>17</v>
      </c>
      <c r="C280" s="4">
        <v>44880</v>
      </c>
      <c r="D280" s="5" t="s">
        <v>191</v>
      </c>
      <c r="E280" s="5">
        <v>2022</v>
      </c>
      <c r="F280" s="13">
        <v>1.04</v>
      </c>
    </row>
    <row r="281" spans="1:6" ht="15.75" thickBot="1" x14ac:dyDescent="0.3">
      <c r="A281" s="12" t="s">
        <v>51</v>
      </c>
      <c r="B281" s="7" t="s">
        <v>17</v>
      </c>
      <c r="C281" s="8">
        <v>44880</v>
      </c>
      <c r="D281" s="9" t="s">
        <v>191</v>
      </c>
      <c r="E281" s="9">
        <v>2022</v>
      </c>
      <c r="F281" s="14">
        <v>2.44</v>
      </c>
    </row>
    <row r="282" spans="1:6" ht="15.75" thickBot="1" x14ac:dyDescent="0.3">
      <c r="A282" s="11" t="s">
        <v>36</v>
      </c>
      <c r="B282" s="3" t="s">
        <v>17</v>
      </c>
      <c r="C282" s="4">
        <v>44880</v>
      </c>
      <c r="D282" s="5" t="s">
        <v>191</v>
      </c>
      <c r="E282" s="5">
        <v>2022</v>
      </c>
      <c r="F282" s="13">
        <v>0.75</v>
      </c>
    </row>
    <row r="283" spans="1:6" ht="15.75" thickBot="1" x14ac:dyDescent="0.3">
      <c r="A283" s="12" t="s">
        <v>160</v>
      </c>
      <c r="B283" s="7" t="s">
        <v>17</v>
      </c>
      <c r="C283" s="8">
        <v>44882</v>
      </c>
      <c r="D283" s="9" t="s">
        <v>191</v>
      </c>
      <c r="E283" s="9">
        <v>2022</v>
      </c>
      <c r="F283" s="14">
        <v>2.75</v>
      </c>
    </row>
    <row r="284" spans="1:6" ht="15.75" thickBot="1" x14ac:dyDescent="0.3">
      <c r="A284" s="11" t="s">
        <v>29</v>
      </c>
      <c r="B284" s="3" t="s">
        <v>17</v>
      </c>
      <c r="C284" s="4">
        <v>44882</v>
      </c>
      <c r="D284" s="5" t="s">
        <v>191</v>
      </c>
      <c r="E284" s="5">
        <v>2022</v>
      </c>
      <c r="F284" s="13">
        <v>2.6</v>
      </c>
    </row>
    <row r="285" spans="1:6" ht="15.75" thickBot="1" x14ac:dyDescent="0.3">
      <c r="A285" s="12" t="s">
        <v>58</v>
      </c>
      <c r="B285" s="7" t="s">
        <v>17</v>
      </c>
      <c r="C285" s="8">
        <v>44883</v>
      </c>
      <c r="D285" s="9" t="s">
        <v>191</v>
      </c>
      <c r="E285" s="9">
        <v>2022</v>
      </c>
      <c r="F285" s="14">
        <v>0.95</v>
      </c>
    </row>
    <row r="286" spans="1:6" ht="15.75" thickBot="1" x14ac:dyDescent="0.3">
      <c r="A286" s="11" t="s">
        <v>164</v>
      </c>
      <c r="B286" s="3" t="s">
        <v>17</v>
      </c>
      <c r="C286" s="4">
        <v>44886</v>
      </c>
      <c r="D286" s="5" t="s">
        <v>191</v>
      </c>
      <c r="E286" s="5">
        <v>2022</v>
      </c>
      <c r="F286" s="13">
        <v>0.96</v>
      </c>
    </row>
    <row r="287" spans="1:6" ht="15.75" thickBot="1" x14ac:dyDescent="0.3">
      <c r="A287" s="12" t="s">
        <v>85</v>
      </c>
      <c r="B287" s="7" t="s">
        <v>17</v>
      </c>
      <c r="C287" s="8">
        <v>44886</v>
      </c>
      <c r="D287" s="9" t="s">
        <v>191</v>
      </c>
      <c r="E287" s="9">
        <v>2022</v>
      </c>
      <c r="F287" s="14">
        <v>1.33</v>
      </c>
    </row>
    <row r="288" spans="1:6" ht="15.75" thickBot="1" x14ac:dyDescent="0.3">
      <c r="A288" s="11" t="s">
        <v>64</v>
      </c>
      <c r="B288" s="3" t="s">
        <v>17</v>
      </c>
      <c r="C288" s="4">
        <v>44887</v>
      </c>
      <c r="D288" s="5" t="s">
        <v>191</v>
      </c>
      <c r="E288" s="5">
        <v>2022</v>
      </c>
      <c r="F288" s="13">
        <v>0.81</v>
      </c>
    </row>
    <row r="289" spans="1:6" ht="15.75" thickBot="1" x14ac:dyDescent="0.3">
      <c r="A289" s="12" t="s">
        <v>56</v>
      </c>
      <c r="B289" s="7" t="s">
        <v>17</v>
      </c>
      <c r="C289" s="8">
        <v>44887</v>
      </c>
      <c r="D289" s="9" t="s">
        <v>191</v>
      </c>
      <c r="E289" s="9">
        <v>2022</v>
      </c>
      <c r="F289" s="14">
        <v>0.75</v>
      </c>
    </row>
    <row r="290" spans="1:6" ht="15.75" thickBot="1" x14ac:dyDescent="0.3">
      <c r="A290" s="11" t="s">
        <v>88</v>
      </c>
      <c r="B290" s="3" t="s">
        <v>17</v>
      </c>
      <c r="C290" s="4">
        <v>44887</v>
      </c>
      <c r="D290" s="5" t="s">
        <v>191</v>
      </c>
      <c r="E290" s="5">
        <v>2022</v>
      </c>
      <c r="F290" s="13">
        <v>0.69</v>
      </c>
    </row>
    <row r="291" spans="1:6" ht="15.75" thickBot="1" x14ac:dyDescent="0.3">
      <c r="A291" s="12" t="s">
        <v>40</v>
      </c>
      <c r="B291" s="7" t="s">
        <v>17</v>
      </c>
      <c r="C291" s="8">
        <v>44890</v>
      </c>
      <c r="D291" s="9" t="s">
        <v>191</v>
      </c>
      <c r="E291" s="9">
        <v>2022</v>
      </c>
      <c r="F291" s="14">
        <v>3.4</v>
      </c>
    </row>
    <row r="292" spans="1:6" ht="15.75" thickBot="1" x14ac:dyDescent="0.3">
      <c r="A292" s="11" t="s">
        <v>171</v>
      </c>
      <c r="B292" s="3" t="s">
        <v>17</v>
      </c>
      <c r="C292" s="4">
        <v>44893</v>
      </c>
      <c r="D292" s="5" t="s">
        <v>191</v>
      </c>
      <c r="E292" s="5">
        <v>2022</v>
      </c>
      <c r="F292" s="13">
        <v>0.8</v>
      </c>
    </row>
    <row r="293" spans="1:6" ht="15.75" thickBot="1" x14ac:dyDescent="0.3">
      <c r="A293" s="12" t="s">
        <v>171</v>
      </c>
      <c r="B293" s="7" t="s">
        <v>18</v>
      </c>
      <c r="C293" s="8">
        <v>44893</v>
      </c>
      <c r="D293" s="9" t="s">
        <v>191</v>
      </c>
      <c r="E293" s="9">
        <v>2022</v>
      </c>
      <c r="F293" s="14">
        <v>1.4</v>
      </c>
    </row>
    <row r="294" spans="1:6" ht="15.75" thickBot="1" x14ac:dyDescent="0.3">
      <c r="A294" s="11" t="s">
        <v>126</v>
      </c>
      <c r="B294" s="3" t="s">
        <v>17</v>
      </c>
      <c r="C294" s="4">
        <v>44893</v>
      </c>
      <c r="D294" s="5" t="s">
        <v>191</v>
      </c>
      <c r="E294" s="5">
        <v>2022</v>
      </c>
      <c r="F294" s="13">
        <v>4.68</v>
      </c>
    </row>
    <row r="295" spans="1:6" ht="15.75" thickBot="1" x14ac:dyDescent="0.3">
      <c r="A295" s="12" t="s">
        <v>92</v>
      </c>
      <c r="B295" s="7" t="s">
        <v>17</v>
      </c>
      <c r="C295" s="8">
        <v>44895</v>
      </c>
      <c r="D295" s="9" t="s">
        <v>191</v>
      </c>
      <c r="E295" s="9">
        <v>2022</v>
      </c>
      <c r="F295" s="14">
        <v>0.72</v>
      </c>
    </row>
    <row r="296" spans="1:6" ht="15.75" thickBot="1" x14ac:dyDescent="0.3">
      <c r="A296" s="11" t="s">
        <v>94</v>
      </c>
      <c r="B296" s="3" t="s">
        <v>17</v>
      </c>
      <c r="C296" s="4">
        <v>44895</v>
      </c>
      <c r="D296" s="5" t="s">
        <v>191</v>
      </c>
      <c r="E296" s="5">
        <v>2022</v>
      </c>
      <c r="F296" s="13">
        <v>0.7</v>
      </c>
    </row>
    <row r="297" spans="1:6" ht="15.75" thickBot="1" x14ac:dyDescent="0.3">
      <c r="A297" s="12" t="s">
        <v>172</v>
      </c>
      <c r="B297" s="7" t="s">
        <v>17</v>
      </c>
      <c r="C297" s="8">
        <v>44895</v>
      </c>
      <c r="D297" s="9" t="s">
        <v>191</v>
      </c>
      <c r="E297" s="9">
        <v>2022</v>
      </c>
      <c r="F297" s="14">
        <v>0.95</v>
      </c>
    </row>
    <row r="298" spans="1:6" ht="15.75" thickBot="1" x14ac:dyDescent="0.3">
      <c r="A298" s="11" t="s">
        <v>73</v>
      </c>
      <c r="B298" s="3" t="s">
        <v>17</v>
      </c>
      <c r="C298" s="4">
        <v>44895</v>
      </c>
      <c r="D298" s="5" t="s">
        <v>191</v>
      </c>
      <c r="E298" s="5">
        <v>2022</v>
      </c>
      <c r="F298" s="13">
        <v>0.75</v>
      </c>
    </row>
    <row r="299" spans="1:6" ht="15.75" thickBot="1" x14ac:dyDescent="0.3">
      <c r="A299" s="12" t="s">
        <v>59</v>
      </c>
      <c r="B299" s="7" t="s">
        <v>17</v>
      </c>
      <c r="C299" s="8">
        <v>44895</v>
      </c>
      <c r="D299" s="9" t="s">
        <v>191</v>
      </c>
      <c r="E299" s="9">
        <v>2022</v>
      </c>
      <c r="F299" s="14">
        <v>1.0900000000000001</v>
      </c>
    </row>
    <row r="300" spans="1:6" ht="15.75" thickBot="1" x14ac:dyDescent="0.3">
      <c r="A300" s="11" t="s">
        <v>167</v>
      </c>
      <c r="B300" s="3" t="s">
        <v>17</v>
      </c>
      <c r="C300" s="4">
        <v>44895</v>
      </c>
      <c r="D300" s="5" t="s">
        <v>191</v>
      </c>
      <c r="E300" s="5">
        <v>2022</v>
      </c>
      <c r="F300" s="13">
        <v>0.82</v>
      </c>
    </row>
    <row r="301" spans="1:6" ht="15.75" thickBot="1" x14ac:dyDescent="0.3">
      <c r="A301" s="12" t="s">
        <v>57</v>
      </c>
      <c r="B301" s="7" t="s">
        <v>17</v>
      </c>
      <c r="C301" s="8">
        <v>44895</v>
      </c>
      <c r="D301" s="9" t="s">
        <v>191</v>
      </c>
      <c r="E301" s="9">
        <v>2022</v>
      </c>
      <c r="F301" s="14">
        <v>2.4</v>
      </c>
    </row>
    <row r="302" spans="1:6" ht="15.75" thickBot="1" x14ac:dyDescent="0.3">
      <c r="A302" s="11" t="s">
        <v>81</v>
      </c>
      <c r="B302" s="3" t="s">
        <v>18</v>
      </c>
      <c r="C302" s="4">
        <v>44896</v>
      </c>
      <c r="D302" s="5" t="s">
        <v>193</v>
      </c>
      <c r="E302" s="5">
        <v>2022</v>
      </c>
      <c r="F302" s="13">
        <v>0.72</v>
      </c>
    </row>
    <row r="303" spans="1:6" ht="15.75" thickBot="1" x14ac:dyDescent="0.3">
      <c r="A303" s="12" t="s">
        <v>50</v>
      </c>
      <c r="B303" s="7" t="s">
        <v>18</v>
      </c>
      <c r="C303" s="8">
        <v>44896</v>
      </c>
      <c r="D303" s="9" t="s">
        <v>193</v>
      </c>
      <c r="E303" s="9">
        <v>2022</v>
      </c>
      <c r="F303" s="14">
        <v>1.27</v>
      </c>
    </row>
    <row r="304" spans="1:6" ht="15.75" thickBot="1" x14ac:dyDescent="0.3">
      <c r="A304" s="11" t="s">
        <v>101</v>
      </c>
      <c r="B304" s="3" t="s">
        <v>17</v>
      </c>
      <c r="C304" s="4">
        <v>44896</v>
      </c>
      <c r="D304" s="5" t="s">
        <v>193</v>
      </c>
      <c r="E304" s="5">
        <v>2022</v>
      </c>
      <c r="F304" s="13">
        <v>0.81</v>
      </c>
    </row>
    <row r="305" spans="1:6" ht="15.75" thickBot="1" x14ac:dyDescent="0.3">
      <c r="A305" s="12" t="s">
        <v>147</v>
      </c>
      <c r="B305" s="7" t="s">
        <v>17</v>
      </c>
      <c r="C305" s="8">
        <v>44896</v>
      </c>
      <c r="D305" s="9" t="s">
        <v>193</v>
      </c>
      <c r="E305" s="9">
        <v>2022</v>
      </c>
      <c r="F305" s="14">
        <v>0.6</v>
      </c>
    </row>
    <row r="306" spans="1:6" ht="15.75" thickBot="1" x14ac:dyDescent="0.3">
      <c r="A306" s="11" t="s">
        <v>81</v>
      </c>
      <c r="B306" s="3" t="s">
        <v>17</v>
      </c>
      <c r="C306" s="4">
        <v>44896</v>
      </c>
      <c r="D306" s="5" t="s">
        <v>193</v>
      </c>
      <c r="E306" s="5">
        <v>2022</v>
      </c>
      <c r="F306" s="13">
        <v>0.88</v>
      </c>
    </row>
    <row r="307" spans="1:6" ht="15.75" thickBot="1" x14ac:dyDescent="0.3">
      <c r="A307" s="12" t="s">
        <v>79</v>
      </c>
      <c r="B307" s="7" t="s">
        <v>17</v>
      </c>
      <c r="C307" s="8">
        <v>44896</v>
      </c>
      <c r="D307" s="9" t="s">
        <v>193</v>
      </c>
      <c r="E307" s="9">
        <v>2022</v>
      </c>
      <c r="F307" s="14">
        <v>0.94</v>
      </c>
    </row>
    <row r="308" spans="1:6" ht="15.75" thickBot="1" x14ac:dyDescent="0.3">
      <c r="A308" s="11" t="s">
        <v>100</v>
      </c>
      <c r="B308" s="3" t="s">
        <v>17</v>
      </c>
      <c r="C308" s="4">
        <v>44896</v>
      </c>
      <c r="D308" s="5" t="s">
        <v>193</v>
      </c>
      <c r="E308" s="5">
        <v>2022</v>
      </c>
      <c r="F308" s="13">
        <v>1.1000000000000001</v>
      </c>
    </row>
    <row r="309" spans="1:6" ht="15.75" thickBot="1" x14ac:dyDescent="0.3">
      <c r="A309" s="12" t="s">
        <v>102</v>
      </c>
      <c r="B309" s="7" t="s">
        <v>17</v>
      </c>
      <c r="C309" s="8">
        <v>44896</v>
      </c>
      <c r="D309" s="9" t="s">
        <v>193</v>
      </c>
      <c r="E309" s="9">
        <v>2022</v>
      </c>
      <c r="F309" s="14">
        <v>0.96</v>
      </c>
    </row>
    <row r="310" spans="1:6" ht="15.75" thickBot="1" x14ac:dyDescent="0.3">
      <c r="A310" s="11" t="s">
        <v>50</v>
      </c>
      <c r="B310" s="3" t="s">
        <v>17</v>
      </c>
      <c r="C310" s="4">
        <v>44896</v>
      </c>
      <c r="D310" s="5" t="s">
        <v>193</v>
      </c>
      <c r="E310" s="5">
        <v>2022</v>
      </c>
      <c r="F310" s="13">
        <v>1.81</v>
      </c>
    </row>
    <row r="311" spans="1:6" ht="15.75" thickBot="1" x14ac:dyDescent="0.3">
      <c r="A311" s="12" t="s">
        <v>53</v>
      </c>
      <c r="B311" s="7" t="s">
        <v>17</v>
      </c>
      <c r="C311" s="8">
        <v>44896</v>
      </c>
      <c r="D311" s="9" t="s">
        <v>193</v>
      </c>
      <c r="E311" s="9">
        <v>2022</v>
      </c>
      <c r="F311" s="14">
        <v>0.93</v>
      </c>
    </row>
    <row r="312" spans="1:6" ht="15.75" thickBot="1" x14ac:dyDescent="0.3">
      <c r="A312" s="11" t="s">
        <v>105</v>
      </c>
      <c r="B312" s="3" t="s">
        <v>17</v>
      </c>
      <c r="C312" s="4">
        <v>44896</v>
      </c>
      <c r="D312" s="5" t="s">
        <v>193</v>
      </c>
      <c r="E312" s="5">
        <v>2022</v>
      </c>
      <c r="F312" s="13">
        <v>1.73</v>
      </c>
    </row>
    <row r="313" spans="1:6" ht="15.75" thickBot="1" x14ac:dyDescent="0.3">
      <c r="A313" s="12" t="s">
        <v>99</v>
      </c>
      <c r="B313" s="7" t="s">
        <v>17</v>
      </c>
      <c r="C313" s="8">
        <v>44896</v>
      </c>
      <c r="D313" s="9" t="s">
        <v>193</v>
      </c>
      <c r="E313" s="9">
        <v>2022</v>
      </c>
      <c r="F313" s="14">
        <v>0.79</v>
      </c>
    </row>
    <row r="314" spans="1:6" ht="15.75" thickBot="1" x14ac:dyDescent="0.3">
      <c r="A314" s="11" t="s">
        <v>106</v>
      </c>
      <c r="B314" s="3" t="s">
        <v>17</v>
      </c>
      <c r="C314" s="4">
        <v>44896</v>
      </c>
      <c r="D314" s="5" t="s">
        <v>193</v>
      </c>
      <c r="E314" s="5">
        <v>2022</v>
      </c>
      <c r="F314" s="13">
        <v>0.76</v>
      </c>
    </row>
    <row r="315" spans="1:6" ht="15.75" thickBot="1" x14ac:dyDescent="0.3">
      <c r="A315" s="12" t="s">
        <v>26</v>
      </c>
      <c r="B315" s="7" t="s">
        <v>17</v>
      </c>
      <c r="C315" s="8">
        <v>44900</v>
      </c>
      <c r="D315" s="9" t="s">
        <v>193</v>
      </c>
      <c r="E315" s="9">
        <v>2022</v>
      </c>
      <c r="F315" s="14">
        <v>2.4500000000000002</v>
      </c>
    </row>
    <row r="316" spans="1:6" ht="15.75" thickBot="1" x14ac:dyDescent="0.3">
      <c r="A316" s="11" t="s">
        <v>152</v>
      </c>
      <c r="B316" s="3" t="s">
        <v>17</v>
      </c>
      <c r="C316" s="4">
        <v>44904</v>
      </c>
      <c r="D316" s="5" t="s">
        <v>193</v>
      </c>
      <c r="E316" s="5">
        <v>2022</v>
      </c>
      <c r="F316" s="13">
        <v>0.6</v>
      </c>
    </row>
    <row r="317" spans="1:6" ht="15.75" thickBot="1" x14ac:dyDescent="0.3">
      <c r="A317" s="12" t="s">
        <v>129</v>
      </c>
      <c r="B317" s="7" t="s">
        <v>17</v>
      </c>
      <c r="C317" s="8">
        <v>44907</v>
      </c>
      <c r="D317" s="9" t="s">
        <v>193</v>
      </c>
      <c r="E317" s="9">
        <v>2022</v>
      </c>
      <c r="F317" s="14">
        <v>4.8</v>
      </c>
    </row>
    <row r="318" spans="1:6" ht="15.75" thickBot="1" x14ac:dyDescent="0.3">
      <c r="A318" s="11" t="s">
        <v>127</v>
      </c>
      <c r="B318" s="3" t="s">
        <v>17</v>
      </c>
      <c r="C318" s="4">
        <v>44908</v>
      </c>
      <c r="D318" s="5" t="s">
        <v>193</v>
      </c>
      <c r="E318" s="5">
        <v>2022</v>
      </c>
      <c r="F318" s="13">
        <v>2.68</v>
      </c>
    </row>
    <row r="319" spans="1:6" ht="15.75" thickBot="1" x14ac:dyDescent="0.3">
      <c r="A319" s="12" t="s">
        <v>87</v>
      </c>
      <c r="B319" s="7" t="s">
        <v>17</v>
      </c>
      <c r="C319" s="8">
        <v>44909</v>
      </c>
      <c r="D319" s="9" t="s">
        <v>193</v>
      </c>
      <c r="E319" s="9">
        <v>2022</v>
      </c>
      <c r="F319" s="14">
        <v>2.64</v>
      </c>
    </row>
    <row r="320" spans="1:6" ht="15.75" thickBot="1" x14ac:dyDescent="0.3">
      <c r="A320" s="11" t="s">
        <v>36</v>
      </c>
      <c r="B320" s="3" t="s">
        <v>17</v>
      </c>
      <c r="C320" s="4">
        <v>44909</v>
      </c>
      <c r="D320" s="5" t="s">
        <v>193</v>
      </c>
      <c r="E320" s="5">
        <v>2022</v>
      </c>
      <c r="F320" s="13">
        <v>0.81</v>
      </c>
    </row>
    <row r="321" spans="1:6" ht="15.75" thickBot="1" x14ac:dyDescent="0.3">
      <c r="A321" s="12" t="s">
        <v>51</v>
      </c>
      <c r="B321" s="7" t="s">
        <v>17</v>
      </c>
      <c r="C321" s="8">
        <v>44909</v>
      </c>
      <c r="D321" s="9" t="s">
        <v>193</v>
      </c>
      <c r="E321" s="9">
        <v>2022</v>
      </c>
      <c r="F321" s="14">
        <v>1.2</v>
      </c>
    </row>
    <row r="322" spans="1:6" ht="15.75" thickBot="1" x14ac:dyDescent="0.3">
      <c r="A322" s="11" t="s">
        <v>130</v>
      </c>
      <c r="B322" s="3" t="s">
        <v>17</v>
      </c>
      <c r="C322" s="4">
        <v>44910</v>
      </c>
      <c r="D322" s="5" t="s">
        <v>193</v>
      </c>
      <c r="E322" s="5">
        <v>2022</v>
      </c>
      <c r="F322" s="13">
        <v>2.98</v>
      </c>
    </row>
    <row r="323" spans="1:6" ht="15.75" thickBot="1" x14ac:dyDescent="0.3">
      <c r="A323" s="12" t="s">
        <v>90</v>
      </c>
      <c r="B323" s="7" t="s">
        <v>17</v>
      </c>
      <c r="C323" s="8">
        <v>44911</v>
      </c>
      <c r="D323" s="9" t="s">
        <v>193</v>
      </c>
      <c r="E323" s="9">
        <v>2022</v>
      </c>
      <c r="F323" s="14">
        <v>2.5499999999999998</v>
      </c>
    </row>
    <row r="324" spans="1:6" ht="15.75" thickBot="1" x14ac:dyDescent="0.3">
      <c r="A324" s="11" t="s">
        <v>90</v>
      </c>
      <c r="B324" s="3" t="s">
        <v>17</v>
      </c>
      <c r="C324" s="4">
        <v>44912</v>
      </c>
      <c r="D324" s="5" t="s">
        <v>193</v>
      </c>
      <c r="E324" s="5">
        <v>2022</v>
      </c>
      <c r="F324" s="13">
        <v>2.5499999999999998</v>
      </c>
    </row>
    <row r="325" spans="1:6" ht="15.75" thickBot="1" x14ac:dyDescent="0.3">
      <c r="A325" s="12" t="s">
        <v>164</v>
      </c>
      <c r="B325" s="7" t="s">
        <v>17</v>
      </c>
      <c r="C325" s="8">
        <v>44914</v>
      </c>
      <c r="D325" s="9" t="s">
        <v>193</v>
      </c>
      <c r="E325" s="9">
        <v>2022</v>
      </c>
      <c r="F325" s="14">
        <v>0.96</v>
      </c>
    </row>
    <row r="326" spans="1:6" ht="15.75" thickBot="1" x14ac:dyDescent="0.3">
      <c r="A326" s="11" t="s">
        <v>88</v>
      </c>
      <c r="B326" s="3" t="s">
        <v>17</v>
      </c>
      <c r="C326" s="4">
        <v>44915</v>
      </c>
      <c r="D326" s="5" t="s">
        <v>193</v>
      </c>
      <c r="E326" s="5">
        <v>2022</v>
      </c>
      <c r="F326" s="13">
        <v>0.69</v>
      </c>
    </row>
    <row r="327" spans="1:6" ht="15.75" thickBot="1" x14ac:dyDescent="0.3">
      <c r="A327" s="12" t="s">
        <v>64</v>
      </c>
      <c r="B327" s="7" t="s">
        <v>17</v>
      </c>
      <c r="C327" s="8">
        <v>44915</v>
      </c>
      <c r="D327" s="9" t="s">
        <v>193</v>
      </c>
      <c r="E327" s="9">
        <v>2022</v>
      </c>
      <c r="F327" s="14">
        <v>0.81</v>
      </c>
    </row>
    <row r="328" spans="1:6" ht="15.75" thickBot="1" x14ac:dyDescent="0.3">
      <c r="A328" s="11" t="s">
        <v>101</v>
      </c>
      <c r="B328" s="3" t="s">
        <v>17</v>
      </c>
      <c r="C328" s="4">
        <v>44915</v>
      </c>
      <c r="D328" s="5" t="s">
        <v>193</v>
      </c>
      <c r="E328" s="5">
        <v>2022</v>
      </c>
      <c r="F328" s="13">
        <v>0.81</v>
      </c>
    </row>
    <row r="329" spans="1:6" ht="15.75" thickBot="1" x14ac:dyDescent="0.3">
      <c r="A329" s="12" t="s">
        <v>128</v>
      </c>
      <c r="B329" s="7" t="s">
        <v>17</v>
      </c>
      <c r="C329" s="8">
        <v>44916</v>
      </c>
      <c r="D329" s="9" t="s">
        <v>193</v>
      </c>
      <c r="E329" s="9">
        <v>2022</v>
      </c>
      <c r="F329" s="14">
        <v>0.31</v>
      </c>
    </row>
    <row r="330" spans="1:6" ht="15.75" thickBot="1" x14ac:dyDescent="0.3">
      <c r="A330" s="11" t="s">
        <v>128</v>
      </c>
      <c r="B330" s="3" t="s">
        <v>17</v>
      </c>
      <c r="C330" s="4">
        <v>44916</v>
      </c>
      <c r="D330" s="5" t="s">
        <v>193</v>
      </c>
      <c r="E330" s="5">
        <v>2022</v>
      </c>
      <c r="F330" s="13">
        <v>5.16</v>
      </c>
    </row>
    <row r="331" spans="1:6" ht="15.75" thickBot="1" x14ac:dyDescent="0.3">
      <c r="A331" s="12" t="s">
        <v>42</v>
      </c>
      <c r="B331" s="7" t="s">
        <v>17</v>
      </c>
      <c r="C331" s="8">
        <v>44916</v>
      </c>
      <c r="D331" s="9" t="s">
        <v>193</v>
      </c>
      <c r="E331" s="9">
        <v>2022</v>
      </c>
      <c r="F331" s="14">
        <v>5.84</v>
      </c>
    </row>
    <row r="332" spans="1:6" ht="15.75" thickBot="1" x14ac:dyDescent="0.3">
      <c r="A332" s="11" t="s">
        <v>56</v>
      </c>
      <c r="B332" s="3" t="s">
        <v>17</v>
      </c>
      <c r="C332" s="4">
        <v>44917</v>
      </c>
      <c r="D332" s="5" t="s">
        <v>193</v>
      </c>
      <c r="E332" s="5">
        <v>2022</v>
      </c>
      <c r="F332" s="13">
        <v>0.75</v>
      </c>
    </row>
    <row r="333" spans="1:6" ht="15.75" thickBot="1" x14ac:dyDescent="0.3">
      <c r="A333" s="12" t="s">
        <v>121</v>
      </c>
      <c r="B333" s="7" t="s">
        <v>17</v>
      </c>
      <c r="C333" s="8">
        <v>44917</v>
      </c>
      <c r="D333" s="9" t="s">
        <v>193</v>
      </c>
      <c r="E333" s="9">
        <v>2022</v>
      </c>
      <c r="F333" s="14">
        <v>0.43</v>
      </c>
    </row>
    <row r="334" spans="1:6" ht="15.75" thickBot="1" x14ac:dyDescent="0.3">
      <c r="A334" s="11" t="s">
        <v>73</v>
      </c>
      <c r="B334" s="3" t="s">
        <v>17</v>
      </c>
      <c r="C334" s="4">
        <v>44917</v>
      </c>
      <c r="D334" s="5" t="s">
        <v>193</v>
      </c>
      <c r="E334" s="5">
        <v>2022</v>
      </c>
      <c r="F334" s="13">
        <v>0.75</v>
      </c>
    </row>
    <row r="335" spans="1:6" ht="15.75" thickBot="1" x14ac:dyDescent="0.3">
      <c r="A335" s="12" t="s">
        <v>42</v>
      </c>
      <c r="B335" s="7" t="s">
        <v>17</v>
      </c>
      <c r="C335" s="8">
        <v>44917</v>
      </c>
      <c r="D335" s="9" t="s">
        <v>193</v>
      </c>
      <c r="E335" s="9">
        <v>2022</v>
      </c>
      <c r="F335" s="14">
        <v>1.21</v>
      </c>
    </row>
    <row r="336" spans="1:6" ht="15.75" thickBot="1" x14ac:dyDescent="0.3">
      <c r="A336" s="11" t="s">
        <v>38</v>
      </c>
      <c r="B336" s="3" t="s">
        <v>17</v>
      </c>
      <c r="C336" s="4">
        <v>44918</v>
      </c>
      <c r="D336" s="5" t="s">
        <v>193</v>
      </c>
      <c r="E336" s="5">
        <v>2022</v>
      </c>
      <c r="F336" s="13">
        <v>1.66</v>
      </c>
    </row>
    <row r="337" spans="1:6" ht="15.75" thickBot="1" x14ac:dyDescent="0.3">
      <c r="A337" s="12" t="s">
        <v>99</v>
      </c>
      <c r="B337" s="7" t="s">
        <v>17</v>
      </c>
      <c r="C337" s="8">
        <v>44918</v>
      </c>
      <c r="D337" s="9" t="s">
        <v>193</v>
      </c>
      <c r="E337" s="9">
        <v>2022</v>
      </c>
      <c r="F337" s="14">
        <v>1.05</v>
      </c>
    </row>
    <row r="338" spans="1:6" ht="15.75" thickBot="1" x14ac:dyDescent="0.3">
      <c r="A338" s="11" t="s">
        <v>100</v>
      </c>
      <c r="B338" s="3" t="s">
        <v>17</v>
      </c>
      <c r="C338" s="4">
        <v>44918</v>
      </c>
      <c r="D338" s="5" t="s">
        <v>193</v>
      </c>
      <c r="E338" s="5">
        <v>2022</v>
      </c>
      <c r="F338" s="13">
        <v>3.25</v>
      </c>
    </row>
    <row r="339" spans="1:6" ht="15.75" thickBot="1" x14ac:dyDescent="0.3">
      <c r="A339" s="12" t="s">
        <v>38</v>
      </c>
      <c r="B339" s="7" t="s">
        <v>17</v>
      </c>
      <c r="C339" s="8">
        <v>44918</v>
      </c>
      <c r="D339" s="9" t="s">
        <v>193</v>
      </c>
      <c r="E339" s="9">
        <v>2022</v>
      </c>
      <c r="F339" s="14">
        <v>0.41</v>
      </c>
    </row>
    <row r="340" spans="1:6" ht="15.75" thickBot="1" x14ac:dyDescent="0.3">
      <c r="A340" s="11" t="s">
        <v>171</v>
      </c>
      <c r="B340" s="3" t="s">
        <v>18</v>
      </c>
      <c r="C340" s="4">
        <v>44923</v>
      </c>
      <c r="D340" s="5" t="s">
        <v>193</v>
      </c>
      <c r="E340" s="5">
        <v>2022</v>
      </c>
      <c r="F340" s="13">
        <v>1.4</v>
      </c>
    </row>
    <row r="341" spans="1:6" ht="15.75" thickBot="1" x14ac:dyDescent="0.3">
      <c r="A341" s="12" t="s">
        <v>97</v>
      </c>
      <c r="B341" s="7" t="s">
        <v>17</v>
      </c>
      <c r="C341" s="8">
        <v>44923</v>
      </c>
      <c r="D341" s="9" t="s">
        <v>193</v>
      </c>
      <c r="E341" s="9">
        <v>2022</v>
      </c>
      <c r="F341" s="14">
        <v>4.2300000000000004</v>
      </c>
    </row>
    <row r="342" spans="1:6" ht="15.75" thickBot="1" x14ac:dyDescent="0.3">
      <c r="A342" s="11" t="s">
        <v>77</v>
      </c>
      <c r="B342" s="3" t="s">
        <v>17</v>
      </c>
      <c r="C342" s="4">
        <v>44923</v>
      </c>
      <c r="D342" s="5" t="s">
        <v>193</v>
      </c>
      <c r="E342" s="5">
        <v>2022</v>
      </c>
      <c r="F342" s="13">
        <v>6.05</v>
      </c>
    </row>
    <row r="343" spans="1:6" ht="15.75" thickBot="1" x14ac:dyDescent="0.3">
      <c r="A343" s="12" t="s">
        <v>171</v>
      </c>
      <c r="B343" s="7" t="s">
        <v>17</v>
      </c>
      <c r="C343" s="8">
        <v>44923</v>
      </c>
      <c r="D343" s="9" t="s">
        <v>193</v>
      </c>
      <c r="E343" s="9">
        <v>2022</v>
      </c>
      <c r="F343" s="14">
        <v>0.8</v>
      </c>
    </row>
    <row r="344" spans="1:6" ht="15.75" thickBot="1" x14ac:dyDescent="0.3">
      <c r="A344" s="11" t="s">
        <v>171</v>
      </c>
      <c r="B344" s="3" t="s">
        <v>18</v>
      </c>
      <c r="C344" s="4">
        <v>44925</v>
      </c>
      <c r="D344" s="5" t="s">
        <v>193</v>
      </c>
      <c r="E344" s="5">
        <v>2022</v>
      </c>
      <c r="F344" s="13">
        <v>0.72</v>
      </c>
    </row>
    <row r="345" spans="1:6" ht="15.75" thickBot="1" x14ac:dyDescent="0.3">
      <c r="A345" s="12" t="s">
        <v>50</v>
      </c>
      <c r="B345" s="7" t="s">
        <v>18</v>
      </c>
      <c r="C345" s="8">
        <v>44925</v>
      </c>
      <c r="D345" s="9" t="s">
        <v>193</v>
      </c>
      <c r="E345" s="9">
        <v>2022</v>
      </c>
      <c r="F345" s="14">
        <v>1.27</v>
      </c>
    </row>
    <row r="346" spans="1:6" ht="15.75" thickBot="1" x14ac:dyDescent="0.3">
      <c r="A346" s="11" t="s">
        <v>65</v>
      </c>
      <c r="B346" s="3" t="s">
        <v>17</v>
      </c>
      <c r="C346" s="4">
        <v>44925</v>
      </c>
      <c r="D346" s="5" t="s">
        <v>193</v>
      </c>
      <c r="E346" s="5">
        <v>2022</v>
      </c>
      <c r="F346" s="13">
        <v>2.2799999999999998</v>
      </c>
    </row>
    <row r="347" spans="1:6" ht="15.75" thickBot="1" x14ac:dyDescent="0.3">
      <c r="A347" s="12" t="s">
        <v>134</v>
      </c>
      <c r="B347" s="7" t="s">
        <v>17</v>
      </c>
      <c r="C347" s="8">
        <v>44925</v>
      </c>
      <c r="D347" s="9" t="s">
        <v>193</v>
      </c>
      <c r="E347" s="9">
        <v>2022</v>
      </c>
      <c r="F347" s="14">
        <v>2.4500000000000002</v>
      </c>
    </row>
    <row r="348" spans="1:6" ht="15.75" thickBot="1" x14ac:dyDescent="0.3">
      <c r="A348" s="11" t="s">
        <v>92</v>
      </c>
      <c r="B348" s="3" t="s">
        <v>17</v>
      </c>
      <c r="C348" s="4">
        <v>44925</v>
      </c>
      <c r="D348" s="5" t="s">
        <v>193</v>
      </c>
      <c r="E348" s="5">
        <v>2022</v>
      </c>
      <c r="F348" s="13">
        <v>0.72</v>
      </c>
    </row>
    <row r="349" spans="1:6" ht="15.75" thickBot="1" x14ac:dyDescent="0.3">
      <c r="A349" s="12" t="s">
        <v>167</v>
      </c>
      <c r="B349" s="7" t="s">
        <v>17</v>
      </c>
      <c r="C349" s="8">
        <v>44925</v>
      </c>
      <c r="D349" s="9" t="s">
        <v>193</v>
      </c>
      <c r="E349" s="9">
        <v>2022</v>
      </c>
      <c r="F349" s="14">
        <v>0.82</v>
      </c>
    </row>
    <row r="350" spans="1:6" ht="15.75" thickBot="1" x14ac:dyDescent="0.3">
      <c r="A350" s="11" t="s">
        <v>133</v>
      </c>
      <c r="B350" s="3" t="s">
        <v>17</v>
      </c>
      <c r="C350" s="4">
        <v>44925</v>
      </c>
      <c r="D350" s="5" t="s">
        <v>193</v>
      </c>
      <c r="E350" s="5">
        <v>2022</v>
      </c>
      <c r="F350" s="13">
        <v>2.77</v>
      </c>
    </row>
    <row r="351" spans="1:6" ht="15.75" thickBot="1" x14ac:dyDescent="0.3">
      <c r="A351" s="12" t="s">
        <v>79</v>
      </c>
      <c r="B351" s="7" t="s">
        <v>17</v>
      </c>
      <c r="C351" s="8">
        <v>44925</v>
      </c>
      <c r="D351" s="9" t="s">
        <v>193</v>
      </c>
      <c r="E351" s="9">
        <v>2022</v>
      </c>
      <c r="F351" s="14">
        <v>0.94</v>
      </c>
    </row>
    <row r="352" spans="1:6" ht="15.75" thickBot="1" x14ac:dyDescent="0.3">
      <c r="A352" s="11" t="s">
        <v>172</v>
      </c>
      <c r="B352" s="3" t="s">
        <v>17</v>
      </c>
      <c r="C352" s="4">
        <v>44925</v>
      </c>
      <c r="D352" s="5" t="s">
        <v>193</v>
      </c>
      <c r="E352" s="5">
        <v>2022</v>
      </c>
      <c r="F352" s="13">
        <v>0.95</v>
      </c>
    </row>
    <row r="353" spans="1:6" ht="15.75" thickBot="1" x14ac:dyDescent="0.3">
      <c r="A353" s="12" t="s">
        <v>59</v>
      </c>
      <c r="B353" s="7" t="s">
        <v>17</v>
      </c>
      <c r="C353" s="8">
        <v>44925</v>
      </c>
      <c r="D353" s="9" t="s">
        <v>193</v>
      </c>
      <c r="E353" s="9">
        <v>2022</v>
      </c>
      <c r="F353" s="14">
        <v>1.0900000000000001</v>
      </c>
    </row>
    <row r="354" spans="1:6" ht="15.75" thickBot="1" x14ac:dyDescent="0.3">
      <c r="A354" s="11" t="s">
        <v>147</v>
      </c>
      <c r="B354" s="3" t="s">
        <v>17</v>
      </c>
      <c r="C354" s="4">
        <v>44925</v>
      </c>
      <c r="D354" s="5" t="s">
        <v>193</v>
      </c>
      <c r="E354" s="5">
        <v>2022</v>
      </c>
      <c r="F354" s="13">
        <v>0.62</v>
      </c>
    </row>
    <row r="355" spans="1:6" ht="15.75" thickBot="1" x14ac:dyDescent="0.3">
      <c r="A355" s="12" t="s">
        <v>132</v>
      </c>
      <c r="B355" s="7" t="s">
        <v>17</v>
      </c>
      <c r="C355" s="8">
        <v>44925</v>
      </c>
      <c r="D355" s="9" t="s">
        <v>193</v>
      </c>
      <c r="E355" s="9">
        <v>2022</v>
      </c>
      <c r="F355" s="14">
        <v>1.81</v>
      </c>
    </row>
    <row r="356" spans="1:6" ht="15.75" thickBot="1" x14ac:dyDescent="0.3">
      <c r="A356" s="11" t="s">
        <v>106</v>
      </c>
      <c r="B356" s="3" t="s">
        <v>17</v>
      </c>
      <c r="C356" s="4">
        <v>44925</v>
      </c>
      <c r="D356" s="5" t="s">
        <v>193</v>
      </c>
      <c r="E356" s="5">
        <v>2022</v>
      </c>
      <c r="F356" s="13">
        <v>0.79</v>
      </c>
    </row>
    <row r="357" spans="1:6" ht="15.75" thickBot="1" x14ac:dyDescent="0.3">
      <c r="A357" s="12" t="s">
        <v>53</v>
      </c>
      <c r="B357" s="7" t="s">
        <v>17</v>
      </c>
      <c r="C357" s="8">
        <v>44925</v>
      </c>
      <c r="D357" s="9" t="s">
        <v>193</v>
      </c>
      <c r="E357" s="9">
        <v>2022</v>
      </c>
      <c r="F357" s="14">
        <v>0.93</v>
      </c>
    </row>
    <row r="358" spans="1:6" ht="15.75" thickBot="1" x14ac:dyDescent="0.3">
      <c r="A358" s="11" t="s">
        <v>81</v>
      </c>
      <c r="B358" s="3" t="s">
        <v>17</v>
      </c>
      <c r="C358" s="4">
        <v>44925</v>
      </c>
      <c r="D358" s="5" t="s">
        <v>193</v>
      </c>
      <c r="E358" s="5">
        <v>2022</v>
      </c>
      <c r="F358" s="13">
        <v>0.88</v>
      </c>
    </row>
    <row r="359" spans="1:6" ht="15.75" thickBot="1" x14ac:dyDescent="0.3">
      <c r="A359" s="12" t="s">
        <v>94</v>
      </c>
      <c r="B359" s="7" t="s">
        <v>17</v>
      </c>
      <c r="C359" s="8">
        <v>44925</v>
      </c>
      <c r="D359" s="9" t="s">
        <v>193</v>
      </c>
      <c r="E359" s="9">
        <v>2022</v>
      </c>
      <c r="F359" s="14">
        <v>0.71</v>
      </c>
    </row>
    <row r="360" spans="1:6" ht="15.75" thickBot="1" x14ac:dyDescent="0.3">
      <c r="A360" s="11" t="s">
        <v>105</v>
      </c>
      <c r="B360" s="3" t="s">
        <v>17</v>
      </c>
      <c r="C360" s="4">
        <v>44925</v>
      </c>
      <c r="D360" s="5" t="s">
        <v>193</v>
      </c>
      <c r="E360" s="5">
        <v>2022</v>
      </c>
      <c r="F360" s="13">
        <v>1.73</v>
      </c>
    </row>
    <row r="361" spans="1:6" ht="15.75" thickBot="1" x14ac:dyDescent="0.3">
      <c r="A361" s="12" t="s">
        <v>141</v>
      </c>
      <c r="B361" s="7" t="s">
        <v>17</v>
      </c>
      <c r="C361" s="8">
        <v>44925</v>
      </c>
      <c r="D361" s="9" t="s">
        <v>193</v>
      </c>
      <c r="E361" s="9">
        <v>2022</v>
      </c>
      <c r="F361" s="14">
        <v>2.8</v>
      </c>
    </row>
    <row r="362" spans="1:6" ht="15.75" thickBot="1" x14ac:dyDescent="0.3">
      <c r="A362" s="11" t="s">
        <v>50</v>
      </c>
      <c r="B362" s="3" t="s">
        <v>17</v>
      </c>
      <c r="C362" s="4">
        <v>44925</v>
      </c>
      <c r="D362" s="5" t="s">
        <v>193</v>
      </c>
      <c r="E362" s="5">
        <v>2022</v>
      </c>
      <c r="F362" s="13">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106-A6BE-44B9-A80D-503FB0249629}">
  <dimension ref="A1:F55"/>
  <sheetViews>
    <sheetView workbookViewId="0">
      <selection activeCell="H45" sqref="H45"/>
    </sheetView>
  </sheetViews>
  <sheetFormatPr defaultRowHeight="15" x14ac:dyDescent="0.25"/>
  <cols>
    <col min="1" max="1" width="9.5703125" bestFit="1" customWidth="1"/>
    <col min="2" max="2" width="16.7109375" bestFit="1" customWidth="1"/>
    <col min="3" max="3" width="11.140625" bestFit="1" customWidth="1"/>
    <col min="4" max="4" width="9" bestFit="1" customWidth="1"/>
    <col min="5" max="5" width="6.42578125" bestFit="1" customWidth="1"/>
    <col min="6" max="6" width="10.42578125" bestFit="1" customWidth="1"/>
  </cols>
  <sheetData>
    <row r="1" spans="1:6" ht="19.5" thickBot="1" x14ac:dyDescent="0.35">
      <c r="A1" s="1" t="s">
        <v>0</v>
      </c>
      <c r="B1" s="1" t="s">
        <v>173</v>
      </c>
      <c r="C1" s="2" t="s">
        <v>174</v>
      </c>
      <c r="D1" s="1" t="s">
        <v>175</v>
      </c>
      <c r="E1" s="1" t="s">
        <v>176</v>
      </c>
      <c r="F1" s="1" t="s">
        <v>177</v>
      </c>
    </row>
    <row r="2" spans="1:6" ht="15.75" thickBot="1" x14ac:dyDescent="0.3">
      <c r="A2" s="3" t="s">
        <v>89</v>
      </c>
      <c r="B2" s="3" t="s">
        <v>17</v>
      </c>
      <c r="C2" s="4">
        <v>44329</v>
      </c>
      <c r="D2" s="5" t="s">
        <v>183</v>
      </c>
      <c r="E2" s="5">
        <v>2021</v>
      </c>
      <c r="F2" s="6">
        <v>1.71</v>
      </c>
    </row>
    <row r="3" spans="1:6" ht="15.75" thickBot="1" x14ac:dyDescent="0.3">
      <c r="A3" s="7" t="s">
        <v>171</v>
      </c>
      <c r="B3" s="7" t="s">
        <v>17</v>
      </c>
      <c r="C3" s="8">
        <v>44343</v>
      </c>
      <c r="D3" s="9" t="s">
        <v>183</v>
      </c>
      <c r="E3" s="9">
        <v>2021</v>
      </c>
      <c r="F3" s="10">
        <v>0.97</v>
      </c>
    </row>
    <row r="4" spans="1:6" ht="15.75" thickBot="1" x14ac:dyDescent="0.3">
      <c r="A4" s="3" t="s">
        <v>171</v>
      </c>
      <c r="B4" s="3" t="s">
        <v>17</v>
      </c>
      <c r="C4" s="4">
        <v>44376</v>
      </c>
      <c r="D4" s="5" t="s">
        <v>184</v>
      </c>
      <c r="E4" s="5">
        <v>2021</v>
      </c>
      <c r="F4" s="6">
        <v>0.99</v>
      </c>
    </row>
    <row r="5" spans="1:6" ht="15.75" thickBot="1" x14ac:dyDescent="0.3">
      <c r="A5" s="7" t="s">
        <v>41</v>
      </c>
      <c r="B5" s="7" t="s">
        <v>17</v>
      </c>
      <c r="C5" s="8">
        <v>44377</v>
      </c>
      <c r="D5" s="9" t="s">
        <v>184</v>
      </c>
      <c r="E5" s="9">
        <v>2021</v>
      </c>
      <c r="F5" s="10">
        <v>2.4900000000000002</v>
      </c>
    </row>
    <row r="6" spans="1:6" ht="15.75" thickBot="1" x14ac:dyDescent="0.3">
      <c r="A6" s="3" t="s">
        <v>152</v>
      </c>
      <c r="B6" s="3" t="s">
        <v>17</v>
      </c>
      <c r="C6" s="4">
        <v>44389</v>
      </c>
      <c r="D6" s="5" t="s">
        <v>185</v>
      </c>
      <c r="E6" s="5">
        <v>2021</v>
      </c>
      <c r="F6" s="6">
        <v>0.75</v>
      </c>
    </row>
    <row r="7" spans="1:6" ht="15.75" thickBot="1" x14ac:dyDescent="0.3">
      <c r="A7" s="7" t="s">
        <v>194</v>
      </c>
      <c r="B7" s="7" t="s">
        <v>17</v>
      </c>
      <c r="C7" s="8">
        <v>44397</v>
      </c>
      <c r="D7" s="9" t="s">
        <v>185</v>
      </c>
      <c r="E7" s="9">
        <v>2021</v>
      </c>
      <c r="F7" s="10">
        <v>3.05</v>
      </c>
    </row>
    <row r="8" spans="1:6" ht="15.75" thickBot="1" x14ac:dyDescent="0.3">
      <c r="A8" s="3" t="s">
        <v>88</v>
      </c>
      <c r="B8" s="3" t="s">
        <v>17</v>
      </c>
      <c r="C8" s="4">
        <v>44400</v>
      </c>
      <c r="D8" s="5" t="s">
        <v>185</v>
      </c>
      <c r="E8" s="5">
        <v>2021</v>
      </c>
      <c r="F8" s="6">
        <v>0.87</v>
      </c>
    </row>
    <row r="9" spans="1:6" ht="15.75" thickBot="1" x14ac:dyDescent="0.3">
      <c r="A9" s="7" t="s">
        <v>144</v>
      </c>
      <c r="B9" s="7" t="s">
        <v>17</v>
      </c>
      <c r="C9" s="8">
        <v>44404</v>
      </c>
      <c r="D9" s="9" t="s">
        <v>185</v>
      </c>
      <c r="E9" s="9">
        <v>2021</v>
      </c>
      <c r="F9" s="10">
        <v>3.18</v>
      </c>
    </row>
    <row r="10" spans="1:6" ht="15.75" thickBot="1" x14ac:dyDescent="0.3">
      <c r="A10" s="3" t="s">
        <v>171</v>
      </c>
      <c r="B10" s="3" t="s">
        <v>17</v>
      </c>
      <c r="C10" s="4">
        <v>44406</v>
      </c>
      <c r="D10" s="5" t="s">
        <v>185</v>
      </c>
      <c r="E10" s="5">
        <v>2021</v>
      </c>
      <c r="F10" s="6">
        <v>1</v>
      </c>
    </row>
    <row r="11" spans="1:6" ht="15.75" thickBot="1" x14ac:dyDescent="0.3">
      <c r="A11" s="7" t="s">
        <v>148</v>
      </c>
      <c r="B11" s="7" t="s">
        <v>17</v>
      </c>
      <c r="C11" s="8">
        <v>44407</v>
      </c>
      <c r="D11" s="9" t="s">
        <v>185</v>
      </c>
      <c r="E11" s="9">
        <v>2021</v>
      </c>
      <c r="F11" s="10">
        <v>3.03</v>
      </c>
    </row>
    <row r="12" spans="1:6" ht="15.75" thickBot="1" x14ac:dyDescent="0.3">
      <c r="A12" s="3" t="s">
        <v>152</v>
      </c>
      <c r="B12" s="3" t="s">
        <v>17</v>
      </c>
      <c r="C12" s="4">
        <v>44418</v>
      </c>
      <c r="D12" s="5" t="s">
        <v>186</v>
      </c>
      <c r="E12" s="5">
        <v>2021</v>
      </c>
      <c r="F12" s="6">
        <v>0.75</v>
      </c>
    </row>
    <row r="13" spans="1:6" ht="15.75" thickBot="1" x14ac:dyDescent="0.3">
      <c r="A13" s="7" t="s">
        <v>88</v>
      </c>
      <c r="B13" s="7" t="s">
        <v>17</v>
      </c>
      <c r="C13" s="8">
        <v>44432</v>
      </c>
      <c r="D13" s="9" t="s">
        <v>186</v>
      </c>
      <c r="E13" s="9">
        <v>2021</v>
      </c>
      <c r="F13" s="10">
        <v>0.87</v>
      </c>
    </row>
    <row r="14" spans="1:6" ht="15.75" thickBot="1" x14ac:dyDescent="0.3">
      <c r="A14" s="3" t="s">
        <v>171</v>
      </c>
      <c r="B14" s="3" t="s">
        <v>17</v>
      </c>
      <c r="C14" s="4">
        <v>44435</v>
      </c>
      <c r="D14" s="5" t="s">
        <v>186</v>
      </c>
      <c r="E14" s="5">
        <v>2021</v>
      </c>
      <c r="F14" s="6">
        <v>1.01</v>
      </c>
    </row>
    <row r="15" spans="1:6" ht="15.75" thickBot="1" x14ac:dyDescent="0.3">
      <c r="A15" s="7" t="s">
        <v>103</v>
      </c>
      <c r="B15" s="7" t="s">
        <v>17</v>
      </c>
      <c r="C15" s="8">
        <v>44447</v>
      </c>
      <c r="D15" s="9" t="s">
        <v>187</v>
      </c>
      <c r="E15" s="9">
        <v>2021</v>
      </c>
      <c r="F15" s="10">
        <v>0.27</v>
      </c>
    </row>
    <row r="16" spans="1:6" ht="15.75" thickBot="1" x14ac:dyDescent="0.3">
      <c r="A16" s="3" t="s">
        <v>152</v>
      </c>
      <c r="B16" s="3" t="s">
        <v>17</v>
      </c>
      <c r="C16" s="4">
        <v>44449</v>
      </c>
      <c r="D16" s="5" t="s">
        <v>187</v>
      </c>
      <c r="E16" s="5">
        <v>2021</v>
      </c>
      <c r="F16" s="6">
        <v>0.76</v>
      </c>
    </row>
    <row r="17" spans="1:6" ht="15.75" thickBot="1" x14ac:dyDescent="0.3">
      <c r="A17" s="7" t="s">
        <v>90</v>
      </c>
      <c r="B17" s="7" t="s">
        <v>17</v>
      </c>
      <c r="C17" s="8">
        <v>44462</v>
      </c>
      <c r="D17" s="9" t="s">
        <v>187</v>
      </c>
      <c r="E17" s="9">
        <v>2021</v>
      </c>
      <c r="F17" s="10">
        <v>2.67</v>
      </c>
    </row>
    <row r="18" spans="1:6" ht="15.75" thickBot="1" x14ac:dyDescent="0.3">
      <c r="A18" s="3" t="s">
        <v>88</v>
      </c>
      <c r="B18" s="3" t="s">
        <v>17</v>
      </c>
      <c r="C18" s="4">
        <v>44462</v>
      </c>
      <c r="D18" s="5" t="s">
        <v>187</v>
      </c>
      <c r="E18" s="5">
        <v>2021</v>
      </c>
      <c r="F18" s="6">
        <v>0.88</v>
      </c>
    </row>
    <row r="19" spans="1:6" ht="15.75" thickBot="1" x14ac:dyDescent="0.3">
      <c r="A19" s="7" t="s">
        <v>41</v>
      </c>
      <c r="B19" s="7" t="s">
        <v>17</v>
      </c>
      <c r="C19" s="8">
        <v>44469</v>
      </c>
      <c r="D19" s="9" t="s">
        <v>187</v>
      </c>
      <c r="E19" s="9">
        <v>2021</v>
      </c>
      <c r="F19" s="10">
        <v>2.6</v>
      </c>
    </row>
    <row r="20" spans="1:6" ht="15.75" thickBot="1" x14ac:dyDescent="0.3">
      <c r="A20" s="3" t="s">
        <v>171</v>
      </c>
      <c r="B20" s="3" t="s">
        <v>17</v>
      </c>
      <c r="C20" s="4">
        <v>44469</v>
      </c>
      <c r="D20" s="5" t="s">
        <v>187</v>
      </c>
      <c r="E20" s="5">
        <v>2021</v>
      </c>
      <c r="F20" s="6">
        <v>1.02</v>
      </c>
    </row>
    <row r="21" spans="1:6" ht="15.75" thickBot="1" x14ac:dyDescent="0.3">
      <c r="A21" s="7" t="s">
        <v>152</v>
      </c>
      <c r="B21" s="7" t="s">
        <v>17</v>
      </c>
      <c r="C21" s="8">
        <v>44481</v>
      </c>
      <c r="D21" s="9" t="s">
        <v>188</v>
      </c>
      <c r="E21" s="9">
        <v>2021</v>
      </c>
      <c r="F21" s="10">
        <v>0.75</v>
      </c>
    </row>
    <row r="22" spans="1:6" ht="15.75" thickBot="1" x14ac:dyDescent="0.3">
      <c r="A22" s="3" t="s">
        <v>93</v>
      </c>
      <c r="B22" s="3" t="s">
        <v>18</v>
      </c>
      <c r="C22" s="4">
        <v>44483</v>
      </c>
      <c r="D22" s="5" t="s">
        <v>188</v>
      </c>
      <c r="E22" s="5">
        <v>2021</v>
      </c>
      <c r="F22" s="6">
        <v>1.74</v>
      </c>
    </row>
    <row r="23" spans="1:6" ht="15.75" thickBot="1" x14ac:dyDescent="0.3">
      <c r="A23" s="7" t="s">
        <v>71</v>
      </c>
      <c r="B23" s="7" t="s">
        <v>17</v>
      </c>
      <c r="C23" s="8">
        <v>44484</v>
      </c>
      <c r="D23" s="9" t="s">
        <v>188</v>
      </c>
      <c r="E23" s="9">
        <v>2021</v>
      </c>
      <c r="F23" s="10">
        <v>4.62</v>
      </c>
    </row>
    <row r="24" spans="1:6" ht="15.75" thickBot="1" x14ac:dyDescent="0.3">
      <c r="A24" s="3" t="s">
        <v>138</v>
      </c>
      <c r="B24" s="3" t="s">
        <v>17</v>
      </c>
      <c r="C24" s="4">
        <v>44484</v>
      </c>
      <c r="D24" s="5" t="s">
        <v>188</v>
      </c>
      <c r="E24" s="5">
        <v>2021</v>
      </c>
      <c r="F24" s="6">
        <v>2.38</v>
      </c>
    </row>
    <row r="25" spans="1:6" ht="15.75" thickBot="1" x14ac:dyDescent="0.3">
      <c r="A25" s="7" t="s">
        <v>194</v>
      </c>
      <c r="B25" s="7" t="s">
        <v>17</v>
      </c>
      <c r="C25" s="8">
        <v>44484</v>
      </c>
      <c r="D25" s="9" t="s">
        <v>188</v>
      </c>
      <c r="E25" s="9">
        <v>2021</v>
      </c>
      <c r="F25" s="10">
        <v>1.44</v>
      </c>
    </row>
    <row r="26" spans="1:6" ht="15.75" thickBot="1" x14ac:dyDescent="0.3">
      <c r="A26" s="3" t="s">
        <v>194</v>
      </c>
      <c r="B26" s="3" t="s">
        <v>17</v>
      </c>
      <c r="C26" s="4">
        <v>44489</v>
      </c>
      <c r="D26" s="5" t="s">
        <v>188</v>
      </c>
      <c r="E26" s="5">
        <v>2021</v>
      </c>
      <c r="F26" s="6">
        <v>0.27</v>
      </c>
    </row>
    <row r="27" spans="1:6" ht="15.75" thickBot="1" x14ac:dyDescent="0.3">
      <c r="A27" s="7" t="s">
        <v>52</v>
      </c>
      <c r="B27" s="7" t="s">
        <v>17</v>
      </c>
      <c r="C27" s="8">
        <v>44490</v>
      </c>
      <c r="D27" s="9" t="s">
        <v>188</v>
      </c>
      <c r="E27" s="9">
        <v>2021</v>
      </c>
      <c r="F27" s="10">
        <v>0.97</v>
      </c>
    </row>
    <row r="28" spans="1:6" ht="15.75" thickBot="1" x14ac:dyDescent="0.3">
      <c r="A28" s="3" t="s">
        <v>88</v>
      </c>
      <c r="B28" s="3" t="s">
        <v>17</v>
      </c>
      <c r="C28" s="4">
        <v>44491</v>
      </c>
      <c r="D28" s="5" t="s">
        <v>188</v>
      </c>
      <c r="E28" s="5">
        <v>2021</v>
      </c>
      <c r="F28" s="6">
        <v>0.86</v>
      </c>
    </row>
    <row r="29" spans="1:6" ht="15.75" thickBot="1" x14ac:dyDescent="0.3">
      <c r="A29" s="7" t="s">
        <v>144</v>
      </c>
      <c r="B29" s="7" t="s">
        <v>17</v>
      </c>
      <c r="C29" s="8">
        <v>44495</v>
      </c>
      <c r="D29" s="9" t="s">
        <v>188</v>
      </c>
      <c r="E29" s="9">
        <v>2021</v>
      </c>
      <c r="F29" s="10">
        <v>3.13</v>
      </c>
    </row>
    <row r="30" spans="1:6" ht="15.75" thickBot="1" x14ac:dyDescent="0.3">
      <c r="A30" s="3" t="s">
        <v>171</v>
      </c>
      <c r="B30" s="3" t="s">
        <v>17</v>
      </c>
      <c r="C30" s="4">
        <v>44497</v>
      </c>
      <c r="D30" s="5" t="s">
        <v>188</v>
      </c>
      <c r="E30" s="5">
        <v>2021</v>
      </c>
      <c r="F30" s="6">
        <v>0.99</v>
      </c>
    </row>
    <row r="31" spans="1:6" ht="15.75" thickBot="1" x14ac:dyDescent="0.3">
      <c r="A31" s="7" t="s">
        <v>149</v>
      </c>
      <c r="B31" s="7" t="s">
        <v>17</v>
      </c>
      <c r="C31" s="8">
        <v>44497</v>
      </c>
      <c r="D31" s="9" t="s">
        <v>188</v>
      </c>
      <c r="E31" s="9">
        <v>2021</v>
      </c>
      <c r="F31" s="10">
        <v>2.86</v>
      </c>
    </row>
    <row r="32" spans="1:6" ht="15.75" thickBot="1" x14ac:dyDescent="0.3">
      <c r="A32" s="3" t="s">
        <v>148</v>
      </c>
      <c r="B32" s="3" t="s">
        <v>17</v>
      </c>
      <c r="C32" s="4">
        <v>44498</v>
      </c>
      <c r="D32" s="5" t="s">
        <v>188</v>
      </c>
      <c r="E32" s="5">
        <v>2021</v>
      </c>
      <c r="F32" s="6">
        <v>3</v>
      </c>
    </row>
    <row r="33" spans="1:6" ht="15.75" thickBot="1" x14ac:dyDescent="0.3">
      <c r="A33" s="7" t="s">
        <v>50</v>
      </c>
      <c r="B33" s="7" t="s">
        <v>17</v>
      </c>
      <c r="C33" s="8">
        <v>44498</v>
      </c>
      <c r="D33" s="9" t="s">
        <v>188</v>
      </c>
      <c r="E33" s="9">
        <v>2021</v>
      </c>
      <c r="F33" s="10">
        <v>1.59</v>
      </c>
    </row>
    <row r="34" spans="1:6" ht="15.75" thickBot="1" x14ac:dyDescent="0.3">
      <c r="A34" s="3" t="s">
        <v>151</v>
      </c>
      <c r="B34" s="3" t="s">
        <v>17</v>
      </c>
      <c r="C34" s="4">
        <v>44501</v>
      </c>
      <c r="D34" s="5" t="s">
        <v>191</v>
      </c>
      <c r="E34" s="5">
        <v>2021</v>
      </c>
      <c r="F34" s="6">
        <v>2.58</v>
      </c>
    </row>
    <row r="35" spans="1:6" ht="15.75" thickBot="1" x14ac:dyDescent="0.3">
      <c r="A35" s="7" t="s">
        <v>152</v>
      </c>
      <c r="B35" s="7" t="s">
        <v>17</v>
      </c>
      <c r="C35" s="8">
        <v>44509</v>
      </c>
      <c r="D35" s="9" t="s">
        <v>191</v>
      </c>
      <c r="E35" s="9">
        <v>2021</v>
      </c>
      <c r="F35" s="10">
        <v>0.75</v>
      </c>
    </row>
    <row r="36" spans="1:6" ht="15.75" thickBot="1" x14ac:dyDescent="0.3">
      <c r="A36" s="3" t="s">
        <v>27</v>
      </c>
      <c r="B36" s="3" t="s">
        <v>18</v>
      </c>
      <c r="C36" s="4">
        <v>44510</v>
      </c>
      <c r="D36" s="5" t="s">
        <v>191</v>
      </c>
      <c r="E36" s="5">
        <v>2021</v>
      </c>
      <c r="F36" s="6">
        <v>3.38</v>
      </c>
    </row>
    <row r="37" spans="1:6" ht="15.75" thickBot="1" x14ac:dyDescent="0.3">
      <c r="A37" s="7" t="s">
        <v>35</v>
      </c>
      <c r="B37" s="7" t="s">
        <v>17</v>
      </c>
      <c r="C37" s="8">
        <v>44512</v>
      </c>
      <c r="D37" s="9" t="s">
        <v>191</v>
      </c>
      <c r="E37" s="9">
        <v>2021</v>
      </c>
      <c r="F37" s="10">
        <v>3.4</v>
      </c>
    </row>
    <row r="38" spans="1:6" ht="15.75" thickBot="1" x14ac:dyDescent="0.3">
      <c r="A38" s="3" t="s">
        <v>30</v>
      </c>
      <c r="B38" s="3" t="s">
        <v>17</v>
      </c>
      <c r="C38" s="4">
        <v>44512</v>
      </c>
      <c r="D38" s="5" t="s">
        <v>191</v>
      </c>
      <c r="E38" s="5">
        <v>2021</v>
      </c>
      <c r="F38" s="6">
        <v>3.31</v>
      </c>
    </row>
    <row r="39" spans="1:6" ht="15.75" thickBot="1" x14ac:dyDescent="0.3">
      <c r="A39" s="7" t="s">
        <v>89</v>
      </c>
      <c r="B39" s="7" t="s">
        <v>17</v>
      </c>
      <c r="C39" s="8">
        <v>44512</v>
      </c>
      <c r="D39" s="9" t="s">
        <v>191</v>
      </c>
      <c r="E39" s="9">
        <v>2021</v>
      </c>
      <c r="F39" s="10">
        <v>1.76</v>
      </c>
    </row>
    <row r="40" spans="1:6" ht="15.75" thickBot="1" x14ac:dyDescent="0.3">
      <c r="A40" s="3" t="s">
        <v>39</v>
      </c>
      <c r="B40" s="3" t="s">
        <v>18</v>
      </c>
      <c r="C40" s="4">
        <v>44512</v>
      </c>
      <c r="D40" s="5" t="s">
        <v>191</v>
      </c>
      <c r="E40" s="5">
        <v>2021</v>
      </c>
      <c r="F40" s="6">
        <v>2.27</v>
      </c>
    </row>
    <row r="41" spans="1:6" ht="15.75" thickBot="1" x14ac:dyDescent="0.3">
      <c r="A41" s="7" t="s">
        <v>28</v>
      </c>
      <c r="B41" s="7" t="s">
        <v>17</v>
      </c>
      <c r="C41" s="8">
        <v>44516</v>
      </c>
      <c r="D41" s="9" t="s">
        <v>191</v>
      </c>
      <c r="E41" s="9">
        <v>2021</v>
      </c>
      <c r="F41" s="10">
        <v>2.71</v>
      </c>
    </row>
    <row r="42" spans="1:6" ht="15.75" thickBot="1" x14ac:dyDescent="0.3">
      <c r="A42" s="3" t="s">
        <v>66</v>
      </c>
      <c r="B42" s="3" t="s">
        <v>17</v>
      </c>
      <c r="C42" s="4">
        <v>44516</v>
      </c>
      <c r="D42" s="5" t="s">
        <v>191</v>
      </c>
      <c r="E42" s="5">
        <v>2021</v>
      </c>
      <c r="F42" s="6">
        <v>3.02</v>
      </c>
    </row>
    <row r="43" spans="1:6" ht="15.75" thickBot="1" x14ac:dyDescent="0.3">
      <c r="A43" s="7" t="s">
        <v>52</v>
      </c>
      <c r="B43" s="7" t="s">
        <v>17</v>
      </c>
      <c r="C43" s="8">
        <v>44518</v>
      </c>
      <c r="D43" s="9" t="s">
        <v>191</v>
      </c>
      <c r="E43" s="9">
        <v>2021</v>
      </c>
      <c r="F43" s="10">
        <v>0.99</v>
      </c>
    </row>
    <row r="44" spans="1:6" ht="15.75" thickBot="1" x14ac:dyDescent="0.3">
      <c r="A44" s="3" t="s">
        <v>85</v>
      </c>
      <c r="B44" s="3" t="s">
        <v>17</v>
      </c>
      <c r="C44" s="4">
        <v>44519</v>
      </c>
      <c r="D44" s="5" t="s">
        <v>191</v>
      </c>
      <c r="E44" s="5">
        <v>2021</v>
      </c>
      <c r="F44" s="6">
        <v>0.96</v>
      </c>
    </row>
    <row r="45" spans="1:6" ht="15.75" thickBot="1" x14ac:dyDescent="0.3">
      <c r="A45" s="7" t="s">
        <v>88</v>
      </c>
      <c r="B45" s="7" t="s">
        <v>17</v>
      </c>
      <c r="C45" s="8">
        <v>44522</v>
      </c>
      <c r="D45" s="9" t="s">
        <v>191</v>
      </c>
      <c r="E45" s="9">
        <v>2021</v>
      </c>
      <c r="F45" s="10">
        <v>0.88</v>
      </c>
    </row>
    <row r="46" spans="1:6" ht="15.75" thickBot="1" x14ac:dyDescent="0.3">
      <c r="A46" s="3" t="s">
        <v>50</v>
      </c>
      <c r="B46" s="3" t="s">
        <v>17</v>
      </c>
      <c r="C46" s="4">
        <v>44530</v>
      </c>
      <c r="D46" s="5" t="s">
        <v>191</v>
      </c>
      <c r="E46" s="5">
        <v>2021</v>
      </c>
      <c r="F46" s="6">
        <v>1.64</v>
      </c>
    </row>
    <row r="47" spans="1:6" ht="15.75" thickBot="1" x14ac:dyDescent="0.3">
      <c r="A47" s="7" t="s">
        <v>171</v>
      </c>
      <c r="B47" s="7" t="s">
        <v>17</v>
      </c>
      <c r="C47" s="8">
        <v>44532</v>
      </c>
      <c r="D47" s="9" t="s">
        <v>193</v>
      </c>
      <c r="E47" s="9">
        <v>2021</v>
      </c>
      <c r="F47" s="10">
        <v>1.03</v>
      </c>
    </row>
    <row r="48" spans="1:6" ht="15.75" thickBot="1" x14ac:dyDescent="0.3">
      <c r="A48" s="3" t="s">
        <v>152</v>
      </c>
      <c r="B48" s="3" t="s">
        <v>17</v>
      </c>
      <c r="C48" s="4">
        <v>44539</v>
      </c>
      <c r="D48" s="5" t="s">
        <v>193</v>
      </c>
      <c r="E48" s="5">
        <v>2021</v>
      </c>
      <c r="F48" s="6">
        <v>0.76</v>
      </c>
    </row>
    <row r="49" spans="1:6" ht="15.75" thickBot="1" x14ac:dyDescent="0.3">
      <c r="A49" s="7" t="s">
        <v>88</v>
      </c>
      <c r="B49" s="7" t="s">
        <v>17</v>
      </c>
      <c r="C49" s="8">
        <v>44547</v>
      </c>
      <c r="D49" s="9" t="s">
        <v>193</v>
      </c>
      <c r="E49" s="9">
        <v>2021</v>
      </c>
      <c r="F49" s="10">
        <v>0.89</v>
      </c>
    </row>
    <row r="50" spans="1:6" ht="15.75" thickBot="1" x14ac:dyDescent="0.3">
      <c r="A50" s="3" t="s">
        <v>90</v>
      </c>
      <c r="B50" s="3" t="s">
        <v>17</v>
      </c>
      <c r="C50" s="4">
        <v>44547</v>
      </c>
      <c r="D50" s="5" t="s">
        <v>193</v>
      </c>
      <c r="E50" s="5">
        <v>2021</v>
      </c>
      <c r="F50" s="6">
        <v>3.26</v>
      </c>
    </row>
    <row r="51" spans="1:6" ht="15.75" thickBot="1" x14ac:dyDescent="0.3">
      <c r="A51" s="7" t="s">
        <v>121</v>
      </c>
      <c r="B51" s="7" t="s">
        <v>17</v>
      </c>
      <c r="C51" s="8">
        <v>44553</v>
      </c>
      <c r="D51" s="9" t="s">
        <v>193</v>
      </c>
      <c r="E51" s="9">
        <v>2021</v>
      </c>
      <c r="F51" s="10">
        <v>0.54</v>
      </c>
    </row>
    <row r="52" spans="1:6" ht="15.75" thickBot="1" x14ac:dyDescent="0.3">
      <c r="A52" s="3" t="s">
        <v>52</v>
      </c>
      <c r="B52" s="3" t="s">
        <v>17</v>
      </c>
      <c r="C52" s="4">
        <v>44553</v>
      </c>
      <c r="D52" s="5" t="s">
        <v>193</v>
      </c>
      <c r="E52" s="5">
        <v>2021</v>
      </c>
      <c r="F52" s="6">
        <v>1</v>
      </c>
    </row>
    <row r="53" spans="1:6" ht="15.75" thickBot="1" x14ac:dyDescent="0.3">
      <c r="A53" s="7" t="s">
        <v>171</v>
      </c>
      <c r="B53" s="7" t="s">
        <v>17</v>
      </c>
      <c r="C53" s="8">
        <v>44559</v>
      </c>
      <c r="D53" s="9" t="s">
        <v>193</v>
      </c>
      <c r="E53" s="9">
        <v>2021</v>
      </c>
      <c r="F53" s="10">
        <v>1.03</v>
      </c>
    </row>
    <row r="54" spans="1:6" ht="15.75" thickBot="1" x14ac:dyDescent="0.3">
      <c r="A54" s="3" t="s">
        <v>41</v>
      </c>
      <c r="B54" s="3" t="s">
        <v>17</v>
      </c>
      <c r="C54" s="4">
        <v>44560</v>
      </c>
      <c r="D54" s="5" t="s">
        <v>193</v>
      </c>
      <c r="E54" s="5">
        <v>2021</v>
      </c>
      <c r="F54" s="6">
        <v>2.62</v>
      </c>
    </row>
    <row r="55" spans="1:6" ht="15.75" thickBot="1" x14ac:dyDescent="0.3">
      <c r="A55" s="7" t="s">
        <v>50</v>
      </c>
      <c r="B55" s="7" t="s">
        <v>17</v>
      </c>
      <c r="C55" s="8">
        <v>44561</v>
      </c>
      <c r="D55" s="9" t="s">
        <v>193</v>
      </c>
      <c r="E55" s="9">
        <v>2021</v>
      </c>
      <c r="F55" s="10">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current_holdings</vt:lpstr>
      <vt:lpstr>closed_trades</vt:lpstr>
      <vt:lpstr>indices</vt:lpstr>
      <vt:lpstr>dividend_info</vt:lpstr>
      <vt:lpstr>2023</vt:lpstr>
      <vt:lpstr>2022</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sean gilbank</cp:lastModifiedBy>
  <cp:revision/>
  <dcterms:created xsi:type="dcterms:W3CDTF">2023-11-03T04:22:12Z</dcterms:created>
  <dcterms:modified xsi:type="dcterms:W3CDTF">2023-11-10T21:05:10Z</dcterms:modified>
  <cp:category/>
  <cp:contentStatus/>
</cp:coreProperties>
</file>